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cu\Desktop\Classwork\Challanges\"/>
    </mc:Choice>
  </mc:AlternateContent>
  <xr:revisionPtr revIDLastSave="0" documentId="13_ncr:1_{A4F00EE9-A90E-41CE-843E-AFFA6C9C9B9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rowdfunding" sheetId="1" r:id="rId1"/>
    <sheet name="Parent category" sheetId="2" r:id="rId2"/>
    <sheet name="sub- category" sheetId="3" r:id="rId3"/>
    <sheet name="date created conversion" sheetId="4" r:id="rId4"/>
    <sheet name="Crowfunding Goal Analysis" sheetId="5" r:id="rId5"/>
    <sheet name="Statistical Analysis" sheetId="6" r:id="rId6"/>
  </sheets>
  <definedNames>
    <definedName name="_xlnm._FilterDatabase" localSheetId="0" hidden="1">Crowdfunding!$G$1:$G$1001</definedName>
  </definedNames>
  <calcPr calcId="191029"/>
  <pivotCaches>
    <pivotCache cacheId="1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6" l="1"/>
  <c r="S2" i="6"/>
  <c r="R2" i="6"/>
  <c r="Q2" i="6"/>
  <c r="P2" i="6"/>
  <c r="O2" i="6"/>
  <c r="H2" i="6"/>
  <c r="I2" i="6"/>
  <c r="D2" i="6"/>
  <c r="G2" i="6"/>
  <c r="F2" i="6"/>
  <c r="E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2" i="5"/>
  <c r="B3" i="5"/>
  <c r="B4" i="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5" l="1"/>
  <c r="F2" i="5" s="1"/>
  <c r="E10" i="5"/>
  <c r="F10" i="5" s="1"/>
  <c r="E6" i="5"/>
  <c r="F6" i="5" s="1"/>
  <c r="E13" i="5"/>
  <c r="F13" i="5" s="1"/>
  <c r="E9" i="5"/>
  <c r="H9" i="5" s="1"/>
  <c r="E5" i="5"/>
  <c r="H5" i="5" s="1"/>
  <c r="E12" i="5"/>
  <c r="G12" i="5" s="1"/>
  <c r="E8" i="5"/>
  <c r="F8" i="5" s="1"/>
  <c r="E4" i="5"/>
  <c r="F4" i="5" s="1"/>
  <c r="E11" i="5"/>
  <c r="H11" i="5" s="1"/>
  <c r="E7" i="5"/>
  <c r="G7" i="5" s="1"/>
  <c r="E3" i="5"/>
  <c r="F3" i="5" s="1"/>
  <c r="G8" i="5" l="1"/>
  <c r="G3" i="5"/>
  <c r="H10" i="5"/>
  <c r="H6" i="5"/>
  <c r="H12" i="5"/>
  <c r="G13" i="5"/>
  <c r="H7" i="5"/>
  <c r="F9" i="5"/>
  <c r="H13" i="5"/>
  <c r="G9" i="5"/>
  <c r="F5" i="5"/>
  <c r="H8" i="5"/>
  <c r="G4" i="5"/>
  <c r="G6" i="5"/>
  <c r="H3" i="5"/>
  <c r="F11" i="5"/>
  <c r="G10" i="5"/>
  <c r="G5" i="5"/>
  <c r="H2" i="5"/>
  <c r="H4" i="5"/>
  <c r="F12" i="5"/>
  <c r="G11" i="5"/>
  <c r="F7" i="5"/>
  <c r="G2" i="5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<sst xmlns="http://schemas.openxmlformats.org/spreadsheetml/2006/main" count="9068" uniqueCount="2114">
  <si>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</si>
  <si>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</si>
  <si>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</si>
  <si>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</si>
  <si>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</si>
  <si>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</si>
  <si>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</si>
  <si>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</si>
  <si>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</si>
  <si>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</si>
  <si>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</si>
  <si>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</si>
  <si>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</si>
  <si>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</si>
  <si>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</si>
  <si>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</si>
  <si>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</si>
  <si>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</si>
  <si>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</si>
  <si>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</si>
  <si>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</si>
  <si>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</si>
  <si>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</si>
  <si>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</si>
  <si>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</si>
  <si>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</si>
  <si>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</si>
  <si>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</si>
  <si>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</si>
  <si>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</si>
  <si>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</si>
  <si>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</si>
  <si>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</si>
  <si>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</si>
  <si>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</si>
  <si>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</si>
  <si>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</si>
  <si>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</si>
  <si>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</si>
  <si>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</si>
  <si>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</si>
  <si>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</si>
  <si>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</si>
  <si>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</si>
  <si>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</si>
  <si>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</si>
  <si>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</si>
  <si>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</si>
  <si>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</si>
  <si>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</si>
  <si>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</si>
  <si>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</si>
  <si>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</si>
  <si>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</si>
  <si>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</si>
  <si>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</si>
  <si>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</si>
  <si>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</si>
  <si>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</si>
  <si>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</si>
  <si>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</si>
  <si>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</si>
  <si>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</si>
  <si>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</si>
  <si>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</si>
  <si>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</si>
  <si>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</si>
  <si>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</si>
  <si>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</si>
  <si>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</si>
  <si>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</si>
  <si>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</si>
  <si>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</si>
  <si>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</si>
  <si>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</si>
  <si>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</si>
  <si>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</si>
  <si>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</si>
  <si>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</si>
  <si>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</si>
  <si>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</si>
  <si>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</si>
  <si>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</si>
  <si>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</si>
  <si>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</si>
  <si>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</si>
  <si>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</si>
  <si>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</si>
  <si>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</si>
  <si>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</si>
  <si>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</si>
  <si>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</si>
  <si>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</si>
  <si>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</si>
  <si>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</si>
  <si>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</si>
  <si>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</si>
  <si>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</si>
  <si>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</si>
  <si>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</si>
  <si>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</si>
  <si>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</si>
  <si>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</si>
  <si>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</si>
  <si>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</si>
  <si>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</si>
  <si>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</si>
  <si>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</si>
  <si>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</si>
  <si>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</si>
  <si>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</si>
  <si>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</si>
  <si>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</si>
  <si>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</si>
  <si>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</si>
  <si>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</si>
  <si>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</si>
  <si>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</si>
  <si>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</si>
  <si>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</si>
  <si>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</si>
  <si>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</si>
  <si>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</si>
  <si>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</si>
  <si>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</si>
  <si>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</si>
  <si>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</si>
  <si>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</si>
  <si>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</si>
  <si>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</si>
  <si>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</si>
  <si>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</si>
  <si>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</si>
  <si>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</si>
  <si>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</si>
  <si>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</si>
  <si>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</si>
  <si>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</si>
  <si>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</si>
  <si>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</si>
  <si>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</si>
  <si>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</si>
  <si>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</si>
  <si>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</si>
  <si>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</si>
  <si>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</si>
  <si>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</si>
  <si>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</si>
  <si>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</si>
  <si>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</si>
  <si>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</si>
  <si>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</si>
  <si>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</si>
  <si>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</si>
  <si>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</si>
  <si>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</si>
  <si>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</si>
  <si>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</si>
  <si>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</si>
  <si>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</si>
  <si>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</si>
  <si>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</si>
  <si>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</si>
  <si>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</si>
  <si>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</si>
  <si>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</si>
  <si>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</si>
  <si>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</si>
  <si>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</si>
  <si>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</si>
  <si>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</si>
  <si>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</si>
  <si>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</si>
  <si>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</si>
  <si>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</si>
  <si>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</si>
  <si>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</si>
  <si>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</si>
  <si>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</si>
  <si>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</si>
  <si>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</si>
  <si>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</si>
  <si>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</si>
  <si>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</si>
  <si>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</si>
  <si>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</si>
  <si>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</si>
  <si>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</si>
  <si>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</si>
  <si>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</si>
  <si>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</si>
  <si>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</si>
  <si>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</si>
  <si>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</si>
  <si>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</si>
  <si>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</si>
  <si>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</si>
  <si>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</si>
  <si>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</si>
  <si>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</si>
  <si>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</si>
  <si>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</si>
  <si>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</si>
  <si>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</si>
  <si>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</si>
  <si>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</si>
  <si>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</si>
  <si>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</si>
  <si>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</si>
  <si>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</si>
  <si>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</si>
  <si>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</si>
  <si>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</si>
  <si>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</si>
  <si>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</si>
  <si>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</si>
  <si>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</si>
  <si>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</si>
  <si>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</si>
  <si>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</si>
  <si>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</si>
  <si>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</si>
  <si>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</si>
  <si>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</si>
  <si>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</si>
  <si>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</si>
  <si>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</si>
  <si>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</si>
  <si>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</si>
  <si>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</si>
  <si>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</si>
  <si>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</si>
  <si>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</si>
  <si>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</si>
  <si>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</si>
  <si>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</si>
  <si>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</si>
  <si>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</si>
  <si>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</si>
  <si>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</si>
  <si>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</si>
  <si>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</si>
  <si>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</si>
  <si>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</si>
  <si>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</si>
  <si>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</si>
  <si>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</si>
  <si>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</si>
  <si>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</si>
  <si>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</si>
  <si>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</si>
  <si>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</si>
  <si>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</si>
  <si>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</si>
  <si>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</si>
  <si>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</si>
  <si>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</si>
  <si>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</si>
  <si>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</si>
  <si>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</si>
  <si>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</si>
  <si>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</si>
  <si>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</si>
  <si>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</si>
  <si>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</si>
  <si>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</si>
  <si>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</si>
  <si>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</si>
  <si>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</si>
  <si>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</si>
  <si>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</si>
  <si>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</si>
  <si>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</si>
  <si>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</si>
  <si>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</si>
  <si>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</si>
  <si>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</si>
  <si>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</si>
  <si>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</si>
  <si>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</si>
  <si>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</si>
  <si>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</si>
  <si>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</si>
  <si>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</si>
  <si>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</si>
  <si>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</si>
  <si>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</si>
  <si>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</si>
  <si>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</si>
  <si>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</si>
  <si>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</si>
  <si>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</si>
  <si>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</si>
  <si>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</si>
  <si>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</si>
  <si>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</si>
  <si>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</si>
  <si>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</si>
  <si>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</si>
  <si>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</si>
  <si>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</si>
  <si>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</si>
  <si>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</si>
  <si>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</si>
  <si>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</si>
  <si>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</si>
  <si>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</si>
  <si>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</si>
  <si>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</si>
  <si>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</si>
  <si>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</si>
  <si>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</si>
  <si>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</si>
  <si>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</si>
  <si>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</si>
  <si>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</si>
  <si>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</si>
  <si>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</si>
  <si>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</si>
  <si>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</si>
  <si>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</si>
  <si>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</si>
  <si>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</si>
  <si>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</si>
  <si>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</si>
  <si>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</si>
  <si>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</si>
  <si>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</si>
  <si>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</si>
  <si>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</si>
  <si>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</si>
  <si>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</si>
  <si>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</si>
  <si>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</si>
  <si>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</si>
  <si>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</si>
  <si>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</si>
  <si>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</si>
  <si>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</si>
  <si>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</si>
  <si>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</si>
  <si>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</si>
  <si>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</si>
  <si>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</si>
  <si>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</si>
  <si>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</si>
  <si>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</si>
  <si>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</si>
  <si>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</si>
  <si>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</si>
  <si>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</si>
  <si>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</si>
  <si>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</si>
  <si>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</si>
  <si>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</si>
  <si>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</si>
  <si>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</si>
  <si>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</si>
  <si>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</si>
  <si>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</si>
  <si>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</si>
  <si>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</si>
  <si>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</si>
  <si>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</si>
  <si>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</si>
  <si>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</si>
  <si>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</si>
  <si>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</si>
  <si>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</si>
  <si>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</si>
  <si>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</si>
  <si>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</si>
  <si>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</si>
  <si>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</si>
  <si>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</si>
  <si>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</si>
  <si>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</si>
  <si>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</si>
  <si>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</si>
  <si>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</si>
  <si>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</si>
  <si>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</si>
  <si>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</si>
  <si>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</si>
  <si>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</si>
  <si>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</si>
  <si>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</si>
  <si>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</si>
  <si>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</si>
  <si>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</si>
  <si>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</si>
  <si>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</si>
  <si>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</si>
  <si>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</si>
  <si>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</si>
  <si>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</si>
  <si>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</si>
  <si>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</si>
  <si>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</si>
  <si>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</si>
  <si>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</si>
  <si>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</si>
  <si>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</si>
  <si>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</si>
  <si>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</si>
  <si>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</si>
  <si>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</si>
  <si>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</si>
  <si>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</si>
  <si>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</si>
  <si>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</si>
  <si>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</si>
  <si>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</si>
  <si>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</si>
  <si>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</si>
  <si>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</si>
  <si>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</si>
  <si>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</si>
  <si>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</si>
  <si>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</si>
  <si>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</si>
  <si>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</si>
  <si>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</si>
  <si>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</si>
  <si>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</si>
  <si>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</si>
  <si>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</si>
  <si>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</si>
  <si>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</si>
  <si>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</si>
  <si>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</si>
  <si>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</si>
  <si>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</si>
  <si>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</si>
  <si>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</si>
  <si>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</si>
  <si>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</si>
  <si>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</si>
  <si>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</si>
  <si>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</si>
  <si>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</si>
  <si>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</si>
  <si>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</si>
  <si>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</si>
  <si>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</si>
  <si>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</si>
  <si>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</si>
  <si>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</si>
  <si>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</si>
  <si>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</si>
  <si>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</si>
  <si>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</si>
  <si>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</si>
  <si>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</si>
  <si>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</si>
  <si>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</si>
  <si>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</si>
  <si>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</si>
  <si>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</si>
  <si>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</si>
  <si>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</si>
  <si>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</si>
  <si>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</si>
  <si>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</si>
  <si>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</si>
  <si>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</si>
  <si>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</si>
  <si>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</si>
  <si>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</si>
  <si>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</si>
  <si>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</si>
  <si>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</si>
  <si>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</si>
  <si>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</si>
  <si>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</si>
  <si>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</si>
  <si>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</si>
  <si>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</si>
  <si>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</si>
  <si>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</si>
  <si>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</si>
  <si>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</si>
  <si>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</si>
  <si>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</si>
  <si>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</si>
  <si>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</si>
  <si>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</si>
  <si>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</si>
  <si>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</si>
  <si>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</si>
  <si>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</si>
  <si>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</si>
  <si>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</si>
  <si>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</si>
  <si>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</si>
  <si>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</si>
  <si>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</si>
  <si>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</si>
  <si>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</si>
  <si>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</si>
  <si>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</si>
  <si>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</si>
  <si>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</si>
  <si>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</si>
  <si>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</si>
  <si>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</si>
  <si>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</si>
  <si>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</si>
  <si>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</si>
  <si>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</si>
  <si>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</si>
  <si>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</si>
  <si>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</si>
  <si>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</si>
  <si>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</si>
  <si>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</si>
  <si>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</si>
  <si>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</si>
  <si>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</si>
  <si>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</si>
  <si>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</si>
  <si>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</si>
  <si>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</si>
  <si>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</si>
  <si>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</si>
  <si>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</si>
  <si>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</si>
  <si>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</si>
  <si>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</si>
  <si>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</si>
  <si>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</si>
  <si>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</si>
  <si>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</si>
  <si>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</si>
  <si>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</si>
  <si>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</si>
  <si>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</si>
  <si>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</si>
  <si>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</si>
  <si>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</si>
  <si>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</si>
  <si>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</si>
  <si>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</si>
  <si>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</si>
  <si>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</si>
  <si>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</si>
  <si>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</si>
  <si>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</si>
  <si>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</si>
  <si>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</si>
  <si>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</si>
  <si>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</si>
  <si>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</si>
  <si>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</si>
  <si>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</si>
  <si>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</si>
  <si>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</si>
  <si>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</si>
  <si>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</si>
  <si>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</si>
  <si>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</si>
  <si>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</si>
  <si>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</si>
  <si>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</si>
  <si>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</si>
  <si>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</si>
  <si>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</si>
  <si>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</si>
  <si>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</si>
  <si>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</si>
  <si>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</si>
  <si>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</si>
  <si>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</si>
  <si>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</si>
  <si>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</si>
  <si>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</si>
  <si>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</si>
  <si>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</si>
  <si>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</si>
  <si>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</si>
  <si>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</si>
  <si>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</si>
  <si>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</si>
  <si>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</si>
  <si>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</si>
  <si>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</si>
  <si>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</si>
  <si>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</si>
  <si>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</si>
  <si>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</si>
  <si>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</si>
  <si>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</si>
  <si>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</si>
  <si>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</si>
  <si>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</si>
  <si>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</si>
  <si>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</si>
  <si>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</si>
  <si>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</si>
  <si>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</si>
  <si>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</si>
  <si>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</si>
  <si>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</si>
  <si>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</si>
  <si>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</si>
  <si>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</si>
  <si>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</si>
  <si>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</si>
  <si>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</si>
  <si>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</si>
  <si>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</si>
  <si>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</si>
  <si>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</si>
  <si>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</si>
  <si>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</si>
  <si>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</si>
  <si>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</si>
  <si>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</si>
  <si>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</si>
  <si>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</si>
  <si>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</si>
  <si>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</si>
  <si>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</si>
  <si>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</si>
  <si>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</si>
  <si>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</si>
  <si>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</si>
  <si>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</si>
  <si>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</si>
  <si>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</si>
  <si>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</si>
  <si>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</si>
  <si>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</si>
  <si>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</si>
  <si>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</si>
  <si>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</si>
  <si>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</si>
  <si>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</si>
  <si>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</si>
  <si>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</si>
  <si>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</si>
  <si>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</si>
  <si>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</si>
  <si>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</si>
  <si>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</si>
  <si>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</si>
  <si>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</si>
  <si>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</si>
  <si>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</si>
  <si>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</si>
  <si>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</si>
  <si>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</si>
  <si>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</si>
  <si>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</si>
  <si>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</si>
  <si>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</si>
  <si>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</si>
  <si>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</si>
  <si>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</si>
  <si>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</si>
  <si>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</si>
  <si>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</si>
  <si>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</si>
  <si>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</si>
  <si>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</si>
  <si>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</si>
  <si>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</si>
  <si>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</si>
  <si>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</si>
  <si>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</si>
  <si>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</si>
  <si>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</si>
  <si>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</si>
  <si>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</si>
  <si>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</si>
  <si>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</si>
  <si>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</si>
  <si>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</si>
  <si>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</si>
  <si>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</si>
  <si>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</si>
  <si>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</si>
  <si>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</si>
  <si>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</si>
  <si>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</si>
  <si>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</si>
  <si>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</si>
  <si>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</si>
  <si>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</si>
  <si>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</si>
  <si>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</si>
  <si>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</si>
  <si>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</si>
  <si>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</si>
  <si>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</si>
  <si>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</si>
  <si>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</si>
  <si>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</si>
  <si>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</si>
  <si>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</si>
  <si>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</si>
  <si>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</si>
  <si>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</si>
  <si>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</si>
  <si>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</si>
  <si>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</si>
  <si>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</si>
  <si>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</si>
  <si>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</si>
  <si>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</si>
  <si>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</si>
  <si>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</si>
  <si>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</si>
  <si>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</si>
  <si>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</si>
  <si>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</si>
  <si>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</si>
  <si>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</si>
  <si>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</si>
  <si>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</si>
  <si>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</si>
  <si>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</si>
  <si>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</si>
  <si>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</si>
  <si>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</si>
  <si>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</si>
  <si>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</si>
  <si>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</si>
  <si>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</si>
  <si>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</si>
  <si>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</si>
  <si>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</si>
  <si>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</si>
  <si>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</si>
  <si>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</si>
  <si>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</si>
  <si>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</si>
  <si>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</si>
  <si>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</si>
  <si>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</si>
  <si>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</si>
  <si>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</si>
  <si>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</si>
  <si>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</si>
  <si>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</si>
  <si>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</si>
  <si>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</si>
  <si>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</si>
  <si>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</si>
  <si>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</si>
  <si>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</si>
  <si>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</si>
  <si>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</si>
  <si>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</si>
  <si>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</si>
  <si>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</si>
  <si>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</si>
  <si>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</si>
  <si>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</si>
  <si>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</si>
  <si>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</si>
  <si>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</si>
  <si>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</si>
  <si>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</si>
  <si>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</si>
  <si>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</si>
  <si>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</si>
  <si>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</si>
  <si>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</si>
  <si>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</si>
  <si>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</si>
  <si>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</si>
  <si>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</si>
  <si>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</si>
  <si>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</si>
  <si>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</si>
  <si>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</si>
  <si>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</si>
  <si>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</si>
  <si>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</si>
  <si>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</si>
  <si>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</si>
  <si>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</si>
  <si>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</si>
  <si>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</si>
  <si>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</si>
  <si>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</si>
  <si>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</si>
  <si>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</si>
  <si>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</si>
  <si>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</si>
  <si>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</si>
  <si>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</si>
  <si>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</si>
  <si>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</si>
  <si>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</si>
  <si>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</si>
  <si>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</si>
  <si>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</si>
  <si>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</si>
  <si>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</si>
  <si>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</si>
  <si>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</si>
  <si>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</si>
  <si>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</si>
  <si>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</si>
  <si>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</si>
  <si>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</si>
  <si>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</si>
  <si>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</si>
  <si>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</si>
  <si>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</si>
  <si>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</si>
  <si>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</si>
  <si>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</si>
  <si>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</si>
  <si>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</si>
  <si>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</si>
  <si>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</si>
  <si>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</si>
  <si>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</si>
  <si>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</si>
  <si>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</si>
  <si>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</si>
  <si>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</si>
  <si>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</si>
  <si>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</si>
  <si>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</si>
  <si>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</si>
  <si>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</si>
  <si>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</si>
  <si>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</si>
  <si>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</si>
  <si>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</si>
  <si>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</si>
  <si>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</si>
  <si>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</si>
  <si>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</si>
  <si>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</si>
  <si>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</si>
  <si>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</si>
  <si>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</si>
  <si>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</si>
  <si>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</si>
  <si>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</si>
  <si>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</si>
  <si>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</si>
  <si>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</si>
  <si>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</si>
  <si>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</si>
  <si>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</si>
  <si>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</si>
  <si>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</si>
  <si>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</si>
  <si>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</si>
  <si>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</si>
  <si>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</si>
  <si>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</si>
  <si>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</si>
  <si>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</si>
  <si>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</si>
  <si>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</si>
  <si>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</si>
  <si>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</si>
  <si>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</si>
  <si>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</si>
  <si>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</si>
  <si>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</si>
  <si>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</si>
  <si>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</si>
  <si>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</si>
  <si>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</si>
  <si>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</si>
  <si>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</si>
  <si>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</si>
  <si>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</si>
  <si>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</si>
  <si>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</si>
  <si>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</si>
  <si>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</si>
  <si>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</si>
  <si>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</si>
  <si>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</si>
  <si>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</si>
  <si>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</si>
  <si>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</si>
  <si>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</si>
  <si>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</si>
  <si>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</si>
  <si>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</si>
  <si>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</si>
  <si>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</si>
  <si>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</si>
  <si>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</si>
  <si>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</si>
  <si>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</si>
  <si>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</si>
  <si>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</si>
  <si>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</si>
  <si>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</si>
  <si>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</si>
  <si>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</si>
  <si>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</si>
  <si>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</si>
  <si>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</si>
  <si>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</si>
  <si>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</si>
  <si>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</si>
  <si>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</si>
  <si>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</si>
  <si>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</si>
  <si>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</si>
  <si>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</si>
  <si>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</si>
  <si>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</si>
  <si>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</si>
  <si>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</si>
  <si>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</si>
  <si>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</si>
  <si>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</si>
  <si>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</si>
  <si>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</si>
  <si>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</si>
  <si>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</si>
  <si>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</si>
  <si>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</si>
  <si>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</si>
  <si>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</si>
  <si>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</si>
  <si>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</si>
  <si>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</si>
  <si>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</si>
  <si>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</si>
  <si>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</si>
  <si>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</si>
  <si>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</si>
  <si>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</si>
  <si>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</si>
  <si>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</si>
  <si>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</si>
  <si>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</si>
  <si>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</si>
  <si>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</si>
  <si>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</si>
  <si>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</si>
  <si>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</si>
  <si>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</si>
  <si>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</si>
  <si>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</si>
  <si>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</si>
  <si>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</si>
  <si>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</si>
  <si>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</si>
  <si>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</si>
  <si>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</si>
  <si>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</si>
  <si>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</si>
  <si>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</si>
  <si>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</si>
  <si>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</si>
  <si>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</si>
  <si>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</si>
  <si>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</si>
  <si>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</si>
  <si>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</si>
  <si>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</si>
  <si>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</si>
  <si>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</si>
  <si>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</si>
  <si>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</si>
  <si>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</si>
  <si>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</si>
  <si>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</si>
  <si>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</si>
  <si>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</si>
  <si>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</si>
  <si>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</si>
  <si>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</si>
  <si>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</si>
  <si>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</si>
  <si>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</si>
  <si>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</si>
  <si>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</si>
  <si>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</si>
  <si>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</si>
  <si>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</si>
  <si>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</si>
  <si>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</si>
  <si>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</si>
  <si>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</si>
  <si>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</si>
  <si>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</si>
  <si>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</si>
  <si>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</si>
  <si>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</si>
  <si>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</si>
  <si>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</si>
  <si>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</si>
  <si>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</si>
  <si>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</si>
  <si>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</si>
  <si>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</si>
  <si>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</si>
  <si>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</si>
  <si>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</si>
  <si>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</si>
  <si>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</si>
  <si>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</si>
  <si>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</si>
  <si>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</si>
  <si>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</si>
  <si>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</si>
  <si>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</si>
  <si>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</si>
  <si>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</si>
  <si>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</si>
  <si>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</si>
  <si>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</si>
  <si>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</si>
  <si>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</si>
  <si>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</si>
  <si>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</si>
  <si>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</si>
  <si>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</si>
  <si>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</si>
  <si>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</si>
  <si>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</si>
  <si>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</si>
  <si>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</si>
  <si>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</si>
  <si>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</si>
  <si>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</si>
  <si>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</si>
  <si>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</si>
  <si>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</si>
  <si>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</si>
  <si>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</si>
  <si>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</si>
  <si>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</si>
  <si>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</si>
  <si>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</si>
  <si>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</si>
  <si>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</si>
  <si>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</si>
  <si>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</si>
  <si>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</si>
  <si>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</si>
  <si>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</si>
  <si>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</si>
  <si>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</si>
  <si>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</si>
  <si>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</si>
  <si>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</si>
  <si>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</si>
  <si>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</si>
  <si>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</si>
  <si>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</si>
  <si>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</si>
  <si>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</si>
  <si>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</si>
  <si>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</si>
  <si>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</si>
  <si>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</si>
  <si>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</si>
  <si>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</si>
  <si>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</si>
  <si>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</si>
  <si>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</si>
  <si>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</si>
  <si>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</si>
  <si>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</si>
  <si>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</si>
  <si>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</si>
  <si>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</si>
  <si>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</si>
  <si>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</si>
  <si>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</si>
  <si>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</si>
  <si>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</si>
  <si>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</si>
  <si>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</si>
  <si>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</si>
  <si>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</si>
  <si>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</si>
  <si>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</si>
  <si>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</si>
  <si>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</si>
  <si>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</si>
  <si>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</si>
  <si>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</si>
  <si>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</si>
  <si>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</si>
  <si>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</si>
  <si>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</si>
  <si>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</si>
  <si>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</si>
  <si>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</si>
  <si>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</si>
  <si>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</si>
  <si>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</si>
  <si>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</si>
  <si>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</si>
  <si>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</si>
  <si>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</si>
  <si>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</si>
  <si>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</si>
  <si>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</si>
  <si>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</si>
  <si>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</si>
  <si>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</si>
  <si>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</si>
  <si>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</si>
  <si>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</si>
  <si>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</si>
  <si>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</si>
  <si>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</si>
  <si>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</si>
  <si>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</si>
  <si>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</si>
  <si>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</si>
  <si>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</si>
  <si>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</si>
  <si>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</si>
  <si>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</si>
  <si>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</si>
  <si>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</si>
  <si>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</si>
  <si>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</si>
  <si>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</si>
  <si>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</si>
  <si>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</si>
  <si>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</si>
  <si>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</si>
  <si>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</si>
  <si>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</si>
  <si>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</si>
  <si>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</si>
  <si>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</si>
  <si>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</si>
  <si>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</si>
  <si>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</si>
  <si>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</si>
  <si>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</si>
  <si>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</si>
  <si>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</si>
  <si>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</si>
  <si>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</si>
  <si>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</si>
  <si>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</si>
  <si>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</si>
  <si>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</si>
  <si>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</si>
  <si>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</si>
  <si>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</si>
  <si>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</si>
  <si>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</si>
  <si>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</si>
  <si>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</si>
  <si>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</si>
  <si>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</si>
  <si>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</si>
  <si>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</si>
  <si>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</si>
  <si>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</si>
  <si>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</si>
  <si>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</si>
  <si>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</si>
  <si>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</si>
  <si>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</si>
  <si>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</si>
  <si>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</si>
  <si>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</si>
  <si>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</si>
  <si>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</si>
  <si>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</si>
  <si>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</si>
  <si>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</si>
  <si>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</si>
  <si>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</si>
  <si>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</si>
  <si>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</si>
  <si>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</si>
  <si>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</si>
  <si>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</si>
  <si>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</si>
  <si>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</si>
  <si>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</si>
  <si>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</si>
  <si>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</si>
  <si>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</si>
  <si>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</si>
  <si>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</si>
  <si>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</si>
  <si>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</si>
  <si>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</si>
  <si>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</si>
  <si>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</si>
  <si>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</si>
  <si>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</si>
  <si>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</si>
  <si>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</si>
  <si>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</si>
  <si>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</si>
  <si>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</si>
  <si>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</si>
  <si>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</si>
  <si>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</si>
  <si>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</si>
  <si>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</si>
  <si>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</si>
  <si>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</si>
  <si>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</si>
  <si>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</si>
  <si>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</si>
  <si>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</si>
  <si>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</si>
  <si>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</si>
  <si>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</si>
  <si>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</si>
  <si>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</si>
  <si>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</si>
  <si>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</si>
  <si>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</si>
  <si>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</si>
  <si>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</si>
  <si>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</si>
  <si>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</si>
  <si>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</si>
  <si>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</si>
  <si>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</si>
  <si>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</si>
  <si>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</si>
  <si>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</si>
  <si>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</si>
  <si>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</si>
  <si>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</si>
  <si>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</si>
  <si>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</si>
  <si>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</si>
  <si>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</si>
  <si>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</si>
  <si>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</si>
  <si>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</si>
  <si>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</si>
  <si>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</si>
  <si>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</si>
  <si>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</si>
  <si>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</si>
  <si>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</si>
  <si>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</si>
  <si>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</si>
  <si>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</si>
  <si>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</si>
  <si>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</si>
  <si>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</si>
  <si>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</si>
  <si>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</si>
  <si>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</si>
  <si>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</si>
  <si>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</si>
  <si>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</si>
  <si>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</si>
  <si>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</si>
  <si>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</si>
  <si>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</si>
  <si>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</si>
  <si>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</si>
  <si>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</si>
  <si>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</si>
  <si>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</si>
  <si>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</si>
  <si>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</si>
  <si>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</si>
  <si>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</si>
  <si>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</si>
  <si>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</si>
  <si>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</si>
  <si>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</si>
  <si>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</si>
  <si>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</si>
  <si>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</si>
  <si>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</si>
  <si>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</si>
  <si>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</si>
  <si>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</si>
  <si>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</si>
  <si>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</si>
  <si>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</si>
  <si>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</si>
  <si>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</si>
  <si>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</si>
  <si>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</si>
  <si>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</si>
  <si>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</si>
  <si>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</si>
  <si>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</si>
  <si>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</si>
  <si>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</si>
  <si>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</si>
  <si>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</si>
  <si>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</si>
  <si>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</si>
  <si>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</si>
  <si>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</si>
  <si>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</si>
  <si>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</si>
  <si>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</si>
  <si>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</si>
  <si>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</si>
  <si>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</si>
  <si>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</si>
  <si>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</si>
  <si>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</si>
  <si>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</si>
  <si>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</si>
  <si>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</si>
  <si>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</si>
  <si>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</si>
  <si>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</si>
  <si>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</si>
  <si>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</si>
  <si>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</si>
  <si>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</si>
  <si>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</si>
  <si>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</si>
  <si>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</si>
  <si>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</si>
  <si>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</si>
  <si>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</si>
  <si>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</si>
  <si>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</si>
  <si>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</si>
  <si>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</si>
  <si>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</si>
  <si>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</si>
  <si>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</si>
  <si>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</si>
  <si>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</si>
  <si>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</si>
  <si>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</si>
  <si>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</si>
  <si>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</si>
  <si>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</si>
  <si>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</si>
  <si>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</si>
  <si>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</si>
  <si>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</si>
  <si>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</si>
  <si>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</si>
  <si>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</si>
  <si>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</si>
  <si>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</si>
  <si>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</si>
  <si>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</si>
  <si>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</si>
  <si>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</si>
  <si>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</si>
  <si>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</si>
  <si>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</si>
  <si>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</si>
  <si>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</si>
  <si>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</si>
  <si>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</si>
  <si>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</si>
  <si>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</si>
  <si>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</si>
  <si>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</si>
  <si>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</si>
  <si>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</si>
  <si>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</si>
  <si>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</si>
  <si>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</si>
  <si>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</si>
  <si>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</si>
  <si>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</si>
  <si>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</si>
  <si>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</si>
  <si>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</si>
  <si>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</si>
  <si>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</si>
  <si>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</si>
  <si>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</si>
  <si>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</si>
  <si>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</si>
  <si>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</si>
  <si>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</si>
  <si>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</si>
  <si>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</si>
  <si>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</si>
  <si>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</si>
  <si>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</si>
  <si>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</si>
  <si>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</si>
  <si>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</si>
  <si>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</si>
  <si>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</si>
  <si>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</si>
  <si>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</si>
  <si>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</si>
  <si>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</si>
  <si>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</si>
  <si>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</si>
  <si>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</si>
  <si>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</si>
  <si>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</si>
  <si>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</si>
  <si>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</si>
  <si>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</si>
  <si>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</si>
  <si>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</si>
  <si>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</si>
  <si>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</si>
  <si>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</si>
  <si>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</si>
  <si>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</si>
  <si>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</si>
  <si>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</si>
  <si>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</si>
  <si>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</si>
  <si>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</si>
  <si>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</si>
  <si>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</si>
  <si>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</si>
  <si>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</si>
  <si>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</si>
  <si>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</si>
  <si>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</si>
  <si>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</si>
  <si>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</si>
  <si>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</si>
  <si>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</si>
  <si>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</si>
  <si>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</si>
  <si>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</si>
  <si>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</si>
  <si>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</si>
  <si>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</si>
  <si>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</si>
  <si>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</si>
  <si>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</si>
  <si>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</si>
  <si>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</si>
  <si>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</si>
  <si>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</si>
  <si>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</si>
  <si>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</si>
  <si>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</si>
  <si>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</si>
  <si>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</si>
  <si>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</si>
  <si>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</si>
  <si>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</si>
  <si>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</si>
  <si>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</si>
  <si>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</si>
  <si>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</si>
  <si>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</si>
  <si>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</si>
  <si>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</si>
  <si>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</si>
  <si>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</si>
  <si>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</si>
  <si>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</si>
  <si>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</si>
  <si>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</si>
  <si>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</si>
  <si>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</si>
  <si>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</si>
  <si>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</si>
  <si>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</si>
  <si>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</si>
  <si>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</si>
  <si>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</si>
  <si>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</si>
  <si>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</si>
  <si>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</si>
  <si>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</si>
  <si>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</si>
  <si>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</si>
  <si>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</si>
  <si>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</si>
  <si>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</si>
  <si>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</si>
  <si>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</si>
  <si>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</si>
  <si>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</si>
  <si>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</si>
  <si>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</si>
  <si>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</si>
  <si>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</si>
  <si>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</si>
  <si>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</si>
  <si>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</si>
  <si>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</si>
  <si>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</si>
  <si>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</si>
  <si>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</si>
  <si>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</si>
  <si>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</si>
  <si>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</si>
  <si>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</si>
  <si>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</si>
  <si>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</si>
  <si>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</si>
  <si>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</si>
  <si>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</si>
  <si>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</si>
  <si>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</si>
  <si>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</si>
  <si>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</si>
  <si>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</si>
  <si>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</si>
  <si>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</si>
  <si>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</si>
  <si>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</si>
  <si>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</si>
  <si>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</si>
  <si>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</si>
  <si>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</si>
  <si>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</si>
  <si>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</si>
  <si>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</si>
  <si>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</si>
  <si>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</si>
  <si>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</si>
  <si>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</si>
  <si>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</si>
  <si>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</si>
  <si>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</si>
  <si>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</si>
  <si>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</si>
  <si>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</si>
  <si>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</si>
  <si>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</si>
  <si>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</si>
  <si>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</si>
  <si>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</si>
  <si>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</si>
  <si>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</si>
  <si>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</si>
  <si>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</si>
  <si>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</si>
  <si>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</si>
  <si>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</si>
  <si>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</si>
  <si>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</si>
  <si>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</si>
  <si>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</si>
  <si>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</si>
  <si>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</si>
  <si>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</si>
  <si>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</si>
  <si>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</si>
  <si>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</si>
  <si>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</si>
  <si>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</si>
  <si>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</si>
  <si>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</si>
  <si>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</si>
  <si>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</si>
  <si>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</si>
  <si>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</si>
  <si>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</si>
  <si>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</si>
  <si>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</si>
  <si>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</si>
  <si>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</si>
  <si>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</si>
  <si>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</si>
  <si>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</si>
  <si>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</si>
  <si>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</si>
  <si>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</si>
  <si>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</si>
  <si>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</si>
  <si>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</si>
  <si>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</si>
  <si>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</si>
  <si>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</si>
  <si>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</si>
  <si>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</si>
  <si>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</si>
  <si>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</si>
  <si>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</si>
  <si>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</si>
  <si>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</si>
  <si>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</si>
  <si>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</si>
  <si>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</si>
  <si>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</si>
  <si>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</si>
  <si>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</si>
  <si>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</si>
  <si>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</si>
  <si>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</si>
  <si>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</si>
  <si>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</si>
  <si>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</si>
  <si>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</si>
  <si>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</si>
  <si>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</si>
  <si>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</si>
  <si>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</si>
  <si>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</si>
  <si>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</si>
  <si>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</si>
  <si>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</si>
  <si>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</si>
  <si>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</si>
  <si>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</si>
  <si>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</si>
  <si>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</si>
  <si>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</si>
  <si>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</si>
  <si>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</si>
  <si>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</si>
  <si>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</si>
  <si>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</si>
  <si>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</si>
  <si>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</si>
  <si>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</si>
  <si>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</si>
  <si>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</si>
  <si>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</si>
  <si>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</si>
  <si>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</si>
  <si>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</si>
  <si>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</si>
  <si>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</si>
  <si>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</si>
  <si>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</si>
  <si>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</si>
  <si>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</si>
  <si>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</si>
  <si>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</si>
  <si>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</si>
  <si>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</si>
  <si>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</si>
  <si>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</si>
  <si>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</si>
  <si>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</si>
  <si>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</si>
  <si>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</si>
  <si>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</si>
  <si>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</si>
  <si>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</si>
  <si>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</si>
  <si>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</si>
  <si>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</si>
  <si>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</si>
  <si>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</si>
  <si>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</si>
  <si>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</si>
  <si>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</si>
  <si>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</si>
  <si>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</si>
  <si>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</si>
  <si>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</si>
  <si>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</si>
  <si>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</si>
  <si>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</si>
  <si>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</si>
  <si>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</si>
  <si>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</si>
  <si>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</si>
  <si>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</si>
  <si>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</si>
  <si>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</si>
  <si>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</si>
  <si>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</si>
  <si>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</si>
  <si>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</si>
  <si>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</si>
  <si>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</si>
  <si>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</si>
  <si>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</si>
  <si>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</si>
  <si>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</si>
  <si>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</si>
  <si>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</si>
  <si>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</si>
  <si>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</si>
  <si>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</si>
  <si>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</si>
  <si>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</si>
  <si>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</si>
  <si>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</si>
  <si>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</si>
  <si>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</si>
  <si>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</si>
  <si>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</si>
  <si>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</si>
  <si>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</si>
  <si>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</si>
  <si>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</si>
  <si>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</si>
  <si>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</si>
  <si>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</si>
  <si>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</si>
  <si>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</si>
  <si>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</si>
  <si>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</si>
  <si>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</si>
  <si>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</si>
  <si>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</si>
  <si>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</si>
  <si>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</si>
  <si>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</si>
  <si>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</si>
  <si>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</si>
  <si>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</si>
  <si>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</si>
  <si>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</si>
  <si>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</si>
  <si>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</si>
  <si>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</si>
  <si>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</si>
  <si>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</si>
  <si>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</si>
  <si>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</si>
  <si>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</si>
  <si>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</si>
  <si>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</si>
  <si>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</si>
  <si>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</si>
  <si>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</si>
  <si>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</si>
  <si>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</si>
  <si>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</si>
  <si>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</si>
  <si>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</si>
  <si>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</si>
  <si>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</si>
  <si>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</si>
  <si>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</si>
  <si>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</si>
  <si>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</si>
  <si>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</si>
  <si>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</si>
  <si>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</si>
  <si>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</si>
  <si>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</si>
  <si>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</si>
  <si>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</si>
  <si>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</si>
  <si>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</si>
  <si>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</si>
  <si>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</si>
  <si>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</si>
  <si>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</si>
  <si>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</si>
  <si>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</si>
  <si>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</si>
  <si>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</si>
  <si>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</si>
  <si>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</si>
  <si>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</si>
  <si>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</si>
  <si>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</si>
  <si>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</si>
  <si>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</si>
  <si>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</si>
  <si>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</si>
  <si>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</si>
  <si>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</si>
  <si>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</si>
  <si>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</si>
  <si>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</si>
  <si>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</si>
  <si>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</si>
  <si>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</si>
  <si>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</si>
  <si>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</si>
  <si>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</si>
  <si>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</si>
  <si>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</si>
  <si>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</si>
  <si>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</si>
  <si>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</si>
  <si>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</si>
  <si>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</si>
  <si>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</si>
  <si>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</si>
  <si>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</si>
  <si>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</si>
  <si>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</si>
  <si>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</si>
  <si>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</si>
  <si>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</si>
  <si>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</si>
  <si>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</si>
  <si>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</si>
  <si>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</si>
  <si>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</si>
  <si>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</si>
  <si>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</si>
  <si>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</si>
  <si>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</si>
  <si>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</si>
  <si>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</si>
  <si>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</si>
  <si>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</si>
  <si>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</si>
  <si>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</si>
  <si>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</si>
  <si>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</si>
  <si>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</si>
  <si>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</si>
  <si>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</si>
  <si>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</si>
  <si>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</si>
  <si>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</si>
  <si>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</si>
  <si>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</si>
  <si>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</si>
  <si>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</si>
  <si>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</si>
  <si>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</si>
  <si>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</si>
  <si>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</si>
  <si>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</si>
  <si>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</si>
  <si>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</si>
  <si>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</si>
  <si>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</si>
  <si>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</si>
  <si>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</si>
  <si>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</si>
  <si>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</si>
  <si>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</si>
  <si>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</si>
  <si>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</si>
  <si>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</si>
  <si>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</si>
  <si>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</si>
  <si>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</si>
  <si>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</si>
  <si>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</si>
  <si>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</si>
  <si>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</si>
  <si>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</si>
  <si>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</si>
  <si>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</si>
  <si>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</si>
  <si>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</si>
  <si>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</si>
  <si>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</si>
  <si>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</si>
  <si>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</si>
  <si>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</si>
  <si>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</si>
  <si>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</si>
  <si>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</si>
  <si>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</si>
  <si>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</si>
  <si>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</si>
  <si>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</si>
  <si>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</si>
  <si>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</si>
  <si>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</si>
  <si>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</si>
  <si>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</si>
  <si>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</si>
  <si>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</si>
  <si>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</si>
  <si>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</si>
  <si>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</si>
  <si>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</si>
  <si>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</si>
  <si>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</si>
  <si>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</si>
  <si>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</si>
  <si>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</si>
  <si>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</si>
  <si>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</si>
  <si>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</si>
  <si>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</si>
  <si>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</si>
  <si>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</si>
  <si>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</si>
  <si>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</si>
  <si>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</si>
  <si>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</si>
  <si>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</si>
  <si>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</si>
  <si>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</si>
  <si>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</si>
  <si>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</si>
  <si>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</si>
  <si>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</si>
  <si>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</si>
  <si>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</si>
  <si>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</si>
  <si>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</si>
  <si>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</si>
  <si>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</si>
  <si>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</si>
  <si>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</si>
  <si>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</si>
  <si>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</si>
  <si>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</si>
  <si>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</si>
  <si>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</si>
  <si>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</si>
  <si>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</si>
  <si>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</si>
  <si>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</si>
  <si>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</si>
  <si>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</si>
  <si>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</si>
  <si>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</si>
  <si>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</si>
  <si>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</si>
  <si>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</si>
  <si>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</si>
  <si>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</si>
  <si>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</si>
  <si>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</si>
  <si>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</si>
  <si>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</si>
  <si>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</si>
  <si>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</si>
  <si>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</si>
  <si>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</si>
  <si>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</si>
  <si>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</si>
  <si>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</si>
  <si>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</si>
  <si>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</si>
  <si>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</si>
  <si>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</si>
  <si>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</si>
  <si>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</si>
  <si>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</si>
  <si>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</si>
  <si>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</si>
  <si>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</si>
  <si>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</si>
  <si>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</si>
  <si>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</si>
  <si>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</si>
  <si>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</si>
  <si>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</si>
  <si>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</si>
  <si>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</si>
  <si>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</si>
  <si>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</si>
  <si>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</si>
  <si>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</si>
  <si>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</si>
  <si>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</si>
  <si>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</si>
  <si>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</si>
  <si>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</si>
  <si>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</si>
  <si>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</si>
  <si>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</si>
  <si>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</si>
  <si>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</si>
  <si>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</si>
  <si>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</si>
  <si>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</si>
  <si>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</si>
  <si>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</si>
  <si>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</si>
  <si>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</si>
  <si>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</si>
  <si>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</si>
  <si>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</si>
  <si>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</si>
  <si>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</si>
  <si>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</si>
  <si>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</si>
  <si>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</si>
  <si>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</si>
  <si>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</si>
  <si>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</si>
  <si>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</si>
  <si>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</si>
  <si>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</si>
  <si>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</si>
  <si>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</si>
  <si>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</si>
  <si>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</si>
  <si>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</si>
  <si>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</si>
  <si>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</si>
  <si>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</si>
  <si>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</si>
  <si>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</si>
  <si>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</si>
  <si>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</si>
  <si>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</si>
  <si>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</si>
  <si>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</si>
  <si>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</si>
  <si>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</si>
  <si>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</si>
  <si>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</si>
  <si>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</si>
  <si>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</si>
  <si>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</si>
  <si>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</si>
  <si>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</si>
  <si>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</si>
  <si>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</si>
  <si>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</si>
  <si>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</si>
  <si>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</si>
  <si>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</si>
  <si>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</si>
  <si>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</si>
  <si>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</si>
  <si>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</si>
  <si>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</si>
  <si>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</si>
  <si>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</si>
  <si>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</si>
  <si>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</si>
  <si>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</si>
  <si>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</si>
  <si>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</si>
  <si>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</si>
  <si>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</si>
  <si>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</si>
  <si>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</si>
  <si>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</si>
  <si>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</si>
  <si>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</si>
  <si>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</si>
  <si>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</si>
  <si>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</si>
  <si>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</si>
  <si>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</si>
  <si>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</si>
  <si>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</si>
  <si>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</si>
  <si>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</si>
  <si>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</si>
  <si>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</si>
  <si>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</si>
  <si>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</si>
  <si>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</si>
  <si>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</si>
  <si>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</si>
  <si>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</si>
  <si>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</si>
  <si>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</si>
  <si>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</si>
  <si>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</si>
  <si>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</si>
  <si>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</si>
  <si>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</si>
  <si>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</si>
  <si>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</si>
  <si>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</si>
  <si>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</si>
  <si>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</si>
  <si>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</si>
  <si>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</si>
  <si>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</si>
  <si>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</si>
  <si>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</si>
  <si>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</si>
  <si>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</si>
  <si>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</si>
  <si>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</si>
  <si>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</si>
  <si>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</si>
  <si>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</si>
  <si>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</si>
  <si>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</si>
  <si>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</si>
  <si>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</si>
  <si>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</si>
  <si>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</si>
  <si>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</si>
  <si>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</si>
  <si>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</si>
  <si>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</si>
  <si>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</si>
  <si>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</si>
  <si>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</si>
  <si>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</si>
  <si>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</si>
  <si>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</si>
  <si>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</si>
  <si>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</si>
  <si>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</si>
  <si>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</si>
  <si>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</si>
  <si>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</si>
  <si>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</si>
  <si>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</si>
  <si>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</si>
  <si>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</si>
  <si>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</si>
  <si>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</si>
  <si>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</si>
  <si>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</si>
  <si>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</si>
  <si>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</si>
  <si>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</si>
  <si>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</si>
  <si>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</si>
  <si>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</si>
  <si>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</si>
  <si>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 xml:space="preserve"> median</t>
  </si>
  <si>
    <t xml:space="preserve"> min</t>
  </si>
  <si>
    <t xml:space="preserve"> max</t>
  </si>
  <si>
    <t xml:space="preserve"> variance</t>
  </si>
  <si>
    <t xml:space="preserve"> stdev</t>
  </si>
  <si>
    <t>Median is the better option</t>
  </si>
  <si>
    <t>There is more variability with successful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</si>
</sst>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" fontId="0" fillId="0" borderId="0" xfId="0" applyNumberFormat="1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[CrowdfundingBook.Cataldo.xlsx]Parent category!PivotTable1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F-4F79-91CB-9C9969B16CEA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F-4F79-91CB-9C9969B16CEA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F-4F79-91CB-9C9969B16CEA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F-4F79-91CB-9C9969B16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3473352"/>
        <c:axId val="723473712"/>
      </c:barChart>
      <c:catAx>
        <c:axId val="72347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73712"/>
        <c:crosses val="autoZero"/>
        <c:auto val="1"/>
        <c:lblAlgn val="ctr"/>
        <c:lblOffset val="100"/>
        <c:noMultiLvlLbl val="0"/>
      </c:catAx>
      <c:valAx>
        <c:axId val="7234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7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[CrowdfundingBook.Cataldo.xlsx]sub- category!PivotTable2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7-4652-B1EF-43BDB4F6721C}"/>
            </c:ext>
          </c:extLst>
        </c:ser>
        <c:ser>
          <c:idx val="1"/>
          <c:order val="1"/>
          <c:tx>
            <c:strRef>
              <c:f>'sub-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7-4652-B1EF-43BDB4F6721C}"/>
            </c:ext>
          </c:extLst>
        </c:ser>
        <c:ser>
          <c:idx val="2"/>
          <c:order val="2"/>
          <c:tx>
            <c:strRef>
              <c:f>'sub-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77-4652-B1EF-43BDB4F6721C}"/>
            </c:ext>
          </c:extLst>
        </c:ser>
        <c:ser>
          <c:idx val="3"/>
          <c:order val="3"/>
          <c:tx>
            <c:strRef>
              <c:f>'sub-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'sub-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77-4652-B1EF-43BDB4F67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8219048"/>
        <c:axId val="818217608"/>
      </c:barChart>
      <c:catAx>
        <c:axId val="81821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17608"/>
        <c:crosses val="autoZero"/>
        <c:auto val="1"/>
        <c:lblAlgn val="ctr"/>
        <c:lblOffset val="100"/>
        <c:noMultiLvlLbl val="0"/>
      </c:catAx>
      <c:valAx>
        <c:axId val="8182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1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[CrowdfundingBook.Cataldo.xlsx]date created conversion!PivotTable4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>
                <a:alpha val="99000"/>
              </a:srgbClr>
            </a:solidFill>
            <a:round/>
          </a:ln>
          <a:effectLst/>
        </c:spPr>
        <c:marker>
          <c:symbol val="square"/>
          <c:size val="5"/>
          <c:spPr>
            <a:solidFill>
              <a:schemeClr val="accent2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3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A-4B7E-8CAC-5D156633F920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>
                  <a:alpha val="99000"/>
                </a:srgb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A-4B7E-8CAC-5D156633F920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A-4B7E-8CAC-5D156633F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328688"/>
        <c:axId val="390883200"/>
      </c:lineChart>
      <c:catAx>
        <c:axId val="46332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83200"/>
        <c:crosses val="autoZero"/>
        <c:auto val="1"/>
        <c:lblAlgn val="ctr"/>
        <c:lblOffset val="100"/>
        <c:noMultiLvlLbl val="0"/>
      </c:catAx>
      <c:valAx>
        <c:axId val="3908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2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9-41F5-B3DD-8AA31D5EB261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9-41F5-B3DD-8AA31D5EB261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9-41F5-B3DD-8AA31D5E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275544"/>
        <c:axId val="893276984"/>
      </c:lineChart>
      <c:catAx>
        <c:axId val="89327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76984"/>
        <c:crosses val="autoZero"/>
        <c:auto val="1"/>
        <c:lblAlgn val="ctr"/>
        <c:lblOffset val="100"/>
        <c:noMultiLvlLbl val="0"/>
      </c:catAx>
      <c:valAx>
        <c:axId val="89327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7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452436</xdr:colOff>
      <xdr:row>1</xdr:row>
      <xdr:rowOff>28575</xdr:rowOff>
    </xdr:from>
    <xdr:to>
      <xdr:col>17</xdr:col>
      <xdr:colOff>485775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456A6-BECC-5CBF-ED91-D9CCC118B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319086</xdr:colOff>
      <xdr:row>3</xdr:row>
      <xdr:rowOff>19050</xdr:rowOff>
    </xdr:from>
    <xdr:to>
      <xdr:col>21</xdr:col>
      <xdr:colOff>495299</xdr:colOff>
      <xdr:row>29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4E142-D76A-026F-9E40-8F181D8CC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3</xdr:row>
      <xdr:rowOff>57150</xdr:rowOff>
    </xdr:from>
    <xdr:to>
      <xdr:col>14</xdr:col>
      <xdr:colOff>581025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751EE-F839-A5E3-318B-1809CF7F1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13</xdr:row>
      <xdr:rowOff>123824</xdr:rowOff>
    </xdr:from>
    <xdr:to>
      <xdr:col>10</xdr:col>
      <xdr:colOff>66674</xdr:colOff>
      <xdr:row>32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0243B7-5758-FDBD-A13F-E830A1CE3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cocu" refreshedDate="45215.960969097221" createdVersion="8" refreshedVersion="8" minRefreshableVersion="3" recordCount="1000" xr:uid="{5C45BA41-5D3D-4D69-8186-0B1A29C1CD46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EEB83-27D1-4797-9C48-3E39C714EDAE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B97D6-0645-4B5D-AC4A-5AAE7F49D892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BE0F0-B3DD-42FF-BF43-31F3C1BECF43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E5" sqref="E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4.8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>
        <v>1450159200</v>
      </c>
      <c r="N2" s="10">
        <v>42336.25</v>
      </c>
      <c r="O2" s="10"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(E3/D3)*100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v>41870.208333333336</v>
      </c>
      <c r="O3" s="10"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>(E4/D4)*100</f>
        <v>131.4787822878229</v>
      </c>
      <c r="G4" t="s">
        <v>20</v>
      </c>
      <c r="H4">
        <v>1425</v>
      </c>
      <c r="I4" s="5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v>41595.25</v>
      </c>
      <c r="O4" s="10"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>(E5/D5)*100</f>
        <v>58.976190476190467</v>
      </c>
      <c r="G5" t="s">
        <v>14</v>
      </c>
      <c r="H5">
        <v>24</v>
      </c>
      <c r="I5" s="5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v>43688.208333333328</v>
      </c>
      <c r="O5" s="10"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>(E6/D6)*100</f>
        <v>69.276315789473685</v>
      </c>
      <c r="G6" t="s">
        <v>14</v>
      </c>
      <c r="H6">
        <v>53</v>
      </c>
      <c r="I6" s="5">
        <f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v>43485.25</v>
      </c>
      <c r="O6" s="10"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>(E7/D7)*100</f>
        <v>173.61842105263159</v>
      </c>
      <c r="G7" t="s">
        <v>20</v>
      </c>
      <c r="H7">
        <v>174</v>
      </c>
      <c r="I7" s="5">
        <f>E7/H7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v>41149.208333333336</v>
      </c>
      <c r="O7" s="10"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>(E8/D8)*100</f>
        <v>20.961538461538463</v>
      </c>
      <c r="G8" t="s">
        <v>14</v>
      </c>
      <c r="H8">
        <v>18</v>
      </c>
      <c r="I8" s="5">
        <f>E8/H8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v>42991.208333333328</v>
      </c>
      <c r="O8" s="10"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>(E9/D9)*100</f>
        <v>327.57777777777778</v>
      </c>
      <c r="G9" t="s">
        <v>20</v>
      </c>
      <c r="H9">
        <v>227</v>
      </c>
      <c r="I9" s="5">
        <f>E9/H9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v>42229.208333333328</v>
      </c>
      <c r="O9" s="10"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>(E10/D10)*100</f>
        <v>19.932788374205266</v>
      </c>
      <c r="G10" t="s">
        <v>47</v>
      </c>
      <c r="H10">
        <v>708</v>
      </c>
      <c r="I10" s="5">
        <f>E10/H10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v>40399.208333333336</v>
      </c>
      <c r="O10" s="10"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>(E11/D11)*100</f>
        <v>51.741935483870968</v>
      </c>
      <c r="G11" t="s">
        <v>14</v>
      </c>
      <c r="H11">
        <v>44</v>
      </c>
      <c r="I11" s="5">
        <f>E11/H11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v>41536.208333333336</v>
      </c>
      <c r="O11" s="10"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>(E12/D12)*100</f>
        <v>266.11538461538464</v>
      </c>
      <c r="G12" t="s">
        <v>20</v>
      </c>
      <c r="H12">
        <v>220</v>
      </c>
      <c r="I12" s="5">
        <f>E12/H12</f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v>40404.208333333336</v>
      </c>
      <c r="O12" s="10"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>(E13/D13)*100</f>
        <v>48.095238095238095</v>
      </c>
      <c r="G13" t="s">
        <v>14</v>
      </c>
      <c r="H13">
        <v>27</v>
      </c>
      <c r="I13" s="5">
        <f>E13/H13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v>40442.208333333336</v>
      </c>
      <c r="O13" s="10"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>(E14/D14)*100</f>
        <v>89.349206349206341</v>
      </c>
      <c r="G14" t="s">
        <v>14</v>
      </c>
      <c r="H14">
        <v>55</v>
      </c>
      <c r="I14" s="5">
        <f>E14/H14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v>43760.208333333328</v>
      </c>
      <c r="O14" s="10"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>(E15/D15)*100</f>
        <v>245.11904761904765</v>
      </c>
      <c r="G15" t="s">
        <v>20</v>
      </c>
      <c r="H15">
        <v>98</v>
      </c>
      <c r="I15" s="5">
        <f>E15/H15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v>42532.208333333328</v>
      </c>
      <c r="O15" s="10"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>(E16/D16)*100</f>
        <v>66.769503546099301</v>
      </c>
      <c r="G16" t="s">
        <v>14</v>
      </c>
      <c r="H16">
        <v>200</v>
      </c>
      <c r="I16" s="5">
        <f>E16/H16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v>40974.25</v>
      </c>
      <c r="O16" s="10"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>(E17/D17)*100</f>
        <v>47.307881773399011</v>
      </c>
      <c r="G17" t="s">
        <v>14</v>
      </c>
      <c r="H17">
        <v>452</v>
      </c>
      <c r="I17" s="5">
        <f>E17/H17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v>43809.25</v>
      </c>
      <c r="O17" s="10"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>(E18/D18)*100</f>
        <v>649.47058823529414</v>
      </c>
      <c r="G18" t="s">
        <v>20</v>
      </c>
      <c r="H18">
        <v>100</v>
      </c>
      <c r="I18" s="5">
        <f>E18/H18</f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v>41661.25</v>
      </c>
      <c r="O18" s="10"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>(E19/D19)*100</f>
        <v>159.39125295508273</v>
      </c>
      <c r="G19" t="s">
        <v>20</v>
      </c>
      <c r="H19">
        <v>1249</v>
      </c>
      <c r="I19" s="5">
        <f>E19/H19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v>40555.25</v>
      </c>
      <c r="O19" s="10"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>(E20/D20)*100</f>
        <v>66.912087912087912</v>
      </c>
      <c r="G20" t="s">
        <v>74</v>
      </c>
      <c r="H20">
        <v>135</v>
      </c>
      <c r="I20" s="5">
        <f>E20/H20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v>43351.208333333328</v>
      </c>
      <c r="O20" s="10"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>(E21/D21)*100</f>
        <v>48.529600000000002</v>
      </c>
      <c r="G21" t="s">
        <v>14</v>
      </c>
      <c r="H21">
        <v>674</v>
      </c>
      <c r="I21" s="5">
        <f>E21/H21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v>43528.25</v>
      </c>
      <c r="O21" s="10"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>(E22/D22)*100</f>
        <v>112.24279210925646</v>
      </c>
      <c r="G22" t="s">
        <v>20</v>
      </c>
      <c r="H22">
        <v>1396</v>
      </c>
      <c r="I22" s="5">
        <f>E22/H22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v>41848.208333333336</v>
      </c>
      <c r="O22" s="10"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>(E23/D23)*100</f>
        <v>40.992553191489364</v>
      </c>
      <c r="G23" t="s">
        <v>14</v>
      </c>
      <c r="H23">
        <v>558</v>
      </c>
      <c r="I23" s="5">
        <f>E23/H23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v>40770.208333333336</v>
      </c>
      <c r="O23" s="10"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>(E24/D24)*100</f>
        <v>128.07106598984771</v>
      </c>
      <c r="G24" t="s">
        <v>20</v>
      </c>
      <c r="H24">
        <v>890</v>
      </c>
      <c r="I24" s="5">
        <f>E24/H24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v>43193.208333333328</v>
      </c>
      <c r="O24" s="10"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>(E25/D25)*100</f>
        <v>332.04444444444448</v>
      </c>
      <c r="G25" t="s">
        <v>20</v>
      </c>
      <c r="H25">
        <v>142</v>
      </c>
      <c r="I25" s="5">
        <f>E25/H25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v>43510.25</v>
      </c>
      <c r="O25" s="10"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>(E26/D26)*100</f>
        <v>112.83225108225108</v>
      </c>
      <c r="G26" t="s">
        <v>20</v>
      </c>
      <c r="H26">
        <v>2673</v>
      </c>
      <c r="I26" s="5">
        <f>E26/H26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v>41811.208333333336</v>
      </c>
      <c r="O26" s="10"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>(E27/D27)*100</f>
        <v>216.43636363636364</v>
      </c>
      <c r="G27" t="s">
        <v>20</v>
      </c>
      <c r="H27">
        <v>163</v>
      </c>
      <c r="I27" s="5">
        <f>E27/H27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v>40681.208333333336</v>
      </c>
      <c r="O27" s="10"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>(E28/D28)*100</f>
        <v>48.199069767441863</v>
      </c>
      <c r="G28" t="s">
        <v>74</v>
      </c>
      <c r="H28">
        <v>1480</v>
      </c>
      <c r="I28" s="5">
        <f>E28/H28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v>43312.208333333328</v>
      </c>
      <c r="O28" s="10"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>(E29/D29)*100</f>
        <v>79.95</v>
      </c>
      <c r="G29" t="s">
        <v>14</v>
      </c>
      <c r="H29">
        <v>15</v>
      </c>
      <c r="I29" s="5">
        <f>E29/H29</f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v>42280.208333333328</v>
      </c>
      <c r="O29" s="10"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>(E30/D30)*100</f>
        <v>105.22553516819573</v>
      </c>
      <c r="G30" t="s">
        <v>20</v>
      </c>
      <c r="H30">
        <v>2220</v>
      </c>
      <c r="I30" s="5">
        <f>E30/H30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v>40218.25</v>
      </c>
      <c r="O30" s="10"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>(E31/D31)*100</f>
        <v>328.89978213507629</v>
      </c>
      <c r="G31" t="s">
        <v>20</v>
      </c>
      <c r="H31">
        <v>1606</v>
      </c>
      <c r="I31" s="5">
        <f>E31/H31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v>43301.208333333328</v>
      </c>
      <c r="O31" s="10"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>(E32/D32)*100</f>
        <v>160.61111111111111</v>
      </c>
      <c r="G32" t="s">
        <v>20</v>
      </c>
      <c r="H32">
        <v>129</v>
      </c>
      <c r="I32" s="5">
        <f>E32/H32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v>43609.208333333328</v>
      </c>
      <c r="O32" s="10"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>(E33/D33)*100</f>
        <v>310</v>
      </c>
      <c r="G33" t="s">
        <v>20</v>
      </c>
      <c r="H33">
        <v>226</v>
      </c>
      <c r="I33" s="5">
        <f>E33/H33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v>42374.25</v>
      </c>
      <c r="O33" s="10"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>(E34/D34)*100</f>
        <v>86.807920792079202</v>
      </c>
      <c r="G34" t="s">
        <v>14</v>
      </c>
      <c r="H34">
        <v>2307</v>
      </c>
      <c r="I34" s="5">
        <f>E34/H34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v>43110.25</v>
      </c>
      <c r="O34" s="10"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>(E35/D35)*100</f>
        <v>377.82071713147411</v>
      </c>
      <c r="G35" t="s">
        <v>20</v>
      </c>
      <c r="H35">
        <v>5419</v>
      </c>
      <c r="I35" s="5">
        <f>E35/H35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v>41917.208333333336</v>
      </c>
      <c r="O35" s="10"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>(E36/D36)*100</f>
        <v>150.80645161290323</v>
      </c>
      <c r="G36" t="s">
        <v>20</v>
      </c>
      <c r="H36">
        <v>165</v>
      </c>
      <c r="I36" s="5">
        <f>E36/H36</f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v>42817.208333333328</v>
      </c>
      <c r="O36" s="10"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>(E37/D37)*100</f>
        <v>150.30119521912351</v>
      </c>
      <c r="G37" t="s">
        <v>20</v>
      </c>
      <c r="H37">
        <v>1965</v>
      </c>
      <c r="I37" s="5">
        <f>E37/H37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v>43484.25</v>
      </c>
      <c r="O37" s="10"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>(E38/D38)*100</f>
        <v>157.28571428571431</v>
      </c>
      <c r="G38" t="s">
        <v>20</v>
      </c>
      <c r="H38">
        <v>16</v>
      </c>
      <c r="I38" s="5">
        <f>E38/H38</f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v>40600.25</v>
      </c>
      <c r="O38" s="10"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>(E39/D39)*100</f>
        <v>139.98765432098764</v>
      </c>
      <c r="G39" t="s">
        <v>20</v>
      </c>
      <c r="H39">
        <v>107</v>
      </c>
      <c r="I39" s="5">
        <f>E39/H39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v>43744.208333333328</v>
      </c>
      <c r="O39" s="10"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>(E40/D40)*100</f>
        <v>325.32258064516128</v>
      </c>
      <c r="G40" t="s">
        <v>20</v>
      </c>
      <c r="H40">
        <v>134</v>
      </c>
      <c r="I40" s="5">
        <f>E40/H40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v>40469.208333333336</v>
      </c>
      <c r="O40" s="10"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>(E41/D41)*100</f>
        <v>50.777777777777779</v>
      </c>
      <c r="G41" t="s">
        <v>14</v>
      </c>
      <c r="H41">
        <v>88</v>
      </c>
      <c r="I41" s="5">
        <f>E41/H41</f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v>41330.25</v>
      </c>
      <c r="O41" s="10"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>(E42/D42)*100</f>
        <v>169.06818181818181</v>
      </c>
      <c r="G42" t="s">
        <v>20</v>
      </c>
      <c r="H42">
        <v>198</v>
      </c>
      <c r="I42" s="5">
        <f>E42/H42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v>40334.208333333336</v>
      </c>
      <c r="O42" s="10"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>(E43/D43)*100</f>
        <v>212.92857142857144</v>
      </c>
      <c r="G43" t="s">
        <v>20</v>
      </c>
      <c r="H43">
        <v>111</v>
      </c>
      <c r="I43" s="5">
        <f>E43/H43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v>41156.208333333336</v>
      </c>
      <c r="O43" s="10"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>(E44/D44)*100</f>
        <v>443.94444444444446</v>
      </c>
      <c r="G44" t="s">
        <v>20</v>
      </c>
      <c r="H44">
        <v>222</v>
      </c>
      <c r="I44" s="5">
        <f>E44/H44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v>40728.208333333336</v>
      </c>
      <c r="O44" s="10"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>(E45/D45)*100</f>
        <v>185.9390243902439</v>
      </c>
      <c r="G45" t="s">
        <v>20</v>
      </c>
      <c r="H45">
        <v>6212</v>
      </c>
      <c r="I45" s="5">
        <f>E45/H45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v>41844.208333333336</v>
      </c>
      <c r="O45" s="10"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>(E46/D46)*100</f>
        <v>658.8125</v>
      </c>
      <c r="G46" t="s">
        <v>20</v>
      </c>
      <c r="H46">
        <v>98</v>
      </c>
      <c r="I46" s="5">
        <f>E46/H46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v>43541.208333333328</v>
      </c>
      <c r="O46" s="10"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>(E47/D47)*100</f>
        <v>47.684210526315788</v>
      </c>
      <c r="G47" t="s">
        <v>14</v>
      </c>
      <c r="H47">
        <v>48</v>
      </c>
      <c r="I47" s="5">
        <f>E47/H47</f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v>42676.208333333328</v>
      </c>
      <c r="O47" s="10"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>(E48/D48)*100</f>
        <v>114.78378378378378</v>
      </c>
      <c r="G48" t="s">
        <v>20</v>
      </c>
      <c r="H48">
        <v>92</v>
      </c>
      <c r="I48" s="5">
        <f>E48/H48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v>40367.208333333336</v>
      </c>
      <c r="O48" s="10"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>(E49/D49)*100</f>
        <v>475.26666666666665</v>
      </c>
      <c r="G49" t="s">
        <v>20</v>
      </c>
      <c r="H49">
        <v>149</v>
      </c>
      <c r="I49" s="5">
        <f>E49/H49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v>41727.208333333336</v>
      </c>
      <c r="O49" s="10"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>(E50/D50)*100</f>
        <v>386.97297297297297</v>
      </c>
      <c r="G50" t="s">
        <v>20</v>
      </c>
      <c r="H50">
        <v>2431</v>
      </c>
      <c r="I50" s="5">
        <f>E50/H50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v>42180.208333333328</v>
      </c>
      <c r="O50" s="10"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>(E51/D51)*100</f>
        <v>189.625</v>
      </c>
      <c r="G51" t="s">
        <v>20</v>
      </c>
      <c r="H51">
        <v>303</v>
      </c>
      <c r="I51" s="5">
        <f>E51/H51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v>43758.208333333328</v>
      </c>
      <c r="O51" s="10"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>(E52/D52)*100</f>
        <v>2</v>
      </c>
      <c r="G52" t="s">
        <v>14</v>
      </c>
      <c r="H52">
        <v>1</v>
      </c>
      <c r="I52" s="5">
        <f>E52/H52</f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v>41487.208333333336</v>
      </c>
      <c r="O52" s="10"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>(E53/D53)*100</f>
        <v>91.867805186590772</v>
      </c>
      <c r="G53" t="s">
        <v>14</v>
      </c>
      <c r="H53">
        <v>1467</v>
      </c>
      <c r="I53" s="5">
        <f>E53/H53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v>40995.208333333336</v>
      </c>
      <c r="O53" s="10"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>(E54/D54)*100</f>
        <v>34.152777777777779</v>
      </c>
      <c r="G54" t="s">
        <v>14</v>
      </c>
      <c r="H54">
        <v>75</v>
      </c>
      <c r="I54" s="5">
        <f>E54/H54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v>40436.208333333336</v>
      </c>
      <c r="O54" s="10"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>(E55/D55)*100</f>
        <v>140.40909090909091</v>
      </c>
      <c r="G55" t="s">
        <v>20</v>
      </c>
      <c r="H55">
        <v>209</v>
      </c>
      <c r="I55" s="5">
        <f>E55/H55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v>41779.208333333336</v>
      </c>
      <c r="O55" s="10"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>(E56/D56)*100</f>
        <v>89.86666666666666</v>
      </c>
      <c r="G56" t="s">
        <v>14</v>
      </c>
      <c r="H56">
        <v>120</v>
      </c>
      <c r="I56" s="5">
        <f>E56/H56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v>43170.25</v>
      </c>
      <c r="O56" s="10"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>(E57/D57)*100</f>
        <v>177.96969696969697</v>
      </c>
      <c r="G57" t="s">
        <v>20</v>
      </c>
      <c r="H57">
        <v>131</v>
      </c>
      <c r="I57" s="5">
        <f>E57/H57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v>43311.208333333328</v>
      </c>
      <c r="O57" s="10"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>(E58/D58)*100</f>
        <v>143.66249999999999</v>
      </c>
      <c r="G58" t="s">
        <v>20</v>
      </c>
      <c r="H58">
        <v>164</v>
      </c>
      <c r="I58" s="5">
        <f>E58/H58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v>42014.25</v>
      </c>
      <c r="O58" s="10"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>(E59/D59)*100</f>
        <v>215.27586206896552</v>
      </c>
      <c r="G59" t="s">
        <v>20</v>
      </c>
      <c r="H59">
        <v>201</v>
      </c>
      <c r="I59" s="5">
        <f>E59/H59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v>42979.208333333328</v>
      </c>
      <c r="O59" s="10"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>(E60/D60)*100</f>
        <v>227.11111111111114</v>
      </c>
      <c r="G60" t="s">
        <v>20</v>
      </c>
      <c r="H60">
        <v>211</v>
      </c>
      <c r="I60" s="5">
        <f>E60/H60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v>42268.208333333328</v>
      </c>
      <c r="O60" s="10"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>(E61/D61)*100</f>
        <v>275.07142857142861</v>
      </c>
      <c r="G61" t="s">
        <v>20</v>
      </c>
      <c r="H61">
        <v>128</v>
      </c>
      <c r="I61" s="5">
        <f>E61/H61</f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v>42898.208333333328</v>
      </c>
      <c r="O61" s="10"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>(E62/D62)*100</f>
        <v>144.37048832271762</v>
      </c>
      <c r="G62" t="s">
        <v>20</v>
      </c>
      <c r="H62">
        <v>1600</v>
      </c>
      <c r="I62" s="5">
        <f>E62/H62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v>41107.208333333336</v>
      </c>
      <c r="O62" s="10"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>(E63/D63)*100</f>
        <v>92.74598393574297</v>
      </c>
      <c r="G63" t="s">
        <v>14</v>
      </c>
      <c r="H63">
        <v>2253</v>
      </c>
      <c r="I63" s="5">
        <f>E63/H63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v>40595.25</v>
      </c>
      <c r="O63" s="10"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>(E64/D64)*100</f>
        <v>722.6</v>
      </c>
      <c r="G64" t="s">
        <v>20</v>
      </c>
      <c r="H64">
        <v>249</v>
      </c>
      <c r="I64" s="5">
        <f>E64/H64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v>42160.208333333328</v>
      </c>
      <c r="O64" s="10"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>(E65/D65)*100</f>
        <v>11.851063829787234</v>
      </c>
      <c r="G65" t="s">
        <v>14</v>
      </c>
      <c r="H65">
        <v>5</v>
      </c>
      <c r="I65" s="5">
        <f>E65/H65</f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v>42853.208333333328</v>
      </c>
      <c r="O65" s="10"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>(E66/D66)*100</f>
        <v>97.642857142857139</v>
      </c>
      <c r="G66" t="s">
        <v>14</v>
      </c>
      <c r="H66">
        <v>38</v>
      </c>
      <c r="I66" s="5">
        <f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v>43283.208333333328</v>
      </c>
      <c r="O66" s="10"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>(E67/D67)*100</f>
        <v>236.14754098360655</v>
      </c>
      <c r="G67" t="s">
        <v>20</v>
      </c>
      <c r="H67">
        <v>236</v>
      </c>
      <c r="I67" s="5">
        <f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v>40570.25</v>
      </c>
      <c r="O67" s="10"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>(E68/D68)*100</f>
        <v>45.068965517241381</v>
      </c>
      <c r="G68" t="s">
        <v>14</v>
      </c>
      <c r="H68">
        <v>12</v>
      </c>
      <c r="I68" s="5">
        <f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v>42102.208333333328</v>
      </c>
      <c r="O68" s="10"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>(E69/D69)*100</f>
        <v>162.38567493112947</v>
      </c>
      <c r="G69" t="s">
        <v>20</v>
      </c>
      <c r="H69">
        <v>4065</v>
      </c>
      <c r="I69" s="5">
        <f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v>40203.25</v>
      </c>
      <c r="O69" s="10"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>(E70/D70)*100</f>
        <v>254.52631578947367</v>
      </c>
      <c r="G70" t="s">
        <v>20</v>
      </c>
      <c r="H70">
        <v>246</v>
      </c>
      <c r="I70" s="5">
        <f>E70/H70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v>42943.208333333328</v>
      </c>
      <c r="O70" s="10"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>(E71/D71)*100</f>
        <v>24.063291139240505</v>
      </c>
      <c r="G71" t="s">
        <v>74</v>
      </c>
      <c r="H71">
        <v>17</v>
      </c>
      <c r="I71" s="5">
        <f>E71/H71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v>40531.25</v>
      </c>
      <c r="O71" s="10"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>(E72/D72)*100</f>
        <v>123.74140625000001</v>
      </c>
      <c r="G72" t="s">
        <v>20</v>
      </c>
      <c r="H72">
        <v>2475</v>
      </c>
      <c r="I72" s="5">
        <f>E72/H72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v>40484.208333333336</v>
      </c>
      <c r="O72" s="10"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>(E73/D73)*100</f>
        <v>108.06666666666666</v>
      </c>
      <c r="G73" t="s">
        <v>20</v>
      </c>
      <c r="H73">
        <v>76</v>
      </c>
      <c r="I73" s="5">
        <f>E73/H73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v>43799.25</v>
      </c>
      <c r="O73" s="10"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>(E74/D74)*100</f>
        <v>670.33333333333326</v>
      </c>
      <c r="G74" t="s">
        <v>20</v>
      </c>
      <c r="H74">
        <v>54</v>
      </c>
      <c r="I74" s="5">
        <f>E74/H74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v>42186.208333333328</v>
      </c>
      <c r="O74" s="10"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>(E75/D75)*100</f>
        <v>660.92857142857144</v>
      </c>
      <c r="G75" t="s">
        <v>20</v>
      </c>
      <c r="H75">
        <v>88</v>
      </c>
      <c r="I75" s="5">
        <f>E75/H75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v>42701.25</v>
      </c>
      <c r="O75" s="10"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>(E76/D76)*100</f>
        <v>122.46153846153847</v>
      </c>
      <c r="G76" t="s">
        <v>20</v>
      </c>
      <c r="H76">
        <v>85</v>
      </c>
      <c r="I76" s="5">
        <f>E76/H76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v>42456.208333333328</v>
      </c>
      <c r="O76" s="10"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>(E77/D77)*100</f>
        <v>150.57731958762886</v>
      </c>
      <c r="G77" t="s">
        <v>20</v>
      </c>
      <c r="H77">
        <v>170</v>
      </c>
      <c r="I77" s="5">
        <f>E77/H77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v>43296.208333333328</v>
      </c>
      <c r="O77" s="10"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>(E78/D78)*100</f>
        <v>78.106590724165997</v>
      </c>
      <c r="G78" t="s">
        <v>14</v>
      </c>
      <c r="H78">
        <v>1684</v>
      </c>
      <c r="I78" s="5">
        <f>E78/H78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v>42027.25</v>
      </c>
      <c r="O78" s="10"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>(E79/D79)*100</f>
        <v>46.94736842105263</v>
      </c>
      <c r="G79" t="s">
        <v>14</v>
      </c>
      <c r="H79">
        <v>56</v>
      </c>
      <c r="I79" s="5">
        <f>E79/H79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v>40448.208333333336</v>
      </c>
      <c r="O79" s="10"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>(E80/D80)*100</f>
        <v>300.8</v>
      </c>
      <c r="G80" t="s">
        <v>20</v>
      </c>
      <c r="H80">
        <v>330</v>
      </c>
      <c r="I80" s="5">
        <f>E80/H80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v>43206.208333333328</v>
      </c>
      <c r="O80" s="10"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>(E81/D81)*100</f>
        <v>69.598615916955026</v>
      </c>
      <c r="G81" t="s">
        <v>14</v>
      </c>
      <c r="H81">
        <v>838</v>
      </c>
      <c r="I81" s="5">
        <f>E81/H81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v>43267.208333333328</v>
      </c>
      <c r="O81" s="10"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>(E82/D82)*100</f>
        <v>637.4545454545455</v>
      </c>
      <c r="G82" t="s">
        <v>20</v>
      </c>
      <c r="H82">
        <v>127</v>
      </c>
      <c r="I82" s="5">
        <f>E82/H82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v>42976.208333333328</v>
      </c>
      <c r="O82" s="10"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>(E83/D83)*100</f>
        <v>225.33928571428569</v>
      </c>
      <c r="G83" t="s">
        <v>20</v>
      </c>
      <c r="H83">
        <v>411</v>
      </c>
      <c r="I83" s="5">
        <f>E83/H83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v>43062.25</v>
      </c>
      <c r="O83" s="10"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>(E84/D84)*100</f>
        <v>1497.3000000000002</v>
      </c>
      <c r="G84" t="s">
        <v>20</v>
      </c>
      <c r="H84">
        <v>180</v>
      </c>
      <c r="I84" s="5">
        <f>E84/H84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v>43482.25</v>
      </c>
      <c r="O84" s="10"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>(E85/D85)*100</f>
        <v>37.590225563909776</v>
      </c>
      <c r="G85" t="s">
        <v>14</v>
      </c>
      <c r="H85">
        <v>1000</v>
      </c>
      <c r="I85" s="5">
        <f>E85/H85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v>42579.208333333328</v>
      </c>
      <c r="O85" s="10"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>(E86/D86)*100</f>
        <v>132.36942675159236</v>
      </c>
      <c r="G86" t="s">
        <v>20</v>
      </c>
      <c r="H86">
        <v>374</v>
      </c>
      <c r="I86" s="5">
        <f>E86/H86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v>41118.208333333336</v>
      </c>
      <c r="O86" s="10"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>(E87/D87)*100</f>
        <v>131.22448979591837</v>
      </c>
      <c r="G87" t="s">
        <v>20</v>
      </c>
      <c r="H87">
        <v>71</v>
      </c>
      <c r="I87" s="5">
        <f>E87/H87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v>40797.208333333336</v>
      </c>
      <c r="O87" s="10"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>(E88/D88)*100</f>
        <v>167.63513513513513</v>
      </c>
      <c r="G88" t="s">
        <v>20</v>
      </c>
      <c r="H88">
        <v>203</v>
      </c>
      <c r="I88" s="5">
        <f>E88/H88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v>42128.208333333328</v>
      </c>
      <c r="O88" s="10"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>(E89/D89)*100</f>
        <v>61.984886649874063</v>
      </c>
      <c r="G89" t="s">
        <v>14</v>
      </c>
      <c r="H89">
        <v>1482</v>
      </c>
      <c r="I89" s="5">
        <f>E89/H89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v>40610.25</v>
      </c>
      <c r="O89" s="10"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>(E90/D90)*100</f>
        <v>260.75</v>
      </c>
      <c r="G90" t="s">
        <v>20</v>
      </c>
      <c r="H90">
        <v>113</v>
      </c>
      <c r="I90" s="5">
        <f>E90/H90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v>42110.208333333328</v>
      </c>
      <c r="O90" s="10"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>(E91/D91)*100</f>
        <v>252.58823529411765</v>
      </c>
      <c r="G91" t="s">
        <v>20</v>
      </c>
      <c r="H91">
        <v>96</v>
      </c>
      <c r="I91" s="5">
        <f>E91/H91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v>40283.208333333336</v>
      </c>
      <c r="O91" s="10"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>(E92/D92)*100</f>
        <v>78.615384615384613</v>
      </c>
      <c r="G92" t="s">
        <v>14</v>
      </c>
      <c r="H92">
        <v>106</v>
      </c>
      <c r="I92" s="5">
        <f>E92/H92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v>42425.25</v>
      </c>
      <c r="O92" s="10"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>(E93/D93)*100</f>
        <v>48.404406999351913</v>
      </c>
      <c r="G93" t="s">
        <v>14</v>
      </c>
      <c r="H93">
        <v>679</v>
      </c>
      <c r="I93" s="5">
        <f>E93/H93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v>42588.208333333328</v>
      </c>
      <c r="O93" s="10"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>(E94/D94)*100</f>
        <v>258.875</v>
      </c>
      <c r="G94" t="s">
        <v>20</v>
      </c>
      <c r="H94">
        <v>498</v>
      </c>
      <c r="I94" s="5">
        <f>E94/H94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v>40352.208333333336</v>
      </c>
      <c r="O94" s="10"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>(E95/D95)*100</f>
        <v>60.548713235294116</v>
      </c>
      <c r="G95" t="s">
        <v>74</v>
      </c>
      <c r="H95">
        <v>610</v>
      </c>
      <c r="I95" s="5">
        <f>E95/H95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v>41202.208333333336</v>
      </c>
      <c r="O95" s="10"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>(E96/D96)*100</f>
        <v>303.68965517241378</v>
      </c>
      <c r="G96" t="s">
        <v>20</v>
      </c>
      <c r="H96">
        <v>180</v>
      </c>
      <c r="I96" s="5">
        <f>E96/H96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v>43562.208333333328</v>
      </c>
      <c r="O96" s="10"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>(E97/D97)*100</f>
        <v>112.99999999999999</v>
      </c>
      <c r="G97" t="s">
        <v>20</v>
      </c>
      <c r="H97">
        <v>27</v>
      </c>
      <c r="I97" s="5">
        <f>E97/H97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v>43752.208333333328</v>
      </c>
      <c r="O97" s="10"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>(E98/D98)*100</f>
        <v>217.37876614060258</v>
      </c>
      <c r="G98" t="s">
        <v>20</v>
      </c>
      <c r="H98">
        <v>2331</v>
      </c>
      <c r="I98" s="5">
        <f>E98/H98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v>40612.25</v>
      </c>
      <c r="O98" s="10"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>(E99/D99)*100</f>
        <v>926.69230769230762</v>
      </c>
      <c r="G99" t="s">
        <v>20</v>
      </c>
      <c r="H99">
        <v>113</v>
      </c>
      <c r="I99" s="5">
        <f>E99/H99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v>42180.208333333328</v>
      </c>
      <c r="O99" s="10"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>(E100/D100)*100</f>
        <v>33.692229038854805</v>
      </c>
      <c r="G100" t="s">
        <v>14</v>
      </c>
      <c r="H100">
        <v>1220</v>
      </c>
      <c r="I100" s="5">
        <f>E100/H100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v>42212.208333333328</v>
      </c>
      <c r="O100" s="10"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>(E101/D101)*100</f>
        <v>196.7236842105263</v>
      </c>
      <c r="G101" t="s">
        <v>20</v>
      </c>
      <c r="H101">
        <v>164</v>
      </c>
      <c r="I101" s="5">
        <f>E101/H101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v>41968.25</v>
      </c>
      <c r="O101" s="10"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>(E102/D102)*100</f>
        <v>1</v>
      </c>
      <c r="G102" t="s">
        <v>14</v>
      </c>
      <c r="H102">
        <v>1</v>
      </c>
      <c r="I102" s="5">
        <f>E102/H102</f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v>40835.208333333336</v>
      </c>
      <c r="O102" s="10"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>(E103/D103)*100</f>
        <v>1021.4444444444445</v>
      </c>
      <c r="G103" t="s">
        <v>20</v>
      </c>
      <c r="H103">
        <v>164</v>
      </c>
      <c r="I103" s="5">
        <f>E103/H103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v>42056.25</v>
      </c>
      <c r="O103" s="10"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>(E104/D104)*100</f>
        <v>281.67567567567568</v>
      </c>
      <c r="G104" t="s">
        <v>20</v>
      </c>
      <c r="H104">
        <v>336</v>
      </c>
      <c r="I104" s="5">
        <f>E104/H104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v>43234.208333333328</v>
      </c>
      <c r="O104" s="10"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>(E105/D105)*100</f>
        <v>24.610000000000003</v>
      </c>
      <c r="G105" t="s">
        <v>14</v>
      </c>
      <c r="H105">
        <v>37</v>
      </c>
      <c r="I105" s="5">
        <f>E105/H105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v>40475.208333333336</v>
      </c>
      <c r="O105" s="10"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>(E106/D106)*100</f>
        <v>143.14010067114094</v>
      </c>
      <c r="G106" t="s">
        <v>20</v>
      </c>
      <c r="H106">
        <v>1917</v>
      </c>
      <c r="I106" s="5">
        <f>E106/H106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v>42878.208333333328</v>
      </c>
      <c r="O106" s="10"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>(E107/D107)*100</f>
        <v>144.54411764705884</v>
      </c>
      <c r="G107" t="s">
        <v>20</v>
      </c>
      <c r="H107">
        <v>95</v>
      </c>
      <c r="I107" s="5">
        <f>E107/H107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v>41366.208333333336</v>
      </c>
      <c r="O107" s="10"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>(E108/D108)*100</f>
        <v>359.12820512820514</v>
      </c>
      <c r="G108" t="s">
        <v>20</v>
      </c>
      <c r="H108">
        <v>147</v>
      </c>
      <c r="I108" s="5">
        <f>E108/H108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v>43716.208333333328</v>
      </c>
      <c r="O108" s="10"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>(E109/D109)*100</f>
        <v>186.48571428571427</v>
      </c>
      <c r="G109" t="s">
        <v>20</v>
      </c>
      <c r="H109">
        <v>86</v>
      </c>
      <c r="I109" s="5">
        <f>E109/H109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v>43213.208333333328</v>
      </c>
      <c r="O109" s="10"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>(E110/D110)*100</f>
        <v>595.26666666666665</v>
      </c>
      <c r="G110" t="s">
        <v>20</v>
      </c>
      <c r="H110">
        <v>83</v>
      </c>
      <c r="I110" s="5">
        <f>E110/H110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v>41005.208333333336</v>
      </c>
      <c r="O110" s="10"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>(E111/D111)*100</f>
        <v>59.21153846153846</v>
      </c>
      <c r="G111" t="s">
        <v>14</v>
      </c>
      <c r="H111">
        <v>60</v>
      </c>
      <c r="I111" s="5">
        <f>E111/H111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v>41651.25</v>
      </c>
      <c r="O111" s="10"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>(E112/D112)*100</f>
        <v>14.962780898876405</v>
      </c>
      <c r="G112" t="s">
        <v>14</v>
      </c>
      <c r="H112">
        <v>296</v>
      </c>
      <c r="I112" s="5">
        <f>E112/H112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v>43354.208333333328</v>
      </c>
      <c r="O112" s="10"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>(E113/D113)*100</f>
        <v>119.95602605863192</v>
      </c>
      <c r="G113" t="s">
        <v>20</v>
      </c>
      <c r="H113">
        <v>676</v>
      </c>
      <c r="I113" s="5">
        <f>E113/H113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v>41174.208333333336</v>
      </c>
      <c r="O113" s="10"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>(E114/D114)*100</f>
        <v>268.82978723404256</v>
      </c>
      <c r="G114" t="s">
        <v>20</v>
      </c>
      <c r="H114">
        <v>361</v>
      </c>
      <c r="I114" s="5">
        <f>E114/H114</f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v>41875.208333333336</v>
      </c>
      <c r="O114" s="10"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>(E115/D115)*100</f>
        <v>376.87878787878788</v>
      </c>
      <c r="G115" t="s">
        <v>20</v>
      </c>
      <c r="H115">
        <v>131</v>
      </c>
      <c r="I115" s="5">
        <f>E115/H115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v>42990.208333333328</v>
      </c>
      <c r="O115" s="10"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>(E116/D116)*100</f>
        <v>727.15789473684208</v>
      </c>
      <c r="G116" t="s">
        <v>20</v>
      </c>
      <c r="H116">
        <v>126</v>
      </c>
      <c r="I116" s="5">
        <f>E116/H116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v>43564.208333333328</v>
      </c>
      <c r="O116" s="10"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>(E117/D117)*100</f>
        <v>87.211757648470297</v>
      </c>
      <c r="G117" t="s">
        <v>14</v>
      </c>
      <c r="H117">
        <v>3304</v>
      </c>
      <c r="I117" s="5">
        <f>E117/H117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v>43056.25</v>
      </c>
      <c r="O117" s="10"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>(E118/D118)*100</f>
        <v>88</v>
      </c>
      <c r="G118" t="s">
        <v>14</v>
      </c>
      <c r="H118">
        <v>73</v>
      </c>
      <c r="I118" s="5">
        <f>E118/H118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v>42265.208333333328</v>
      </c>
      <c r="O118" s="10"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>(E119/D119)*100</f>
        <v>173.9387755102041</v>
      </c>
      <c r="G119" t="s">
        <v>20</v>
      </c>
      <c r="H119">
        <v>275</v>
      </c>
      <c r="I119" s="5">
        <f>E119/H119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v>40808.208333333336</v>
      </c>
      <c r="O119" s="10"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>(E120/D120)*100</f>
        <v>117.61111111111111</v>
      </c>
      <c r="G120" t="s">
        <v>20</v>
      </c>
      <c r="H120">
        <v>67</v>
      </c>
      <c r="I120" s="5">
        <f>E120/H120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v>41665.25</v>
      </c>
      <c r="O120" s="10"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>(E121/D121)*100</f>
        <v>214.96</v>
      </c>
      <c r="G121" t="s">
        <v>20</v>
      </c>
      <c r="H121">
        <v>154</v>
      </c>
      <c r="I121" s="5">
        <f>E121/H121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v>41806.208333333336</v>
      </c>
      <c r="O121" s="10"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>(E122/D122)*100</f>
        <v>149.49667110519306</v>
      </c>
      <c r="G122" t="s">
        <v>20</v>
      </c>
      <c r="H122">
        <v>1782</v>
      </c>
      <c r="I122" s="5">
        <f>E122/H122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v>42111.208333333328</v>
      </c>
      <c r="O122" s="10"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>(E123/D123)*100</f>
        <v>219.33995584988963</v>
      </c>
      <c r="G123" t="s">
        <v>20</v>
      </c>
      <c r="H123">
        <v>903</v>
      </c>
      <c r="I123" s="5">
        <f>E123/H123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v>41917.208333333336</v>
      </c>
      <c r="O123" s="10"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>(E124/D124)*100</f>
        <v>64.367690058479525</v>
      </c>
      <c r="G124" t="s">
        <v>14</v>
      </c>
      <c r="H124">
        <v>3387</v>
      </c>
      <c r="I124" s="5">
        <f>E124/H124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v>41970.25</v>
      </c>
      <c r="O124" s="10"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>(E125/D125)*100</f>
        <v>18.622397298818232</v>
      </c>
      <c r="G125" t="s">
        <v>14</v>
      </c>
      <c r="H125">
        <v>662</v>
      </c>
      <c r="I125" s="5">
        <f>E125/H125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v>42332.25</v>
      </c>
      <c r="O125" s="10"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>(E126/D126)*100</f>
        <v>367.76923076923077</v>
      </c>
      <c r="G126" t="s">
        <v>20</v>
      </c>
      <c r="H126">
        <v>94</v>
      </c>
      <c r="I126" s="5">
        <f>E126/H126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v>43598.208333333328</v>
      </c>
      <c r="O126" s="10"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>(E127/D127)*100</f>
        <v>159.90566037735849</v>
      </c>
      <c r="G127" t="s">
        <v>20</v>
      </c>
      <c r="H127">
        <v>180</v>
      </c>
      <c r="I127" s="5">
        <f>E127/H127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v>43362.208333333328</v>
      </c>
      <c r="O127" s="10"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>(E128/D128)*100</f>
        <v>38.633185349611544</v>
      </c>
      <c r="G128" t="s">
        <v>14</v>
      </c>
      <c r="H128">
        <v>774</v>
      </c>
      <c r="I128" s="5">
        <f>E128/H128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v>42596.208333333328</v>
      </c>
      <c r="O128" s="10"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>(E129/D129)*100</f>
        <v>51.42151162790698</v>
      </c>
      <c r="G129" t="s">
        <v>14</v>
      </c>
      <c r="H129">
        <v>672</v>
      </c>
      <c r="I129" s="5">
        <f>E129/H129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v>40310.208333333336</v>
      </c>
      <c r="O129" s="10"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>(E130/D130)*100</f>
        <v>60.334277620396605</v>
      </c>
      <c r="G130" t="s">
        <v>74</v>
      </c>
      <c r="H130">
        <v>532</v>
      </c>
      <c r="I130" s="5">
        <f>E130/H130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v>40417.208333333336</v>
      </c>
      <c r="O130" s="10"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>(E131/D131)*100</f>
        <v>3.202693602693603</v>
      </c>
      <c r="G131" t="s">
        <v>74</v>
      </c>
      <c r="H131">
        <v>55</v>
      </c>
      <c r="I131" s="5">
        <f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v>42038.25</v>
      </c>
      <c r="O131" s="10"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>(E132/D132)*100</f>
        <v>155.46875</v>
      </c>
      <c r="G132" t="s">
        <v>20</v>
      </c>
      <c r="H132">
        <v>533</v>
      </c>
      <c r="I132" s="5">
        <f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v>40842.208333333336</v>
      </c>
      <c r="O132" s="10"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>(E133/D133)*100</f>
        <v>100.85974499089254</v>
      </c>
      <c r="G133" t="s">
        <v>20</v>
      </c>
      <c r="H133">
        <v>2443</v>
      </c>
      <c r="I133" s="5">
        <f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v>41607.25</v>
      </c>
      <c r="O133" s="10"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>(E134/D134)*100</f>
        <v>116.18181818181819</v>
      </c>
      <c r="G134" t="s">
        <v>20</v>
      </c>
      <c r="H134">
        <v>89</v>
      </c>
      <c r="I134" s="5">
        <f>E134/H134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v>43112.25</v>
      </c>
      <c r="O134" s="10"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>(E135/D135)*100</f>
        <v>310.77777777777777</v>
      </c>
      <c r="G135" t="s">
        <v>20</v>
      </c>
      <c r="H135">
        <v>159</v>
      </c>
      <c r="I135" s="5">
        <f>E135/H135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v>40767.208333333336</v>
      </c>
      <c r="O135" s="10"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>(E136/D136)*100</f>
        <v>89.73668341708543</v>
      </c>
      <c r="G136" t="s">
        <v>14</v>
      </c>
      <c r="H136">
        <v>940</v>
      </c>
      <c r="I136" s="5">
        <f>E136/H136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v>40713.208333333336</v>
      </c>
      <c r="O136" s="10"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>(E137/D137)*100</f>
        <v>71.27272727272728</v>
      </c>
      <c r="G137" t="s">
        <v>14</v>
      </c>
      <c r="H137">
        <v>117</v>
      </c>
      <c r="I137" s="5">
        <f>E137/H137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v>41340.25</v>
      </c>
      <c r="O137" s="10"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>(E138/D138)*100</f>
        <v>3.2862318840579712</v>
      </c>
      <c r="G138" t="s">
        <v>74</v>
      </c>
      <c r="H138">
        <v>58</v>
      </c>
      <c r="I138" s="5">
        <f>E138/H138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v>41797.208333333336</v>
      </c>
      <c r="O138" s="10"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>(E139/D139)*100</f>
        <v>261.77777777777777</v>
      </c>
      <c r="G139" t="s">
        <v>20</v>
      </c>
      <c r="H139">
        <v>50</v>
      </c>
      <c r="I139" s="5">
        <f>E139/H139</f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v>40457.208333333336</v>
      </c>
      <c r="O139" s="10"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>(E140/D140)*100</f>
        <v>96</v>
      </c>
      <c r="G140" t="s">
        <v>14</v>
      </c>
      <c r="H140">
        <v>115</v>
      </c>
      <c r="I140" s="5">
        <f>E140/H140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v>41180.208333333336</v>
      </c>
      <c r="O140" s="10"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>(E141/D141)*100</f>
        <v>20.896851248642779</v>
      </c>
      <c r="G141" t="s">
        <v>14</v>
      </c>
      <c r="H141">
        <v>326</v>
      </c>
      <c r="I141" s="5">
        <f>E141/H141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v>42115.208333333328</v>
      </c>
      <c r="O141" s="10"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>(E142/D142)*100</f>
        <v>223.16363636363636</v>
      </c>
      <c r="G142" t="s">
        <v>20</v>
      </c>
      <c r="H142">
        <v>186</v>
      </c>
      <c r="I142" s="5">
        <f>E142/H142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v>43156.25</v>
      </c>
      <c r="O142" s="10"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>(E143/D143)*100</f>
        <v>101.59097978227061</v>
      </c>
      <c r="G143" t="s">
        <v>20</v>
      </c>
      <c r="H143">
        <v>1071</v>
      </c>
      <c r="I143" s="5">
        <f>E143/H143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v>42167.208333333328</v>
      </c>
      <c r="O143" s="10"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>(E144/D144)*100</f>
        <v>230.03999999999996</v>
      </c>
      <c r="G144" t="s">
        <v>20</v>
      </c>
      <c r="H144">
        <v>117</v>
      </c>
      <c r="I144" s="5">
        <f>E144/H144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v>41005.208333333336</v>
      </c>
      <c r="O144" s="10"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>(E145/D145)*100</f>
        <v>135.59259259259261</v>
      </c>
      <c r="G145" t="s">
        <v>20</v>
      </c>
      <c r="H145">
        <v>70</v>
      </c>
      <c r="I145" s="5">
        <f>E145/H145</f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v>40357.208333333336</v>
      </c>
      <c r="O145" s="10"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>(E146/D146)*100</f>
        <v>129.1</v>
      </c>
      <c r="G146" t="s">
        <v>20</v>
      </c>
      <c r="H146">
        <v>135</v>
      </c>
      <c r="I146" s="5">
        <f>E146/H146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v>43633.208333333328</v>
      </c>
      <c r="O146" s="10"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>(E147/D147)*100</f>
        <v>236.512</v>
      </c>
      <c r="G147" t="s">
        <v>20</v>
      </c>
      <c r="H147">
        <v>768</v>
      </c>
      <c r="I147" s="5">
        <f>E147/H147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v>41889.208333333336</v>
      </c>
      <c r="O147" s="10"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>(E148/D148)*100</f>
        <v>17.25</v>
      </c>
      <c r="G148" t="s">
        <v>74</v>
      </c>
      <c r="H148">
        <v>51</v>
      </c>
      <c r="I148" s="5">
        <f>E148/H148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v>40855.25</v>
      </c>
      <c r="O148" s="10"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>(E149/D149)*100</f>
        <v>112.49397590361446</v>
      </c>
      <c r="G149" t="s">
        <v>20</v>
      </c>
      <c r="H149">
        <v>199</v>
      </c>
      <c r="I149" s="5">
        <f>E149/H149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v>42534.208333333328</v>
      </c>
      <c r="O149" s="10"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>(E150/D150)*100</f>
        <v>121.02150537634408</v>
      </c>
      <c r="G150" t="s">
        <v>20</v>
      </c>
      <c r="H150">
        <v>107</v>
      </c>
      <c r="I150" s="5">
        <f>E150/H150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v>42941.208333333328</v>
      </c>
      <c r="O150" s="10"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>(E151/D151)*100</f>
        <v>219.87096774193549</v>
      </c>
      <c r="G151" t="s">
        <v>20</v>
      </c>
      <c r="H151">
        <v>195</v>
      </c>
      <c r="I151" s="5">
        <f>E151/H151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v>41275.25</v>
      </c>
      <c r="O151" s="10"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>(E152/D152)*100</f>
        <v>1</v>
      </c>
      <c r="G152" t="s">
        <v>14</v>
      </c>
      <c r="H152">
        <v>1</v>
      </c>
      <c r="I152" s="5">
        <f>E152/H152</f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v>43450.25</v>
      </c>
      <c r="O152" s="10"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>(E153/D153)*100</f>
        <v>64.166909620991248</v>
      </c>
      <c r="G153" t="s">
        <v>14</v>
      </c>
      <c r="H153">
        <v>1467</v>
      </c>
      <c r="I153" s="5">
        <f>E153/H153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v>41799.208333333336</v>
      </c>
      <c r="O153" s="10"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>(E154/D154)*100</f>
        <v>423.06746987951806</v>
      </c>
      <c r="G154" t="s">
        <v>20</v>
      </c>
      <c r="H154">
        <v>3376</v>
      </c>
      <c r="I154" s="5">
        <f>E154/H154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v>42783.25</v>
      </c>
      <c r="O154" s="10"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>(E155/D155)*100</f>
        <v>92.984160506863773</v>
      </c>
      <c r="G155" t="s">
        <v>14</v>
      </c>
      <c r="H155">
        <v>5681</v>
      </c>
      <c r="I155" s="5">
        <f>E155/H155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v>41201.208333333336</v>
      </c>
      <c r="O155" s="10"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>(E156/D156)*100</f>
        <v>58.756567425569173</v>
      </c>
      <c r="G156" t="s">
        <v>14</v>
      </c>
      <c r="H156">
        <v>1059</v>
      </c>
      <c r="I156" s="5">
        <f>E156/H156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v>42502.208333333328</v>
      </c>
      <c r="O156" s="10"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>(E157/D157)*100</f>
        <v>65.022222222222226</v>
      </c>
      <c r="G157" t="s">
        <v>14</v>
      </c>
      <c r="H157">
        <v>1194</v>
      </c>
      <c r="I157" s="5">
        <f>E157/H157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v>40262.208333333336</v>
      </c>
      <c r="O157" s="10"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>(E158/D158)*100</f>
        <v>73.939560439560438</v>
      </c>
      <c r="G158" t="s">
        <v>74</v>
      </c>
      <c r="H158">
        <v>379</v>
      </c>
      <c r="I158" s="5">
        <f>E158/H158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v>43743.208333333328</v>
      </c>
      <c r="O158" s="10"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>(E159/D159)*100</f>
        <v>52.666666666666664</v>
      </c>
      <c r="G159" t="s">
        <v>14</v>
      </c>
      <c r="H159">
        <v>30</v>
      </c>
      <c r="I159" s="5">
        <f>E159/H159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v>41638.25</v>
      </c>
      <c r="O159" s="10"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>(E160/D160)*100</f>
        <v>220.95238095238096</v>
      </c>
      <c r="G160" t="s">
        <v>20</v>
      </c>
      <c r="H160">
        <v>41</v>
      </c>
      <c r="I160" s="5">
        <f>E160/H160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v>42346.25</v>
      </c>
      <c r="O160" s="10"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>(E161/D161)*100</f>
        <v>100.01150627615063</v>
      </c>
      <c r="G161" t="s">
        <v>20</v>
      </c>
      <c r="H161">
        <v>1821</v>
      </c>
      <c r="I161" s="5">
        <f>E161/H161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v>43551.208333333328</v>
      </c>
      <c r="O161" s="10"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>(E162/D162)*100</f>
        <v>162.3125</v>
      </c>
      <c r="G162" t="s">
        <v>20</v>
      </c>
      <c r="H162">
        <v>164</v>
      </c>
      <c r="I162" s="5">
        <f>E162/H162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v>43582.208333333328</v>
      </c>
      <c r="O162" s="10"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>(E163/D163)*100</f>
        <v>78.181818181818187</v>
      </c>
      <c r="G163" t="s">
        <v>14</v>
      </c>
      <c r="H163">
        <v>75</v>
      </c>
      <c r="I163" s="5">
        <f>E163/H163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v>42270.208333333328</v>
      </c>
      <c r="O163" s="10"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>(E164/D164)*100</f>
        <v>149.73770491803279</v>
      </c>
      <c r="G164" t="s">
        <v>20</v>
      </c>
      <c r="H164">
        <v>157</v>
      </c>
      <c r="I164" s="5">
        <f>E164/H164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v>43442.25</v>
      </c>
      <c r="O164" s="10"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>(E165/D165)*100</f>
        <v>253.25714285714284</v>
      </c>
      <c r="G165" t="s">
        <v>20</v>
      </c>
      <c r="H165">
        <v>246</v>
      </c>
      <c r="I165" s="5">
        <f>E165/H165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v>43028.208333333328</v>
      </c>
      <c r="O165" s="10"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>(E166/D166)*100</f>
        <v>100.16943521594683</v>
      </c>
      <c r="G166" t="s">
        <v>20</v>
      </c>
      <c r="H166">
        <v>1396</v>
      </c>
      <c r="I166" s="5">
        <f>E166/H166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v>43016.208333333328</v>
      </c>
      <c r="O166" s="10"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>(E167/D167)*100</f>
        <v>121.99004424778761</v>
      </c>
      <c r="G167" t="s">
        <v>20</v>
      </c>
      <c r="H167">
        <v>2506</v>
      </c>
      <c r="I167" s="5">
        <f>E167/H167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v>42948.208333333328</v>
      </c>
      <c r="O167" s="10"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>(E168/D168)*100</f>
        <v>137.13265306122449</v>
      </c>
      <c r="G168" t="s">
        <v>20</v>
      </c>
      <c r="H168">
        <v>244</v>
      </c>
      <c r="I168" s="5">
        <f>E168/H168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v>40534.25</v>
      </c>
      <c r="O168" s="10"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>(E169/D169)*100</f>
        <v>415.53846153846149</v>
      </c>
      <c r="G169" t="s">
        <v>20</v>
      </c>
      <c r="H169">
        <v>146</v>
      </c>
      <c r="I169" s="5">
        <f>E169/H169</f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v>41435.208333333336</v>
      </c>
      <c r="O169" s="10"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>(E170/D170)*100</f>
        <v>31.30913348946136</v>
      </c>
      <c r="G170" t="s">
        <v>14</v>
      </c>
      <c r="H170">
        <v>955</v>
      </c>
      <c r="I170" s="5">
        <f>E170/H170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v>43518.25</v>
      </c>
      <c r="O170" s="10"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>(E171/D171)*100</f>
        <v>424.08154506437768</v>
      </c>
      <c r="G171" t="s">
        <v>20</v>
      </c>
      <c r="H171">
        <v>1267</v>
      </c>
      <c r="I171" s="5">
        <f>E171/H171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v>41077.208333333336</v>
      </c>
      <c r="O171" s="10"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>(E172/D172)*100</f>
        <v>2.93886230728336</v>
      </c>
      <c r="G172" t="s">
        <v>14</v>
      </c>
      <c r="H172">
        <v>67</v>
      </c>
      <c r="I172" s="5">
        <f>E172/H172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v>42950.208333333328</v>
      </c>
      <c r="O172" s="10"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>(E173/D173)*100</f>
        <v>10.63265306122449</v>
      </c>
      <c r="G173" t="s">
        <v>14</v>
      </c>
      <c r="H173">
        <v>5</v>
      </c>
      <c r="I173" s="5">
        <f>E173/H173</f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v>41718.208333333336</v>
      </c>
      <c r="O173" s="10"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>(E174/D174)*100</f>
        <v>82.875</v>
      </c>
      <c r="G174" t="s">
        <v>14</v>
      </c>
      <c r="H174">
        <v>26</v>
      </c>
      <c r="I174" s="5">
        <f>E174/H174</f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v>41839.208333333336</v>
      </c>
      <c r="O174" s="10"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>(E175/D175)*100</f>
        <v>163.01447776628748</v>
      </c>
      <c r="G175" t="s">
        <v>20</v>
      </c>
      <c r="H175">
        <v>1561</v>
      </c>
      <c r="I175" s="5">
        <f>E175/H175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v>41412.208333333336</v>
      </c>
      <c r="O175" s="10"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>(E176/D176)*100</f>
        <v>894.66666666666674</v>
      </c>
      <c r="G176" t="s">
        <v>20</v>
      </c>
      <c r="H176">
        <v>48</v>
      </c>
      <c r="I176" s="5">
        <f>E176/H176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v>42282.208333333328</v>
      </c>
      <c r="O176" s="10"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>(E177/D177)*100</f>
        <v>26.191501103752756</v>
      </c>
      <c r="G177" t="s">
        <v>14</v>
      </c>
      <c r="H177">
        <v>1130</v>
      </c>
      <c r="I177" s="5">
        <f>E177/H177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v>42613.208333333328</v>
      </c>
      <c r="O177" s="10"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>(E178/D178)*100</f>
        <v>74.834782608695647</v>
      </c>
      <c r="G178" t="s">
        <v>14</v>
      </c>
      <c r="H178">
        <v>782</v>
      </c>
      <c r="I178" s="5">
        <f>E178/H178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v>42616.208333333328</v>
      </c>
      <c r="O178" s="10"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>(E179/D179)*100</f>
        <v>416.47680412371136</v>
      </c>
      <c r="G179" t="s">
        <v>20</v>
      </c>
      <c r="H179">
        <v>2739</v>
      </c>
      <c r="I179" s="5">
        <f>E179/H179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v>40497.25</v>
      </c>
      <c r="O179" s="10"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>(E180/D180)*100</f>
        <v>96.208333333333329</v>
      </c>
      <c r="G180" t="s">
        <v>14</v>
      </c>
      <c r="H180">
        <v>210</v>
      </c>
      <c r="I180" s="5">
        <f>E180/H180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v>42999.208333333328</v>
      </c>
      <c r="O180" s="10"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>(E181/D181)*100</f>
        <v>357.71910112359546</v>
      </c>
      <c r="G181" t="s">
        <v>20</v>
      </c>
      <c r="H181">
        <v>3537</v>
      </c>
      <c r="I181" s="5">
        <f>E181/H181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v>41350.208333333336</v>
      </c>
      <c r="O181" s="10"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>(E182/D182)*100</f>
        <v>308.45714285714286</v>
      </c>
      <c r="G182" t="s">
        <v>20</v>
      </c>
      <c r="H182">
        <v>2107</v>
      </c>
      <c r="I182" s="5">
        <f>E182/H182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v>40259.208333333336</v>
      </c>
      <c r="O182" s="10"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>(E183/D183)*100</f>
        <v>61.802325581395344</v>
      </c>
      <c r="G183" t="s">
        <v>14</v>
      </c>
      <c r="H183">
        <v>136</v>
      </c>
      <c r="I183" s="5">
        <f>E183/H183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v>43012.208333333328</v>
      </c>
      <c r="O183" s="10"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>(E184/D184)*100</f>
        <v>722.32472324723244</v>
      </c>
      <c r="G184" t="s">
        <v>20</v>
      </c>
      <c r="H184">
        <v>3318</v>
      </c>
      <c r="I184" s="5">
        <f>E184/H184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v>43631.208333333328</v>
      </c>
      <c r="O184" s="10"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>(E185/D185)*100</f>
        <v>69.117647058823522</v>
      </c>
      <c r="G185" t="s">
        <v>14</v>
      </c>
      <c r="H185">
        <v>86</v>
      </c>
      <c r="I185" s="5">
        <f>E185/H185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v>40430.208333333336</v>
      </c>
      <c r="O185" s="10"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>(E186/D186)*100</f>
        <v>293.05555555555554</v>
      </c>
      <c r="G186" t="s">
        <v>20</v>
      </c>
      <c r="H186">
        <v>340</v>
      </c>
      <c r="I186" s="5">
        <f>E186/H186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v>43588.208333333328</v>
      </c>
      <c r="O186" s="10"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>(E187/D187)*100</f>
        <v>71.8</v>
      </c>
      <c r="G187" t="s">
        <v>14</v>
      </c>
      <c r="H187">
        <v>19</v>
      </c>
      <c r="I187" s="5">
        <f>E187/H187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v>43233.208333333328</v>
      </c>
      <c r="O187" s="10"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>(E188/D188)*100</f>
        <v>31.934684684684683</v>
      </c>
      <c r="G188" t="s">
        <v>14</v>
      </c>
      <c r="H188">
        <v>886</v>
      </c>
      <c r="I188" s="5">
        <f>E188/H188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v>41782.208333333336</v>
      </c>
      <c r="O188" s="10"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>(E189/D189)*100</f>
        <v>229.87375415282392</v>
      </c>
      <c r="G189" t="s">
        <v>20</v>
      </c>
      <c r="H189">
        <v>1442</v>
      </c>
      <c r="I189" s="5">
        <f>E189/H189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v>41328.25</v>
      </c>
      <c r="O189" s="10"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>(E190/D190)*100</f>
        <v>32.012195121951223</v>
      </c>
      <c r="G190" t="s">
        <v>14</v>
      </c>
      <c r="H190">
        <v>35</v>
      </c>
      <c r="I190" s="5">
        <f>E190/H190</f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v>41975.25</v>
      </c>
      <c r="O190" s="10"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>(E191/D191)*100</f>
        <v>23.525352848928385</v>
      </c>
      <c r="G191" t="s">
        <v>74</v>
      </c>
      <c r="H191">
        <v>441</v>
      </c>
      <c r="I191" s="5">
        <f>E191/H191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v>42433.25</v>
      </c>
      <c r="O191" s="10"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>(E192/D192)*100</f>
        <v>68.594594594594597</v>
      </c>
      <c r="G192" t="s">
        <v>14</v>
      </c>
      <c r="H192">
        <v>24</v>
      </c>
      <c r="I192" s="5">
        <f>E192/H192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v>41429.208333333336</v>
      </c>
      <c r="O192" s="10"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>(E193/D193)*100</f>
        <v>37.952380952380956</v>
      </c>
      <c r="G193" t="s">
        <v>14</v>
      </c>
      <c r="H193">
        <v>86</v>
      </c>
      <c r="I193" s="5">
        <f>E193/H193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v>43536.208333333328</v>
      </c>
      <c r="O193" s="10"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>(E194/D194)*100</f>
        <v>19.992957746478872</v>
      </c>
      <c r="G194" t="s">
        <v>14</v>
      </c>
      <c r="H194">
        <v>243</v>
      </c>
      <c r="I194" s="5">
        <f>E194/H194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v>41817.208333333336</v>
      </c>
      <c r="O194" s="10"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>(E195/D195)*100</f>
        <v>45.636363636363633</v>
      </c>
      <c r="G195" t="s">
        <v>14</v>
      </c>
      <c r="H195">
        <v>65</v>
      </c>
      <c r="I195" s="5">
        <f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v>43198.208333333328</v>
      </c>
      <c r="O195" s="10"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>(E196/D196)*100</f>
        <v>122.7605633802817</v>
      </c>
      <c r="G196" t="s">
        <v>20</v>
      </c>
      <c r="H196">
        <v>126</v>
      </c>
      <c r="I196" s="5">
        <f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v>42261.208333333328</v>
      </c>
      <c r="O196" s="10"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>(E197/D197)*100</f>
        <v>361.75316455696202</v>
      </c>
      <c r="G197" t="s">
        <v>20</v>
      </c>
      <c r="H197">
        <v>524</v>
      </c>
      <c r="I197" s="5">
        <f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v>43310.208333333328</v>
      </c>
      <c r="O197" s="10"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>(E198/D198)*100</f>
        <v>63.146341463414636</v>
      </c>
      <c r="G198" t="s">
        <v>14</v>
      </c>
      <c r="H198">
        <v>100</v>
      </c>
      <c r="I198" s="5">
        <f>E198/H198</f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v>42616.208333333328</v>
      </c>
      <c r="O198" s="10"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>(E199/D199)*100</f>
        <v>298.20475319926874</v>
      </c>
      <c r="G199" t="s">
        <v>20</v>
      </c>
      <c r="H199">
        <v>1989</v>
      </c>
      <c r="I199" s="5">
        <f>E199/H199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v>42909.208333333328</v>
      </c>
      <c r="O199" s="10"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>(E200/D200)*100</f>
        <v>9.5585443037974684</v>
      </c>
      <c r="G200" t="s">
        <v>14</v>
      </c>
      <c r="H200">
        <v>168</v>
      </c>
      <c r="I200" s="5">
        <f>E200/H200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v>40396.208333333336</v>
      </c>
      <c r="O200" s="10"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>(E201/D201)*100</f>
        <v>53.777777777777779</v>
      </c>
      <c r="G201" t="s">
        <v>14</v>
      </c>
      <c r="H201">
        <v>13</v>
      </c>
      <c r="I201" s="5">
        <f>E201/H201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v>42192.208333333328</v>
      </c>
      <c r="O201" s="10"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>(E202/D202)*100</f>
        <v>2</v>
      </c>
      <c r="G202" t="s">
        <v>14</v>
      </c>
      <c r="H202">
        <v>1</v>
      </c>
      <c r="I202" s="5">
        <f>E202/H202</f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v>40262.208333333336</v>
      </c>
      <c r="O202" s="10"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>(E203/D203)*100</f>
        <v>681.19047619047615</v>
      </c>
      <c r="G203" t="s">
        <v>20</v>
      </c>
      <c r="H203">
        <v>157</v>
      </c>
      <c r="I203" s="5">
        <f>E203/H203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v>41845.208333333336</v>
      </c>
      <c r="O203" s="10"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>(E204/D204)*100</f>
        <v>78.831325301204828</v>
      </c>
      <c r="G204" t="s">
        <v>74</v>
      </c>
      <c r="H204">
        <v>82</v>
      </c>
      <c r="I204" s="5">
        <f>E204/H204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v>40818.208333333336</v>
      </c>
      <c r="O204" s="10"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>(E205/D205)*100</f>
        <v>134.40792216817235</v>
      </c>
      <c r="G205" t="s">
        <v>20</v>
      </c>
      <c r="H205">
        <v>4498</v>
      </c>
      <c r="I205" s="5">
        <f>E205/H205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v>42752.25</v>
      </c>
      <c r="O205" s="10"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>(E206/D206)*100</f>
        <v>3.3719999999999999</v>
      </c>
      <c r="G206" t="s">
        <v>14</v>
      </c>
      <c r="H206">
        <v>40</v>
      </c>
      <c r="I206" s="5">
        <f>E206/H206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v>40636.208333333336</v>
      </c>
      <c r="O206" s="10"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>(E207/D207)*100</f>
        <v>431.84615384615387</v>
      </c>
      <c r="G207" t="s">
        <v>20</v>
      </c>
      <c r="H207">
        <v>80</v>
      </c>
      <c r="I207" s="5">
        <f>E207/H207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v>43390.208333333328</v>
      </c>
      <c r="O207" s="10"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>(E208/D208)*100</f>
        <v>38.844444444444441</v>
      </c>
      <c r="G208" t="s">
        <v>74</v>
      </c>
      <c r="H208">
        <v>57</v>
      </c>
      <c r="I208" s="5">
        <f>E208/H208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v>40236.25</v>
      </c>
      <c r="O208" s="10"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>(E209/D209)*100</f>
        <v>425.7</v>
      </c>
      <c r="G209" t="s">
        <v>20</v>
      </c>
      <c r="H209">
        <v>43</v>
      </c>
      <c r="I209" s="5">
        <f>E209/H209</f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v>43340.208333333328</v>
      </c>
      <c r="O209" s="10"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>(E210/D210)*100</f>
        <v>101.12239715591672</v>
      </c>
      <c r="G210" t="s">
        <v>20</v>
      </c>
      <c r="H210">
        <v>2053</v>
      </c>
      <c r="I210" s="5">
        <f>E210/H210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v>43048.25</v>
      </c>
      <c r="O210" s="10"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>(E211/D211)*100</f>
        <v>21.188688946015425</v>
      </c>
      <c r="G211" t="s">
        <v>47</v>
      </c>
      <c r="H211">
        <v>808</v>
      </c>
      <c r="I211" s="5">
        <f>E211/H211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v>42496.208333333328</v>
      </c>
      <c r="O211" s="10"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>(E212/D212)*100</f>
        <v>67.425531914893625</v>
      </c>
      <c r="G212" t="s">
        <v>14</v>
      </c>
      <c r="H212">
        <v>226</v>
      </c>
      <c r="I212" s="5">
        <f>E212/H212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v>42797.25</v>
      </c>
      <c r="O212" s="10"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>(E213/D213)*100</f>
        <v>94.923371647509583</v>
      </c>
      <c r="G213" t="s">
        <v>14</v>
      </c>
      <c r="H213">
        <v>1625</v>
      </c>
      <c r="I213" s="5">
        <f>E213/H213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v>41513.208333333336</v>
      </c>
      <c r="O213" s="10"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>(E214/D214)*100</f>
        <v>151.85185185185185</v>
      </c>
      <c r="G214" t="s">
        <v>20</v>
      </c>
      <c r="H214">
        <v>168</v>
      </c>
      <c r="I214" s="5">
        <f>E214/H214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v>43814.25</v>
      </c>
      <c r="O214" s="10"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>(E215/D215)*100</f>
        <v>195.16382252559728</v>
      </c>
      <c r="G215" t="s">
        <v>20</v>
      </c>
      <c r="H215">
        <v>4289</v>
      </c>
      <c r="I215" s="5">
        <f>E215/H215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v>40488.208333333336</v>
      </c>
      <c r="O215" s="10"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>(E216/D216)*100</f>
        <v>1023.1428571428571</v>
      </c>
      <c r="G216" t="s">
        <v>20</v>
      </c>
      <c r="H216">
        <v>165</v>
      </c>
      <c r="I216" s="5">
        <f>E216/H216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v>40409.208333333336</v>
      </c>
      <c r="O216" s="10"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>(E217/D217)*100</f>
        <v>3.841836734693878</v>
      </c>
      <c r="G217" t="s">
        <v>14</v>
      </c>
      <c r="H217">
        <v>143</v>
      </c>
      <c r="I217" s="5">
        <f>E217/H217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v>43509.25</v>
      </c>
      <c r="O217" s="10"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>(E218/D218)*100</f>
        <v>155.07066557107643</v>
      </c>
      <c r="G218" t="s">
        <v>20</v>
      </c>
      <c r="H218">
        <v>1815</v>
      </c>
      <c r="I218" s="5">
        <f>E218/H218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v>40869.25</v>
      </c>
      <c r="O218" s="10"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>(E219/D219)*100</f>
        <v>44.753477588871718</v>
      </c>
      <c r="G219" t="s">
        <v>14</v>
      </c>
      <c r="H219">
        <v>934</v>
      </c>
      <c r="I219" s="5">
        <f>E219/H219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v>43583.208333333328</v>
      </c>
      <c r="O219" s="10"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>(E220/D220)*100</f>
        <v>215.94736842105263</v>
      </c>
      <c r="G220" t="s">
        <v>20</v>
      </c>
      <c r="H220">
        <v>397</v>
      </c>
      <c r="I220" s="5">
        <f>E220/H220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v>40858.25</v>
      </c>
      <c r="O220" s="10"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>(E221/D221)*100</f>
        <v>332.12709832134288</v>
      </c>
      <c r="G221" t="s">
        <v>20</v>
      </c>
      <c r="H221">
        <v>1539</v>
      </c>
      <c r="I221" s="5">
        <f>E221/H221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v>41137.208333333336</v>
      </c>
      <c r="O221" s="10"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>(E222/D222)*100</f>
        <v>8.4430379746835449</v>
      </c>
      <c r="G222" t="s">
        <v>14</v>
      </c>
      <c r="H222">
        <v>17</v>
      </c>
      <c r="I222" s="5">
        <f>E222/H222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v>40725.208333333336</v>
      </c>
      <c r="O222" s="10"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>(E223/D223)*100</f>
        <v>98.625514403292186</v>
      </c>
      <c r="G223" t="s">
        <v>14</v>
      </c>
      <c r="H223">
        <v>2179</v>
      </c>
      <c r="I223" s="5">
        <f>E223/H223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v>41081.208333333336</v>
      </c>
      <c r="O223" s="10"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>(E224/D224)*100</f>
        <v>137.97916666666669</v>
      </c>
      <c r="G224" t="s">
        <v>20</v>
      </c>
      <c r="H224">
        <v>138</v>
      </c>
      <c r="I224" s="5">
        <f>E224/H224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v>41914.208333333336</v>
      </c>
      <c r="O224" s="10"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>(E225/D225)*100</f>
        <v>93.81099656357388</v>
      </c>
      <c r="G225" t="s">
        <v>14</v>
      </c>
      <c r="H225">
        <v>931</v>
      </c>
      <c r="I225" s="5">
        <f>E225/H225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v>42445.208333333328</v>
      </c>
      <c r="O225" s="10"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>(E226/D226)*100</f>
        <v>403.63930885529157</v>
      </c>
      <c r="G226" t="s">
        <v>20</v>
      </c>
      <c r="H226">
        <v>3594</v>
      </c>
      <c r="I226" s="5">
        <f>E226/H226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v>41906.208333333336</v>
      </c>
      <c r="O226" s="10"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>(E227/D227)*100</f>
        <v>260.1740412979351</v>
      </c>
      <c r="G227" t="s">
        <v>20</v>
      </c>
      <c r="H227">
        <v>5880</v>
      </c>
      <c r="I227" s="5">
        <f>E227/H227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v>41762.208333333336</v>
      </c>
      <c r="O227" s="10"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>(E228/D228)*100</f>
        <v>366.63333333333333</v>
      </c>
      <c r="G228" t="s">
        <v>20</v>
      </c>
      <c r="H228">
        <v>112</v>
      </c>
      <c r="I228" s="5">
        <f>E228/H228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v>40276.208333333336</v>
      </c>
      <c r="O228" s="10"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>(E229/D229)*100</f>
        <v>168.72085385878489</v>
      </c>
      <c r="G229" t="s">
        <v>20</v>
      </c>
      <c r="H229">
        <v>943</v>
      </c>
      <c r="I229" s="5">
        <f>E229/H229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v>42139.208333333328</v>
      </c>
      <c r="O229" s="10"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>(E230/D230)*100</f>
        <v>119.90717911530093</v>
      </c>
      <c r="G230" t="s">
        <v>20</v>
      </c>
      <c r="H230">
        <v>2468</v>
      </c>
      <c r="I230" s="5">
        <f>E230/H230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v>42613.208333333328</v>
      </c>
      <c r="O230" s="10"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>(E231/D231)*100</f>
        <v>193.68925233644859</v>
      </c>
      <c r="G231" t="s">
        <v>20</v>
      </c>
      <c r="H231">
        <v>2551</v>
      </c>
      <c r="I231" s="5">
        <f>E231/H231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v>42887.208333333328</v>
      </c>
      <c r="O231" s="10"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>(E232/D232)*100</f>
        <v>420.16666666666669</v>
      </c>
      <c r="G232" t="s">
        <v>20</v>
      </c>
      <c r="H232">
        <v>101</v>
      </c>
      <c r="I232" s="5">
        <f>E232/H232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v>43805.25</v>
      </c>
      <c r="O232" s="10"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>(E233/D233)*100</f>
        <v>76.708333333333329</v>
      </c>
      <c r="G233" t="s">
        <v>74</v>
      </c>
      <c r="H233">
        <v>67</v>
      </c>
      <c r="I233" s="5">
        <f>E233/H233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v>41415.208333333336</v>
      </c>
      <c r="O233" s="10"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>(E234/D234)*100</f>
        <v>171.26470588235293</v>
      </c>
      <c r="G234" t="s">
        <v>20</v>
      </c>
      <c r="H234">
        <v>92</v>
      </c>
      <c r="I234" s="5">
        <f>E234/H234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v>42576.208333333328</v>
      </c>
      <c r="O234" s="10"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>(E235/D235)*100</f>
        <v>157.89473684210526</v>
      </c>
      <c r="G235" t="s">
        <v>20</v>
      </c>
      <c r="H235">
        <v>62</v>
      </c>
      <c r="I235" s="5">
        <f>E235/H235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v>40706.208333333336</v>
      </c>
      <c r="O235" s="10"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>(E236/D236)*100</f>
        <v>109.08</v>
      </c>
      <c r="G236" t="s">
        <v>20</v>
      </c>
      <c r="H236">
        <v>149</v>
      </c>
      <c r="I236" s="5">
        <f>E236/H236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v>42969.208333333328</v>
      </c>
      <c r="O236" s="10"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>(E237/D237)*100</f>
        <v>41.732558139534881</v>
      </c>
      <c r="G237" t="s">
        <v>14</v>
      </c>
      <c r="H237">
        <v>92</v>
      </c>
      <c r="I237" s="5">
        <f>E237/H237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v>42779.25</v>
      </c>
      <c r="O237" s="10"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>(E238/D238)*100</f>
        <v>10.944303797468354</v>
      </c>
      <c r="G238" t="s">
        <v>14</v>
      </c>
      <c r="H238">
        <v>57</v>
      </c>
      <c r="I238" s="5">
        <f>E238/H238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v>43641.208333333328</v>
      </c>
      <c r="O238" s="10"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>(E239/D239)*100</f>
        <v>159.3763440860215</v>
      </c>
      <c r="G239" t="s">
        <v>20</v>
      </c>
      <c r="H239">
        <v>329</v>
      </c>
      <c r="I239" s="5">
        <f>E239/H239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v>41754.208333333336</v>
      </c>
      <c r="O239" s="10"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>(E240/D240)*100</f>
        <v>422.41666666666669</v>
      </c>
      <c r="G240" t="s">
        <v>20</v>
      </c>
      <c r="H240">
        <v>97</v>
      </c>
      <c r="I240" s="5">
        <f>E240/H240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v>43083.25</v>
      </c>
      <c r="O240" s="10"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>(E241/D241)*100</f>
        <v>97.71875</v>
      </c>
      <c r="G241" t="s">
        <v>14</v>
      </c>
      <c r="H241">
        <v>41</v>
      </c>
      <c r="I241" s="5">
        <f>E241/H241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v>42245.208333333328</v>
      </c>
      <c r="O241" s="10"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>(E242/D242)*100</f>
        <v>418.78911564625849</v>
      </c>
      <c r="G242" t="s">
        <v>20</v>
      </c>
      <c r="H242">
        <v>1784</v>
      </c>
      <c r="I242" s="5">
        <f>E242/H242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v>40396.208333333336</v>
      </c>
      <c r="O242" s="10"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>(E243/D243)*100</f>
        <v>101.91632047477745</v>
      </c>
      <c r="G243" t="s">
        <v>20</v>
      </c>
      <c r="H243">
        <v>1684</v>
      </c>
      <c r="I243" s="5">
        <f>E243/H243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v>41742.208333333336</v>
      </c>
      <c r="O243" s="10"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>(E244/D244)*100</f>
        <v>127.72619047619047</v>
      </c>
      <c r="G244" t="s">
        <v>20</v>
      </c>
      <c r="H244">
        <v>250</v>
      </c>
      <c r="I244" s="5">
        <f>E244/H244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v>42865.208333333328</v>
      </c>
      <c r="O244" s="10"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>(E245/D245)*100</f>
        <v>445.21739130434781</v>
      </c>
      <c r="G245" t="s">
        <v>20</v>
      </c>
      <c r="H245">
        <v>238</v>
      </c>
      <c r="I245" s="5">
        <f>E245/H245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v>43163.25</v>
      </c>
      <c r="O245" s="10"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>(E246/D246)*100</f>
        <v>569.71428571428578</v>
      </c>
      <c r="G246" t="s">
        <v>20</v>
      </c>
      <c r="H246">
        <v>53</v>
      </c>
      <c r="I246" s="5">
        <f>E246/H246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v>41834.208333333336</v>
      </c>
      <c r="O246" s="10"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>(E247/D247)*100</f>
        <v>509.34482758620686</v>
      </c>
      <c r="G247" t="s">
        <v>20</v>
      </c>
      <c r="H247">
        <v>214</v>
      </c>
      <c r="I247" s="5">
        <f>E247/H247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v>41736.208333333336</v>
      </c>
      <c r="O247" s="10"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>(E248/D248)*100</f>
        <v>325.5333333333333</v>
      </c>
      <c r="G248" t="s">
        <v>20</v>
      </c>
      <c r="H248">
        <v>222</v>
      </c>
      <c r="I248" s="5">
        <f>E248/H248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v>41491.208333333336</v>
      </c>
      <c r="O248" s="10"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>(E249/D249)*100</f>
        <v>932.61616161616166</v>
      </c>
      <c r="G249" t="s">
        <v>20</v>
      </c>
      <c r="H249">
        <v>1884</v>
      </c>
      <c r="I249" s="5">
        <f>E249/H249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v>42726.25</v>
      </c>
      <c r="O249" s="10"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>(E250/D250)*100</f>
        <v>211.33870967741933</v>
      </c>
      <c r="G250" t="s">
        <v>20</v>
      </c>
      <c r="H250">
        <v>218</v>
      </c>
      <c r="I250" s="5">
        <f>E250/H250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v>42004.25</v>
      </c>
      <c r="O250" s="10"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>(E251/D251)*100</f>
        <v>273.32520325203251</v>
      </c>
      <c r="G251" t="s">
        <v>20</v>
      </c>
      <c r="H251">
        <v>6465</v>
      </c>
      <c r="I251" s="5">
        <f>E251/H251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v>42006.25</v>
      </c>
      <c r="O251" s="10"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>(E252/D252)*100</f>
        <v>3</v>
      </c>
      <c r="G252" t="s">
        <v>14</v>
      </c>
      <c r="H252">
        <v>1</v>
      </c>
      <c r="I252" s="5">
        <f>E252/H252</f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v>40203.25</v>
      </c>
      <c r="O252" s="10"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>(E253/D253)*100</f>
        <v>54.084507042253513</v>
      </c>
      <c r="G253" t="s">
        <v>14</v>
      </c>
      <c r="H253">
        <v>101</v>
      </c>
      <c r="I253" s="5">
        <f>E253/H253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v>41252.25</v>
      </c>
      <c r="O253" s="10"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>(E254/D254)*100</f>
        <v>626.29999999999995</v>
      </c>
      <c r="G254" t="s">
        <v>20</v>
      </c>
      <c r="H254">
        <v>59</v>
      </c>
      <c r="I254" s="5">
        <f>E254/H254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v>41572.208333333336</v>
      </c>
      <c r="O254" s="10"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>(E255/D255)*100</f>
        <v>89.021399176954731</v>
      </c>
      <c r="G255" t="s">
        <v>14</v>
      </c>
      <c r="H255">
        <v>1335</v>
      </c>
      <c r="I255" s="5">
        <f>E255/H255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v>40641.208333333336</v>
      </c>
      <c r="O255" s="10"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>(E256/D256)*100</f>
        <v>184.89130434782609</v>
      </c>
      <c r="G256" t="s">
        <v>20</v>
      </c>
      <c r="H256">
        <v>88</v>
      </c>
      <c r="I256" s="5">
        <f>E256/H256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v>42787.25</v>
      </c>
      <c r="O256" s="10"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>(E257/D257)*100</f>
        <v>120.16770186335404</v>
      </c>
      <c r="G257" t="s">
        <v>20</v>
      </c>
      <c r="H257">
        <v>1697</v>
      </c>
      <c r="I257" s="5">
        <f>E257/H257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v>40590.25</v>
      </c>
      <c r="O257" s="10"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>(E258/D258)*100</f>
        <v>23.390243902439025</v>
      </c>
      <c r="G258" t="s">
        <v>14</v>
      </c>
      <c r="H258">
        <v>15</v>
      </c>
      <c r="I258" s="5">
        <f>E258/H258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v>42393.25</v>
      </c>
      <c r="O258" s="10"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>(E259/D259)*100</f>
        <v>146</v>
      </c>
      <c r="G259" t="s">
        <v>20</v>
      </c>
      <c r="H259">
        <v>92</v>
      </c>
      <c r="I259" s="5">
        <f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v>41338.25</v>
      </c>
      <c r="O259" s="10"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>(E260/D260)*100</f>
        <v>268.48</v>
      </c>
      <c r="G260" t="s">
        <v>20</v>
      </c>
      <c r="H260">
        <v>186</v>
      </c>
      <c r="I260" s="5">
        <f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v>42712.25</v>
      </c>
      <c r="O260" s="10"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>(E261/D261)*100</f>
        <v>597.5</v>
      </c>
      <c r="G261" t="s">
        <v>20</v>
      </c>
      <c r="H261">
        <v>138</v>
      </c>
      <c r="I261" s="5">
        <f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v>41251.25</v>
      </c>
      <c r="O261" s="10"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>(E262/D262)*100</f>
        <v>157.69841269841268</v>
      </c>
      <c r="G262" t="s">
        <v>20</v>
      </c>
      <c r="H262">
        <v>261</v>
      </c>
      <c r="I262" s="5">
        <f>E262/H262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v>41180.208333333336</v>
      </c>
      <c r="O262" s="10"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>(E263/D263)*100</f>
        <v>31.201660735468568</v>
      </c>
      <c r="G263" t="s">
        <v>14</v>
      </c>
      <c r="H263">
        <v>454</v>
      </c>
      <c r="I263" s="5">
        <f>E263/H263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v>40415.208333333336</v>
      </c>
      <c r="O263" s="10"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>(E264/D264)*100</f>
        <v>313.41176470588238</v>
      </c>
      <c r="G264" t="s">
        <v>20</v>
      </c>
      <c r="H264">
        <v>107</v>
      </c>
      <c r="I264" s="5">
        <f>E264/H264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v>40638.208333333336</v>
      </c>
      <c r="O264" s="10"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>(E265/D265)*100</f>
        <v>370.89655172413791</v>
      </c>
      <c r="G265" t="s">
        <v>20</v>
      </c>
      <c r="H265">
        <v>199</v>
      </c>
      <c r="I265" s="5">
        <f>E265/H265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v>40187.25</v>
      </c>
      <c r="O265" s="10"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>(E266/D266)*100</f>
        <v>362.66447368421052</v>
      </c>
      <c r="G266" t="s">
        <v>20</v>
      </c>
      <c r="H266">
        <v>5512</v>
      </c>
      <c r="I266" s="5">
        <f>E266/H266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v>41317.25</v>
      </c>
      <c r="O266" s="10"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>(E267/D267)*100</f>
        <v>123.08163265306122</v>
      </c>
      <c r="G267" t="s">
        <v>20</v>
      </c>
      <c r="H267">
        <v>86</v>
      </c>
      <c r="I267" s="5">
        <f>E267/H267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v>42372.25</v>
      </c>
      <c r="O267" s="10"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>(E268/D268)*100</f>
        <v>76.766756032171585</v>
      </c>
      <c r="G268" t="s">
        <v>14</v>
      </c>
      <c r="H268">
        <v>3182</v>
      </c>
      <c r="I268" s="5">
        <f>E268/H268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v>41950.25</v>
      </c>
      <c r="O268" s="10"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>(E269/D269)*100</f>
        <v>233.62012987012989</v>
      </c>
      <c r="G269" t="s">
        <v>20</v>
      </c>
      <c r="H269">
        <v>2768</v>
      </c>
      <c r="I269" s="5">
        <f>E269/H269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v>41206.208333333336</v>
      </c>
      <c r="O269" s="10"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>(E270/D270)*100</f>
        <v>180.53333333333333</v>
      </c>
      <c r="G270" t="s">
        <v>20</v>
      </c>
      <c r="H270">
        <v>48</v>
      </c>
      <c r="I270" s="5">
        <f>E270/H270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v>41186.208333333336</v>
      </c>
      <c r="O270" s="10"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>(E271/D271)*100</f>
        <v>252.62857142857143</v>
      </c>
      <c r="G271" t="s">
        <v>20</v>
      </c>
      <c r="H271">
        <v>87</v>
      </c>
      <c r="I271" s="5">
        <f>E271/H271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v>43496.25</v>
      </c>
      <c r="O271" s="10"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>(E272/D272)*100</f>
        <v>27.176538240368025</v>
      </c>
      <c r="G272" t="s">
        <v>74</v>
      </c>
      <c r="H272">
        <v>1890</v>
      </c>
      <c r="I272" s="5">
        <f>E272/H272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v>40514.25</v>
      </c>
      <c r="O272" s="10"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>(E273/D273)*100</f>
        <v>1.2706571242680547</v>
      </c>
      <c r="G273" t="s">
        <v>47</v>
      </c>
      <c r="H273">
        <v>61</v>
      </c>
      <c r="I273" s="5">
        <f>E273/H273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v>42345.25</v>
      </c>
      <c r="O273" s="10"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>(E274/D274)*100</f>
        <v>304.0097847358121</v>
      </c>
      <c r="G274" t="s">
        <v>20</v>
      </c>
      <c r="H274">
        <v>1894</v>
      </c>
      <c r="I274" s="5">
        <f>E274/H274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v>43656.208333333328</v>
      </c>
      <c r="O274" s="10"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>(E275/D275)*100</f>
        <v>137.23076923076923</v>
      </c>
      <c r="G275" t="s">
        <v>20</v>
      </c>
      <c r="H275">
        <v>282</v>
      </c>
      <c r="I275" s="5">
        <f>E275/H275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v>42995.208333333328</v>
      </c>
      <c r="O275" s="10"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>(E276/D276)*100</f>
        <v>32.208333333333336</v>
      </c>
      <c r="G276" t="s">
        <v>14</v>
      </c>
      <c r="H276">
        <v>15</v>
      </c>
      <c r="I276" s="5">
        <f>E276/H276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v>43045.25</v>
      </c>
      <c r="O276" s="10"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>(E277/D277)*100</f>
        <v>241.51282051282053</v>
      </c>
      <c r="G277" t="s">
        <v>20</v>
      </c>
      <c r="H277">
        <v>116</v>
      </c>
      <c r="I277" s="5">
        <f>E277/H277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v>43561.208333333328</v>
      </c>
      <c r="O277" s="10"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>(E278/D278)*100</f>
        <v>96.8</v>
      </c>
      <c r="G278" t="s">
        <v>14</v>
      </c>
      <c r="H278">
        <v>133</v>
      </c>
      <c r="I278" s="5">
        <f>E278/H278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v>41018.208333333336</v>
      </c>
      <c r="O278" s="10"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>(E279/D279)*100</f>
        <v>1066.4285714285716</v>
      </c>
      <c r="G279" t="s">
        <v>20</v>
      </c>
      <c r="H279">
        <v>83</v>
      </c>
      <c r="I279" s="5">
        <f>E279/H279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v>40378.208333333336</v>
      </c>
      <c r="O279" s="10"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>(E280/D280)*100</f>
        <v>325.88888888888891</v>
      </c>
      <c r="G280" t="s">
        <v>20</v>
      </c>
      <c r="H280">
        <v>91</v>
      </c>
      <c r="I280" s="5">
        <f>E280/H280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v>41239.25</v>
      </c>
      <c r="O280" s="10"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>(E281/D281)*100</f>
        <v>170.70000000000002</v>
      </c>
      <c r="G281" t="s">
        <v>20</v>
      </c>
      <c r="H281">
        <v>546</v>
      </c>
      <c r="I281" s="5">
        <f>E281/H281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v>43346.208333333328</v>
      </c>
      <c r="O281" s="10"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>(E282/D282)*100</f>
        <v>581.44000000000005</v>
      </c>
      <c r="G282" t="s">
        <v>20</v>
      </c>
      <c r="H282">
        <v>393</v>
      </c>
      <c r="I282" s="5">
        <f>E282/H282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v>43060.25</v>
      </c>
      <c r="O282" s="10"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>(E283/D283)*100</f>
        <v>91.520972644376897</v>
      </c>
      <c r="G283" t="s">
        <v>14</v>
      </c>
      <c r="H283">
        <v>2062</v>
      </c>
      <c r="I283" s="5">
        <f>E283/H283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v>40979.25</v>
      </c>
      <c r="O283" s="10"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>(E284/D284)*100</f>
        <v>108.04761904761904</v>
      </c>
      <c r="G284" t="s">
        <v>20</v>
      </c>
      <c r="H284">
        <v>133</v>
      </c>
      <c r="I284" s="5">
        <f>E284/H284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v>42701.25</v>
      </c>
      <c r="O284" s="10"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>(E285/D285)*100</f>
        <v>18.728395061728396</v>
      </c>
      <c r="G285" t="s">
        <v>14</v>
      </c>
      <c r="H285">
        <v>29</v>
      </c>
      <c r="I285" s="5">
        <f>E285/H285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v>42520.208333333328</v>
      </c>
      <c r="O285" s="10"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>(E286/D286)*100</f>
        <v>83.193877551020407</v>
      </c>
      <c r="G286" t="s">
        <v>14</v>
      </c>
      <c r="H286">
        <v>132</v>
      </c>
      <c r="I286" s="5">
        <f>E286/H286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v>41030.208333333336</v>
      </c>
      <c r="O286" s="10"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>(E287/D287)*100</f>
        <v>706.33333333333337</v>
      </c>
      <c r="G287" t="s">
        <v>20</v>
      </c>
      <c r="H287">
        <v>254</v>
      </c>
      <c r="I287" s="5">
        <f>E287/H287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v>42623.208333333328</v>
      </c>
      <c r="O287" s="10"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>(E288/D288)*100</f>
        <v>17.446030330062445</v>
      </c>
      <c r="G288" t="s">
        <v>74</v>
      </c>
      <c r="H288">
        <v>184</v>
      </c>
      <c r="I288" s="5">
        <f>E288/H288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v>42697.25</v>
      </c>
      <c r="O288" s="10"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>(E289/D289)*100</f>
        <v>209.73015873015873</v>
      </c>
      <c r="G289" t="s">
        <v>20</v>
      </c>
      <c r="H289">
        <v>176</v>
      </c>
      <c r="I289" s="5">
        <f>E289/H289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v>42122.208333333328</v>
      </c>
      <c r="O289" s="10"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>(E290/D290)*100</f>
        <v>97.785714285714292</v>
      </c>
      <c r="G290" t="s">
        <v>14</v>
      </c>
      <c r="H290">
        <v>137</v>
      </c>
      <c r="I290" s="5">
        <f>E290/H290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v>40982.208333333336</v>
      </c>
      <c r="O290" s="10"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>(E291/D291)*100</f>
        <v>1684.25</v>
      </c>
      <c r="G291" t="s">
        <v>20</v>
      </c>
      <c r="H291">
        <v>337</v>
      </c>
      <c r="I291" s="5">
        <f>E291/H291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v>42219.208333333328</v>
      </c>
      <c r="O291" s="10"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>(E292/D292)*100</f>
        <v>54.402135231316727</v>
      </c>
      <c r="G292" t="s">
        <v>14</v>
      </c>
      <c r="H292">
        <v>908</v>
      </c>
      <c r="I292" s="5">
        <f>E292/H292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v>41404.208333333336</v>
      </c>
      <c r="O292" s="10"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>(E293/D293)*100</f>
        <v>456.61111111111109</v>
      </c>
      <c r="G293" t="s">
        <v>20</v>
      </c>
      <c r="H293">
        <v>107</v>
      </c>
      <c r="I293" s="5">
        <f>E293/H293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v>40831.208333333336</v>
      </c>
      <c r="O293" s="10"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>(E294/D294)*100</f>
        <v>9.8219178082191778</v>
      </c>
      <c r="G294" t="s">
        <v>14</v>
      </c>
      <c r="H294">
        <v>10</v>
      </c>
      <c r="I294" s="5">
        <f>E294/H294</f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v>40984.208333333336</v>
      </c>
      <c r="O294" s="10"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>(E295/D295)*100</f>
        <v>16.384615384615383</v>
      </c>
      <c r="G295" t="s">
        <v>74</v>
      </c>
      <c r="H295">
        <v>32</v>
      </c>
      <c r="I295" s="5">
        <f>E295/H295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v>40456.208333333336</v>
      </c>
      <c r="O295" s="10"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>(E296/D296)*100</f>
        <v>1339.6666666666667</v>
      </c>
      <c r="G296" t="s">
        <v>20</v>
      </c>
      <c r="H296">
        <v>183</v>
      </c>
      <c r="I296" s="5">
        <f>E296/H296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v>43399.208333333328</v>
      </c>
      <c r="O296" s="10"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>(E297/D297)*100</f>
        <v>35.650077760497666</v>
      </c>
      <c r="G297" t="s">
        <v>14</v>
      </c>
      <c r="H297">
        <v>1910</v>
      </c>
      <c r="I297" s="5">
        <f>E297/H297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v>41562.208333333336</v>
      </c>
      <c r="O297" s="10"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>(E298/D298)*100</f>
        <v>54.950819672131146</v>
      </c>
      <c r="G298" t="s">
        <v>14</v>
      </c>
      <c r="H298">
        <v>38</v>
      </c>
      <c r="I298" s="5">
        <f>E298/H298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v>43493.25</v>
      </c>
      <c r="O298" s="10"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>(E299/D299)*100</f>
        <v>94.236111111111114</v>
      </c>
      <c r="G299" t="s">
        <v>14</v>
      </c>
      <c r="H299">
        <v>104</v>
      </c>
      <c r="I299" s="5">
        <f>E299/H299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v>41653.25</v>
      </c>
      <c r="O299" s="10"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>(E300/D300)*100</f>
        <v>143.91428571428571</v>
      </c>
      <c r="G300" t="s">
        <v>20</v>
      </c>
      <c r="H300">
        <v>72</v>
      </c>
      <c r="I300" s="5">
        <f>E300/H300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v>42426.25</v>
      </c>
      <c r="O300" s="10"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>(E301/D301)*100</f>
        <v>51.421052631578945</v>
      </c>
      <c r="G301" t="s">
        <v>14</v>
      </c>
      <c r="H301">
        <v>49</v>
      </c>
      <c r="I301" s="5">
        <f>E301/H301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v>42432.25</v>
      </c>
      <c r="O301" s="10"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>(E302/D302)*100</f>
        <v>5</v>
      </c>
      <c r="G302" t="s">
        <v>14</v>
      </c>
      <c r="H302">
        <v>1</v>
      </c>
      <c r="I302" s="5">
        <f>E302/H302</f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v>42977.208333333328</v>
      </c>
      <c r="O302" s="10"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>(E303/D303)*100</f>
        <v>1344.6666666666667</v>
      </c>
      <c r="G303" t="s">
        <v>20</v>
      </c>
      <c r="H303">
        <v>295</v>
      </c>
      <c r="I303" s="5">
        <f>E303/H303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v>42061.25</v>
      </c>
      <c r="O303" s="10"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>(E304/D304)*100</f>
        <v>31.844940867279899</v>
      </c>
      <c r="G304" t="s">
        <v>14</v>
      </c>
      <c r="H304">
        <v>245</v>
      </c>
      <c r="I304" s="5">
        <f>E304/H304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v>43345.208333333328</v>
      </c>
      <c r="O304" s="10"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>(E305/D305)*100</f>
        <v>82.617647058823536</v>
      </c>
      <c r="G305" t="s">
        <v>14</v>
      </c>
      <c r="H305">
        <v>32</v>
      </c>
      <c r="I305" s="5">
        <f>E305/H305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v>42376.25</v>
      </c>
      <c r="O305" s="10"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>(E306/D306)*100</f>
        <v>546.14285714285722</v>
      </c>
      <c r="G306" t="s">
        <v>20</v>
      </c>
      <c r="H306">
        <v>142</v>
      </c>
      <c r="I306" s="5">
        <f>E306/H306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v>42589.208333333328</v>
      </c>
      <c r="O306" s="10"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>(E307/D307)*100</f>
        <v>286.21428571428572</v>
      </c>
      <c r="G307" t="s">
        <v>20</v>
      </c>
      <c r="H307">
        <v>85</v>
      </c>
      <c r="I307" s="5">
        <f>E307/H307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v>42448.208333333328</v>
      </c>
      <c r="O307" s="10"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>(E308/D308)*100</f>
        <v>7.9076923076923071</v>
      </c>
      <c r="G308" t="s">
        <v>14</v>
      </c>
      <c r="H308">
        <v>7</v>
      </c>
      <c r="I308" s="5">
        <f>E308/H308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v>42930.208333333328</v>
      </c>
      <c r="O308" s="10"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>(E309/D309)*100</f>
        <v>132.13677811550153</v>
      </c>
      <c r="G309" t="s">
        <v>20</v>
      </c>
      <c r="H309">
        <v>659</v>
      </c>
      <c r="I309" s="5">
        <f>E309/H309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v>41066.208333333336</v>
      </c>
      <c r="O309" s="10"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>(E310/D310)*100</f>
        <v>74.077834179357026</v>
      </c>
      <c r="G310" t="s">
        <v>14</v>
      </c>
      <c r="H310">
        <v>803</v>
      </c>
      <c r="I310" s="5">
        <f>E310/H310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v>40651.208333333336</v>
      </c>
      <c r="O310" s="10"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>(E311/D311)*100</f>
        <v>75.292682926829272</v>
      </c>
      <c r="G311" t="s">
        <v>74</v>
      </c>
      <c r="H311">
        <v>75</v>
      </c>
      <c r="I311" s="5">
        <f>E311/H311</f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v>40807.208333333336</v>
      </c>
      <c r="O311" s="10"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>(E312/D312)*100</f>
        <v>20.333333333333332</v>
      </c>
      <c r="G312" t="s">
        <v>14</v>
      </c>
      <c r="H312">
        <v>16</v>
      </c>
      <c r="I312" s="5">
        <f>E312/H312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v>40277.208333333336</v>
      </c>
      <c r="O312" s="10"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>(E313/D313)*100</f>
        <v>203.36507936507937</v>
      </c>
      <c r="G313" t="s">
        <v>20</v>
      </c>
      <c r="H313">
        <v>121</v>
      </c>
      <c r="I313" s="5">
        <f>E313/H313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v>40590.25</v>
      </c>
      <c r="O313" s="10"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>(E314/D314)*100</f>
        <v>310.2284263959391</v>
      </c>
      <c r="G314" t="s">
        <v>20</v>
      </c>
      <c r="H314">
        <v>3742</v>
      </c>
      <c r="I314" s="5">
        <f>E314/H314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v>41572.208333333336</v>
      </c>
      <c r="O314" s="10"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>(E315/D315)*100</f>
        <v>395.31818181818181</v>
      </c>
      <c r="G315" t="s">
        <v>20</v>
      </c>
      <c r="H315">
        <v>223</v>
      </c>
      <c r="I315" s="5">
        <f>E315/H315</f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v>40966.25</v>
      </c>
      <c r="O315" s="10"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>(E316/D316)*100</f>
        <v>294.71428571428572</v>
      </c>
      <c r="G316" t="s">
        <v>20</v>
      </c>
      <c r="H316">
        <v>133</v>
      </c>
      <c r="I316" s="5">
        <f>E316/H316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v>43536.208333333328</v>
      </c>
      <c r="O316" s="10"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>(E317/D317)*100</f>
        <v>33.89473684210526</v>
      </c>
      <c r="G317" t="s">
        <v>14</v>
      </c>
      <c r="H317">
        <v>31</v>
      </c>
      <c r="I317" s="5">
        <f>E317/H317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v>41783.208333333336</v>
      </c>
      <c r="O317" s="10"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>(E318/D318)*100</f>
        <v>66.677083333333329</v>
      </c>
      <c r="G318" t="s">
        <v>14</v>
      </c>
      <c r="H318">
        <v>108</v>
      </c>
      <c r="I318" s="5">
        <f>E318/H318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v>43788.25</v>
      </c>
      <c r="O318" s="10"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>(E319/D319)*100</f>
        <v>19.227272727272727</v>
      </c>
      <c r="G319" t="s">
        <v>14</v>
      </c>
      <c r="H319">
        <v>30</v>
      </c>
      <c r="I319" s="5">
        <f>E319/H319</f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v>42869.208333333328</v>
      </c>
      <c r="O319" s="10"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>(E320/D320)*100</f>
        <v>15.842105263157894</v>
      </c>
      <c r="G320" t="s">
        <v>14</v>
      </c>
      <c r="H320">
        <v>17</v>
      </c>
      <c r="I320" s="5">
        <f>E320/H320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v>41684.25</v>
      </c>
      <c r="O320" s="10"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>(E321/D321)*100</f>
        <v>38.702380952380956</v>
      </c>
      <c r="G321" t="s">
        <v>74</v>
      </c>
      <c r="H321">
        <v>64</v>
      </c>
      <c r="I321" s="5">
        <f>E321/H321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v>40402.208333333336</v>
      </c>
      <c r="O321" s="10"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>(E322/D322)*100</f>
        <v>9.5876777251184837</v>
      </c>
      <c r="G322" t="s">
        <v>14</v>
      </c>
      <c r="H322">
        <v>80</v>
      </c>
      <c r="I322" s="5">
        <f>E322/H322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v>40673.208333333336</v>
      </c>
      <c r="O322" s="10"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>(E323/D323)*100</f>
        <v>94.144366197183089</v>
      </c>
      <c r="G323" t="s">
        <v>14</v>
      </c>
      <c r="H323">
        <v>2468</v>
      </c>
      <c r="I323" s="5">
        <f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v>40634.208333333336</v>
      </c>
      <c r="O323" s="10"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>(E324/D324)*100</f>
        <v>166.56234096692114</v>
      </c>
      <c r="G324" t="s">
        <v>20</v>
      </c>
      <c r="H324">
        <v>5168</v>
      </c>
      <c r="I324" s="5">
        <f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v>40507.25</v>
      </c>
      <c r="O324" s="10"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>(E325/D325)*100</f>
        <v>24.134831460674157</v>
      </c>
      <c r="G325" t="s">
        <v>14</v>
      </c>
      <c r="H325">
        <v>26</v>
      </c>
      <c r="I325" s="5">
        <f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v>41725.208333333336</v>
      </c>
      <c r="O325" s="10"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>(E326/D326)*100</f>
        <v>164.05633802816902</v>
      </c>
      <c r="G326" t="s">
        <v>20</v>
      </c>
      <c r="H326">
        <v>307</v>
      </c>
      <c r="I326" s="5">
        <f>E326/H326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v>42176.208333333328</v>
      </c>
      <c r="O326" s="10"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>(E327/D327)*100</f>
        <v>90.723076923076931</v>
      </c>
      <c r="G327" t="s">
        <v>14</v>
      </c>
      <c r="H327">
        <v>73</v>
      </c>
      <c r="I327" s="5">
        <f>E327/H327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v>43267.208333333328</v>
      </c>
      <c r="O327" s="10"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>(E328/D328)*100</f>
        <v>46.194444444444443</v>
      </c>
      <c r="G328" t="s">
        <v>14</v>
      </c>
      <c r="H328">
        <v>128</v>
      </c>
      <c r="I328" s="5">
        <f>E328/H328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v>42364.25</v>
      </c>
      <c r="O328" s="10"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>(E329/D329)*100</f>
        <v>38.53846153846154</v>
      </c>
      <c r="G329" t="s">
        <v>14</v>
      </c>
      <c r="H329">
        <v>33</v>
      </c>
      <c r="I329" s="5">
        <f>E329/H329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v>43705.208333333328</v>
      </c>
      <c r="O329" s="10"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>(E330/D330)*100</f>
        <v>133.56231003039514</v>
      </c>
      <c r="G330" t="s">
        <v>20</v>
      </c>
      <c r="H330">
        <v>2441</v>
      </c>
      <c r="I330" s="5">
        <f>E330/H330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v>43434.25</v>
      </c>
      <c r="O330" s="10"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>(E331/D331)*100</f>
        <v>22.896588486140725</v>
      </c>
      <c r="G331" t="s">
        <v>47</v>
      </c>
      <c r="H331">
        <v>211</v>
      </c>
      <c r="I331" s="5">
        <f>E331/H331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v>42716.25</v>
      </c>
      <c r="O331" s="10"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>(E332/D332)*100</f>
        <v>184.95548961424333</v>
      </c>
      <c r="G332" t="s">
        <v>20</v>
      </c>
      <c r="H332">
        <v>1385</v>
      </c>
      <c r="I332" s="5">
        <f>E332/H332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v>43077.25</v>
      </c>
      <c r="O332" s="10"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>(E333/D333)*100</f>
        <v>443.72727272727275</v>
      </c>
      <c r="G333" t="s">
        <v>20</v>
      </c>
      <c r="H333">
        <v>190</v>
      </c>
      <c r="I333" s="5">
        <f>E333/H333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v>40896.25</v>
      </c>
      <c r="O333" s="10"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>(E334/D334)*100</f>
        <v>199.9806763285024</v>
      </c>
      <c r="G334" t="s">
        <v>20</v>
      </c>
      <c r="H334">
        <v>470</v>
      </c>
      <c r="I334" s="5">
        <f>E334/H334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v>41361.208333333336</v>
      </c>
      <c r="O334" s="10"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>(E335/D335)*100</f>
        <v>123.95833333333333</v>
      </c>
      <c r="G335" t="s">
        <v>20</v>
      </c>
      <c r="H335">
        <v>253</v>
      </c>
      <c r="I335" s="5">
        <f>E335/H335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v>43424.25</v>
      </c>
      <c r="O335" s="10"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>(E336/D336)*100</f>
        <v>186.61329305135951</v>
      </c>
      <c r="G336" t="s">
        <v>20</v>
      </c>
      <c r="H336">
        <v>1113</v>
      </c>
      <c r="I336" s="5">
        <f>E336/H336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v>43110.25</v>
      </c>
      <c r="O336" s="10"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>(E337/D337)*100</f>
        <v>114.28538550057536</v>
      </c>
      <c r="G337" t="s">
        <v>20</v>
      </c>
      <c r="H337">
        <v>2283</v>
      </c>
      <c r="I337" s="5">
        <f>E337/H337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v>43784.25</v>
      </c>
      <c r="O337" s="10"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>(E338/D338)*100</f>
        <v>97.032531824611041</v>
      </c>
      <c r="G338" t="s">
        <v>14</v>
      </c>
      <c r="H338">
        <v>1072</v>
      </c>
      <c r="I338" s="5">
        <f>E338/H338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v>40527.25</v>
      </c>
      <c r="O338" s="10"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>(E339/D339)*100</f>
        <v>122.81904761904762</v>
      </c>
      <c r="G339" t="s">
        <v>20</v>
      </c>
      <c r="H339">
        <v>1095</v>
      </c>
      <c r="I339" s="5">
        <f>E339/H339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v>43780.25</v>
      </c>
      <c r="O339" s="10"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>(E340/D340)*100</f>
        <v>179.14326647564468</v>
      </c>
      <c r="G340" t="s">
        <v>20</v>
      </c>
      <c r="H340">
        <v>1690</v>
      </c>
      <c r="I340" s="5">
        <f>E340/H340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v>40821.208333333336</v>
      </c>
      <c r="O340" s="10"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>(E341/D341)*100</f>
        <v>79.951577402787962</v>
      </c>
      <c r="G341" t="s">
        <v>74</v>
      </c>
      <c r="H341">
        <v>1297</v>
      </c>
      <c r="I341" s="5">
        <f>E341/H341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v>42949.208333333328</v>
      </c>
      <c r="O341" s="10"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>(E342/D342)*100</f>
        <v>94.242587601078171</v>
      </c>
      <c r="G342" t="s">
        <v>14</v>
      </c>
      <c r="H342">
        <v>393</v>
      </c>
      <c r="I342" s="5">
        <f>E342/H342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v>40889.25</v>
      </c>
      <c r="O342" s="10"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>(E343/D343)*100</f>
        <v>84.669291338582681</v>
      </c>
      <c r="G343" t="s">
        <v>14</v>
      </c>
      <c r="H343">
        <v>1257</v>
      </c>
      <c r="I343" s="5">
        <f>E343/H343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v>42244.208333333328</v>
      </c>
      <c r="O343" s="10"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>(E344/D344)*100</f>
        <v>66.521920668058456</v>
      </c>
      <c r="G344" t="s">
        <v>14</v>
      </c>
      <c r="H344">
        <v>328</v>
      </c>
      <c r="I344" s="5">
        <f>E344/H344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v>41475.208333333336</v>
      </c>
      <c r="O344" s="10"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>(E345/D345)*100</f>
        <v>53.922222222222224</v>
      </c>
      <c r="G345" t="s">
        <v>14</v>
      </c>
      <c r="H345">
        <v>147</v>
      </c>
      <c r="I345" s="5">
        <f>E345/H345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v>41597.25</v>
      </c>
      <c r="O345" s="10"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>(E346/D346)*100</f>
        <v>41.983299595141702</v>
      </c>
      <c r="G346" t="s">
        <v>14</v>
      </c>
      <c r="H346">
        <v>830</v>
      </c>
      <c r="I346" s="5">
        <f>E346/H346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v>43122.25</v>
      </c>
      <c r="O346" s="10"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>(E347/D347)*100</f>
        <v>14.69479695431472</v>
      </c>
      <c r="G347" t="s">
        <v>14</v>
      </c>
      <c r="H347">
        <v>331</v>
      </c>
      <c r="I347" s="5">
        <f>E347/H347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v>42194.208333333328</v>
      </c>
      <c r="O347" s="10"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>(E348/D348)*100</f>
        <v>34.475000000000001</v>
      </c>
      <c r="G348" t="s">
        <v>14</v>
      </c>
      <c r="H348">
        <v>25</v>
      </c>
      <c r="I348" s="5">
        <f>E348/H348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v>42971.208333333328</v>
      </c>
      <c r="O348" s="10"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>(E349/D349)*100</f>
        <v>1400.7777777777778</v>
      </c>
      <c r="G349" t="s">
        <v>20</v>
      </c>
      <c r="H349">
        <v>191</v>
      </c>
      <c r="I349" s="5">
        <f>E349/H349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v>42046.25</v>
      </c>
      <c r="O349" s="10"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>(E350/D350)*100</f>
        <v>71.770351758793964</v>
      </c>
      <c r="G350" t="s">
        <v>14</v>
      </c>
      <c r="H350">
        <v>3483</v>
      </c>
      <c r="I350" s="5">
        <f>E350/H350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v>42782.25</v>
      </c>
      <c r="O350" s="10"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>(E351/D351)*100</f>
        <v>53.074115044247783</v>
      </c>
      <c r="G351" t="s">
        <v>14</v>
      </c>
      <c r="H351">
        <v>923</v>
      </c>
      <c r="I351" s="5">
        <f>E351/H351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v>42930.208333333328</v>
      </c>
      <c r="O351" s="10"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>(E352/D352)*100</f>
        <v>5</v>
      </c>
      <c r="G352" t="s">
        <v>14</v>
      </c>
      <c r="H352">
        <v>1</v>
      </c>
      <c r="I352" s="5">
        <f>E352/H352</f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v>42144.208333333328</v>
      </c>
      <c r="O352" s="10"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>(E353/D353)*100</f>
        <v>127.70715249662618</v>
      </c>
      <c r="G353" t="s">
        <v>20</v>
      </c>
      <c r="H353">
        <v>2013</v>
      </c>
      <c r="I353" s="5">
        <f>E353/H353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v>42240.208333333328</v>
      </c>
      <c r="O353" s="10"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>(E354/D354)*100</f>
        <v>34.892857142857139</v>
      </c>
      <c r="G354" t="s">
        <v>14</v>
      </c>
      <c r="H354">
        <v>33</v>
      </c>
      <c r="I354" s="5">
        <f>E354/H354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v>42315.25</v>
      </c>
      <c r="O354" s="10"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>(E355/D355)*100</f>
        <v>410.59821428571428</v>
      </c>
      <c r="G355" t="s">
        <v>20</v>
      </c>
      <c r="H355">
        <v>1703</v>
      </c>
      <c r="I355" s="5">
        <f>E355/H355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v>43651.208333333328</v>
      </c>
      <c r="O355" s="10"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>(E356/D356)*100</f>
        <v>123.73770491803278</v>
      </c>
      <c r="G356" t="s">
        <v>20</v>
      </c>
      <c r="H356">
        <v>80</v>
      </c>
      <c r="I356" s="5">
        <f>E356/H356</f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v>41520.208333333336</v>
      </c>
      <c r="O356" s="10"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>(E357/D357)*100</f>
        <v>58.973684210526315</v>
      </c>
      <c r="G357" t="s">
        <v>47</v>
      </c>
      <c r="H357">
        <v>86</v>
      </c>
      <c r="I357" s="5">
        <f>E357/H357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v>42757.25</v>
      </c>
      <c r="O357" s="10"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>(E358/D358)*100</f>
        <v>36.892473118279568</v>
      </c>
      <c r="G358" t="s">
        <v>14</v>
      </c>
      <c r="H358">
        <v>40</v>
      </c>
      <c r="I358" s="5">
        <f>E358/H358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v>40922.25</v>
      </c>
      <c r="O358" s="10"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>(E359/D359)*100</f>
        <v>184.91304347826087</v>
      </c>
      <c r="G359" t="s">
        <v>20</v>
      </c>
      <c r="H359">
        <v>41</v>
      </c>
      <c r="I359" s="5">
        <f>E359/H359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v>42250.208333333328</v>
      </c>
      <c r="O359" s="10"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>(E360/D360)*100</f>
        <v>11.814432989690722</v>
      </c>
      <c r="G360" t="s">
        <v>14</v>
      </c>
      <c r="H360">
        <v>23</v>
      </c>
      <c r="I360" s="5">
        <f>E360/H360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v>43322.208333333328</v>
      </c>
      <c r="O360" s="10"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>(E361/D361)*100</f>
        <v>298.7</v>
      </c>
      <c r="G361" t="s">
        <v>20</v>
      </c>
      <c r="H361">
        <v>187</v>
      </c>
      <c r="I361" s="5">
        <f>E361/H361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v>40782.208333333336</v>
      </c>
      <c r="O361" s="10"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>(E362/D362)*100</f>
        <v>226.35175879396985</v>
      </c>
      <c r="G362" t="s">
        <v>20</v>
      </c>
      <c r="H362">
        <v>2875</v>
      </c>
      <c r="I362" s="5">
        <f>E362/H362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v>40544.25</v>
      </c>
      <c r="O362" s="10"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>(E363/D363)*100</f>
        <v>173.56363636363636</v>
      </c>
      <c r="G363" t="s">
        <v>20</v>
      </c>
      <c r="H363">
        <v>88</v>
      </c>
      <c r="I363" s="5">
        <f>E363/H363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v>43015.208333333328</v>
      </c>
      <c r="O363" s="10"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>(E364/D364)*100</f>
        <v>371.75675675675677</v>
      </c>
      <c r="G364" t="s">
        <v>20</v>
      </c>
      <c r="H364">
        <v>191</v>
      </c>
      <c r="I364" s="5">
        <f>E364/H364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v>40570.25</v>
      </c>
      <c r="O364" s="10"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>(E365/D365)*100</f>
        <v>160.19230769230771</v>
      </c>
      <c r="G365" t="s">
        <v>20</v>
      </c>
      <c r="H365">
        <v>139</v>
      </c>
      <c r="I365" s="5">
        <f>E365/H365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v>40904.25</v>
      </c>
      <c r="O365" s="10"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>(E366/D366)*100</f>
        <v>1616.3333333333335</v>
      </c>
      <c r="G366" t="s">
        <v>20</v>
      </c>
      <c r="H366">
        <v>186</v>
      </c>
      <c r="I366" s="5">
        <f>E366/H366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v>43164.25</v>
      </c>
      <c r="O366" s="10"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>(E367/D367)*100</f>
        <v>733.4375</v>
      </c>
      <c r="G367" t="s">
        <v>20</v>
      </c>
      <c r="H367">
        <v>112</v>
      </c>
      <c r="I367" s="5">
        <f>E367/H367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v>42733.25</v>
      </c>
      <c r="O367" s="10"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>(E368/D368)*100</f>
        <v>592.11111111111109</v>
      </c>
      <c r="G368" t="s">
        <v>20</v>
      </c>
      <c r="H368">
        <v>101</v>
      </c>
      <c r="I368" s="5">
        <f>E368/H368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v>40546.25</v>
      </c>
      <c r="O368" s="10"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>(E369/D369)*100</f>
        <v>18.888888888888889</v>
      </c>
      <c r="G369" t="s">
        <v>14</v>
      </c>
      <c r="H369">
        <v>75</v>
      </c>
      <c r="I369" s="5">
        <f>E369/H369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v>41930.208333333336</v>
      </c>
      <c r="O369" s="10"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>(E370/D370)*100</f>
        <v>276.80769230769232</v>
      </c>
      <c r="G370" t="s">
        <v>20</v>
      </c>
      <c r="H370">
        <v>206</v>
      </c>
      <c r="I370" s="5">
        <f>E370/H370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v>40464.208333333336</v>
      </c>
      <c r="O370" s="10"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>(E371/D371)*100</f>
        <v>273.01851851851848</v>
      </c>
      <c r="G371" t="s">
        <v>20</v>
      </c>
      <c r="H371">
        <v>154</v>
      </c>
      <c r="I371" s="5">
        <f>E371/H371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v>41308.25</v>
      </c>
      <c r="O371" s="10"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>(E372/D372)*100</f>
        <v>159.36331255565449</v>
      </c>
      <c r="G372" t="s">
        <v>20</v>
      </c>
      <c r="H372">
        <v>5966</v>
      </c>
      <c r="I372" s="5">
        <f>E372/H372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v>43570.208333333328</v>
      </c>
      <c r="O372" s="10"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>(E373/D373)*100</f>
        <v>67.869978858350947</v>
      </c>
      <c r="G373" t="s">
        <v>14</v>
      </c>
      <c r="H373">
        <v>2176</v>
      </c>
      <c r="I373" s="5">
        <f>E373/H373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v>42043.25</v>
      </c>
      <c r="O373" s="10"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>(E374/D374)*100</f>
        <v>1591.5555555555554</v>
      </c>
      <c r="G374" t="s">
        <v>20</v>
      </c>
      <c r="H374">
        <v>169</v>
      </c>
      <c r="I374" s="5">
        <f>E374/H374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v>42012.25</v>
      </c>
      <c r="O374" s="10"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>(E375/D375)*100</f>
        <v>730.18222222222221</v>
      </c>
      <c r="G375" t="s">
        <v>20</v>
      </c>
      <c r="H375">
        <v>2106</v>
      </c>
      <c r="I375" s="5">
        <f>E375/H375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v>42964.208333333328</v>
      </c>
      <c r="O375" s="10"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>(E376/D376)*100</f>
        <v>13.185782556750297</v>
      </c>
      <c r="G376" t="s">
        <v>14</v>
      </c>
      <c r="H376">
        <v>441</v>
      </c>
      <c r="I376" s="5">
        <f>E376/H376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v>43476.25</v>
      </c>
      <c r="O376" s="10"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>(E377/D377)*100</f>
        <v>54.777777777777779</v>
      </c>
      <c r="G377" t="s">
        <v>14</v>
      </c>
      <c r="H377">
        <v>25</v>
      </c>
      <c r="I377" s="5">
        <f>E377/H377</f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v>42293.208333333328</v>
      </c>
      <c r="O377" s="10"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>(E378/D378)*100</f>
        <v>361.02941176470591</v>
      </c>
      <c r="G378" t="s">
        <v>20</v>
      </c>
      <c r="H378">
        <v>131</v>
      </c>
      <c r="I378" s="5">
        <f>E378/H378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v>41826.208333333336</v>
      </c>
      <c r="O378" s="10"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>(E379/D379)*100</f>
        <v>10.257545271629779</v>
      </c>
      <c r="G379" t="s">
        <v>14</v>
      </c>
      <c r="H379">
        <v>127</v>
      </c>
      <c r="I379" s="5">
        <f>E379/H379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v>43760.208333333328</v>
      </c>
      <c r="O379" s="10"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>(E380/D380)*100</f>
        <v>13.962962962962964</v>
      </c>
      <c r="G380" t="s">
        <v>14</v>
      </c>
      <c r="H380">
        <v>355</v>
      </c>
      <c r="I380" s="5">
        <f>E380/H380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v>43241.208333333328</v>
      </c>
      <c r="O380" s="10"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>(E381/D381)*100</f>
        <v>40.444444444444443</v>
      </c>
      <c r="G381" t="s">
        <v>14</v>
      </c>
      <c r="H381">
        <v>44</v>
      </c>
      <c r="I381" s="5">
        <f>E381/H381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v>40843.208333333336</v>
      </c>
      <c r="O381" s="10"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>(E382/D382)*100</f>
        <v>160.32</v>
      </c>
      <c r="G382" t="s">
        <v>20</v>
      </c>
      <c r="H382">
        <v>84</v>
      </c>
      <c r="I382" s="5">
        <f>E382/H382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v>41448.208333333336</v>
      </c>
      <c r="O382" s="10"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>(E383/D383)*100</f>
        <v>183.9433962264151</v>
      </c>
      <c r="G383" t="s">
        <v>20</v>
      </c>
      <c r="H383">
        <v>155</v>
      </c>
      <c r="I383" s="5">
        <f>E383/H383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v>42163.208333333328</v>
      </c>
      <c r="O383" s="10"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>(E384/D384)*100</f>
        <v>63.769230769230766</v>
      </c>
      <c r="G384" t="s">
        <v>14</v>
      </c>
      <c r="H384">
        <v>67</v>
      </c>
      <c r="I384" s="5">
        <f>E384/H384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v>43024.208333333328</v>
      </c>
      <c r="O384" s="10"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>(E385/D385)*100</f>
        <v>225.38095238095238</v>
      </c>
      <c r="G385" t="s">
        <v>20</v>
      </c>
      <c r="H385">
        <v>189</v>
      </c>
      <c r="I385" s="5">
        <f>E385/H385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v>43509.25</v>
      </c>
      <c r="O385" s="10"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>(E386/D386)*100</f>
        <v>172.00961538461539</v>
      </c>
      <c r="G386" t="s">
        <v>20</v>
      </c>
      <c r="H386">
        <v>4799</v>
      </c>
      <c r="I386" s="5">
        <f>E386/H386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v>42776.25</v>
      </c>
      <c r="O386" s="10"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>(E387/D387)*100</f>
        <v>146.16709511568124</v>
      </c>
      <c r="G387" t="s">
        <v>20</v>
      </c>
      <c r="H387">
        <v>1137</v>
      </c>
      <c r="I387" s="5">
        <f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v>43553.208333333328</v>
      </c>
      <c r="O387" s="10"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>(E388/D388)*100</f>
        <v>76.42361623616236</v>
      </c>
      <c r="G388" t="s">
        <v>14</v>
      </c>
      <c r="H388">
        <v>1068</v>
      </c>
      <c r="I388" s="5">
        <f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v>40355.208333333336</v>
      </c>
      <c r="O388" s="10"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>(E389/D389)*100</f>
        <v>39.261467889908261</v>
      </c>
      <c r="G389" t="s">
        <v>14</v>
      </c>
      <c r="H389">
        <v>424</v>
      </c>
      <c r="I389" s="5">
        <f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v>41072.208333333336</v>
      </c>
      <c r="O389" s="10"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>(E390/D390)*100</f>
        <v>11.270034843205574</v>
      </c>
      <c r="G390" t="s">
        <v>74</v>
      </c>
      <c r="H390">
        <v>145</v>
      </c>
      <c r="I390" s="5">
        <f>E390/H390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v>40912.25</v>
      </c>
      <c r="O390" s="10"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>(E391/D391)*100</f>
        <v>122.11084337349398</v>
      </c>
      <c r="G391" t="s">
        <v>20</v>
      </c>
      <c r="H391">
        <v>1152</v>
      </c>
      <c r="I391" s="5">
        <f>E391/H391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v>40479.208333333336</v>
      </c>
      <c r="O391" s="10"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>(E392/D392)*100</f>
        <v>186.54166666666669</v>
      </c>
      <c r="G392" t="s">
        <v>20</v>
      </c>
      <c r="H392">
        <v>50</v>
      </c>
      <c r="I392" s="5">
        <f>E392/H392</f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v>41530.208333333336</v>
      </c>
      <c r="O392" s="10"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>(E393/D393)*100</f>
        <v>7.2731788079470201</v>
      </c>
      <c r="G393" t="s">
        <v>14</v>
      </c>
      <c r="H393">
        <v>151</v>
      </c>
      <c r="I393" s="5">
        <f>E393/H393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v>41653.25</v>
      </c>
      <c r="O393" s="10"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>(E394/D394)*100</f>
        <v>65.642371234207957</v>
      </c>
      <c r="G394" t="s">
        <v>14</v>
      </c>
      <c r="H394">
        <v>1608</v>
      </c>
      <c r="I394" s="5">
        <f>E394/H394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v>40549.25</v>
      </c>
      <c r="O394" s="10"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>(E395/D395)*100</f>
        <v>228.96178343949046</v>
      </c>
      <c r="G395" t="s">
        <v>20</v>
      </c>
      <c r="H395">
        <v>3059</v>
      </c>
      <c r="I395" s="5">
        <f>E395/H395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v>42933.208333333328</v>
      </c>
      <c r="O395" s="10"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>(E396/D396)*100</f>
        <v>469.37499999999994</v>
      </c>
      <c r="G396" t="s">
        <v>20</v>
      </c>
      <c r="H396">
        <v>34</v>
      </c>
      <c r="I396" s="5">
        <f>E396/H396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v>41484.208333333336</v>
      </c>
      <c r="O396" s="10"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>(E397/D397)*100</f>
        <v>130.11267605633802</v>
      </c>
      <c r="G397" t="s">
        <v>20</v>
      </c>
      <c r="H397">
        <v>220</v>
      </c>
      <c r="I397" s="5">
        <f>E397/H397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v>40885.25</v>
      </c>
      <c r="O397" s="10"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>(E398/D398)*100</f>
        <v>167.05422993492408</v>
      </c>
      <c r="G398" t="s">
        <v>20</v>
      </c>
      <c r="H398">
        <v>1604</v>
      </c>
      <c r="I398" s="5">
        <f>E398/H398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v>43378.208333333328</v>
      </c>
      <c r="O398" s="10"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>(E399/D399)*100</f>
        <v>173.8641975308642</v>
      </c>
      <c r="G399" t="s">
        <v>20</v>
      </c>
      <c r="H399">
        <v>454</v>
      </c>
      <c r="I399" s="5">
        <f>E399/H399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v>41417.208333333336</v>
      </c>
      <c r="O399" s="10"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>(E400/D400)*100</f>
        <v>717.76470588235293</v>
      </c>
      <c r="G400" t="s">
        <v>20</v>
      </c>
      <c r="H400">
        <v>123</v>
      </c>
      <c r="I400" s="5">
        <f>E400/H400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v>43228.208333333328</v>
      </c>
      <c r="O400" s="10"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>(E401/D401)*100</f>
        <v>63.850976361767728</v>
      </c>
      <c r="G401" t="s">
        <v>14</v>
      </c>
      <c r="H401">
        <v>941</v>
      </c>
      <c r="I401" s="5">
        <f>E401/H401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v>40576.25</v>
      </c>
      <c r="O401" s="10"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>(E402/D402)*100</f>
        <v>2</v>
      </c>
      <c r="G402" t="s">
        <v>14</v>
      </c>
      <c r="H402">
        <v>1</v>
      </c>
      <c r="I402" s="5">
        <f>E402/H402</f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v>41502.208333333336</v>
      </c>
      <c r="O402" s="10"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>(E403/D403)*100</f>
        <v>1530.2222222222222</v>
      </c>
      <c r="G403" t="s">
        <v>20</v>
      </c>
      <c r="H403">
        <v>299</v>
      </c>
      <c r="I403" s="5">
        <f>E403/H403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v>43765.208333333328</v>
      </c>
      <c r="O403" s="10"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>(E404/D404)*100</f>
        <v>40.356164383561641</v>
      </c>
      <c r="G404" t="s">
        <v>14</v>
      </c>
      <c r="H404">
        <v>40</v>
      </c>
      <c r="I404" s="5">
        <f>E404/H404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v>40914.25</v>
      </c>
      <c r="O404" s="10"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>(E405/D405)*100</f>
        <v>86.220633299284984</v>
      </c>
      <c r="G405" t="s">
        <v>14</v>
      </c>
      <c r="H405">
        <v>3015</v>
      </c>
      <c r="I405" s="5">
        <f>E405/H405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v>40310.208333333336</v>
      </c>
      <c r="O405" s="10"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>(E406/D406)*100</f>
        <v>315.58486707566465</v>
      </c>
      <c r="G406" t="s">
        <v>20</v>
      </c>
      <c r="H406">
        <v>2237</v>
      </c>
      <c r="I406" s="5">
        <f>E406/H406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v>43053.25</v>
      </c>
      <c r="O406" s="10"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>(E407/D407)*100</f>
        <v>89.618243243243242</v>
      </c>
      <c r="G407" t="s">
        <v>14</v>
      </c>
      <c r="H407">
        <v>435</v>
      </c>
      <c r="I407" s="5">
        <f>E407/H407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v>43255.208333333328</v>
      </c>
      <c r="O407" s="10"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>(E408/D408)*100</f>
        <v>182.14503816793894</v>
      </c>
      <c r="G408" t="s">
        <v>20</v>
      </c>
      <c r="H408">
        <v>645</v>
      </c>
      <c r="I408" s="5">
        <f>E408/H408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v>41304.25</v>
      </c>
      <c r="O408" s="10"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>(E409/D409)*100</f>
        <v>355.88235294117646</v>
      </c>
      <c r="G409" t="s">
        <v>20</v>
      </c>
      <c r="H409">
        <v>484</v>
      </c>
      <c r="I409" s="5">
        <f>E409/H409</f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v>43751.208333333328</v>
      </c>
      <c r="O409" s="10"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>(E410/D410)*100</f>
        <v>131.83695652173913</v>
      </c>
      <c r="G410" t="s">
        <v>20</v>
      </c>
      <c r="H410">
        <v>154</v>
      </c>
      <c r="I410" s="5">
        <f>E410/H410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v>42541.208333333328</v>
      </c>
      <c r="O410" s="10"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>(E411/D411)*100</f>
        <v>46.315634218289084</v>
      </c>
      <c r="G411" t="s">
        <v>14</v>
      </c>
      <c r="H411">
        <v>714</v>
      </c>
      <c r="I411" s="5">
        <f>E411/H411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v>42843.208333333328</v>
      </c>
      <c r="O411" s="10"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>(E412/D412)*100</f>
        <v>36.132726089785294</v>
      </c>
      <c r="G412" t="s">
        <v>47</v>
      </c>
      <c r="H412">
        <v>1111</v>
      </c>
      <c r="I412" s="5">
        <f>E412/H412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v>42122.208333333328</v>
      </c>
      <c r="O412" s="10"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>(E413/D413)*100</f>
        <v>104.62820512820512</v>
      </c>
      <c r="G413" t="s">
        <v>20</v>
      </c>
      <c r="H413">
        <v>82</v>
      </c>
      <c r="I413" s="5">
        <f>E413/H413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v>42884.208333333328</v>
      </c>
      <c r="O413" s="10"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>(E414/D414)*100</f>
        <v>668.85714285714289</v>
      </c>
      <c r="G414" t="s">
        <v>20</v>
      </c>
      <c r="H414">
        <v>134</v>
      </c>
      <c r="I414" s="5">
        <f>E414/H414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v>41642.25</v>
      </c>
      <c r="O414" s="10"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>(E415/D415)*100</f>
        <v>62.072823218997364</v>
      </c>
      <c r="G415" t="s">
        <v>47</v>
      </c>
      <c r="H415">
        <v>1089</v>
      </c>
      <c r="I415" s="5">
        <f>E415/H415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v>43431.25</v>
      </c>
      <c r="O415" s="10"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>(E416/D416)*100</f>
        <v>84.699787460148784</v>
      </c>
      <c r="G416" t="s">
        <v>14</v>
      </c>
      <c r="H416">
        <v>5497</v>
      </c>
      <c r="I416" s="5">
        <f>E416/H416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v>40288.208333333336</v>
      </c>
      <c r="O416" s="10"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>(E417/D417)*100</f>
        <v>11.059030837004405</v>
      </c>
      <c r="G417" t="s">
        <v>14</v>
      </c>
      <c r="H417">
        <v>418</v>
      </c>
      <c r="I417" s="5">
        <f>E417/H417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v>40921.25</v>
      </c>
      <c r="O417" s="10"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>(E418/D418)*100</f>
        <v>43.838781575037146</v>
      </c>
      <c r="G418" t="s">
        <v>14</v>
      </c>
      <c r="H418">
        <v>1439</v>
      </c>
      <c r="I418" s="5">
        <f>E418/H418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v>40560.25</v>
      </c>
      <c r="O418" s="10"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>(E419/D419)*100</f>
        <v>55.470588235294116</v>
      </c>
      <c r="G419" t="s">
        <v>14</v>
      </c>
      <c r="H419">
        <v>15</v>
      </c>
      <c r="I419" s="5">
        <f>E419/H419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v>43407.208333333328</v>
      </c>
      <c r="O419" s="10"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>(E420/D420)*100</f>
        <v>57.399511301160658</v>
      </c>
      <c r="G420" t="s">
        <v>14</v>
      </c>
      <c r="H420">
        <v>1999</v>
      </c>
      <c r="I420" s="5">
        <f>E420/H420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v>41035.208333333336</v>
      </c>
      <c r="O420" s="10"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>(E421/D421)*100</f>
        <v>123.43497363796135</v>
      </c>
      <c r="G421" t="s">
        <v>20</v>
      </c>
      <c r="H421">
        <v>5203</v>
      </c>
      <c r="I421" s="5">
        <f>E421/H421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v>40899.25</v>
      </c>
      <c r="O421" s="10"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>(E422/D422)*100</f>
        <v>128.46</v>
      </c>
      <c r="G422" t="s">
        <v>20</v>
      </c>
      <c r="H422">
        <v>94</v>
      </c>
      <c r="I422" s="5">
        <f>E422/H422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v>42911.208333333328</v>
      </c>
      <c r="O422" s="10"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>(E423/D423)*100</f>
        <v>63.989361702127653</v>
      </c>
      <c r="G423" t="s">
        <v>14</v>
      </c>
      <c r="H423">
        <v>118</v>
      </c>
      <c r="I423" s="5">
        <f>E423/H423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v>42915.208333333328</v>
      </c>
      <c r="O423" s="10"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>(E424/D424)*100</f>
        <v>127.29885057471265</v>
      </c>
      <c r="G424" t="s">
        <v>20</v>
      </c>
      <c r="H424">
        <v>205</v>
      </c>
      <c r="I424" s="5">
        <f>E424/H424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v>40285.208333333336</v>
      </c>
      <c r="O424" s="10"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>(E425/D425)*100</f>
        <v>10.638024357239512</v>
      </c>
      <c r="G425" t="s">
        <v>14</v>
      </c>
      <c r="H425">
        <v>162</v>
      </c>
      <c r="I425" s="5">
        <f>E425/H425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v>40808.208333333336</v>
      </c>
      <c r="O425" s="10"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>(E426/D426)*100</f>
        <v>40.470588235294116</v>
      </c>
      <c r="G426" t="s">
        <v>14</v>
      </c>
      <c r="H426">
        <v>83</v>
      </c>
      <c r="I426" s="5">
        <f>E426/H426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v>43208.208333333328</v>
      </c>
      <c r="O426" s="10"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>(E427/D427)*100</f>
        <v>287.66666666666663</v>
      </c>
      <c r="G427" t="s">
        <v>20</v>
      </c>
      <c r="H427">
        <v>92</v>
      </c>
      <c r="I427" s="5">
        <f>E427/H427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v>42213.208333333328</v>
      </c>
      <c r="O427" s="10"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>(E428/D428)*100</f>
        <v>572.94444444444446</v>
      </c>
      <c r="G428" t="s">
        <v>20</v>
      </c>
      <c r="H428">
        <v>219</v>
      </c>
      <c r="I428" s="5">
        <f>E428/H428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v>41332.25</v>
      </c>
      <c r="O428" s="10"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>(E429/D429)*100</f>
        <v>112.90429799426933</v>
      </c>
      <c r="G429" t="s">
        <v>20</v>
      </c>
      <c r="H429">
        <v>2526</v>
      </c>
      <c r="I429" s="5">
        <f>E429/H429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v>41895.208333333336</v>
      </c>
      <c r="O429" s="10"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>(E430/D430)*100</f>
        <v>46.387573964497044</v>
      </c>
      <c r="G430" t="s">
        <v>14</v>
      </c>
      <c r="H430">
        <v>747</v>
      </c>
      <c r="I430" s="5">
        <f>E430/H430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v>40585.25</v>
      </c>
      <c r="O430" s="10"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>(E431/D431)*100</f>
        <v>90.675916230366497</v>
      </c>
      <c r="G431" t="s">
        <v>74</v>
      </c>
      <c r="H431">
        <v>2138</v>
      </c>
      <c r="I431" s="5">
        <f>E431/H431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v>41680.25</v>
      </c>
      <c r="O431" s="10"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>(E432/D432)*100</f>
        <v>67.740740740740748</v>
      </c>
      <c r="G432" t="s">
        <v>14</v>
      </c>
      <c r="H432">
        <v>84</v>
      </c>
      <c r="I432" s="5">
        <f>E432/H432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v>43737.208333333328</v>
      </c>
      <c r="O432" s="10"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>(E433/D433)*100</f>
        <v>192.49019607843135</v>
      </c>
      <c r="G433" t="s">
        <v>20</v>
      </c>
      <c r="H433">
        <v>94</v>
      </c>
      <c r="I433" s="5">
        <f>E433/H433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v>43273.208333333328</v>
      </c>
      <c r="O433" s="10"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>(E434/D434)*100</f>
        <v>82.714285714285722</v>
      </c>
      <c r="G434" t="s">
        <v>14</v>
      </c>
      <c r="H434">
        <v>91</v>
      </c>
      <c r="I434" s="5">
        <f>E434/H434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v>41761.208333333336</v>
      </c>
      <c r="O434" s="10"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>(E435/D435)*100</f>
        <v>54.163920922570021</v>
      </c>
      <c r="G435" t="s">
        <v>14</v>
      </c>
      <c r="H435">
        <v>792</v>
      </c>
      <c r="I435" s="5">
        <f>E435/H435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v>41603.25</v>
      </c>
      <c r="O435" s="10"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>(E436/D436)*100</f>
        <v>16.722222222222221</v>
      </c>
      <c r="G436" t="s">
        <v>74</v>
      </c>
      <c r="H436">
        <v>10</v>
      </c>
      <c r="I436" s="5">
        <f>E436/H436</f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v>42705.25</v>
      </c>
      <c r="O436" s="10"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>(E437/D437)*100</f>
        <v>116.87664041994749</v>
      </c>
      <c r="G437" t="s">
        <v>20</v>
      </c>
      <c r="H437">
        <v>1713</v>
      </c>
      <c r="I437" s="5">
        <f>E437/H437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v>41988.25</v>
      </c>
      <c r="O437" s="10"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>(E438/D438)*100</f>
        <v>1052.1538461538462</v>
      </c>
      <c r="G438" t="s">
        <v>20</v>
      </c>
      <c r="H438">
        <v>249</v>
      </c>
      <c r="I438" s="5">
        <f>E438/H438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v>43575.208333333328</v>
      </c>
      <c r="O438" s="10"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>(E439/D439)*100</f>
        <v>123.07407407407408</v>
      </c>
      <c r="G439" t="s">
        <v>20</v>
      </c>
      <c r="H439">
        <v>192</v>
      </c>
      <c r="I439" s="5">
        <f>E439/H439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v>42260.208333333328</v>
      </c>
      <c r="O439" s="10"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>(E440/D440)*100</f>
        <v>178.63855421686748</v>
      </c>
      <c r="G440" t="s">
        <v>20</v>
      </c>
      <c r="H440">
        <v>247</v>
      </c>
      <c r="I440" s="5">
        <f>E440/H440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v>41337.25</v>
      </c>
      <c r="O440" s="10"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>(E441/D441)*100</f>
        <v>355.28169014084506</v>
      </c>
      <c r="G441" t="s">
        <v>20</v>
      </c>
      <c r="H441">
        <v>2293</v>
      </c>
      <c r="I441" s="5">
        <f>E441/H441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v>42680.208333333328</v>
      </c>
      <c r="O441" s="10"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>(E442/D442)*100</f>
        <v>161.90634146341463</v>
      </c>
      <c r="G442" t="s">
        <v>20</v>
      </c>
      <c r="H442">
        <v>3131</v>
      </c>
      <c r="I442" s="5">
        <f>E442/H442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v>42916.208333333328</v>
      </c>
      <c r="O442" s="10"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>(E443/D443)*100</f>
        <v>24.914285714285715</v>
      </c>
      <c r="G443" t="s">
        <v>14</v>
      </c>
      <c r="H443">
        <v>32</v>
      </c>
      <c r="I443" s="5">
        <f>E443/H443</f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v>41025.208333333336</v>
      </c>
      <c r="O443" s="10"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>(E444/D444)*100</f>
        <v>198.72222222222223</v>
      </c>
      <c r="G444" t="s">
        <v>20</v>
      </c>
      <c r="H444">
        <v>143</v>
      </c>
      <c r="I444" s="5">
        <f>E444/H444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v>42980.208333333328</v>
      </c>
      <c r="O444" s="10"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>(E445/D445)*100</f>
        <v>34.752688172043008</v>
      </c>
      <c r="G445" t="s">
        <v>74</v>
      </c>
      <c r="H445">
        <v>90</v>
      </c>
      <c r="I445" s="5">
        <f>E445/H445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v>40451.208333333336</v>
      </c>
      <c r="O445" s="10"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>(E446/D446)*100</f>
        <v>176.41935483870967</v>
      </c>
      <c r="G446" t="s">
        <v>20</v>
      </c>
      <c r="H446">
        <v>296</v>
      </c>
      <c r="I446" s="5">
        <f>E446/H446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v>40748.208333333336</v>
      </c>
      <c r="O446" s="10"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>(E447/D447)*100</f>
        <v>511.38095238095235</v>
      </c>
      <c r="G447" t="s">
        <v>20</v>
      </c>
      <c r="H447">
        <v>170</v>
      </c>
      <c r="I447" s="5">
        <f>E447/H447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v>40515.25</v>
      </c>
      <c r="O447" s="10"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>(E448/D448)*100</f>
        <v>82.044117647058826</v>
      </c>
      <c r="G448" t="s">
        <v>14</v>
      </c>
      <c r="H448">
        <v>186</v>
      </c>
      <c r="I448" s="5">
        <f>E448/H448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v>41261.25</v>
      </c>
      <c r="O448" s="10"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>(E449/D449)*100</f>
        <v>24.326030927835053</v>
      </c>
      <c r="G449" t="s">
        <v>74</v>
      </c>
      <c r="H449">
        <v>439</v>
      </c>
      <c r="I449" s="5">
        <f>E449/H449</f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v>43088.25</v>
      </c>
      <c r="O449" s="10"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>(E450/D450)*100</f>
        <v>50.482758620689658</v>
      </c>
      <c r="G450" t="s">
        <v>14</v>
      </c>
      <c r="H450">
        <v>605</v>
      </c>
      <c r="I450" s="5">
        <f>E450/H450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v>41378.208333333336</v>
      </c>
      <c r="O450" s="10"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>(E451/D451)*100</f>
        <v>967</v>
      </c>
      <c r="G451" t="s">
        <v>20</v>
      </c>
      <c r="H451">
        <v>86</v>
      </c>
      <c r="I451" s="5">
        <f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v>43530.25</v>
      </c>
      <c r="O451" s="10"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>(E452/D452)*100</f>
        <v>4</v>
      </c>
      <c r="G452" t="s">
        <v>14</v>
      </c>
      <c r="H452">
        <v>1</v>
      </c>
      <c r="I452" s="5">
        <f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v>43394.208333333328</v>
      </c>
      <c r="O452" s="10"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>(E453/D453)*100</f>
        <v>122.84501347708894</v>
      </c>
      <c r="G453" t="s">
        <v>20</v>
      </c>
      <c r="H453">
        <v>6286</v>
      </c>
      <c r="I453" s="5">
        <f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v>42935.208333333328</v>
      </c>
      <c r="O453" s="10"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>(E454/D454)*100</f>
        <v>63.4375</v>
      </c>
      <c r="G454" t="s">
        <v>14</v>
      </c>
      <c r="H454">
        <v>31</v>
      </c>
      <c r="I454" s="5">
        <f>E454/H454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v>40365.208333333336</v>
      </c>
      <c r="O454" s="10"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>(E455/D455)*100</f>
        <v>56.331688596491226</v>
      </c>
      <c r="G455" t="s">
        <v>14</v>
      </c>
      <c r="H455">
        <v>1181</v>
      </c>
      <c r="I455" s="5">
        <f>E455/H455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v>42705.25</v>
      </c>
      <c r="O455" s="10"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>(E456/D456)*100</f>
        <v>44.074999999999996</v>
      </c>
      <c r="G456" t="s">
        <v>14</v>
      </c>
      <c r="H456">
        <v>39</v>
      </c>
      <c r="I456" s="5">
        <f>E456/H456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v>41568.208333333336</v>
      </c>
      <c r="O456" s="10"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>(E457/D457)*100</f>
        <v>118.37253218884121</v>
      </c>
      <c r="G457" t="s">
        <v>20</v>
      </c>
      <c r="H457">
        <v>3727</v>
      </c>
      <c r="I457" s="5">
        <f>E457/H457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v>40809.208333333336</v>
      </c>
      <c r="O457" s="10"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>(E458/D458)*100</f>
        <v>104.1243169398907</v>
      </c>
      <c r="G458" t="s">
        <v>20</v>
      </c>
      <c r="H458">
        <v>1605</v>
      </c>
      <c r="I458" s="5">
        <f>E458/H458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v>43141.25</v>
      </c>
      <c r="O458" s="10"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>(E459/D459)*100</f>
        <v>26.640000000000004</v>
      </c>
      <c r="G459" t="s">
        <v>14</v>
      </c>
      <c r="H459">
        <v>46</v>
      </c>
      <c r="I459" s="5">
        <f>E459/H459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v>42657.208333333328</v>
      </c>
      <c r="O459" s="10"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>(E460/D460)*100</f>
        <v>351.20118343195264</v>
      </c>
      <c r="G460" t="s">
        <v>20</v>
      </c>
      <c r="H460">
        <v>2120</v>
      </c>
      <c r="I460" s="5">
        <f>E460/H460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v>40265.208333333336</v>
      </c>
      <c r="O460" s="10"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>(E461/D461)*100</f>
        <v>90.063492063492063</v>
      </c>
      <c r="G461" t="s">
        <v>14</v>
      </c>
      <c r="H461">
        <v>105</v>
      </c>
      <c r="I461" s="5">
        <f>E461/H461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v>42001.25</v>
      </c>
      <c r="O461" s="10"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>(E462/D462)*100</f>
        <v>171.625</v>
      </c>
      <c r="G462" t="s">
        <v>20</v>
      </c>
      <c r="H462">
        <v>50</v>
      </c>
      <c r="I462" s="5">
        <f>E462/H462</f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v>40399.208333333336</v>
      </c>
      <c r="O462" s="10"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>(E463/D463)*100</f>
        <v>141.04655870445345</v>
      </c>
      <c r="G463" t="s">
        <v>20</v>
      </c>
      <c r="H463">
        <v>2080</v>
      </c>
      <c r="I463" s="5">
        <f>E463/H463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v>41757.208333333336</v>
      </c>
      <c r="O463" s="10"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>(E464/D464)*100</f>
        <v>30.57944915254237</v>
      </c>
      <c r="G464" t="s">
        <v>14</v>
      </c>
      <c r="H464">
        <v>535</v>
      </c>
      <c r="I464" s="5">
        <f>E464/H464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v>41304.25</v>
      </c>
      <c r="O464" s="10"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>(E465/D465)*100</f>
        <v>108.16455696202532</v>
      </c>
      <c r="G465" t="s">
        <v>20</v>
      </c>
      <c r="H465">
        <v>2105</v>
      </c>
      <c r="I465" s="5">
        <f>E465/H465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v>41639.25</v>
      </c>
      <c r="O465" s="10"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>(E466/D466)*100</f>
        <v>133.45505617977528</v>
      </c>
      <c r="G466" t="s">
        <v>20</v>
      </c>
      <c r="H466">
        <v>2436</v>
      </c>
      <c r="I466" s="5">
        <f>E466/H466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v>43142.25</v>
      </c>
      <c r="O466" s="10"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>(E467/D467)*100</f>
        <v>187.85106382978722</v>
      </c>
      <c r="G467" t="s">
        <v>20</v>
      </c>
      <c r="H467">
        <v>80</v>
      </c>
      <c r="I467" s="5">
        <f>E467/H467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v>43127.25</v>
      </c>
      <c r="O467" s="10"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>(E468/D468)*100</f>
        <v>332</v>
      </c>
      <c r="G468" t="s">
        <v>20</v>
      </c>
      <c r="H468">
        <v>42</v>
      </c>
      <c r="I468" s="5">
        <f>E468/H468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v>41409.208333333336</v>
      </c>
      <c r="O468" s="10"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>(E469/D469)*100</f>
        <v>575.21428571428578</v>
      </c>
      <c r="G469" t="s">
        <v>20</v>
      </c>
      <c r="H469">
        <v>139</v>
      </c>
      <c r="I469" s="5">
        <f>E469/H469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v>42331.25</v>
      </c>
      <c r="O469" s="10"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>(E470/D470)*100</f>
        <v>40.5</v>
      </c>
      <c r="G470" t="s">
        <v>14</v>
      </c>
      <c r="H470">
        <v>16</v>
      </c>
      <c r="I470" s="5">
        <f>E470/H470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v>43569.208333333328</v>
      </c>
      <c r="O470" s="10"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>(E471/D471)*100</f>
        <v>184.42857142857144</v>
      </c>
      <c r="G471" t="s">
        <v>20</v>
      </c>
      <c r="H471">
        <v>159</v>
      </c>
      <c r="I471" s="5">
        <f>E471/H471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v>42142.208333333328</v>
      </c>
      <c r="O471" s="10"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>(E472/D472)*100</f>
        <v>285.80555555555554</v>
      </c>
      <c r="G472" t="s">
        <v>20</v>
      </c>
      <c r="H472">
        <v>381</v>
      </c>
      <c r="I472" s="5">
        <f>E472/H472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v>42716.25</v>
      </c>
      <c r="O472" s="10"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>(E473/D473)*100</f>
        <v>319</v>
      </c>
      <c r="G473" t="s">
        <v>20</v>
      </c>
      <c r="H473">
        <v>194</v>
      </c>
      <c r="I473" s="5">
        <f>E473/H473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v>41031.208333333336</v>
      </c>
      <c r="O473" s="10"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>(E474/D474)*100</f>
        <v>39.234070221066318</v>
      </c>
      <c r="G474" t="s">
        <v>14</v>
      </c>
      <c r="H474">
        <v>575</v>
      </c>
      <c r="I474" s="5">
        <f>E474/H474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v>43535.208333333328</v>
      </c>
      <c r="O474" s="10"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>(E475/D475)*100</f>
        <v>178.14000000000001</v>
      </c>
      <c r="G475" t="s">
        <v>20</v>
      </c>
      <c r="H475">
        <v>106</v>
      </c>
      <c r="I475" s="5">
        <f>E475/H475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v>43277.208333333328</v>
      </c>
      <c r="O475" s="10"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>(E476/D476)*100</f>
        <v>365.15</v>
      </c>
      <c r="G476" t="s">
        <v>20</v>
      </c>
      <c r="H476">
        <v>142</v>
      </c>
      <c r="I476" s="5">
        <f>E476/H476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v>41989.25</v>
      </c>
      <c r="O476" s="10"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>(E477/D477)*100</f>
        <v>113.94594594594594</v>
      </c>
      <c r="G477" t="s">
        <v>20</v>
      </c>
      <c r="H477">
        <v>211</v>
      </c>
      <c r="I477" s="5">
        <f>E477/H477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v>41450.208333333336</v>
      </c>
      <c r="O477" s="10"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>(E478/D478)*100</f>
        <v>29.828720626631856</v>
      </c>
      <c r="G478" t="s">
        <v>14</v>
      </c>
      <c r="H478">
        <v>1120</v>
      </c>
      <c r="I478" s="5">
        <f>E478/H478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v>43322.208333333328</v>
      </c>
      <c r="O478" s="10"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>(E479/D479)*100</f>
        <v>54.270588235294113</v>
      </c>
      <c r="G479" t="s">
        <v>14</v>
      </c>
      <c r="H479">
        <v>113</v>
      </c>
      <c r="I479" s="5">
        <f>E479/H479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v>40720.208333333336</v>
      </c>
      <c r="O479" s="10"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>(E480/D480)*100</f>
        <v>236.34156976744185</v>
      </c>
      <c r="G480" t="s">
        <v>20</v>
      </c>
      <c r="H480">
        <v>2756</v>
      </c>
      <c r="I480" s="5">
        <f>E480/H480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v>42072.208333333328</v>
      </c>
      <c r="O480" s="10"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>(E481/D481)*100</f>
        <v>512.91666666666663</v>
      </c>
      <c r="G481" t="s">
        <v>20</v>
      </c>
      <c r="H481">
        <v>173</v>
      </c>
      <c r="I481" s="5">
        <f>E481/H481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v>42945.208333333328</v>
      </c>
      <c r="O481" s="10"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>(E482/D482)*100</f>
        <v>100.65116279069768</v>
      </c>
      <c r="G482" t="s">
        <v>20</v>
      </c>
      <c r="H482">
        <v>87</v>
      </c>
      <c r="I482" s="5">
        <f>E482/H482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v>40248.25</v>
      </c>
      <c r="O482" s="10"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>(E483/D483)*100</f>
        <v>81.348423194303152</v>
      </c>
      <c r="G483" t="s">
        <v>14</v>
      </c>
      <c r="H483">
        <v>1538</v>
      </c>
      <c r="I483" s="5">
        <f>E483/H483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v>41913.208333333336</v>
      </c>
      <c r="O483" s="10"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>(E484/D484)*100</f>
        <v>16.404761904761905</v>
      </c>
      <c r="G484" t="s">
        <v>14</v>
      </c>
      <c r="H484">
        <v>9</v>
      </c>
      <c r="I484" s="5">
        <f>E484/H484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v>40963.25</v>
      </c>
      <c r="O484" s="10"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>(E485/D485)*100</f>
        <v>52.774617067833695</v>
      </c>
      <c r="G485" t="s">
        <v>14</v>
      </c>
      <c r="H485">
        <v>554</v>
      </c>
      <c r="I485" s="5">
        <f>E485/H485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v>43811.25</v>
      </c>
      <c r="O485" s="10"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>(E486/D486)*100</f>
        <v>260.20608108108109</v>
      </c>
      <c r="G486" t="s">
        <v>20</v>
      </c>
      <c r="H486">
        <v>1572</v>
      </c>
      <c r="I486" s="5">
        <f>E486/H486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v>41855.208333333336</v>
      </c>
      <c r="O486" s="10"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>(E487/D487)*100</f>
        <v>30.73289183222958</v>
      </c>
      <c r="G487" t="s">
        <v>14</v>
      </c>
      <c r="H487">
        <v>648</v>
      </c>
      <c r="I487" s="5">
        <f>E487/H487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v>43626.208333333328</v>
      </c>
      <c r="O487" s="10"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>(E488/D488)*100</f>
        <v>13.5</v>
      </c>
      <c r="G488" t="s">
        <v>14</v>
      </c>
      <c r="H488">
        <v>21</v>
      </c>
      <c r="I488" s="5">
        <f>E488/H488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v>43168.25</v>
      </c>
      <c r="O488" s="10"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>(E489/D489)*100</f>
        <v>178.62556663644605</v>
      </c>
      <c r="G489" t="s">
        <v>20</v>
      </c>
      <c r="H489">
        <v>2346</v>
      </c>
      <c r="I489" s="5">
        <f>E489/H489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v>42845.208333333328</v>
      </c>
      <c r="O489" s="10"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>(E490/D490)*100</f>
        <v>220.0566037735849</v>
      </c>
      <c r="G490" t="s">
        <v>20</v>
      </c>
      <c r="H490">
        <v>115</v>
      </c>
      <c r="I490" s="5">
        <f>E490/H490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v>42403.25</v>
      </c>
      <c r="O490" s="10"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>(E491/D491)*100</f>
        <v>101.5108695652174</v>
      </c>
      <c r="G491" t="s">
        <v>20</v>
      </c>
      <c r="H491">
        <v>85</v>
      </c>
      <c r="I491" s="5">
        <f>E491/H491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v>40406.208333333336</v>
      </c>
      <c r="O491" s="10"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>(E492/D492)*100</f>
        <v>191.5</v>
      </c>
      <c r="G492" t="s">
        <v>20</v>
      </c>
      <c r="H492">
        <v>144</v>
      </c>
      <c r="I492" s="5">
        <f>E492/H492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v>43786.25</v>
      </c>
      <c r="O492" s="10"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>(E493/D493)*100</f>
        <v>305.34683098591546</v>
      </c>
      <c r="G493" t="s">
        <v>20</v>
      </c>
      <c r="H493">
        <v>2443</v>
      </c>
      <c r="I493" s="5">
        <f>E493/H493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v>41456.208333333336</v>
      </c>
      <c r="O493" s="10"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>(E494/D494)*100</f>
        <v>23.995287958115181</v>
      </c>
      <c r="G494" t="s">
        <v>74</v>
      </c>
      <c r="H494">
        <v>595</v>
      </c>
      <c r="I494" s="5">
        <f>E494/H494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v>40336.208333333336</v>
      </c>
      <c r="O494" s="10"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>(E495/D495)*100</f>
        <v>723.77777777777771</v>
      </c>
      <c r="G495" t="s">
        <v>20</v>
      </c>
      <c r="H495">
        <v>64</v>
      </c>
      <c r="I495" s="5">
        <f>E495/H495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v>43645.208333333328</v>
      </c>
      <c r="O495" s="10"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>(E496/D496)*100</f>
        <v>547.36</v>
      </c>
      <c r="G496" t="s">
        <v>20</v>
      </c>
      <c r="H496">
        <v>268</v>
      </c>
      <c r="I496" s="5">
        <f>E496/H496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v>40990.208333333336</v>
      </c>
      <c r="O496" s="10"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>(E497/D497)*100</f>
        <v>414.49999999999994</v>
      </c>
      <c r="G497" t="s">
        <v>20</v>
      </c>
      <c r="H497">
        <v>195</v>
      </c>
      <c r="I497" s="5">
        <f>E497/H497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v>41800.208333333336</v>
      </c>
      <c r="O497" s="10"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>(E498/D498)*100</f>
        <v>0.90696409140369971</v>
      </c>
      <c r="G498" t="s">
        <v>14</v>
      </c>
      <c r="H498">
        <v>54</v>
      </c>
      <c r="I498" s="5">
        <f>E498/H498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v>42876.208333333328</v>
      </c>
      <c r="O498" s="10"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>(E499/D499)*100</f>
        <v>34.173469387755098</v>
      </c>
      <c r="G499" t="s">
        <v>14</v>
      </c>
      <c r="H499">
        <v>120</v>
      </c>
      <c r="I499" s="5">
        <f>E499/H499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v>42724.25</v>
      </c>
      <c r="O499" s="10"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>(E500/D500)*100</f>
        <v>23.948810754912099</v>
      </c>
      <c r="G500" t="s">
        <v>14</v>
      </c>
      <c r="H500">
        <v>579</v>
      </c>
      <c r="I500" s="5">
        <f>E500/H500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v>42005.25</v>
      </c>
      <c r="O500" s="10"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>(E501/D501)*100</f>
        <v>48.072649572649574</v>
      </c>
      <c r="G501" t="s">
        <v>14</v>
      </c>
      <c r="H501">
        <v>2072</v>
      </c>
      <c r="I501" s="5">
        <f>E501/H501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v>42444.208333333328</v>
      </c>
      <c r="O501" s="10"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>(E502/D502)*100</f>
        <v>0</v>
      </c>
      <c r="G502" t="s">
        <v>14</v>
      </c>
      <c r="H502">
        <v>0</v>
      </c>
      <c r="I502" s="6"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v>41395.208333333336</v>
      </c>
      <c r="O502" s="10"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>(E503/D503)*100</f>
        <v>70.145182291666657</v>
      </c>
      <c r="G503" t="s">
        <v>14</v>
      </c>
      <c r="H503">
        <v>1796</v>
      </c>
      <c r="I503" s="5">
        <f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v>41345.208333333336</v>
      </c>
      <c r="O503" s="10"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>(E504/D504)*100</f>
        <v>529.92307692307691</v>
      </c>
      <c r="G504" t="s">
        <v>20</v>
      </c>
      <c r="H504">
        <v>186</v>
      </c>
      <c r="I504" s="5">
        <f>E504/H504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v>41117.208333333336</v>
      </c>
      <c r="O504" s="10"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>(E505/D505)*100</f>
        <v>180.32549019607845</v>
      </c>
      <c r="G505" t="s">
        <v>20</v>
      </c>
      <c r="H505">
        <v>460</v>
      </c>
      <c r="I505" s="5">
        <f>E505/H505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v>42186.208333333328</v>
      </c>
      <c r="O505" s="10"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>(E506/D506)*100</f>
        <v>92.320000000000007</v>
      </c>
      <c r="G506" t="s">
        <v>14</v>
      </c>
      <c r="H506">
        <v>62</v>
      </c>
      <c r="I506" s="5">
        <f>E506/H506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v>42142.208333333328</v>
      </c>
      <c r="O506" s="10"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>(E507/D507)*100</f>
        <v>13.901001112347053</v>
      </c>
      <c r="G507" t="s">
        <v>14</v>
      </c>
      <c r="H507">
        <v>347</v>
      </c>
      <c r="I507" s="5">
        <f>E507/H507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v>41341.25</v>
      </c>
      <c r="O507" s="10"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>(E508/D508)*100</f>
        <v>927.07777777777767</v>
      </c>
      <c r="G508" t="s">
        <v>20</v>
      </c>
      <c r="H508">
        <v>2528</v>
      </c>
      <c r="I508" s="5">
        <f>E508/H508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v>43062.25</v>
      </c>
      <c r="O508" s="10"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>(E509/D509)*100</f>
        <v>39.857142857142861</v>
      </c>
      <c r="G509" t="s">
        <v>14</v>
      </c>
      <c r="H509">
        <v>19</v>
      </c>
      <c r="I509" s="5">
        <f>E509/H509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v>41373.208333333336</v>
      </c>
      <c r="O509" s="10"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>(E510/D510)*100</f>
        <v>112.22929936305732</v>
      </c>
      <c r="G510" t="s">
        <v>20</v>
      </c>
      <c r="H510">
        <v>3657</v>
      </c>
      <c r="I510" s="5">
        <f>E510/H510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v>43310.208333333328</v>
      </c>
      <c r="O510" s="10"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>(E511/D511)*100</f>
        <v>70.925816023738875</v>
      </c>
      <c r="G511" t="s">
        <v>14</v>
      </c>
      <c r="H511">
        <v>1258</v>
      </c>
      <c r="I511" s="5">
        <f>E511/H511</f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v>41034.208333333336</v>
      </c>
      <c r="O511" s="10"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>(E512/D512)*100</f>
        <v>119.08974358974358</v>
      </c>
      <c r="G512" t="s">
        <v>20</v>
      </c>
      <c r="H512">
        <v>131</v>
      </c>
      <c r="I512" s="5">
        <f>E512/H512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v>43251.208333333328</v>
      </c>
      <c r="O512" s="10"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>(E513/D513)*100</f>
        <v>24.017591339648174</v>
      </c>
      <c r="G513" t="s">
        <v>14</v>
      </c>
      <c r="H513">
        <v>362</v>
      </c>
      <c r="I513" s="5">
        <f>E513/H513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v>43671.208333333328</v>
      </c>
      <c r="O513" s="10"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>(E514/D514)*100</f>
        <v>139.31868131868131</v>
      </c>
      <c r="G514" t="s">
        <v>20</v>
      </c>
      <c r="H514">
        <v>239</v>
      </c>
      <c r="I514" s="5">
        <f>E514/H514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v>41825.208333333336</v>
      </c>
      <c r="O514" s="10"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>(E515/D515)*100</f>
        <v>39.277108433734945</v>
      </c>
      <c r="G515" t="s">
        <v>74</v>
      </c>
      <c r="H515">
        <v>35</v>
      </c>
      <c r="I515" s="5">
        <f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v>40430.208333333336</v>
      </c>
      <c r="O515" s="10"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>(E516/D516)*100</f>
        <v>22.439077144917089</v>
      </c>
      <c r="G516" t="s">
        <v>74</v>
      </c>
      <c r="H516">
        <v>528</v>
      </c>
      <c r="I516" s="5">
        <f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v>41614.25</v>
      </c>
      <c r="O516" s="10"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>(E517/D517)*100</f>
        <v>55.779069767441861</v>
      </c>
      <c r="G517" t="s">
        <v>14</v>
      </c>
      <c r="H517">
        <v>133</v>
      </c>
      <c r="I517" s="5">
        <f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v>40900.25</v>
      </c>
      <c r="O517" s="10"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>(E518/D518)*100</f>
        <v>42.523125996810208</v>
      </c>
      <c r="G518" t="s">
        <v>14</v>
      </c>
      <c r="H518">
        <v>846</v>
      </c>
      <c r="I518" s="5">
        <f>E518/H518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v>40396.208333333336</v>
      </c>
      <c r="O518" s="10"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>(E519/D519)*100</f>
        <v>112.00000000000001</v>
      </c>
      <c r="G519" t="s">
        <v>20</v>
      </c>
      <c r="H519">
        <v>78</v>
      </c>
      <c r="I519" s="5">
        <f>E519/H519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v>42860.208333333328</v>
      </c>
      <c r="O519" s="10"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>(E520/D520)*100</f>
        <v>7.0681818181818183</v>
      </c>
      <c r="G520" t="s">
        <v>14</v>
      </c>
      <c r="H520">
        <v>10</v>
      </c>
      <c r="I520" s="5">
        <f>E520/H520</f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v>43154.25</v>
      </c>
      <c r="O520" s="10"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>(E521/D521)*100</f>
        <v>101.74563871693867</v>
      </c>
      <c r="G521" t="s">
        <v>20</v>
      </c>
      <c r="H521">
        <v>1773</v>
      </c>
      <c r="I521" s="5">
        <f>E521/H521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v>42012.25</v>
      </c>
      <c r="O521" s="10"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>(E522/D522)*100</f>
        <v>425.75</v>
      </c>
      <c r="G522" t="s">
        <v>20</v>
      </c>
      <c r="H522">
        <v>32</v>
      </c>
      <c r="I522" s="5">
        <f>E522/H522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v>43574.208333333328</v>
      </c>
      <c r="O522" s="10"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>(E523/D523)*100</f>
        <v>145.53947368421052</v>
      </c>
      <c r="G523" t="s">
        <v>20</v>
      </c>
      <c r="H523">
        <v>369</v>
      </c>
      <c r="I523" s="5">
        <f>E523/H523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v>42605.208333333328</v>
      </c>
      <c r="O523" s="10"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>(E524/D524)*100</f>
        <v>32.453465346534657</v>
      </c>
      <c r="G524" t="s">
        <v>14</v>
      </c>
      <c r="H524">
        <v>191</v>
      </c>
      <c r="I524" s="5">
        <f>E524/H524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v>41093.208333333336</v>
      </c>
      <c r="O524" s="10"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>(E525/D525)*100</f>
        <v>700.33333333333326</v>
      </c>
      <c r="G525" t="s">
        <v>20</v>
      </c>
      <c r="H525">
        <v>89</v>
      </c>
      <c r="I525" s="5">
        <f>E525/H525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v>40241.25</v>
      </c>
      <c r="O525" s="10"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>(E526/D526)*100</f>
        <v>83.904860392967933</v>
      </c>
      <c r="G526" t="s">
        <v>14</v>
      </c>
      <c r="H526">
        <v>1979</v>
      </c>
      <c r="I526" s="5">
        <f>E526/H526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v>40294.208333333336</v>
      </c>
      <c r="O526" s="10"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>(E527/D527)*100</f>
        <v>84.19047619047619</v>
      </c>
      <c r="G527" t="s">
        <v>14</v>
      </c>
      <c r="H527">
        <v>63</v>
      </c>
      <c r="I527" s="5">
        <f>E527/H527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v>40505.25</v>
      </c>
      <c r="O527" s="10"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>(E528/D528)*100</f>
        <v>155.95180722891567</v>
      </c>
      <c r="G528" t="s">
        <v>20</v>
      </c>
      <c r="H528">
        <v>147</v>
      </c>
      <c r="I528" s="5">
        <f>E528/H528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v>42364.25</v>
      </c>
      <c r="O528" s="10"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>(E529/D529)*100</f>
        <v>99.619450317124731</v>
      </c>
      <c r="G529" t="s">
        <v>14</v>
      </c>
      <c r="H529">
        <v>6080</v>
      </c>
      <c r="I529" s="5">
        <f>E529/H529</f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v>42405.25</v>
      </c>
      <c r="O529" s="10"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>(E530/D530)*100</f>
        <v>80.300000000000011</v>
      </c>
      <c r="G530" t="s">
        <v>14</v>
      </c>
      <c r="H530">
        <v>80</v>
      </c>
      <c r="I530" s="5">
        <f>E530/H530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v>41601.25</v>
      </c>
      <c r="O530" s="10"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>(E531/D531)*100</f>
        <v>11.254901960784313</v>
      </c>
      <c r="G531" t="s">
        <v>14</v>
      </c>
      <c r="H531">
        <v>9</v>
      </c>
      <c r="I531" s="5">
        <f>E531/H531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v>41769.208333333336</v>
      </c>
      <c r="O531" s="10"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>(E532/D532)*100</f>
        <v>91.740952380952379</v>
      </c>
      <c r="G532" t="s">
        <v>14</v>
      </c>
      <c r="H532">
        <v>1784</v>
      </c>
      <c r="I532" s="5">
        <f>E532/H532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v>40421.208333333336</v>
      </c>
      <c r="O532" s="10"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>(E533/D533)*100</f>
        <v>95.521156936261391</v>
      </c>
      <c r="G533" t="s">
        <v>47</v>
      </c>
      <c r="H533">
        <v>3640</v>
      </c>
      <c r="I533" s="5">
        <f>E533/H533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v>41589.25</v>
      </c>
      <c r="O533" s="10"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>(E534/D534)*100</f>
        <v>502.87499999999994</v>
      </c>
      <c r="G534" t="s">
        <v>20</v>
      </c>
      <c r="H534">
        <v>126</v>
      </c>
      <c r="I534" s="5">
        <f>E534/H534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v>43125.25</v>
      </c>
      <c r="O534" s="10"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>(E535/D535)*100</f>
        <v>159.24394463667818</v>
      </c>
      <c r="G535" t="s">
        <v>20</v>
      </c>
      <c r="H535">
        <v>2218</v>
      </c>
      <c r="I535" s="5">
        <f>E535/H535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v>41479.208333333336</v>
      </c>
      <c r="O535" s="10"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>(E536/D536)*100</f>
        <v>15.022446689113355</v>
      </c>
      <c r="G536" t="s">
        <v>14</v>
      </c>
      <c r="H536">
        <v>243</v>
      </c>
      <c r="I536" s="5">
        <f>E536/H536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v>43329.208333333328</v>
      </c>
      <c r="O536" s="10"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>(E537/D537)*100</f>
        <v>482.03846153846149</v>
      </c>
      <c r="G537" t="s">
        <v>20</v>
      </c>
      <c r="H537">
        <v>202</v>
      </c>
      <c r="I537" s="5">
        <f>E537/H537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v>43259.208333333328</v>
      </c>
      <c r="O537" s="10"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>(E538/D538)*100</f>
        <v>149.96938775510205</v>
      </c>
      <c r="G538" t="s">
        <v>20</v>
      </c>
      <c r="H538">
        <v>140</v>
      </c>
      <c r="I538" s="5">
        <f>E538/H538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v>40414.208333333336</v>
      </c>
      <c r="O538" s="10"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>(E539/D539)*100</f>
        <v>117.22156398104266</v>
      </c>
      <c r="G539" t="s">
        <v>20</v>
      </c>
      <c r="H539">
        <v>1052</v>
      </c>
      <c r="I539" s="5">
        <f>E539/H539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v>43342.208333333328</v>
      </c>
      <c r="O539" s="10"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>(E540/D540)*100</f>
        <v>37.695968274950431</v>
      </c>
      <c r="G540" t="s">
        <v>14</v>
      </c>
      <c r="H540">
        <v>1296</v>
      </c>
      <c r="I540" s="5">
        <f>E540/H540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v>41539.208333333336</v>
      </c>
      <c r="O540" s="10"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>(E541/D541)*100</f>
        <v>72.653061224489804</v>
      </c>
      <c r="G541" t="s">
        <v>14</v>
      </c>
      <c r="H541">
        <v>77</v>
      </c>
      <c r="I541" s="5">
        <f>E541/H541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v>43647.208333333328</v>
      </c>
      <c r="O541" s="10"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>(E542/D542)*100</f>
        <v>265.98113207547169</v>
      </c>
      <c r="G542" t="s">
        <v>20</v>
      </c>
      <c r="H542">
        <v>247</v>
      </c>
      <c r="I542" s="5">
        <f>E542/H542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v>43225.208333333328</v>
      </c>
      <c r="O542" s="10"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>(E543/D543)*100</f>
        <v>24.205617977528089</v>
      </c>
      <c r="G543" t="s">
        <v>14</v>
      </c>
      <c r="H543">
        <v>395</v>
      </c>
      <c r="I543" s="5">
        <f>E543/H543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v>42165.208333333328</v>
      </c>
      <c r="O543" s="10"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>(E544/D544)*100</f>
        <v>2.5064935064935066</v>
      </c>
      <c r="G544" t="s">
        <v>14</v>
      </c>
      <c r="H544">
        <v>49</v>
      </c>
      <c r="I544" s="5">
        <f>E544/H544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v>42391.25</v>
      </c>
      <c r="O544" s="10"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>(E545/D545)*100</f>
        <v>16.329799764428738</v>
      </c>
      <c r="G545" t="s">
        <v>14</v>
      </c>
      <c r="H545">
        <v>180</v>
      </c>
      <c r="I545" s="5">
        <f>E545/H545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v>41528.208333333336</v>
      </c>
      <c r="O545" s="10"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>(E546/D546)*100</f>
        <v>276.5</v>
      </c>
      <c r="G546" t="s">
        <v>20</v>
      </c>
      <c r="H546">
        <v>84</v>
      </c>
      <c r="I546" s="5">
        <f>E546/H546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v>42377.25</v>
      </c>
      <c r="O546" s="10"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>(E547/D547)*100</f>
        <v>88.803571428571431</v>
      </c>
      <c r="G547" t="s">
        <v>14</v>
      </c>
      <c r="H547">
        <v>2690</v>
      </c>
      <c r="I547" s="5">
        <f>E547/H547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v>43824.25</v>
      </c>
      <c r="O547" s="10"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>(E548/D548)*100</f>
        <v>163.57142857142856</v>
      </c>
      <c r="G548" t="s">
        <v>20</v>
      </c>
      <c r="H548">
        <v>88</v>
      </c>
      <c r="I548" s="5">
        <f>E548/H548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v>43360.208333333328</v>
      </c>
      <c r="O548" s="10"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>(E549/D549)*100</f>
        <v>969</v>
      </c>
      <c r="G549" t="s">
        <v>20</v>
      </c>
      <c r="H549">
        <v>156</v>
      </c>
      <c r="I549" s="5">
        <f>E549/H549</f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v>42029.25</v>
      </c>
      <c r="O549" s="10"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>(E550/D550)*100</f>
        <v>270.91376701966715</v>
      </c>
      <c r="G550" t="s">
        <v>20</v>
      </c>
      <c r="H550">
        <v>2985</v>
      </c>
      <c r="I550" s="5">
        <f>E550/H550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v>42461.208333333328</v>
      </c>
      <c r="O550" s="10"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>(E551/D551)*100</f>
        <v>284.21355932203392</v>
      </c>
      <c r="G551" t="s">
        <v>20</v>
      </c>
      <c r="H551">
        <v>762</v>
      </c>
      <c r="I551" s="5">
        <f>E551/H551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v>41422.208333333336</v>
      </c>
      <c r="O551" s="10"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>(E552/D552)*100</f>
        <v>4</v>
      </c>
      <c r="G552" t="s">
        <v>74</v>
      </c>
      <c r="H552">
        <v>1</v>
      </c>
      <c r="I552" s="5">
        <f>E552/H552</f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v>40968.25</v>
      </c>
      <c r="O552" s="10"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>(E553/D553)*100</f>
        <v>58.6329816768462</v>
      </c>
      <c r="G553" t="s">
        <v>14</v>
      </c>
      <c r="H553">
        <v>2779</v>
      </c>
      <c r="I553" s="5">
        <f>E553/H553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v>41993.25</v>
      </c>
      <c r="O553" s="10"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>(E554/D554)*100</f>
        <v>98.51111111111112</v>
      </c>
      <c r="G554" t="s">
        <v>14</v>
      </c>
      <c r="H554">
        <v>92</v>
      </c>
      <c r="I554" s="5">
        <f>E554/H554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v>42700.25</v>
      </c>
      <c r="O554" s="10"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>(E555/D555)*100</f>
        <v>43.975381008206334</v>
      </c>
      <c r="G555" t="s">
        <v>14</v>
      </c>
      <c r="H555">
        <v>1028</v>
      </c>
      <c r="I555" s="5">
        <f>E555/H555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v>40545.25</v>
      </c>
      <c r="O555" s="10"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>(E556/D556)*100</f>
        <v>151.66315789473683</v>
      </c>
      <c r="G556" t="s">
        <v>20</v>
      </c>
      <c r="H556">
        <v>554</v>
      </c>
      <c r="I556" s="5">
        <f>E556/H556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v>42723.25</v>
      </c>
      <c r="O556" s="10"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>(E557/D557)*100</f>
        <v>223.63492063492063</v>
      </c>
      <c r="G557" t="s">
        <v>20</v>
      </c>
      <c r="H557">
        <v>135</v>
      </c>
      <c r="I557" s="5">
        <f>E557/H557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v>41731.208333333336</v>
      </c>
      <c r="O557" s="10"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>(E558/D558)*100</f>
        <v>239.75</v>
      </c>
      <c r="G558" t="s">
        <v>20</v>
      </c>
      <c r="H558">
        <v>122</v>
      </c>
      <c r="I558" s="5">
        <f>E558/H558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v>40792.208333333336</v>
      </c>
      <c r="O558" s="10"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>(E559/D559)*100</f>
        <v>199.33333333333334</v>
      </c>
      <c r="G559" t="s">
        <v>20</v>
      </c>
      <c r="H559">
        <v>221</v>
      </c>
      <c r="I559" s="5">
        <f>E559/H559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v>42279.208333333328</v>
      </c>
      <c r="O559" s="10"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>(E560/D560)*100</f>
        <v>137.34482758620689</v>
      </c>
      <c r="G560" t="s">
        <v>20</v>
      </c>
      <c r="H560">
        <v>126</v>
      </c>
      <c r="I560" s="5">
        <f>E560/H560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v>42424.25</v>
      </c>
      <c r="O560" s="10"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>(E561/D561)*100</f>
        <v>100.9696106362773</v>
      </c>
      <c r="G561" t="s">
        <v>20</v>
      </c>
      <c r="H561">
        <v>1022</v>
      </c>
      <c r="I561" s="5">
        <f>E561/H561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v>42584.208333333328</v>
      </c>
      <c r="O561" s="10"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>(E562/D562)*100</f>
        <v>794.16</v>
      </c>
      <c r="G562" t="s">
        <v>20</v>
      </c>
      <c r="H562">
        <v>3177</v>
      </c>
      <c r="I562" s="5">
        <f>E562/H562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v>40865.25</v>
      </c>
      <c r="O562" s="10"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>(E563/D563)*100</f>
        <v>369.7</v>
      </c>
      <c r="G563" t="s">
        <v>20</v>
      </c>
      <c r="H563">
        <v>198</v>
      </c>
      <c r="I563" s="5">
        <f>E563/H563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v>40833.208333333336</v>
      </c>
      <c r="O563" s="10"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>(E564/D564)*100</f>
        <v>12.818181818181817</v>
      </c>
      <c r="G564" t="s">
        <v>14</v>
      </c>
      <c r="H564">
        <v>26</v>
      </c>
      <c r="I564" s="5">
        <f>E564/H564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v>43536.208333333328</v>
      </c>
      <c r="O564" s="10"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>(E565/D565)*100</f>
        <v>138.02702702702703</v>
      </c>
      <c r="G565" t="s">
        <v>20</v>
      </c>
      <c r="H565">
        <v>85</v>
      </c>
      <c r="I565" s="5">
        <f>E565/H565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v>43417.25</v>
      </c>
      <c r="O565" s="10"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>(E566/D566)*100</f>
        <v>83.813278008298752</v>
      </c>
      <c r="G566" t="s">
        <v>14</v>
      </c>
      <c r="H566">
        <v>1790</v>
      </c>
      <c r="I566" s="5">
        <f>E566/H566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v>42078.208333333328</v>
      </c>
      <c r="O566" s="10"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>(E567/D567)*100</f>
        <v>204.60063224446787</v>
      </c>
      <c r="G567" t="s">
        <v>20</v>
      </c>
      <c r="H567">
        <v>3596</v>
      </c>
      <c r="I567" s="5">
        <f>E567/H567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v>40862.25</v>
      </c>
      <c r="O567" s="10"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>(E568/D568)*100</f>
        <v>44.344086021505376</v>
      </c>
      <c r="G568" t="s">
        <v>14</v>
      </c>
      <c r="H568">
        <v>37</v>
      </c>
      <c r="I568" s="5">
        <f>E568/H568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v>42424.25</v>
      </c>
      <c r="O568" s="10"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>(E569/D569)*100</f>
        <v>218.60294117647058</v>
      </c>
      <c r="G569" t="s">
        <v>20</v>
      </c>
      <c r="H569">
        <v>244</v>
      </c>
      <c r="I569" s="5">
        <f>E569/H569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v>41830.208333333336</v>
      </c>
      <c r="O569" s="10"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>(E570/D570)*100</f>
        <v>186.03314917127071</v>
      </c>
      <c r="G570" t="s">
        <v>20</v>
      </c>
      <c r="H570">
        <v>5180</v>
      </c>
      <c r="I570" s="5">
        <f>E570/H570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v>40374.208333333336</v>
      </c>
      <c r="O570" s="10"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>(E571/D571)*100</f>
        <v>237.33830845771143</v>
      </c>
      <c r="G571" t="s">
        <v>20</v>
      </c>
      <c r="H571">
        <v>589</v>
      </c>
      <c r="I571" s="5">
        <f>E571/H571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v>40554.25</v>
      </c>
      <c r="O571" s="10"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>(E572/D572)*100</f>
        <v>305.65384615384613</v>
      </c>
      <c r="G572" t="s">
        <v>20</v>
      </c>
      <c r="H572">
        <v>2725</v>
      </c>
      <c r="I572" s="5">
        <f>E572/H572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v>41993.25</v>
      </c>
      <c r="O572" s="10"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>(E573/D573)*100</f>
        <v>94.142857142857139</v>
      </c>
      <c r="G573" t="s">
        <v>14</v>
      </c>
      <c r="H573">
        <v>35</v>
      </c>
      <c r="I573" s="5">
        <f>E573/H573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v>42174.208333333328</v>
      </c>
      <c r="O573" s="10"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>(E574/D574)*100</f>
        <v>54.400000000000006</v>
      </c>
      <c r="G574" t="s">
        <v>74</v>
      </c>
      <c r="H574">
        <v>94</v>
      </c>
      <c r="I574" s="5">
        <f>E574/H574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v>42275.208333333328</v>
      </c>
      <c r="O574" s="10"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>(E575/D575)*100</f>
        <v>111.88059701492537</v>
      </c>
      <c r="G575" t="s">
        <v>20</v>
      </c>
      <c r="H575">
        <v>300</v>
      </c>
      <c r="I575" s="5">
        <f>E575/H575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v>41761.208333333336</v>
      </c>
      <c r="O575" s="10"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>(E576/D576)*100</f>
        <v>369.14814814814815</v>
      </c>
      <c r="G576" t="s">
        <v>20</v>
      </c>
      <c r="H576">
        <v>144</v>
      </c>
      <c r="I576" s="5">
        <f>E576/H576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v>43806.25</v>
      </c>
      <c r="O576" s="10"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>(E577/D577)*100</f>
        <v>62.930372148859547</v>
      </c>
      <c r="G577" t="s">
        <v>14</v>
      </c>
      <c r="H577">
        <v>558</v>
      </c>
      <c r="I577" s="5">
        <f>E577/H577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v>41779.208333333336</v>
      </c>
      <c r="O577" s="10"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>(E578/D578)*100</f>
        <v>64.927835051546396</v>
      </c>
      <c r="G578" t="s">
        <v>14</v>
      </c>
      <c r="H578">
        <v>64</v>
      </c>
      <c r="I578" s="5">
        <f>E578/H578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v>43040.208333333328</v>
      </c>
      <c r="O578" s="10"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>(E579/D579)*100</f>
        <v>18.853658536585368</v>
      </c>
      <c r="G579" t="s">
        <v>74</v>
      </c>
      <c r="H579">
        <v>37</v>
      </c>
      <c r="I579" s="5">
        <f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v>40613.25</v>
      </c>
      <c r="O579" s="10"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>(E580/D580)*100</f>
        <v>16.754404145077721</v>
      </c>
      <c r="G580" t="s">
        <v>14</v>
      </c>
      <c r="H580">
        <v>245</v>
      </c>
      <c r="I580" s="5">
        <f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v>40878.25</v>
      </c>
      <c r="O580" s="10"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>(E581/D581)*100</f>
        <v>101.11290322580646</v>
      </c>
      <c r="G581" t="s">
        <v>20</v>
      </c>
      <c r="H581">
        <v>87</v>
      </c>
      <c r="I581" s="5">
        <f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v>40762.208333333336</v>
      </c>
      <c r="O581" s="10"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>(E582/D582)*100</f>
        <v>341.5022831050228</v>
      </c>
      <c r="G582" t="s">
        <v>20</v>
      </c>
      <c r="H582">
        <v>3116</v>
      </c>
      <c r="I582" s="5">
        <f>E582/H582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v>41696.25</v>
      </c>
      <c r="O582" s="10"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>(E583/D583)*100</f>
        <v>64.016666666666666</v>
      </c>
      <c r="G583" t="s">
        <v>14</v>
      </c>
      <c r="H583">
        <v>71</v>
      </c>
      <c r="I583" s="5">
        <f>E583/H583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v>40662.208333333336</v>
      </c>
      <c r="O583" s="10"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>(E584/D584)*100</f>
        <v>52.080459770114942</v>
      </c>
      <c r="G584" t="s">
        <v>14</v>
      </c>
      <c r="H584">
        <v>42</v>
      </c>
      <c r="I584" s="5">
        <f>E584/H584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v>42165.208333333328</v>
      </c>
      <c r="O584" s="10"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>(E585/D585)*100</f>
        <v>322.40211640211641</v>
      </c>
      <c r="G585" t="s">
        <v>20</v>
      </c>
      <c r="H585">
        <v>909</v>
      </c>
      <c r="I585" s="5">
        <f>E585/H585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v>40959.25</v>
      </c>
      <c r="O585" s="10"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>(E586/D586)*100</f>
        <v>119.50810185185186</v>
      </c>
      <c r="G586" t="s">
        <v>20</v>
      </c>
      <c r="H586">
        <v>1613</v>
      </c>
      <c r="I586" s="5">
        <f>E586/H586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v>41024.208333333336</v>
      </c>
      <c r="O586" s="10"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>(E587/D587)*100</f>
        <v>146.79775280898878</v>
      </c>
      <c r="G587" t="s">
        <v>20</v>
      </c>
      <c r="H587">
        <v>136</v>
      </c>
      <c r="I587" s="5">
        <f>E587/H587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v>40255.208333333336</v>
      </c>
      <c r="O587" s="10"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>(E588/D588)*100</f>
        <v>950.57142857142856</v>
      </c>
      <c r="G588" t="s">
        <v>20</v>
      </c>
      <c r="H588">
        <v>130</v>
      </c>
      <c r="I588" s="5">
        <f>E588/H588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v>40499.25</v>
      </c>
      <c r="O588" s="10"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>(E589/D589)*100</f>
        <v>72.893617021276597</v>
      </c>
      <c r="G589" t="s">
        <v>14</v>
      </c>
      <c r="H589">
        <v>156</v>
      </c>
      <c r="I589" s="5">
        <f>E589/H589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v>43484.25</v>
      </c>
      <c r="O589" s="10"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>(E590/D590)*100</f>
        <v>79.008248730964468</v>
      </c>
      <c r="G590" t="s">
        <v>14</v>
      </c>
      <c r="H590">
        <v>1368</v>
      </c>
      <c r="I590" s="5">
        <f>E590/H590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v>40262.208333333336</v>
      </c>
      <c r="O590" s="10"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>(E591/D591)*100</f>
        <v>64.721518987341781</v>
      </c>
      <c r="G591" t="s">
        <v>14</v>
      </c>
      <c r="H591">
        <v>102</v>
      </c>
      <c r="I591" s="5">
        <f>E591/H591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v>42190.208333333328</v>
      </c>
      <c r="O591" s="10"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>(E592/D592)*100</f>
        <v>82.028169014084511</v>
      </c>
      <c r="G592" t="s">
        <v>14</v>
      </c>
      <c r="H592">
        <v>86</v>
      </c>
      <c r="I592" s="5">
        <f>E592/H592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v>41994.25</v>
      </c>
      <c r="O592" s="10"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>(E593/D593)*100</f>
        <v>1037.6666666666667</v>
      </c>
      <c r="G593" t="s">
        <v>20</v>
      </c>
      <c r="H593">
        <v>102</v>
      </c>
      <c r="I593" s="5">
        <f>E593/H593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v>40373.208333333336</v>
      </c>
      <c r="O593" s="10"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>(E594/D594)*100</f>
        <v>12.910076530612244</v>
      </c>
      <c r="G594" t="s">
        <v>14</v>
      </c>
      <c r="H594">
        <v>253</v>
      </c>
      <c r="I594" s="5">
        <f>E594/H594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v>41789.208333333336</v>
      </c>
      <c r="O594" s="10"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>(E595/D595)*100</f>
        <v>154.84210526315789</v>
      </c>
      <c r="G595" t="s">
        <v>20</v>
      </c>
      <c r="H595">
        <v>4006</v>
      </c>
      <c r="I595" s="5">
        <f>E595/H595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v>41724.208333333336</v>
      </c>
      <c r="O595" s="10"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>(E596/D596)*100</f>
        <v>7.0991735537190088</v>
      </c>
      <c r="G596" t="s">
        <v>14</v>
      </c>
      <c r="H596">
        <v>157</v>
      </c>
      <c r="I596" s="5">
        <f>E596/H596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v>42548.208333333328</v>
      </c>
      <c r="O596" s="10"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>(E597/D597)*100</f>
        <v>208.52773826458036</v>
      </c>
      <c r="G597" t="s">
        <v>20</v>
      </c>
      <c r="H597">
        <v>1629</v>
      </c>
      <c r="I597" s="5">
        <f>E597/H597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v>40253.208333333336</v>
      </c>
      <c r="O597" s="10"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>(E598/D598)*100</f>
        <v>99.683544303797461</v>
      </c>
      <c r="G598" t="s">
        <v>14</v>
      </c>
      <c r="H598">
        <v>183</v>
      </c>
      <c r="I598" s="5">
        <f>E598/H598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v>42434.25</v>
      </c>
      <c r="O598" s="10"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>(E599/D599)*100</f>
        <v>201.59756097560978</v>
      </c>
      <c r="G599" t="s">
        <v>20</v>
      </c>
      <c r="H599">
        <v>2188</v>
      </c>
      <c r="I599" s="5">
        <f>E599/H599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v>43786.25</v>
      </c>
      <c r="O599" s="10"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>(E600/D600)*100</f>
        <v>162.09032258064516</v>
      </c>
      <c r="G600" t="s">
        <v>20</v>
      </c>
      <c r="H600">
        <v>2409</v>
      </c>
      <c r="I600" s="5">
        <f>E600/H600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v>40344.208333333336</v>
      </c>
      <c r="O600" s="10"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>(E601/D601)*100</f>
        <v>3.6436208125445471</v>
      </c>
      <c r="G601" t="s">
        <v>14</v>
      </c>
      <c r="H601">
        <v>82</v>
      </c>
      <c r="I601" s="5">
        <f>E601/H601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v>42047.25</v>
      </c>
      <c r="O601" s="10"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>(E602/D602)*100</f>
        <v>5</v>
      </c>
      <c r="G602" t="s">
        <v>14</v>
      </c>
      <c r="H602">
        <v>1</v>
      </c>
      <c r="I602" s="5">
        <f>E602/H602</f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v>41485.208333333336</v>
      </c>
      <c r="O602" s="10"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>(E603/D603)*100</f>
        <v>206.63492063492063</v>
      </c>
      <c r="G603" t="s">
        <v>20</v>
      </c>
      <c r="H603">
        <v>194</v>
      </c>
      <c r="I603" s="5">
        <f>E603/H603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v>41789.208333333336</v>
      </c>
      <c r="O603" s="10"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>(E604/D604)*100</f>
        <v>128.23628691983123</v>
      </c>
      <c r="G604" t="s">
        <v>20</v>
      </c>
      <c r="H604">
        <v>1140</v>
      </c>
      <c r="I604" s="5">
        <f>E604/H604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v>42160.208333333328</v>
      </c>
      <c r="O604" s="10"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>(E605/D605)*100</f>
        <v>119.66037735849055</v>
      </c>
      <c r="G605" t="s">
        <v>20</v>
      </c>
      <c r="H605">
        <v>102</v>
      </c>
      <c r="I605" s="5">
        <f>E605/H605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v>43573.208333333328</v>
      </c>
      <c r="O605" s="10"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>(E606/D606)*100</f>
        <v>170.73055242390078</v>
      </c>
      <c r="G606" t="s">
        <v>20</v>
      </c>
      <c r="H606">
        <v>2857</v>
      </c>
      <c r="I606" s="5">
        <f>E606/H606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v>40565.25</v>
      </c>
      <c r="O606" s="10"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>(E607/D607)*100</f>
        <v>187.21212121212122</v>
      </c>
      <c r="G607" t="s">
        <v>20</v>
      </c>
      <c r="H607">
        <v>107</v>
      </c>
      <c r="I607" s="5">
        <f>E607/H607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v>42280.208333333328</v>
      </c>
      <c r="O607" s="10"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>(E608/D608)*100</f>
        <v>188.38235294117646</v>
      </c>
      <c r="G608" t="s">
        <v>20</v>
      </c>
      <c r="H608">
        <v>160</v>
      </c>
      <c r="I608" s="5">
        <f>E608/H608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v>42436.25</v>
      </c>
      <c r="O608" s="10"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>(E609/D609)*100</f>
        <v>131.29869186046511</v>
      </c>
      <c r="G609" t="s">
        <v>20</v>
      </c>
      <c r="H609">
        <v>2230</v>
      </c>
      <c r="I609" s="5">
        <f>E609/H609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v>41721.208333333336</v>
      </c>
      <c r="O609" s="10"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>(E610/D610)*100</f>
        <v>283.97435897435901</v>
      </c>
      <c r="G610" t="s">
        <v>20</v>
      </c>
      <c r="H610">
        <v>316</v>
      </c>
      <c r="I610" s="5">
        <f>E610/H610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v>43530.25</v>
      </c>
      <c r="O610" s="10"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>(E611/D611)*100</f>
        <v>120.41999999999999</v>
      </c>
      <c r="G611" t="s">
        <v>20</v>
      </c>
      <c r="H611">
        <v>117</v>
      </c>
      <c r="I611" s="5">
        <f>E611/H611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v>43481.25</v>
      </c>
      <c r="O611" s="10"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>(E612/D612)*100</f>
        <v>419.0560747663551</v>
      </c>
      <c r="G612" t="s">
        <v>20</v>
      </c>
      <c r="H612">
        <v>6406</v>
      </c>
      <c r="I612" s="5">
        <f>E612/H612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v>41259.25</v>
      </c>
      <c r="O612" s="10"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>(E613/D613)*100</f>
        <v>13.853658536585368</v>
      </c>
      <c r="G613" t="s">
        <v>74</v>
      </c>
      <c r="H613">
        <v>15</v>
      </c>
      <c r="I613" s="5">
        <f>E613/H613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v>41480.208333333336</v>
      </c>
      <c r="O613" s="10"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>(E614/D614)*100</f>
        <v>139.43548387096774</v>
      </c>
      <c r="G614" t="s">
        <v>20</v>
      </c>
      <c r="H614">
        <v>192</v>
      </c>
      <c r="I614" s="5">
        <f>E614/H614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v>40474.208333333336</v>
      </c>
      <c r="O614" s="10"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>(E615/D615)*100</f>
        <v>174</v>
      </c>
      <c r="G615" t="s">
        <v>20</v>
      </c>
      <c r="H615">
        <v>26</v>
      </c>
      <c r="I615" s="5">
        <f>E615/H615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v>42973.208333333328</v>
      </c>
      <c r="O615" s="10"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>(E616/D616)*100</f>
        <v>155.49056603773585</v>
      </c>
      <c r="G616" t="s">
        <v>20</v>
      </c>
      <c r="H616">
        <v>723</v>
      </c>
      <c r="I616" s="5">
        <f>E616/H616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v>42746.25</v>
      </c>
      <c r="O616" s="10"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>(E617/D617)*100</f>
        <v>170.44705882352943</v>
      </c>
      <c r="G617" t="s">
        <v>20</v>
      </c>
      <c r="H617">
        <v>170</v>
      </c>
      <c r="I617" s="5">
        <f>E617/H617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v>42489.208333333328</v>
      </c>
      <c r="O617" s="10"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>(E618/D618)*100</f>
        <v>189.515625</v>
      </c>
      <c r="G618" t="s">
        <v>20</v>
      </c>
      <c r="H618">
        <v>238</v>
      </c>
      <c r="I618" s="5">
        <f>E618/H618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v>41537.208333333336</v>
      </c>
      <c r="O618" s="10"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>(E619/D619)*100</f>
        <v>249.71428571428572</v>
      </c>
      <c r="G619" t="s">
        <v>20</v>
      </c>
      <c r="H619">
        <v>55</v>
      </c>
      <c r="I619" s="5">
        <f>E619/H619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v>41794.208333333336</v>
      </c>
      <c r="O619" s="10"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>(E620/D620)*100</f>
        <v>48.860523665659613</v>
      </c>
      <c r="G620" t="s">
        <v>14</v>
      </c>
      <c r="H620">
        <v>1198</v>
      </c>
      <c r="I620" s="5">
        <f>E620/H620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v>41396.208333333336</v>
      </c>
      <c r="O620" s="10"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>(E621/D621)*100</f>
        <v>28.461970393057683</v>
      </c>
      <c r="G621" t="s">
        <v>14</v>
      </c>
      <c r="H621">
        <v>648</v>
      </c>
      <c r="I621" s="5">
        <f>E621/H621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v>40669.208333333336</v>
      </c>
      <c r="O621" s="10"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>(E622/D622)*100</f>
        <v>268.02325581395348</v>
      </c>
      <c r="G622" t="s">
        <v>20</v>
      </c>
      <c r="H622">
        <v>128</v>
      </c>
      <c r="I622" s="5">
        <f>E622/H622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v>42559.208333333328</v>
      </c>
      <c r="O622" s="10"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>(E623/D623)*100</f>
        <v>619.80078125</v>
      </c>
      <c r="G623" t="s">
        <v>20</v>
      </c>
      <c r="H623">
        <v>2144</v>
      </c>
      <c r="I623" s="5">
        <f>E623/H623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v>42626.208333333328</v>
      </c>
      <c r="O623" s="10"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>(E624/D624)*100</f>
        <v>3.1301587301587301</v>
      </c>
      <c r="G624" t="s">
        <v>14</v>
      </c>
      <c r="H624">
        <v>64</v>
      </c>
      <c r="I624" s="5">
        <f>E624/H624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v>43205.208333333328</v>
      </c>
      <c r="O624" s="10"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>(E625/D625)*100</f>
        <v>159.92152704135739</v>
      </c>
      <c r="G625" t="s">
        <v>20</v>
      </c>
      <c r="H625">
        <v>2693</v>
      </c>
      <c r="I625" s="5">
        <f>E625/H625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v>42201.208333333328</v>
      </c>
      <c r="O625" s="10"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>(E626/D626)*100</f>
        <v>279.39215686274508</v>
      </c>
      <c r="G626" t="s">
        <v>20</v>
      </c>
      <c r="H626">
        <v>432</v>
      </c>
      <c r="I626" s="5">
        <f>E626/H626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v>42029.25</v>
      </c>
      <c r="O626" s="10"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>(E627/D627)*100</f>
        <v>77.373333333333335</v>
      </c>
      <c r="G627" t="s">
        <v>14</v>
      </c>
      <c r="H627">
        <v>62</v>
      </c>
      <c r="I627" s="5">
        <f>E627/H627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v>43857.25</v>
      </c>
      <c r="O627" s="10"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>(E628/D628)*100</f>
        <v>206.32812500000003</v>
      </c>
      <c r="G628" t="s">
        <v>20</v>
      </c>
      <c r="H628">
        <v>189</v>
      </c>
      <c r="I628" s="5">
        <f>E628/H628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v>40449.208333333336</v>
      </c>
      <c r="O628" s="10"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>(E629/D629)*100</f>
        <v>694.25</v>
      </c>
      <c r="G629" t="s">
        <v>20</v>
      </c>
      <c r="H629">
        <v>154</v>
      </c>
      <c r="I629" s="5">
        <f>E629/H629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v>40345.208333333336</v>
      </c>
      <c r="O629" s="10"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>(E630/D630)*100</f>
        <v>151.78947368421052</v>
      </c>
      <c r="G630" t="s">
        <v>20</v>
      </c>
      <c r="H630">
        <v>96</v>
      </c>
      <c r="I630" s="5">
        <f>E630/H630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v>40455.208333333336</v>
      </c>
      <c r="O630" s="10"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>(E631/D631)*100</f>
        <v>64.58207217694995</v>
      </c>
      <c r="G631" t="s">
        <v>14</v>
      </c>
      <c r="H631">
        <v>750</v>
      </c>
      <c r="I631" s="5">
        <f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v>42557.208333333328</v>
      </c>
      <c r="O631" s="10"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>(E632/D632)*100</f>
        <v>62.873684210526314</v>
      </c>
      <c r="G632" t="s">
        <v>74</v>
      </c>
      <c r="H632">
        <v>87</v>
      </c>
      <c r="I632" s="5">
        <f>E632/H632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v>43586.208333333328</v>
      </c>
      <c r="O632" s="10"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>(E633/D633)*100</f>
        <v>310.39864864864865</v>
      </c>
      <c r="G633" t="s">
        <v>20</v>
      </c>
      <c r="H633">
        <v>3063</v>
      </c>
      <c r="I633" s="5">
        <f>E633/H633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v>43550.208333333328</v>
      </c>
      <c r="O633" s="10"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>(E634/D634)*100</f>
        <v>42.859916782246884</v>
      </c>
      <c r="G634" t="s">
        <v>47</v>
      </c>
      <c r="H634">
        <v>278</v>
      </c>
      <c r="I634" s="5">
        <f>E634/H634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v>41945.208333333336</v>
      </c>
      <c r="O634" s="10"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>(E635/D635)*100</f>
        <v>83.119402985074629</v>
      </c>
      <c r="G635" t="s">
        <v>14</v>
      </c>
      <c r="H635">
        <v>105</v>
      </c>
      <c r="I635" s="5">
        <f>E635/H635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v>42315.25</v>
      </c>
      <c r="O635" s="10"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>(E636/D636)*100</f>
        <v>78.531302876480552</v>
      </c>
      <c r="G636" t="s">
        <v>74</v>
      </c>
      <c r="H636">
        <v>1658</v>
      </c>
      <c r="I636" s="5">
        <f>E636/H636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v>42819.208333333328</v>
      </c>
      <c r="O636" s="10"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>(E637/D637)*100</f>
        <v>114.09352517985612</v>
      </c>
      <c r="G637" t="s">
        <v>20</v>
      </c>
      <c r="H637">
        <v>2266</v>
      </c>
      <c r="I637" s="5">
        <f>E637/H637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v>41314.25</v>
      </c>
      <c r="O637" s="10"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>(E638/D638)*100</f>
        <v>64.537683358624179</v>
      </c>
      <c r="G638" t="s">
        <v>14</v>
      </c>
      <c r="H638">
        <v>2604</v>
      </c>
      <c r="I638" s="5">
        <f>E638/H638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v>40926.25</v>
      </c>
      <c r="O638" s="10"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>(E639/D639)*100</f>
        <v>79.411764705882348</v>
      </c>
      <c r="G639" t="s">
        <v>14</v>
      </c>
      <c r="H639">
        <v>65</v>
      </c>
      <c r="I639" s="5">
        <f>E639/H639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v>42688.25</v>
      </c>
      <c r="O639" s="10"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>(E640/D640)*100</f>
        <v>11.419117647058824</v>
      </c>
      <c r="G640" t="s">
        <v>14</v>
      </c>
      <c r="H640">
        <v>94</v>
      </c>
      <c r="I640" s="5">
        <f>E640/H640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v>40386.208333333336</v>
      </c>
      <c r="O640" s="10"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>(E641/D641)*100</f>
        <v>56.186046511627907</v>
      </c>
      <c r="G641" t="s">
        <v>47</v>
      </c>
      <c r="H641">
        <v>45</v>
      </c>
      <c r="I641" s="5">
        <f>E641/H641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v>43309.208333333328</v>
      </c>
      <c r="O641" s="10"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>(E642/D642)*100</f>
        <v>16.501669449081803</v>
      </c>
      <c r="G642" t="s">
        <v>14</v>
      </c>
      <c r="H642">
        <v>257</v>
      </c>
      <c r="I642" s="5">
        <f>E642/H642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v>42387.25</v>
      </c>
      <c r="O642" s="10"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>(E643/D643)*100</f>
        <v>119.96808510638297</v>
      </c>
      <c r="G643" t="s">
        <v>20</v>
      </c>
      <c r="H643">
        <v>194</v>
      </c>
      <c r="I643" s="5">
        <f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v>42786.25</v>
      </c>
      <c r="O643" s="10"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>(E644/D644)*100</f>
        <v>145.45652173913044</v>
      </c>
      <c r="G644" t="s">
        <v>20</v>
      </c>
      <c r="H644">
        <v>129</v>
      </c>
      <c r="I644" s="5">
        <f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v>43451.25</v>
      </c>
      <c r="O644" s="10"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>(E645/D645)*100</f>
        <v>221.38255033557047</v>
      </c>
      <c r="G645" t="s">
        <v>20</v>
      </c>
      <c r="H645">
        <v>375</v>
      </c>
      <c r="I645" s="5">
        <f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v>42795.25</v>
      </c>
      <c r="O645" s="10"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>(E646/D646)*100</f>
        <v>48.396694214876035</v>
      </c>
      <c r="G646" t="s">
        <v>14</v>
      </c>
      <c r="H646">
        <v>2928</v>
      </c>
      <c r="I646" s="5">
        <f>E646/H646</f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v>43452.25</v>
      </c>
      <c r="O646" s="10"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>(E647/D647)*100</f>
        <v>92.911504424778755</v>
      </c>
      <c r="G647" t="s">
        <v>14</v>
      </c>
      <c r="H647">
        <v>4697</v>
      </c>
      <c r="I647" s="5">
        <f>E647/H647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v>43369.208333333328</v>
      </c>
      <c r="O647" s="10"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>(E648/D648)*100</f>
        <v>88.599797365754824</v>
      </c>
      <c r="G648" t="s">
        <v>14</v>
      </c>
      <c r="H648">
        <v>2915</v>
      </c>
      <c r="I648" s="5">
        <f>E648/H648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v>41346.208333333336</v>
      </c>
      <c r="O648" s="10"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>(E649/D649)*100</f>
        <v>41.4</v>
      </c>
      <c r="G649" t="s">
        <v>14</v>
      </c>
      <c r="H649">
        <v>18</v>
      </c>
      <c r="I649" s="5">
        <f>E649/H649</f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v>43199.208333333328</v>
      </c>
      <c r="O649" s="10"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>(E650/D650)*100</f>
        <v>63.056795131845846</v>
      </c>
      <c r="G650" t="s">
        <v>74</v>
      </c>
      <c r="H650">
        <v>723</v>
      </c>
      <c r="I650" s="5">
        <f>E650/H650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v>42922.208333333328</v>
      </c>
      <c r="O650" s="10"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>(E651/D651)*100</f>
        <v>48.482333607230892</v>
      </c>
      <c r="G651" t="s">
        <v>14</v>
      </c>
      <c r="H651">
        <v>602</v>
      </c>
      <c r="I651" s="5">
        <f>E651/H651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v>40471.208333333336</v>
      </c>
      <c r="O651" s="10"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>(E652/D652)*100</f>
        <v>2</v>
      </c>
      <c r="G652" t="s">
        <v>14</v>
      </c>
      <c r="H652">
        <v>1</v>
      </c>
      <c r="I652" s="5">
        <f>E652/H652</f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v>41828.208333333336</v>
      </c>
      <c r="O652" s="10"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>(E653/D653)*100</f>
        <v>88.47941026944585</v>
      </c>
      <c r="G653" t="s">
        <v>14</v>
      </c>
      <c r="H653">
        <v>3868</v>
      </c>
      <c r="I653" s="5">
        <f>E653/H653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v>41692.25</v>
      </c>
      <c r="O653" s="10"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>(E654/D654)*100</f>
        <v>126.84</v>
      </c>
      <c r="G654" t="s">
        <v>20</v>
      </c>
      <c r="H654">
        <v>409</v>
      </c>
      <c r="I654" s="5">
        <f>E654/H654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v>42587.208333333328</v>
      </c>
      <c r="O654" s="10"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>(E655/D655)*100</f>
        <v>2338.833333333333</v>
      </c>
      <c r="G655" t="s">
        <v>20</v>
      </c>
      <c r="H655">
        <v>234</v>
      </c>
      <c r="I655" s="5">
        <f>E655/H655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v>42468.208333333328</v>
      </c>
      <c r="O655" s="10"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>(E656/D656)*100</f>
        <v>508.38857142857148</v>
      </c>
      <c r="G656" t="s">
        <v>20</v>
      </c>
      <c r="H656">
        <v>3016</v>
      </c>
      <c r="I656" s="5">
        <f>E656/H656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v>42240.208333333328</v>
      </c>
      <c r="O656" s="10"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>(E657/D657)*100</f>
        <v>191.47826086956522</v>
      </c>
      <c r="G657" t="s">
        <v>20</v>
      </c>
      <c r="H657">
        <v>264</v>
      </c>
      <c r="I657" s="5">
        <f>E657/H657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v>42796.25</v>
      </c>
      <c r="O657" s="10"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>(E658/D658)*100</f>
        <v>42.127533783783782</v>
      </c>
      <c r="G658" t="s">
        <v>14</v>
      </c>
      <c r="H658">
        <v>504</v>
      </c>
      <c r="I658" s="5">
        <f>E658/H658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v>43097.25</v>
      </c>
      <c r="O658" s="10"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>(E659/D659)*100</f>
        <v>8.24</v>
      </c>
      <c r="G659" t="s">
        <v>14</v>
      </c>
      <c r="H659">
        <v>14</v>
      </c>
      <c r="I659" s="5">
        <f>E659/H659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v>43096.25</v>
      </c>
      <c r="O659" s="10"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>(E660/D660)*100</f>
        <v>60.064638783269963</v>
      </c>
      <c r="G660" t="s">
        <v>74</v>
      </c>
      <c r="H660">
        <v>390</v>
      </c>
      <c r="I660" s="5">
        <f>E660/H660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v>42246.208333333328</v>
      </c>
      <c r="O660" s="10"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>(E661/D661)*100</f>
        <v>47.232808616404313</v>
      </c>
      <c r="G661" t="s">
        <v>14</v>
      </c>
      <c r="H661">
        <v>750</v>
      </c>
      <c r="I661" s="5">
        <f>E661/H661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v>40570.25</v>
      </c>
      <c r="O661" s="10"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>(E662/D662)*100</f>
        <v>81.736263736263737</v>
      </c>
      <c r="G662" t="s">
        <v>14</v>
      </c>
      <c r="H662">
        <v>77</v>
      </c>
      <c r="I662" s="5">
        <f>E662/H662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v>42237.208333333328</v>
      </c>
      <c r="O662" s="10"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>(E663/D663)*100</f>
        <v>54.187265917603</v>
      </c>
      <c r="G663" t="s">
        <v>14</v>
      </c>
      <c r="H663">
        <v>752</v>
      </c>
      <c r="I663" s="5">
        <f>E663/H663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v>40996.208333333336</v>
      </c>
      <c r="O663" s="10"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>(E664/D664)*100</f>
        <v>97.868131868131869</v>
      </c>
      <c r="G664" t="s">
        <v>14</v>
      </c>
      <c r="H664">
        <v>131</v>
      </c>
      <c r="I664" s="5">
        <f>E664/H664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v>43443.25</v>
      </c>
      <c r="O664" s="10"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>(E665/D665)*100</f>
        <v>77.239999999999995</v>
      </c>
      <c r="G665" t="s">
        <v>14</v>
      </c>
      <c r="H665">
        <v>87</v>
      </c>
      <c r="I665" s="5">
        <f>E665/H665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v>40458.208333333336</v>
      </c>
      <c r="O665" s="10"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>(E666/D666)*100</f>
        <v>33.464735516372798</v>
      </c>
      <c r="G666" t="s">
        <v>14</v>
      </c>
      <c r="H666">
        <v>1063</v>
      </c>
      <c r="I666" s="5">
        <f>E666/H666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v>40959.25</v>
      </c>
      <c r="O666" s="10"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>(E667/D667)*100</f>
        <v>239.58823529411765</v>
      </c>
      <c r="G667" t="s">
        <v>20</v>
      </c>
      <c r="H667">
        <v>272</v>
      </c>
      <c r="I667" s="5">
        <f>E667/H667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v>40733.208333333336</v>
      </c>
      <c r="O667" s="10"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>(E668/D668)*100</f>
        <v>64.032258064516128</v>
      </c>
      <c r="G668" t="s">
        <v>74</v>
      </c>
      <c r="H668">
        <v>25</v>
      </c>
      <c r="I668" s="5">
        <f>E668/H668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v>41516.208333333336</v>
      </c>
      <c r="O668" s="10"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>(E669/D669)*100</f>
        <v>176.15942028985506</v>
      </c>
      <c r="G669" t="s">
        <v>20</v>
      </c>
      <c r="H669">
        <v>419</v>
      </c>
      <c r="I669" s="5">
        <f>E669/H669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v>41892.208333333336</v>
      </c>
      <c r="O669" s="10"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>(E670/D670)*100</f>
        <v>20.33818181818182</v>
      </c>
      <c r="G670" t="s">
        <v>14</v>
      </c>
      <c r="H670">
        <v>76</v>
      </c>
      <c r="I670" s="5">
        <f>E670/H670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v>41122.208333333336</v>
      </c>
      <c r="O670" s="10"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>(E671/D671)*100</f>
        <v>358.64754098360658</v>
      </c>
      <c r="G671" t="s">
        <v>20</v>
      </c>
      <c r="H671">
        <v>1621</v>
      </c>
      <c r="I671" s="5">
        <f>E671/H671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v>42912.208333333328</v>
      </c>
      <c r="O671" s="10"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>(E672/D672)*100</f>
        <v>468.85802469135803</v>
      </c>
      <c r="G672" t="s">
        <v>20</v>
      </c>
      <c r="H672">
        <v>1101</v>
      </c>
      <c r="I672" s="5">
        <f>E672/H672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v>42425.25</v>
      </c>
      <c r="O672" s="10"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>(E673/D673)*100</f>
        <v>122.05635245901641</v>
      </c>
      <c r="G673" t="s">
        <v>20</v>
      </c>
      <c r="H673">
        <v>1073</v>
      </c>
      <c r="I673" s="5">
        <f>E673/H673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v>40390.208333333336</v>
      </c>
      <c r="O673" s="10"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>(E674/D674)*100</f>
        <v>55.931783729156137</v>
      </c>
      <c r="G674" t="s">
        <v>14</v>
      </c>
      <c r="H674">
        <v>4428</v>
      </c>
      <c r="I674" s="5">
        <f>E674/H674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v>43180.208333333328</v>
      </c>
      <c r="O674" s="10"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>(E675/D675)*100</f>
        <v>43.660714285714285</v>
      </c>
      <c r="G675" t="s">
        <v>14</v>
      </c>
      <c r="H675">
        <v>58</v>
      </c>
      <c r="I675" s="5">
        <f>E675/H675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v>42475.208333333328</v>
      </c>
      <c r="O675" s="10"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>(E676/D676)*100</f>
        <v>33.53837141183363</v>
      </c>
      <c r="G676" t="s">
        <v>74</v>
      </c>
      <c r="H676">
        <v>1218</v>
      </c>
      <c r="I676" s="5">
        <f>E676/H676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v>40774.208333333336</v>
      </c>
      <c r="O676" s="10"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>(E677/D677)*100</f>
        <v>122.97938144329896</v>
      </c>
      <c r="G677" t="s">
        <v>20</v>
      </c>
      <c r="H677">
        <v>331</v>
      </c>
      <c r="I677" s="5">
        <f>E677/H677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v>43719.208333333328</v>
      </c>
      <c r="O677" s="10"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>(E678/D678)*100</f>
        <v>189.74959871589084</v>
      </c>
      <c r="G678" t="s">
        <v>20</v>
      </c>
      <c r="H678">
        <v>1170</v>
      </c>
      <c r="I678" s="5">
        <f>E678/H678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v>41178.208333333336</v>
      </c>
      <c r="O678" s="10"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>(E679/D679)*100</f>
        <v>83.622641509433961</v>
      </c>
      <c r="G679" t="s">
        <v>14</v>
      </c>
      <c r="H679">
        <v>111</v>
      </c>
      <c r="I679" s="5">
        <f>E679/H679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v>42561.208333333328</v>
      </c>
      <c r="O679" s="10"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>(E680/D680)*100</f>
        <v>17.968844221105527</v>
      </c>
      <c r="G680" t="s">
        <v>74</v>
      </c>
      <c r="H680">
        <v>215</v>
      </c>
      <c r="I680" s="5">
        <f>E680/H680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v>43484.25</v>
      </c>
      <c r="O680" s="10"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>(E681/D681)*100</f>
        <v>1036.5</v>
      </c>
      <c r="G681" t="s">
        <v>20</v>
      </c>
      <c r="H681">
        <v>363</v>
      </c>
      <c r="I681" s="5">
        <f>E681/H681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v>43756.208333333328</v>
      </c>
      <c r="O681" s="10"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>(E682/D682)*100</f>
        <v>97.405219780219781</v>
      </c>
      <c r="G682" t="s">
        <v>14</v>
      </c>
      <c r="H682">
        <v>2955</v>
      </c>
      <c r="I682" s="5">
        <f>E682/H682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v>43813.25</v>
      </c>
      <c r="O682" s="10"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>(E683/D683)*100</f>
        <v>86.386203150461711</v>
      </c>
      <c r="G683" t="s">
        <v>14</v>
      </c>
      <c r="H683">
        <v>1657</v>
      </c>
      <c r="I683" s="5">
        <f>E683/H683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v>40898.25</v>
      </c>
      <c r="O683" s="10"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>(E684/D684)*100</f>
        <v>150.16666666666666</v>
      </c>
      <c r="G684" t="s">
        <v>20</v>
      </c>
      <c r="H684">
        <v>103</v>
      </c>
      <c r="I684" s="5">
        <f>E684/H684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v>41619.25</v>
      </c>
      <c r="O684" s="10"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>(E685/D685)*100</f>
        <v>358.43478260869563</v>
      </c>
      <c r="G685" t="s">
        <v>20</v>
      </c>
      <c r="H685">
        <v>147</v>
      </c>
      <c r="I685" s="5">
        <f>E685/H685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v>43359.208333333328</v>
      </c>
      <c r="O685" s="10"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>(E686/D686)*100</f>
        <v>542.85714285714289</v>
      </c>
      <c r="G686" t="s">
        <v>20</v>
      </c>
      <c r="H686">
        <v>110</v>
      </c>
      <c r="I686" s="5">
        <f>E686/H686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v>40358.208333333336</v>
      </c>
      <c r="O686" s="10"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>(E687/D687)*100</f>
        <v>67.500714285714281</v>
      </c>
      <c r="G687" t="s">
        <v>14</v>
      </c>
      <c r="H687">
        <v>926</v>
      </c>
      <c r="I687" s="5">
        <f>E687/H687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v>42239.208333333328</v>
      </c>
      <c r="O687" s="10"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>(E688/D688)*100</f>
        <v>191.74666666666667</v>
      </c>
      <c r="G688" t="s">
        <v>20</v>
      </c>
      <c r="H688">
        <v>134</v>
      </c>
      <c r="I688" s="5">
        <f>E688/H688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v>43186.208333333328</v>
      </c>
      <c r="O688" s="10"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>(E689/D689)*100</f>
        <v>932</v>
      </c>
      <c r="G689" t="s">
        <v>20</v>
      </c>
      <c r="H689">
        <v>269</v>
      </c>
      <c r="I689" s="5">
        <f>E689/H689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v>42806.25</v>
      </c>
      <c r="O689" s="10"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>(E690/D690)*100</f>
        <v>429.27586206896552</v>
      </c>
      <c r="G690" t="s">
        <v>20</v>
      </c>
      <c r="H690">
        <v>175</v>
      </c>
      <c r="I690" s="5">
        <f>E690/H690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v>43475.25</v>
      </c>
      <c r="O690" s="10"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>(E691/D691)*100</f>
        <v>100.65753424657535</v>
      </c>
      <c r="G691" t="s">
        <v>20</v>
      </c>
      <c r="H691">
        <v>69</v>
      </c>
      <c r="I691" s="5">
        <f>E691/H691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v>41576.208333333336</v>
      </c>
      <c r="O691" s="10"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>(E692/D692)*100</f>
        <v>226.61111111111109</v>
      </c>
      <c r="G692" t="s">
        <v>20</v>
      </c>
      <c r="H692">
        <v>190</v>
      </c>
      <c r="I692" s="5">
        <f>E692/H692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v>40874.25</v>
      </c>
      <c r="O692" s="10"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>(E693/D693)*100</f>
        <v>142.38</v>
      </c>
      <c r="G693" t="s">
        <v>20</v>
      </c>
      <c r="H693">
        <v>237</v>
      </c>
      <c r="I693" s="5">
        <f>E693/H693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v>41185.208333333336</v>
      </c>
      <c r="O693" s="10"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>(E694/D694)*100</f>
        <v>90.633333333333326</v>
      </c>
      <c r="G694" t="s">
        <v>14</v>
      </c>
      <c r="H694">
        <v>77</v>
      </c>
      <c r="I694" s="5">
        <f>E694/H694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v>43655.208333333328</v>
      </c>
      <c r="O694" s="10"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>(E695/D695)*100</f>
        <v>63.966740576496676</v>
      </c>
      <c r="G695" t="s">
        <v>14</v>
      </c>
      <c r="H695">
        <v>1748</v>
      </c>
      <c r="I695" s="5">
        <f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v>43025.208333333328</v>
      </c>
      <c r="O695" s="10"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>(E696/D696)*100</f>
        <v>84.131868131868131</v>
      </c>
      <c r="G696" t="s">
        <v>14</v>
      </c>
      <c r="H696">
        <v>79</v>
      </c>
      <c r="I696" s="5">
        <f>E696/H696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v>43066.25</v>
      </c>
      <c r="O696" s="10"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>(E697/D697)*100</f>
        <v>133.93478260869566</v>
      </c>
      <c r="G697" t="s">
        <v>20</v>
      </c>
      <c r="H697">
        <v>196</v>
      </c>
      <c r="I697" s="5">
        <f>E697/H697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v>42322.25</v>
      </c>
      <c r="O697" s="10"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>(E698/D698)*100</f>
        <v>59.042047531992694</v>
      </c>
      <c r="G698" t="s">
        <v>14</v>
      </c>
      <c r="H698">
        <v>889</v>
      </c>
      <c r="I698" s="5">
        <f>E698/H698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v>42114.208333333328</v>
      </c>
      <c r="O698" s="10"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>(E699/D699)*100</f>
        <v>152.80062063615205</v>
      </c>
      <c r="G699" t="s">
        <v>20</v>
      </c>
      <c r="H699">
        <v>7295</v>
      </c>
      <c r="I699" s="5">
        <f>E699/H699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v>43190.208333333328</v>
      </c>
      <c r="O699" s="10"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>(E700/D700)*100</f>
        <v>446.69121140142522</v>
      </c>
      <c r="G700" t="s">
        <v>20</v>
      </c>
      <c r="H700">
        <v>2893</v>
      </c>
      <c r="I700" s="5">
        <f>E700/H700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v>40871.25</v>
      </c>
      <c r="O700" s="10"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>(E701/D701)*100</f>
        <v>84.391891891891888</v>
      </c>
      <c r="G701" t="s">
        <v>14</v>
      </c>
      <c r="H701">
        <v>56</v>
      </c>
      <c r="I701" s="5">
        <f>E701/H701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v>43641.208333333328</v>
      </c>
      <c r="O701" s="10"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>(E702/D702)*100</f>
        <v>3</v>
      </c>
      <c r="G702" t="s">
        <v>14</v>
      </c>
      <c r="H702">
        <v>1</v>
      </c>
      <c r="I702" s="5">
        <f>E702/H702</f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v>40203.25</v>
      </c>
      <c r="O702" s="10"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>(E703/D703)*100</f>
        <v>175.02692307692308</v>
      </c>
      <c r="G703" t="s">
        <v>20</v>
      </c>
      <c r="H703">
        <v>820</v>
      </c>
      <c r="I703" s="5">
        <f>E703/H703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v>40629.208333333336</v>
      </c>
      <c r="O703" s="10"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>(E704/D704)*100</f>
        <v>54.137931034482754</v>
      </c>
      <c r="G704" t="s">
        <v>14</v>
      </c>
      <c r="H704">
        <v>83</v>
      </c>
      <c r="I704" s="5">
        <f>E704/H704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v>41477.208333333336</v>
      </c>
      <c r="O704" s="10"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>(E705/D705)*100</f>
        <v>311.87381703470032</v>
      </c>
      <c r="G705" t="s">
        <v>20</v>
      </c>
      <c r="H705">
        <v>2038</v>
      </c>
      <c r="I705" s="5">
        <f>E705/H705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v>41020.208333333336</v>
      </c>
      <c r="O705" s="10"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>(E706/D706)*100</f>
        <v>122.78160919540231</v>
      </c>
      <c r="G706" t="s">
        <v>20</v>
      </c>
      <c r="H706">
        <v>116</v>
      </c>
      <c r="I706" s="5">
        <f>E706/H706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v>42555.208333333328</v>
      </c>
      <c r="O706" s="10"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>(E707/D707)*100</f>
        <v>99.026517383618156</v>
      </c>
      <c r="G707" t="s">
        <v>14</v>
      </c>
      <c r="H707">
        <v>2025</v>
      </c>
      <c r="I707" s="5">
        <f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v>41619.25</v>
      </c>
      <c r="O707" s="10"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>(E708/D708)*100</f>
        <v>127.84686346863469</v>
      </c>
      <c r="G708" t="s">
        <v>20</v>
      </c>
      <c r="H708">
        <v>1345</v>
      </c>
      <c r="I708" s="5">
        <f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v>43471.25</v>
      </c>
      <c r="O708" s="10"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>(E709/D709)*100</f>
        <v>158.61643835616439</v>
      </c>
      <c r="G709" t="s">
        <v>20</v>
      </c>
      <c r="H709">
        <v>168</v>
      </c>
      <c r="I709" s="5">
        <f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v>43442.25</v>
      </c>
      <c r="O709" s="10"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>(E710/D710)*100</f>
        <v>707.05882352941171</v>
      </c>
      <c r="G710" t="s">
        <v>20</v>
      </c>
      <c r="H710">
        <v>137</v>
      </c>
      <c r="I710" s="5">
        <f>E710/H710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v>42877.208333333328</v>
      </c>
      <c r="O710" s="10"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>(E711/D711)*100</f>
        <v>142.38775510204081</v>
      </c>
      <c r="G711" t="s">
        <v>20</v>
      </c>
      <c r="H711">
        <v>186</v>
      </c>
      <c r="I711" s="5">
        <f>E711/H711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v>41018.208333333336</v>
      </c>
      <c r="O711" s="10"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>(E712/D712)*100</f>
        <v>147.86046511627907</v>
      </c>
      <c r="G712" t="s">
        <v>20</v>
      </c>
      <c r="H712">
        <v>125</v>
      </c>
      <c r="I712" s="5">
        <f>E712/H712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v>43295.208333333328</v>
      </c>
      <c r="O712" s="10"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>(E713/D713)*100</f>
        <v>20.322580645161288</v>
      </c>
      <c r="G713" t="s">
        <v>14</v>
      </c>
      <c r="H713">
        <v>14</v>
      </c>
      <c r="I713" s="5">
        <f>E713/H713</f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v>42393.25</v>
      </c>
      <c r="O713" s="10"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>(E714/D714)*100</f>
        <v>1840.625</v>
      </c>
      <c r="G714" t="s">
        <v>20</v>
      </c>
      <c r="H714">
        <v>202</v>
      </c>
      <c r="I714" s="5">
        <f>E714/H714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v>42559.208333333328</v>
      </c>
      <c r="O714" s="10"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>(E715/D715)*100</f>
        <v>161.94202898550725</v>
      </c>
      <c r="G715" t="s">
        <v>20</v>
      </c>
      <c r="H715">
        <v>103</v>
      </c>
      <c r="I715" s="5">
        <f>E715/H715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v>42604.208333333328</v>
      </c>
      <c r="O715" s="10"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>(E716/D716)*100</f>
        <v>472.82077922077923</v>
      </c>
      <c r="G716" t="s">
        <v>20</v>
      </c>
      <c r="H716">
        <v>1785</v>
      </c>
      <c r="I716" s="5">
        <f>E716/H716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v>41870.208333333336</v>
      </c>
      <c r="O716" s="10"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>(E717/D717)*100</f>
        <v>24.466101694915253</v>
      </c>
      <c r="G717" t="s">
        <v>14</v>
      </c>
      <c r="H717">
        <v>656</v>
      </c>
      <c r="I717" s="5">
        <f>E717/H717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v>40397.208333333336</v>
      </c>
      <c r="O717" s="10"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>(E718/D718)*100</f>
        <v>517.65</v>
      </c>
      <c r="G718" t="s">
        <v>20</v>
      </c>
      <c r="H718">
        <v>157</v>
      </c>
      <c r="I718" s="5">
        <f>E718/H718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v>41465.208333333336</v>
      </c>
      <c r="O718" s="10"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>(E719/D719)*100</f>
        <v>247.64285714285714</v>
      </c>
      <c r="G719" t="s">
        <v>20</v>
      </c>
      <c r="H719">
        <v>555</v>
      </c>
      <c r="I719" s="5">
        <f>E719/H719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v>40777.208333333336</v>
      </c>
      <c r="O719" s="10"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>(E720/D720)*100</f>
        <v>100.20481927710843</v>
      </c>
      <c r="G720" t="s">
        <v>20</v>
      </c>
      <c r="H720">
        <v>297</v>
      </c>
      <c r="I720" s="5">
        <f>E720/H720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v>41442.208333333336</v>
      </c>
      <c r="O720" s="10"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>(E721/D721)*100</f>
        <v>153</v>
      </c>
      <c r="G721" t="s">
        <v>20</v>
      </c>
      <c r="H721">
        <v>123</v>
      </c>
      <c r="I721" s="5">
        <f>E721/H721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v>41058.208333333336</v>
      </c>
      <c r="O721" s="10"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>(E722/D722)*100</f>
        <v>37.091954022988503</v>
      </c>
      <c r="G722" t="s">
        <v>74</v>
      </c>
      <c r="H722">
        <v>38</v>
      </c>
      <c r="I722" s="5">
        <f>E722/H722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v>43152.25</v>
      </c>
      <c r="O722" s="10"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>(E723/D723)*100</f>
        <v>4.392394822006473</v>
      </c>
      <c r="G723" t="s">
        <v>74</v>
      </c>
      <c r="H723">
        <v>60</v>
      </c>
      <c r="I723" s="5">
        <f>E723/H723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v>43194.208333333328</v>
      </c>
      <c r="O723" s="10"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>(E724/D724)*100</f>
        <v>156.50721649484535</v>
      </c>
      <c r="G724" t="s">
        <v>20</v>
      </c>
      <c r="H724">
        <v>3036</v>
      </c>
      <c r="I724" s="5">
        <f>E724/H724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v>43045.25</v>
      </c>
      <c r="O724" s="10"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>(E725/D725)*100</f>
        <v>270.40816326530609</v>
      </c>
      <c r="G725" t="s">
        <v>20</v>
      </c>
      <c r="H725">
        <v>144</v>
      </c>
      <c r="I725" s="5">
        <f>E725/H725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v>42431.25</v>
      </c>
      <c r="O725" s="10"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>(E726/D726)*100</f>
        <v>134.05952380952382</v>
      </c>
      <c r="G726" t="s">
        <v>20</v>
      </c>
      <c r="H726">
        <v>121</v>
      </c>
      <c r="I726" s="5">
        <f>E726/H726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v>41934.208333333336</v>
      </c>
      <c r="O726" s="10"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>(E727/D727)*100</f>
        <v>50.398033126293996</v>
      </c>
      <c r="G727" t="s">
        <v>14</v>
      </c>
      <c r="H727">
        <v>1596</v>
      </c>
      <c r="I727" s="5">
        <f>E727/H727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v>41958.25</v>
      </c>
      <c r="O727" s="10"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>(E728/D728)*100</f>
        <v>88.815837937384899</v>
      </c>
      <c r="G728" t="s">
        <v>74</v>
      </c>
      <c r="H728">
        <v>524</v>
      </c>
      <c r="I728" s="5">
        <f>E728/H728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v>40476.208333333336</v>
      </c>
      <c r="O728" s="10"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>(E729/D729)*100</f>
        <v>165</v>
      </c>
      <c r="G729" t="s">
        <v>20</v>
      </c>
      <c r="H729">
        <v>181</v>
      </c>
      <c r="I729" s="5">
        <f>E729/H729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v>43485.25</v>
      </c>
      <c r="O729" s="10"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>(E730/D730)*100</f>
        <v>17.5</v>
      </c>
      <c r="G730" t="s">
        <v>14</v>
      </c>
      <c r="H730">
        <v>10</v>
      </c>
      <c r="I730" s="5">
        <f>E730/H730</f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v>42515.208333333328</v>
      </c>
      <c r="O730" s="10"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>(E731/D731)*100</f>
        <v>185.66071428571428</v>
      </c>
      <c r="G731" t="s">
        <v>20</v>
      </c>
      <c r="H731">
        <v>122</v>
      </c>
      <c r="I731" s="5">
        <f>E731/H731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v>41309.25</v>
      </c>
      <c r="O731" s="10"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>(E732/D732)*100</f>
        <v>412.6631944444444</v>
      </c>
      <c r="G732" t="s">
        <v>20</v>
      </c>
      <c r="H732">
        <v>1071</v>
      </c>
      <c r="I732" s="5">
        <f>E732/H732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v>42147.208333333328</v>
      </c>
      <c r="O732" s="10"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>(E733/D733)*100</f>
        <v>90.25</v>
      </c>
      <c r="G733" t="s">
        <v>74</v>
      </c>
      <c r="H733">
        <v>219</v>
      </c>
      <c r="I733" s="5">
        <f>E733/H733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v>42939.208333333328</v>
      </c>
      <c r="O733" s="10"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>(E734/D734)*100</f>
        <v>91.984615384615381</v>
      </c>
      <c r="G734" t="s">
        <v>14</v>
      </c>
      <c r="H734">
        <v>1121</v>
      </c>
      <c r="I734" s="5">
        <f>E734/H734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v>42816.208333333328</v>
      </c>
      <c r="O734" s="10"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>(E735/D735)*100</f>
        <v>527.00632911392404</v>
      </c>
      <c r="G735" t="s">
        <v>20</v>
      </c>
      <c r="H735">
        <v>980</v>
      </c>
      <c r="I735" s="5">
        <f>E735/H735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v>41844.208333333336</v>
      </c>
      <c r="O735" s="10"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>(E736/D736)*100</f>
        <v>319.14285714285711</v>
      </c>
      <c r="G736" t="s">
        <v>20</v>
      </c>
      <c r="H736">
        <v>536</v>
      </c>
      <c r="I736" s="5">
        <f>E736/H736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v>42763.25</v>
      </c>
      <c r="O736" s="10"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>(E737/D737)*100</f>
        <v>354.18867924528303</v>
      </c>
      <c r="G737" t="s">
        <v>20</v>
      </c>
      <c r="H737">
        <v>1991</v>
      </c>
      <c r="I737" s="5">
        <f>E737/H737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v>42459.208333333328</v>
      </c>
      <c r="O737" s="10"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>(E738/D738)*100</f>
        <v>32.896103896103895</v>
      </c>
      <c r="G738" t="s">
        <v>74</v>
      </c>
      <c r="H738">
        <v>29</v>
      </c>
      <c r="I738" s="5">
        <f>E738/H738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v>42055.25</v>
      </c>
      <c r="O738" s="10"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>(E739/D739)*100</f>
        <v>135.8918918918919</v>
      </c>
      <c r="G739" t="s">
        <v>20</v>
      </c>
      <c r="H739">
        <v>180</v>
      </c>
      <c r="I739" s="5">
        <f>E739/H739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v>42685.25</v>
      </c>
      <c r="O739" s="10"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>(E740/D740)*100</f>
        <v>2.0843373493975905</v>
      </c>
      <c r="G740" t="s">
        <v>14</v>
      </c>
      <c r="H740">
        <v>15</v>
      </c>
      <c r="I740" s="5">
        <f>E740/H740</f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v>41959.25</v>
      </c>
      <c r="O740" s="10"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>(E741/D741)*100</f>
        <v>61</v>
      </c>
      <c r="G741" t="s">
        <v>14</v>
      </c>
      <c r="H741">
        <v>191</v>
      </c>
      <c r="I741" s="5">
        <f>E741/H741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v>41089.208333333336</v>
      </c>
      <c r="O741" s="10"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>(E742/D742)*100</f>
        <v>30.037735849056602</v>
      </c>
      <c r="G742" t="s">
        <v>14</v>
      </c>
      <c r="H742">
        <v>16</v>
      </c>
      <c r="I742" s="5">
        <f>E742/H742</f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v>42769.25</v>
      </c>
      <c r="O742" s="10"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>(E743/D743)*100</f>
        <v>1179.1666666666665</v>
      </c>
      <c r="G743" t="s">
        <v>20</v>
      </c>
      <c r="H743">
        <v>130</v>
      </c>
      <c r="I743" s="5">
        <f>E743/H743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v>40321.208333333336</v>
      </c>
      <c r="O743" s="10"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>(E744/D744)*100</f>
        <v>1126.0833333333335</v>
      </c>
      <c r="G744" t="s">
        <v>20</v>
      </c>
      <c r="H744">
        <v>122</v>
      </c>
      <c r="I744" s="5">
        <f>E744/H744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v>40197.25</v>
      </c>
      <c r="O744" s="10"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>(E745/D745)*100</f>
        <v>12.923076923076923</v>
      </c>
      <c r="G745" t="s">
        <v>14</v>
      </c>
      <c r="H745">
        <v>17</v>
      </c>
      <c r="I745" s="5">
        <f>E745/H745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v>42298.208333333328</v>
      </c>
      <c r="O745" s="10"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>(E746/D746)*100</f>
        <v>712</v>
      </c>
      <c r="G746" t="s">
        <v>20</v>
      </c>
      <c r="H746">
        <v>140</v>
      </c>
      <c r="I746" s="5">
        <f>E746/H746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v>43322.208333333328</v>
      </c>
      <c r="O746" s="10"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>(E747/D747)*100</f>
        <v>30.304347826086957</v>
      </c>
      <c r="G747" t="s">
        <v>14</v>
      </c>
      <c r="H747">
        <v>34</v>
      </c>
      <c r="I747" s="5">
        <f>E747/H747</f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v>40328.208333333336</v>
      </c>
      <c r="O747" s="10"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>(E748/D748)*100</f>
        <v>212.50896057347671</v>
      </c>
      <c r="G748" t="s">
        <v>20</v>
      </c>
      <c r="H748">
        <v>3388</v>
      </c>
      <c r="I748" s="5">
        <f>E748/H748</f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v>40825.208333333336</v>
      </c>
      <c r="O748" s="10"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>(E749/D749)*100</f>
        <v>228.85714285714286</v>
      </c>
      <c r="G749" t="s">
        <v>20</v>
      </c>
      <c r="H749">
        <v>280</v>
      </c>
      <c r="I749" s="5">
        <f>E749/H749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v>40423.208333333336</v>
      </c>
      <c r="O749" s="10"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>(E750/D750)*100</f>
        <v>34.959979476654695</v>
      </c>
      <c r="G750" t="s">
        <v>74</v>
      </c>
      <c r="H750">
        <v>614</v>
      </c>
      <c r="I750" s="5">
        <f>E750/H750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v>40238.25</v>
      </c>
      <c r="O750" s="10"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>(E751/D751)*100</f>
        <v>157.29069767441862</v>
      </c>
      <c r="G751" t="s">
        <v>20</v>
      </c>
      <c r="H751">
        <v>366</v>
      </c>
      <c r="I751" s="5">
        <f>E751/H751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v>41920.208333333336</v>
      </c>
      <c r="O751" s="10"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>(E752/D752)*100</f>
        <v>1</v>
      </c>
      <c r="G752" t="s">
        <v>14</v>
      </c>
      <c r="H752">
        <v>1</v>
      </c>
      <c r="I752" s="5">
        <f>E752/H752</f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v>40360.208333333336</v>
      </c>
      <c r="O752" s="10"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>(E753/D753)*100</f>
        <v>232.30555555555554</v>
      </c>
      <c r="G753" t="s">
        <v>20</v>
      </c>
      <c r="H753">
        <v>270</v>
      </c>
      <c r="I753" s="5">
        <f>E753/H753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v>42446.208333333328</v>
      </c>
      <c r="O753" s="10"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>(E754/D754)*100</f>
        <v>92.448275862068968</v>
      </c>
      <c r="G754" t="s">
        <v>74</v>
      </c>
      <c r="H754">
        <v>114</v>
      </c>
      <c r="I754" s="5">
        <f>E754/H754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v>40395.208333333336</v>
      </c>
      <c r="O754" s="10"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>(E755/D755)*100</f>
        <v>256.70212765957444</v>
      </c>
      <c r="G755" t="s">
        <v>20</v>
      </c>
      <c r="H755">
        <v>137</v>
      </c>
      <c r="I755" s="5">
        <f>E755/H755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v>40321.208333333336</v>
      </c>
      <c r="O755" s="10"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>(E756/D756)*100</f>
        <v>168.47017045454547</v>
      </c>
      <c r="G756" t="s">
        <v>20</v>
      </c>
      <c r="H756">
        <v>3205</v>
      </c>
      <c r="I756" s="5">
        <f>E756/H756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v>41210.208333333336</v>
      </c>
      <c r="O756" s="10"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>(E757/D757)*100</f>
        <v>166.57777777777778</v>
      </c>
      <c r="G757" t="s">
        <v>20</v>
      </c>
      <c r="H757">
        <v>288</v>
      </c>
      <c r="I757" s="5">
        <f>E757/H757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v>43096.25</v>
      </c>
      <c r="O757" s="10"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>(E758/D758)*100</f>
        <v>772.07692307692309</v>
      </c>
      <c r="G758" t="s">
        <v>20</v>
      </c>
      <c r="H758">
        <v>148</v>
      </c>
      <c r="I758" s="5">
        <f>E758/H758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v>42024.25</v>
      </c>
      <c r="O758" s="10"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>(E759/D759)*100</f>
        <v>406.85714285714283</v>
      </c>
      <c r="G759" t="s">
        <v>20</v>
      </c>
      <c r="H759">
        <v>114</v>
      </c>
      <c r="I759" s="5">
        <f>E759/H759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v>40675.208333333336</v>
      </c>
      <c r="O759" s="10"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>(E760/D760)*100</f>
        <v>564.20608108108115</v>
      </c>
      <c r="G760" t="s">
        <v>20</v>
      </c>
      <c r="H760">
        <v>1518</v>
      </c>
      <c r="I760" s="5">
        <f>E760/H760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v>41936.208333333336</v>
      </c>
      <c r="O760" s="10"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>(E761/D761)*100</f>
        <v>68.426865671641792</v>
      </c>
      <c r="G761" t="s">
        <v>14</v>
      </c>
      <c r="H761">
        <v>1274</v>
      </c>
      <c r="I761" s="5">
        <f>E761/H761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v>43136.25</v>
      </c>
      <c r="O761" s="10"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>(E762/D762)*100</f>
        <v>34.351966873706004</v>
      </c>
      <c r="G762" t="s">
        <v>14</v>
      </c>
      <c r="H762">
        <v>210</v>
      </c>
      <c r="I762" s="5">
        <f>E762/H762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v>43678.208333333328</v>
      </c>
      <c r="O762" s="10"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>(E763/D763)*100</f>
        <v>655.4545454545455</v>
      </c>
      <c r="G763" t="s">
        <v>20</v>
      </c>
      <c r="H763">
        <v>166</v>
      </c>
      <c r="I763" s="5">
        <f>E763/H763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v>42938.208333333328</v>
      </c>
      <c r="O763" s="10"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>(E764/D764)*100</f>
        <v>177.25714285714284</v>
      </c>
      <c r="G764" t="s">
        <v>20</v>
      </c>
      <c r="H764">
        <v>100</v>
      </c>
      <c r="I764" s="5">
        <f>E764/H764</f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v>41241.25</v>
      </c>
      <c r="O764" s="10"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>(E765/D765)*100</f>
        <v>113.17857142857144</v>
      </c>
      <c r="G765" t="s">
        <v>20</v>
      </c>
      <c r="H765">
        <v>235</v>
      </c>
      <c r="I765" s="5">
        <f>E765/H765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v>41037.208333333336</v>
      </c>
      <c r="O765" s="10"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>(E766/D766)*100</f>
        <v>728.18181818181824</v>
      </c>
      <c r="G766" t="s">
        <v>20</v>
      </c>
      <c r="H766">
        <v>148</v>
      </c>
      <c r="I766" s="5">
        <f>E766/H766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v>40676.208333333336</v>
      </c>
      <c r="O766" s="10"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>(E767/D767)*100</f>
        <v>208.33333333333334</v>
      </c>
      <c r="G767" t="s">
        <v>20</v>
      </c>
      <c r="H767">
        <v>198</v>
      </c>
      <c r="I767" s="5">
        <f>E767/H767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v>42840.208333333328</v>
      </c>
      <c r="O767" s="10"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>(E768/D768)*100</f>
        <v>31.171232876712331</v>
      </c>
      <c r="G768" t="s">
        <v>14</v>
      </c>
      <c r="H768">
        <v>248</v>
      </c>
      <c r="I768" s="5">
        <f>E768/H768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v>43362.208333333328</v>
      </c>
      <c r="O768" s="10"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>(E769/D769)*100</f>
        <v>56.967078189300416</v>
      </c>
      <c r="G769" t="s">
        <v>14</v>
      </c>
      <c r="H769">
        <v>513</v>
      </c>
      <c r="I769" s="5">
        <f>E769/H769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v>42283.208333333328</v>
      </c>
      <c r="O769" s="10"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>(E770/D770)*100</f>
        <v>231</v>
      </c>
      <c r="G770" t="s">
        <v>20</v>
      </c>
      <c r="H770">
        <v>150</v>
      </c>
      <c r="I770" s="5">
        <f>E770/H770</f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v>41619.25</v>
      </c>
      <c r="O770" s="10"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>(E771/D771)*100</f>
        <v>86.867834394904463</v>
      </c>
      <c r="G771" t="s">
        <v>14</v>
      </c>
      <c r="H771">
        <v>3410</v>
      </c>
      <c r="I771" s="5">
        <f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v>41501.208333333336</v>
      </c>
      <c r="O771" s="10"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>(E772/D772)*100</f>
        <v>270.74418604651163</v>
      </c>
      <c r="G772" t="s">
        <v>20</v>
      </c>
      <c r="H772">
        <v>216</v>
      </c>
      <c r="I772" s="5">
        <f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v>41743.208333333336</v>
      </c>
      <c r="O772" s="10"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>(E773/D773)*100</f>
        <v>49.446428571428569</v>
      </c>
      <c r="G773" t="s">
        <v>74</v>
      </c>
      <c r="H773">
        <v>26</v>
      </c>
      <c r="I773" s="5">
        <f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v>43491.25</v>
      </c>
      <c r="O773" s="10"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>(E774/D774)*100</f>
        <v>113.3596256684492</v>
      </c>
      <c r="G774" t="s">
        <v>20</v>
      </c>
      <c r="H774">
        <v>5139</v>
      </c>
      <c r="I774" s="5">
        <f>E774/H774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v>43505.25</v>
      </c>
      <c r="O774" s="10"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>(E775/D775)*100</f>
        <v>190.55555555555554</v>
      </c>
      <c r="G775" t="s">
        <v>20</v>
      </c>
      <c r="H775">
        <v>2353</v>
      </c>
      <c r="I775" s="5">
        <f>E775/H775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v>42838.208333333328</v>
      </c>
      <c r="O775" s="10"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>(E776/D776)*100</f>
        <v>135.5</v>
      </c>
      <c r="G776" t="s">
        <v>20</v>
      </c>
      <c r="H776">
        <v>78</v>
      </c>
      <c r="I776" s="5">
        <f>E776/H776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v>42513.208333333328</v>
      </c>
      <c r="O776" s="10"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>(E777/D777)*100</f>
        <v>10.297872340425531</v>
      </c>
      <c r="G777" t="s">
        <v>14</v>
      </c>
      <c r="H777">
        <v>10</v>
      </c>
      <c r="I777" s="5">
        <f>E777/H777</f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v>41949.25</v>
      </c>
      <c r="O777" s="10"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>(E778/D778)*100</f>
        <v>65.544223826714799</v>
      </c>
      <c r="G778" t="s">
        <v>14</v>
      </c>
      <c r="H778">
        <v>2201</v>
      </c>
      <c r="I778" s="5">
        <f>E778/H778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v>43650.208333333328</v>
      </c>
      <c r="O778" s="10"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>(E779/D779)*100</f>
        <v>49.026652452025587</v>
      </c>
      <c r="G779" t="s">
        <v>14</v>
      </c>
      <c r="H779">
        <v>676</v>
      </c>
      <c r="I779" s="5">
        <f>E779/H779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v>40809.208333333336</v>
      </c>
      <c r="O779" s="10"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>(E780/D780)*100</f>
        <v>787.92307692307691</v>
      </c>
      <c r="G780" t="s">
        <v>20</v>
      </c>
      <c r="H780">
        <v>174</v>
      </c>
      <c r="I780" s="5">
        <f>E780/H780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v>40768.208333333336</v>
      </c>
      <c r="O780" s="10"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>(E781/D781)*100</f>
        <v>80.306347746090154</v>
      </c>
      <c r="G781" t="s">
        <v>14</v>
      </c>
      <c r="H781">
        <v>831</v>
      </c>
      <c r="I781" s="5">
        <f>E781/H781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v>42230.208333333328</v>
      </c>
      <c r="O781" s="10"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>(E782/D782)*100</f>
        <v>106.29411764705883</v>
      </c>
      <c r="G782" t="s">
        <v>20</v>
      </c>
      <c r="H782">
        <v>164</v>
      </c>
      <c r="I782" s="5">
        <f>E782/H782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v>42573.208333333328</v>
      </c>
      <c r="O782" s="10"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>(E783/D783)*100</f>
        <v>50.735632183908038</v>
      </c>
      <c r="G783" t="s">
        <v>74</v>
      </c>
      <c r="H783">
        <v>56</v>
      </c>
      <c r="I783" s="5">
        <f>E783/H783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v>40482.208333333336</v>
      </c>
      <c r="O783" s="10"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>(E784/D784)*100</f>
        <v>215.31372549019611</v>
      </c>
      <c r="G784" t="s">
        <v>20</v>
      </c>
      <c r="H784">
        <v>161</v>
      </c>
      <c r="I784" s="5">
        <f>E784/H784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v>40603.25</v>
      </c>
      <c r="O784" s="10"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>(E785/D785)*100</f>
        <v>141.22972972972974</v>
      </c>
      <c r="G785" t="s">
        <v>20</v>
      </c>
      <c r="H785">
        <v>138</v>
      </c>
      <c r="I785" s="5">
        <f>E785/H785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v>41625.25</v>
      </c>
      <c r="O785" s="10"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>(E786/D786)*100</f>
        <v>115.33745781777279</v>
      </c>
      <c r="G786" t="s">
        <v>20</v>
      </c>
      <c r="H786">
        <v>3308</v>
      </c>
      <c r="I786" s="5">
        <f>E786/H786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v>42435.25</v>
      </c>
      <c r="O786" s="10"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>(E787/D787)*100</f>
        <v>193.11940298507463</v>
      </c>
      <c r="G787" t="s">
        <v>20</v>
      </c>
      <c r="H787">
        <v>127</v>
      </c>
      <c r="I787" s="5">
        <f>E787/H787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v>43582.208333333328</v>
      </c>
      <c r="O787" s="10"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>(E788/D788)*100</f>
        <v>729.73333333333335</v>
      </c>
      <c r="G788" t="s">
        <v>20</v>
      </c>
      <c r="H788">
        <v>207</v>
      </c>
      <c r="I788" s="5">
        <f>E788/H788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v>43186.208333333328</v>
      </c>
      <c r="O788" s="10"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>(E789/D789)*100</f>
        <v>99.66339869281046</v>
      </c>
      <c r="G789" t="s">
        <v>14</v>
      </c>
      <c r="H789">
        <v>859</v>
      </c>
      <c r="I789" s="5">
        <f>E789/H789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v>40684.208333333336</v>
      </c>
      <c r="O789" s="10"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>(E790/D790)*100</f>
        <v>88.166666666666671</v>
      </c>
      <c r="G790" t="s">
        <v>47</v>
      </c>
      <c r="H790">
        <v>31</v>
      </c>
      <c r="I790" s="5">
        <f>E790/H790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v>41202.208333333336</v>
      </c>
      <c r="O790" s="10"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>(E791/D791)*100</f>
        <v>37.233333333333334</v>
      </c>
      <c r="G791" t="s">
        <v>14</v>
      </c>
      <c r="H791">
        <v>45</v>
      </c>
      <c r="I791" s="5">
        <f>E791/H791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v>41786.208333333336</v>
      </c>
      <c r="O791" s="10"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>(E792/D792)*100</f>
        <v>30.540075309306079</v>
      </c>
      <c r="G792" t="s">
        <v>74</v>
      </c>
      <c r="H792">
        <v>1113</v>
      </c>
      <c r="I792" s="5">
        <f>E792/H792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v>40223.25</v>
      </c>
      <c r="O792" s="10"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>(E793/D793)*100</f>
        <v>25.714285714285712</v>
      </c>
      <c r="G793" t="s">
        <v>14</v>
      </c>
      <c r="H793">
        <v>6</v>
      </c>
      <c r="I793" s="5">
        <f>E793/H793</f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v>42715.25</v>
      </c>
      <c r="O793" s="10"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>(E794/D794)*100</f>
        <v>34</v>
      </c>
      <c r="G794" t="s">
        <v>14</v>
      </c>
      <c r="H794">
        <v>7</v>
      </c>
      <c r="I794" s="5">
        <f>E794/H794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v>41451.208333333336</v>
      </c>
      <c r="O794" s="10"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>(E795/D795)*100</f>
        <v>1185.909090909091</v>
      </c>
      <c r="G795" t="s">
        <v>20</v>
      </c>
      <c r="H795">
        <v>181</v>
      </c>
      <c r="I795" s="5">
        <f>E795/H795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v>41450.208333333336</v>
      </c>
      <c r="O795" s="10"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>(E796/D796)*100</f>
        <v>125.39393939393939</v>
      </c>
      <c r="G796" t="s">
        <v>20</v>
      </c>
      <c r="H796">
        <v>110</v>
      </c>
      <c r="I796" s="5">
        <f>E796/H796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v>43091.25</v>
      </c>
      <c r="O796" s="10"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>(E797/D797)*100</f>
        <v>14.394366197183098</v>
      </c>
      <c r="G797" t="s">
        <v>14</v>
      </c>
      <c r="H797">
        <v>31</v>
      </c>
      <c r="I797" s="5">
        <f>E797/H797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v>42675.208333333328</v>
      </c>
      <c r="O797" s="10"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>(E798/D798)*100</f>
        <v>54.807692307692314</v>
      </c>
      <c r="G798" t="s">
        <v>14</v>
      </c>
      <c r="H798">
        <v>78</v>
      </c>
      <c r="I798" s="5">
        <f>E798/H798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v>41859.208333333336</v>
      </c>
      <c r="O798" s="10"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>(E799/D799)*100</f>
        <v>109.63157894736841</v>
      </c>
      <c r="G799" t="s">
        <v>20</v>
      </c>
      <c r="H799">
        <v>185</v>
      </c>
      <c r="I799" s="5">
        <f>E799/H799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v>43464.25</v>
      </c>
      <c r="O799" s="10"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>(E800/D800)*100</f>
        <v>188.47058823529412</v>
      </c>
      <c r="G800" t="s">
        <v>20</v>
      </c>
      <c r="H800">
        <v>121</v>
      </c>
      <c r="I800" s="5">
        <f>E800/H800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v>41060.208333333336</v>
      </c>
      <c r="O800" s="10"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>(E801/D801)*100</f>
        <v>87.008284023668637</v>
      </c>
      <c r="G801" t="s">
        <v>14</v>
      </c>
      <c r="H801">
        <v>1225</v>
      </c>
      <c r="I801" s="5">
        <f>E801/H801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v>42399.25</v>
      </c>
      <c r="O801" s="10"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>(E802/D802)*100</f>
        <v>1</v>
      </c>
      <c r="G802" t="s">
        <v>14</v>
      </c>
      <c r="H802">
        <v>1</v>
      </c>
      <c r="I802" s="5">
        <f>E802/H802</f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v>42167.208333333328</v>
      </c>
      <c r="O802" s="10"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>(E803/D803)*100</f>
        <v>202.9130434782609</v>
      </c>
      <c r="G803" t="s">
        <v>20</v>
      </c>
      <c r="H803">
        <v>106</v>
      </c>
      <c r="I803" s="5">
        <f>E803/H803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v>43830.25</v>
      </c>
      <c r="O803" s="10"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>(E804/D804)*100</f>
        <v>197.03225806451613</v>
      </c>
      <c r="G804" t="s">
        <v>20</v>
      </c>
      <c r="H804">
        <v>142</v>
      </c>
      <c r="I804" s="5">
        <f>E804/H804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v>43650.208333333328</v>
      </c>
      <c r="O804" s="10"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>(E805/D805)*100</f>
        <v>107</v>
      </c>
      <c r="G805" t="s">
        <v>20</v>
      </c>
      <c r="H805">
        <v>233</v>
      </c>
      <c r="I805" s="5">
        <f>E805/H805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v>43492.25</v>
      </c>
      <c r="O805" s="10"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>(E806/D806)*100</f>
        <v>268.73076923076923</v>
      </c>
      <c r="G806" t="s">
        <v>20</v>
      </c>
      <c r="H806">
        <v>218</v>
      </c>
      <c r="I806" s="5">
        <f>E806/H806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v>43102.25</v>
      </c>
      <c r="O806" s="10"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>(E807/D807)*100</f>
        <v>50.845360824742272</v>
      </c>
      <c r="G807" t="s">
        <v>14</v>
      </c>
      <c r="H807">
        <v>67</v>
      </c>
      <c r="I807" s="5">
        <f>E807/H807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v>41958.25</v>
      </c>
      <c r="O807" s="10"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>(E808/D808)*100</f>
        <v>1180.2857142857142</v>
      </c>
      <c r="G808" t="s">
        <v>20</v>
      </c>
      <c r="H808">
        <v>76</v>
      </c>
      <c r="I808" s="5">
        <f>E808/H808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v>40973.25</v>
      </c>
      <c r="O808" s="10"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>(E809/D809)*100</f>
        <v>264</v>
      </c>
      <c r="G809" t="s">
        <v>20</v>
      </c>
      <c r="H809">
        <v>43</v>
      </c>
      <c r="I809" s="5">
        <f>E809/H809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v>43753.208333333328</v>
      </c>
      <c r="O809" s="10"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>(E810/D810)*100</f>
        <v>30.44230769230769</v>
      </c>
      <c r="G810" t="s">
        <v>14</v>
      </c>
      <c r="H810">
        <v>19</v>
      </c>
      <c r="I810" s="5">
        <f>E810/H810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v>42507.208333333328</v>
      </c>
      <c r="O810" s="10"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>(E811/D811)*100</f>
        <v>62.880681818181813</v>
      </c>
      <c r="G811" t="s">
        <v>14</v>
      </c>
      <c r="H811">
        <v>2108</v>
      </c>
      <c r="I811" s="5">
        <f>E811/H811</f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v>41135.208333333336</v>
      </c>
      <c r="O811" s="10"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>(E812/D812)*100</f>
        <v>193.125</v>
      </c>
      <c r="G812" t="s">
        <v>20</v>
      </c>
      <c r="H812">
        <v>221</v>
      </c>
      <c r="I812" s="5">
        <f>E812/H812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v>43067.25</v>
      </c>
      <c r="O812" s="10"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>(E813/D813)*100</f>
        <v>77.102702702702715</v>
      </c>
      <c r="G813" t="s">
        <v>14</v>
      </c>
      <c r="H813">
        <v>679</v>
      </c>
      <c r="I813" s="5">
        <f>E813/H813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v>42378.25</v>
      </c>
      <c r="O813" s="10"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>(E814/D814)*100</f>
        <v>225.52763819095478</v>
      </c>
      <c r="G814" t="s">
        <v>20</v>
      </c>
      <c r="H814">
        <v>2805</v>
      </c>
      <c r="I814" s="5">
        <f>E814/H814</f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v>43206.208333333328</v>
      </c>
      <c r="O814" s="10"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>(E815/D815)*100</f>
        <v>239.40625</v>
      </c>
      <c r="G815" t="s">
        <v>20</v>
      </c>
      <c r="H815">
        <v>68</v>
      </c>
      <c r="I815" s="5">
        <f>E815/H815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v>41148.208333333336</v>
      </c>
      <c r="O815" s="10"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>(E816/D816)*100</f>
        <v>92.1875</v>
      </c>
      <c r="G816" t="s">
        <v>14</v>
      </c>
      <c r="H816">
        <v>36</v>
      </c>
      <c r="I816" s="5">
        <f>E816/H816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v>42517.208333333328</v>
      </c>
      <c r="O816" s="10"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>(E817/D817)*100</f>
        <v>130.23333333333335</v>
      </c>
      <c r="G817" t="s">
        <v>20</v>
      </c>
      <c r="H817">
        <v>183</v>
      </c>
      <c r="I817" s="5">
        <f>E817/H817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v>43068.25</v>
      </c>
      <c r="O817" s="10"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>(E818/D818)*100</f>
        <v>615.21739130434787</v>
      </c>
      <c r="G818" t="s">
        <v>20</v>
      </c>
      <c r="H818">
        <v>133</v>
      </c>
      <c r="I818" s="5">
        <f>E818/H818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v>41680.25</v>
      </c>
      <c r="O818" s="10"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>(E819/D819)*100</f>
        <v>368.79532163742692</v>
      </c>
      <c r="G819" t="s">
        <v>20</v>
      </c>
      <c r="H819">
        <v>2489</v>
      </c>
      <c r="I819" s="5">
        <f>E819/H819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v>43589.208333333328</v>
      </c>
      <c r="O819" s="10"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>(E820/D820)*100</f>
        <v>1094.8571428571429</v>
      </c>
      <c r="G820" t="s">
        <v>20</v>
      </c>
      <c r="H820">
        <v>69</v>
      </c>
      <c r="I820" s="5">
        <f>E820/H820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v>43486.25</v>
      </c>
      <c r="O820" s="10"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>(E821/D821)*100</f>
        <v>50.662921348314605</v>
      </c>
      <c r="G821" t="s">
        <v>14</v>
      </c>
      <c r="H821">
        <v>47</v>
      </c>
      <c r="I821" s="5">
        <f>E821/H821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v>41237.25</v>
      </c>
      <c r="O821" s="10"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>(E822/D822)*100</f>
        <v>800.6</v>
      </c>
      <c r="G822" t="s">
        <v>20</v>
      </c>
      <c r="H822">
        <v>279</v>
      </c>
      <c r="I822" s="5">
        <f>E822/H822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v>43310.208333333328</v>
      </c>
      <c r="O822" s="10"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>(E823/D823)*100</f>
        <v>291.28571428571428</v>
      </c>
      <c r="G823" t="s">
        <v>20</v>
      </c>
      <c r="H823">
        <v>210</v>
      </c>
      <c r="I823" s="5">
        <f>E823/H823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v>42794.25</v>
      </c>
      <c r="O823" s="10"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>(E824/D824)*100</f>
        <v>349.9666666666667</v>
      </c>
      <c r="G824" t="s">
        <v>20</v>
      </c>
      <c r="H824">
        <v>2100</v>
      </c>
      <c r="I824" s="5">
        <f>E824/H824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v>41698.25</v>
      </c>
      <c r="O824" s="10"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>(E825/D825)*100</f>
        <v>357.07317073170731</v>
      </c>
      <c r="G825" t="s">
        <v>20</v>
      </c>
      <c r="H825">
        <v>252</v>
      </c>
      <c r="I825" s="5">
        <f>E825/H825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v>41892.208333333336</v>
      </c>
      <c r="O825" s="10"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>(E826/D826)*100</f>
        <v>126.48941176470588</v>
      </c>
      <c r="G826" t="s">
        <v>20</v>
      </c>
      <c r="H826">
        <v>1280</v>
      </c>
      <c r="I826" s="5">
        <f>E826/H826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v>40348.208333333336</v>
      </c>
      <c r="O826" s="10"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>(E827/D827)*100</f>
        <v>387.5</v>
      </c>
      <c r="G827" t="s">
        <v>20</v>
      </c>
      <c r="H827">
        <v>157</v>
      </c>
      <c r="I827" s="5">
        <f>E827/H827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v>42941.208333333328</v>
      </c>
      <c r="O827" s="10"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>(E828/D828)*100</f>
        <v>457.03571428571428</v>
      </c>
      <c r="G828" t="s">
        <v>20</v>
      </c>
      <c r="H828">
        <v>194</v>
      </c>
      <c r="I828" s="5">
        <f>E828/H828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v>40525.25</v>
      </c>
      <c r="O828" s="10"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>(E829/D829)*100</f>
        <v>266.69565217391306</v>
      </c>
      <c r="G829" t="s">
        <v>20</v>
      </c>
      <c r="H829">
        <v>82</v>
      </c>
      <c r="I829" s="5">
        <f>E829/H829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v>40666.208333333336</v>
      </c>
      <c r="O829" s="10"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>(E830/D830)*100</f>
        <v>69</v>
      </c>
      <c r="G830" t="s">
        <v>14</v>
      </c>
      <c r="H830">
        <v>70</v>
      </c>
      <c r="I830" s="5">
        <f>E830/H830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v>43340.208333333328</v>
      </c>
      <c r="O830" s="10"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>(E831/D831)*100</f>
        <v>51.34375</v>
      </c>
      <c r="G831" t="s">
        <v>14</v>
      </c>
      <c r="H831">
        <v>154</v>
      </c>
      <c r="I831" s="5">
        <f>E831/H831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v>42164.208333333328</v>
      </c>
      <c r="O831" s="10"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>(E832/D832)*100</f>
        <v>1.1710526315789473</v>
      </c>
      <c r="G832" t="s">
        <v>14</v>
      </c>
      <c r="H832">
        <v>22</v>
      </c>
      <c r="I832" s="5">
        <f>E832/H832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v>43103.25</v>
      </c>
      <c r="O832" s="10"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>(E833/D833)*100</f>
        <v>108.97734294541709</v>
      </c>
      <c r="G833" t="s">
        <v>20</v>
      </c>
      <c r="H833">
        <v>4233</v>
      </c>
      <c r="I833" s="5">
        <f>E833/H833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v>40994.208333333336</v>
      </c>
      <c r="O833" s="10"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>(E834/D834)*100</f>
        <v>315.17592592592592</v>
      </c>
      <c r="G834" t="s">
        <v>20</v>
      </c>
      <c r="H834">
        <v>1297</v>
      </c>
      <c r="I834" s="5">
        <f>E834/H834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v>42299.208333333328</v>
      </c>
      <c r="O834" s="10"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>(E835/D835)*100</f>
        <v>157.69117647058823</v>
      </c>
      <c r="G835" t="s">
        <v>20</v>
      </c>
      <c r="H835">
        <v>165</v>
      </c>
      <c r="I835" s="5">
        <f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v>40588.25</v>
      </c>
      <c r="O835" s="10"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>(E836/D836)*100</f>
        <v>153.8082191780822</v>
      </c>
      <c r="G836" t="s">
        <v>20</v>
      </c>
      <c r="H836">
        <v>119</v>
      </c>
      <c r="I836" s="5">
        <f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v>41448.208333333336</v>
      </c>
      <c r="O836" s="10"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>(E837/D837)*100</f>
        <v>89.738979118329468</v>
      </c>
      <c r="G837" t="s">
        <v>14</v>
      </c>
      <c r="H837">
        <v>1758</v>
      </c>
      <c r="I837" s="5">
        <f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v>42063.25</v>
      </c>
      <c r="O837" s="10"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>(E838/D838)*100</f>
        <v>75.135802469135797</v>
      </c>
      <c r="G838" t="s">
        <v>14</v>
      </c>
      <c r="H838">
        <v>94</v>
      </c>
      <c r="I838" s="5">
        <f>E838/H838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v>40214.25</v>
      </c>
      <c r="O838" s="10"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>(E839/D839)*100</f>
        <v>852.88135593220341</v>
      </c>
      <c r="G839" t="s">
        <v>20</v>
      </c>
      <c r="H839">
        <v>1797</v>
      </c>
      <c r="I839" s="5">
        <f>E839/H839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v>40629.208333333336</v>
      </c>
      <c r="O839" s="10"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>(E840/D840)*100</f>
        <v>138.90625</v>
      </c>
      <c r="G840" t="s">
        <v>20</v>
      </c>
      <c r="H840">
        <v>261</v>
      </c>
      <c r="I840" s="5">
        <f>E840/H840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v>43370.208333333328</v>
      </c>
      <c r="O840" s="10"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>(E841/D841)*100</f>
        <v>190.18181818181819</v>
      </c>
      <c r="G841" t="s">
        <v>20</v>
      </c>
      <c r="H841">
        <v>157</v>
      </c>
      <c r="I841" s="5">
        <f>E841/H841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v>41715.208333333336</v>
      </c>
      <c r="O841" s="10"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>(E842/D842)*100</f>
        <v>100.24333619948409</v>
      </c>
      <c r="G842" t="s">
        <v>20</v>
      </c>
      <c r="H842">
        <v>3533</v>
      </c>
      <c r="I842" s="5">
        <f>E842/H842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v>41836.208333333336</v>
      </c>
      <c r="O842" s="10"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>(E843/D843)*100</f>
        <v>142.75824175824175</v>
      </c>
      <c r="G843" t="s">
        <v>20</v>
      </c>
      <c r="H843">
        <v>155</v>
      </c>
      <c r="I843" s="5">
        <f>E843/H843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v>42419.25</v>
      </c>
      <c r="O843" s="10"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>(E844/D844)*100</f>
        <v>563.13333333333333</v>
      </c>
      <c r="G844" t="s">
        <v>20</v>
      </c>
      <c r="H844">
        <v>132</v>
      </c>
      <c r="I844" s="5">
        <f>E844/H844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v>43266.208333333328</v>
      </c>
      <c r="O844" s="10"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>(E845/D845)*100</f>
        <v>30.715909090909086</v>
      </c>
      <c r="G845" t="s">
        <v>14</v>
      </c>
      <c r="H845">
        <v>33</v>
      </c>
      <c r="I845" s="5">
        <f>E845/H845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v>43338.208333333328</v>
      </c>
      <c r="O845" s="10"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>(E846/D846)*100</f>
        <v>99.39772727272728</v>
      </c>
      <c r="G846" t="s">
        <v>74</v>
      </c>
      <c r="H846">
        <v>94</v>
      </c>
      <c r="I846" s="5">
        <f>E846/H846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v>40930.25</v>
      </c>
      <c r="O846" s="10"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>(E847/D847)*100</f>
        <v>197.54935622317598</v>
      </c>
      <c r="G847" t="s">
        <v>20</v>
      </c>
      <c r="H847">
        <v>1354</v>
      </c>
      <c r="I847" s="5">
        <f>E847/H847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v>43235.208333333328</v>
      </c>
      <c r="O847" s="10"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>(E848/D848)*100</f>
        <v>508.5</v>
      </c>
      <c r="G848" t="s">
        <v>20</v>
      </c>
      <c r="H848">
        <v>48</v>
      </c>
      <c r="I848" s="5">
        <f>E848/H848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v>43302.208333333328</v>
      </c>
      <c r="O848" s="10"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>(E849/D849)*100</f>
        <v>237.74468085106383</v>
      </c>
      <c r="G849" t="s">
        <v>20</v>
      </c>
      <c r="H849">
        <v>110</v>
      </c>
      <c r="I849" s="5">
        <f>E849/H849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v>43107.25</v>
      </c>
      <c r="O849" s="10"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>(E850/D850)*100</f>
        <v>338.46875</v>
      </c>
      <c r="G850" t="s">
        <v>20</v>
      </c>
      <c r="H850">
        <v>172</v>
      </c>
      <c r="I850" s="5">
        <f>E850/H850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v>40341.208333333336</v>
      </c>
      <c r="O850" s="10"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>(E851/D851)*100</f>
        <v>133.08955223880596</v>
      </c>
      <c r="G851" t="s">
        <v>20</v>
      </c>
      <c r="H851">
        <v>307</v>
      </c>
      <c r="I851" s="5">
        <f>E851/H851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v>40948.25</v>
      </c>
      <c r="O851" s="10"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>(E852/D852)*100</f>
        <v>1</v>
      </c>
      <c r="G852" t="s">
        <v>14</v>
      </c>
      <c r="H852">
        <v>1</v>
      </c>
      <c r="I852" s="5">
        <f>E852/H852</f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v>40866.25</v>
      </c>
      <c r="O852" s="10"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>(E853/D853)*100</f>
        <v>207.79999999999998</v>
      </c>
      <c r="G853" t="s">
        <v>20</v>
      </c>
      <c r="H853">
        <v>160</v>
      </c>
      <c r="I853" s="5">
        <f>E853/H853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v>41031.208333333336</v>
      </c>
      <c r="O853" s="10"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>(E854/D854)*100</f>
        <v>51.122448979591837</v>
      </c>
      <c r="G854" t="s">
        <v>14</v>
      </c>
      <c r="H854">
        <v>31</v>
      </c>
      <c r="I854" s="5">
        <f>E854/H854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v>40740.208333333336</v>
      </c>
      <c r="O854" s="10"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>(E855/D855)*100</f>
        <v>652.05847953216369</v>
      </c>
      <c r="G855" t="s">
        <v>20</v>
      </c>
      <c r="H855">
        <v>1467</v>
      </c>
      <c r="I855" s="5">
        <f>E855/H855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v>40714.208333333336</v>
      </c>
      <c r="O855" s="10"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>(E856/D856)*100</f>
        <v>113.63099415204678</v>
      </c>
      <c r="G856" t="s">
        <v>20</v>
      </c>
      <c r="H856">
        <v>2662</v>
      </c>
      <c r="I856" s="5">
        <f>E856/H856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v>43787.25</v>
      </c>
      <c r="O856" s="10"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>(E857/D857)*100</f>
        <v>102.37606837606839</v>
      </c>
      <c r="G857" t="s">
        <v>20</v>
      </c>
      <c r="H857">
        <v>452</v>
      </c>
      <c r="I857" s="5">
        <f>E857/H857</f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v>40712.208333333336</v>
      </c>
      <c r="O857" s="10"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>(E858/D858)*100</f>
        <v>356.58333333333331</v>
      </c>
      <c r="G858" t="s">
        <v>20</v>
      </c>
      <c r="H858">
        <v>158</v>
      </c>
      <c r="I858" s="5">
        <f>E858/H858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v>41023.208333333336</v>
      </c>
      <c r="O858" s="10"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>(E859/D859)*100</f>
        <v>139.86792452830187</v>
      </c>
      <c r="G859" t="s">
        <v>20</v>
      </c>
      <c r="H859">
        <v>225</v>
      </c>
      <c r="I859" s="5">
        <f>E859/H859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v>40944.25</v>
      </c>
      <c r="O859" s="10"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>(E860/D860)*100</f>
        <v>69.45</v>
      </c>
      <c r="G860" t="s">
        <v>14</v>
      </c>
      <c r="H860">
        <v>35</v>
      </c>
      <c r="I860" s="5">
        <f>E860/H860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v>43211.208333333328</v>
      </c>
      <c r="O860" s="10"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>(E861/D861)*100</f>
        <v>35.534246575342465</v>
      </c>
      <c r="G861" t="s">
        <v>14</v>
      </c>
      <c r="H861">
        <v>63</v>
      </c>
      <c r="I861" s="5">
        <f>E861/H861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v>41334.25</v>
      </c>
      <c r="O861" s="10"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>(E862/D862)*100</f>
        <v>251.65</v>
      </c>
      <c r="G862" t="s">
        <v>20</v>
      </c>
      <c r="H862">
        <v>65</v>
      </c>
      <c r="I862" s="5">
        <f>E862/H862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v>43515.25</v>
      </c>
      <c r="O862" s="10"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>(E863/D863)*100</f>
        <v>105.87500000000001</v>
      </c>
      <c r="G863" t="s">
        <v>20</v>
      </c>
      <c r="H863">
        <v>163</v>
      </c>
      <c r="I863" s="5">
        <f>E863/H863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v>40258.208333333336</v>
      </c>
      <c r="O863" s="10"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>(E864/D864)*100</f>
        <v>187.42857142857144</v>
      </c>
      <c r="G864" t="s">
        <v>20</v>
      </c>
      <c r="H864">
        <v>85</v>
      </c>
      <c r="I864" s="5">
        <f>E864/H864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v>40756.208333333336</v>
      </c>
      <c r="O864" s="10"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>(E865/D865)*100</f>
        <v>386.78571428571428</v>
      </c>
      <c r="G865" t="s">
        <v>20</v>
      </c>
      <c r="H865">
        <v>217</v>
      </c>
      <c r="I865" s="5">
        <f>E865/H865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v>42172.208333333328</v>
      </c>
      <c r="O865" s="10"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>(E866/D866)*100</f>
        <v>347.07142857142856</v>
      </c>
      <c r="G866" t="s">
        <v>20</v>
      </c>
      <c r="H866">
        <v>150</v>
      </c>
      <c r="I866" s="5">
        <f>E866/H866</f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v>42601.208333333328</v>
      </c>
      <c r="O866" s="10"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>(E867/D867)*100</f>
        <v>185.82098765432099</v>
      </c>
      <c r="G867" t="s">
        <v>20</v>
      </c>
      <c r="H867">
        <v>3272</v>
      </c>
      <c r="I867" s="5">
        <f>E867/H867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v>41897.208333333336</v>
      </c>
      <c r="O867" s="10"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>(E868/D868)*100</f>
        <v>43.241247264770237</v>
      </c>
      <c r="G868" t="s">
        <v>74</v>
      </c>
      <c r="H868">
        <v>898</v>
      </c>
      <c r="I868" s="5">
        <f>E868/H868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v>40671.208333333336</v>
      </c>
      <c r="O868" s="10"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>(E869/D869)*100</f>
        <v>162.4375</v>
      </c>
      <c r="G869" t="s">
        <v>20</v>
      </c>
      <c r="H869">
        <v>300</v>
      </c>
      <c r="I869" s="5">
        <f>E869/H869</f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v>43382.208333333328</v>
      </c>
      <c r="O869" s="10"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>(E870/D870)*100</f>
        <v>184.84285714285716</v>
      </c>
      <c r="G870" t="s">
        <v>20</v>
      </c>
      <c r="H870">
        <v>126</v>
      </c>
      <c r="I870" s="5">
        <f>E870/H870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v>41559.208333333336</v>
      </c>
      <c r="O870" s="10"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>(E871/D871)*100</f>
        <v>23.703520691785052</v>
      </c>
      <c r="G871" t="s">
        <v>14</v>
      </c>
      <c r="H871">
        <v>526</v>
      </c>
      <c r="I871" s="5">
        <f>E871/H871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v>40350.208333333336</v>
      </c>
      <c r="O871" s="10"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>(E872/D872)*100</f>
        <v>89.870129870129873</v>
      </c>
      <c r="G872" t="s">
        <v>14</v>
      </c>
      <c r="H872">
        <v>121</v>
      </c>
      <c r="I872" s="5">
        <f>E872/H872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v>42240.208333333328</v>
      </c>
      <c r="O872" s="10"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>(E873/D873)*100</f>
        <v>272.6041958041958</v>
      </c>
      <c r="G873" t="s">
        <v>20</v>
      </c>
      <c r="H873">
        <v>2320</v>
      </c>
      <c r="I873" s="5">
        <f>E873/H873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v>43040.208333333328</v>
      </c>
      <c r="O873" s="10"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>(E874/D874)*100</f>
        <v>170.04255319148936</v>
      </c>
      <c r="G874" t="s">
        <v>20</v>
      </c>
      <c r="H874">
        <v>81</v>
      </c>
      <c r="I874" s="5">
        <f>E874/H874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v>43346.208333333328</v>
      </c>
      <c r="O874" s="10"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>(E875/D875)*100</f>
        <v>188.28503562945369</v>
      </c>
      <c r="G875" t="s">
        <v>20</v>
      </c>
      <c r="H875">
        <v>1887</v>
      </c>
      <c r="I875" s="5">
        <f>E875/H875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v>41647.25</v>
      </c>
      <c r="O875" s="10"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>(E876/D876)*100</f>
        <v>346.93532338308455</v>
      </c>
      <c r="G876" t="s">
        <v>20</v>
      </c>
      <c r="H876">
        <v>4358</v>
      </c>
      <c r="I876" s="5">
        <f>E876/H876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v>40291.208333333336</v>
      </c>
      <c r="O876" s="10"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>(E877/D877)*100</f>
        <v>69.177215189873422</v>
      </c>
      <c r="G877" t="s">
        <v>14</v>
      </c>
      <c r="H877">
        <v>67</v>
      </c>
      <c r="I877" s="5">
        <f>E877/H877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v>40556.25</v>
      </c>
      <c r="O877" s="10"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>(E878/D878)*100</f>
        <v>25.433734939759034</v>
      </c>
      <c r="G878" t="s">
        <v>14</v>
      </c>
      <c r="H878">
        <v>57</v>
      </c>
      <c r="I878" s="5">
        <f>E878/H878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v>43624.208333333328</v>
      </c>
      <c r="O878" s="10"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>(E879/D879)*100</f>
        <v>77.400977995110026</v>
      </c>
      <c r="G879" t="s">
        <v>14</v>
      </c>
      <c r="H879">
        <v>1229</v>
      </c>
      <c r="I879" s="5">
        <f>E879/H879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v>42577.208333333328</v>
      </c>
      <c r="O879" s="10"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>(E880/D880)*100</f>
        <v>37.481481481481481</v>
      </c>
      <c r="G880" t="s">
        <v>14</v>
      </c>
      <c r="H880">
        <v>12</v>
      </c>
      <c r="I880" s="5">
        <f>E880/H880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v>43845.25</v>
      </c>
      <c r="O880" s="10"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>(E881/D881)*100</f>
        <v>543.79999999999995</v>
      </c>
      <c r="G881" t="s">
        <v>20</v>
      </c>
      <c r="H881">
        <v>53</v>
      </c>
      <c r="I881" s="5">
        <f>E881/H881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v>42788.25</v>
      </c>
      <c r="O881" s="10"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>(E882/D882)*100</f>
        <v>228.52189349112427</v>
      </c>
      <c r="G882" t="s">
        <v>20</v>
      </c>
      <c r="H882">
        <v>2414</v>
      </c>
      <c r="I882" s="5">
        <f>E882/H882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v>43667.208333333328</v>
      </c>
      <c r="O882" s="10"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>(E883/D883)*100</f>
        <v>38.948339483394832</v>
      </c>
      <c r="G883" t="s">
        <v>14</v>
      </c>
      <c r="H883">
        <v>452</v>
      </c>
      <c r="I883" s="5">
        <f>E883/H883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v>42194.208333333328</v>
      </c>
      <c r="O883" s="10"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>(E884/D884)*100</f>
        <v>370</v>
      </c>
      <c r="G884" t="s">
        <v>20</v>
      </c>
      <c r="H884">
        <v>80</v>
      </c>
      <c r="I884" s="5">
        <f>E884/H884</f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v>42025.25</v>
      </c>
      <c r="O884" s="10"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>(E885/D885)*100</f>
        <v>237.91176470588232</v>
      </c>
      <c r="G885" t="s">
        <v>20</v>
      </c>
      <c r="H885">
        <v>193</v>
      </c>
      <c r="I885" s="5">
        <f>E885/H885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v>40323.208333333336</v>
      </c>
      <c r="O885" s="10"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>(E886/D886)*100</f>
        <v>64.036299765807954</v>
      </c>
      <c r="G886" t="s">
        <v>14</v>
      </c>
      <c r="H886">
        <v>1886</v>
      </c>
      <c r="I886" s="5">
        <f>E886/H886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v>41763.208333333336</v>
      </c>
      <c r="O886" s="10"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>(E887/D887)*100</f>
        <v>118.27777777777777</v>
      </c>
      <c r="G887" t="s">
        <v>20</v>
      </c>
      <c r="H887">
        <v>52</v>
      </c>
      <c r="I887" s="5">
        <f>E887/H887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v>40335.208333333336</v>
      </c>
      <c r="O887" s="10"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>(E888/D888)*100</f>
        <v>84.824037184594957</v>
      </c>
      <c r="G888" t="s">
        <v>14</v>
      </c>
      <c r="H888">
        <v>1825</v>
      </c>
      <c r="I888" s="5">
        <f>E888/H888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v>40416.208333333336</v>
      </c>
      <c r="O888" s="10"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>(E889/D889)*100</f>
        <v>29.346153846153843</v>
      </c>
      <c r="G889" t="s">
        <v>14</v>
      </c>
      <c r="H889">
        <v>31</v>
      </c>
      <c r="I889" s="5">
        <f>E889/H889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v>42202.208333333328</v>
      </c>
      <c r="O889" s="10"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>(E890/D890)*100</f>
        <v>209.89655172413794</v>
      </c>
      <c r="G890" t="s">
        <v>20</v>
      </c>
      <c r="H890">
        <v>290</v>
      </c>
      <c r="I890" s="5">
        <f>E890/H890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v>42836.208333333328</v>
      </c>
      <c r="O890" s="10"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>(E891/D891)*100</f>
        <v>169.78571428571431</v>
      </c>
      <c r="G891" t="s">
        <v>20</v>
      </c>
      <c r="H891">
        <v>122</v>
      </c>
      <c r="I891" s="5">
        <f>E891/H891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v>41710.208333333336</v>
      </c>
      <c r="O891" s="10"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>(E892/D892)*100</f>
        <v>115.95907738095239</v>
      </c>
      <c r="G892" t="s">
        <v>20</v>
      </c>
      <c r="H892">
        <v>1470</v>
      </c>
      <c r="I892" s="5">
        <f>E892/H892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v>43640.208333333328</v>
      </c>
      <c r="O892" s="10"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>(E893/D893)*100</f>
        <v>258.59999999999997</v>
      </c>
      <c r="G893" t="s">
        <v>20</v>
      </c>
      <c r="H893">
        <v>165</v>
      </c>
      <c r="I893" s="5">
        <f>E893/H893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v>40880.25</v>
      </c>
      <c r="O893" s="10"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>(E894/D894)*100</f>
        <v>230.58333333333331</v>
      </c>
      <c r="G894" t="s">
        <v>20</v>
      </c>
      <c r="H894">
        <v>182</v>
      </c>
      <c r="I894" s="5">
        <f>E894/H894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v>40319.208333333336</v>
      </c>
      <c r="O894" s="10"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>(E895/D895)*100</f>
        <v>128.21428571428572</v>
      </c>
      <c r="G895" t="s">
        <v>20</v>
      </c>
      <c r="H895">
        <v>199</v>
      </c>
      <c r="I895" s="5">
        <f>E895/H895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v>42170.208333333328</v>
      </c>
      <c r="O895" s="10"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>(E896/D896)*100</f>
        <v>188.70588235294116</v>
      </c>
      <c r="G896" t="s">
        <v>20</v>
      </c>
      <c r="H896">
        <v>56</v>
      </c>
      <c r="I896" s="5">
        <f>E896/H896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v>41466.208333333336</v>
      </c>
      <c r="O896" s="10"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>(E897/D897)*100</f>
        <v>6.9511889862327907</v>
      </c>
      <c r="G897" t="s">
        <v>14</v>
      </c>
      <c r="H897">
        <v>107</v>
      </c>
      <c r="I897" s="5">
        <f>E897/H897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v>43134.25</v>
      </c>
      <c r="O897" s="10"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>(E898/D898)*100</f>
        <v>774.43434343434342</v>
      </c>
      <c r="G898" t="s">
        <v>20</v>
      </c>
      <c r="H898">
        <v>1460</v>
      </c>
      <c r="I898" s="5">
        <f>E898/H898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v>40738.208333333336</v>
      </c>
      <c r="O898" s="10"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>(E899/D899)*100</f>
        <v>27.693181818181817</v>
      </c>
      <c r="G899" t="s">
        <v>14</v>
      </c>
      <c r="H899">
        <v>27</v>
      </c>
      <c r="I899" s="5">
        <f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v>43583.208333333328</v>
      </c>
      <c r="O899" s="10"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>(E900/D900)*100</f>
        <v>52.479620323841424</v>
      </c>
      <c r="G900" t="s">
        <v>14</v>
      </c>
      <c r="H900">
        <v>1221</v>
      </c>
      <c r="I900" s="5">
        <f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v>43815.25</v>
      </c>
      <c r="O900" s="10"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>(E901/D901)*100</f>
        <v>407.09677419354841</v>
      </c>
      <c r="G901" t="s">
        <v>20</v>
      </c>
      <c r="H901">
        <v>123</v>
      </c>
      <c r="I901" s="5">
        <f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v>41554.208333333336</v>
      </c>
      <c r="O901" s="10"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>(E902/D902)*100</f>
        <v>2</v>
      </c>
      <c r="G902" t="s">
        <v>14</v>
      </c>
      <c r="H902">
        <v>1</v>
      </c>
      <c r="I902" s="5">
        <f>E902/H902</f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v>41901.208333333336</v>
      </c>
      <c r="O902" s="10"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>(E903/D903)*100</f>
        <v>156.17857142857144</v>
      </c>
      <c r="G903" t="s">
        <v>20</v>
      </c>
      <c r="H903">
        <v>159</v>
      </c>
      <c r="I903" s="5">
        <f>E903/H903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v>43298.208333333328</v>
      </c>
      <c r="O903" s="10"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>(E904/D904)*100</f>
        <v>252.42857142857144</v>
      </c>
      <c r="G904" t="s">
        <v>20</v>
      </c>
      <c r="H904">
        <v>110</v>
      </c>
      <c r="I904" s="5">
        <f>E904/H904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v>42399.25</v>
      </c>
      <c r="O904" s="10"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>(E905/D905)*100</f>
        <v>1.729268292682927</v>
      </c>
      <c r="G905" t="s">
        <v>47</v>
      </c>
      <c r="H905">
        <v>14</v>
      </c>
      <c r="I905" s="5">
        <f>E905/H905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v>41034.208333333336</v>
      </c>
      <c r="O905" s="10"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>(E906/D906)*100</f>
        <v>12.230769230769232</v>
      </c>
      <c r="G906" t="s">
        <v>14</v>
      </c>
      <c r="H906">
        <v>16</v>
      </c>
      <c r="I906" s="5">
        <f>E906/H906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v>41186.208333333336</v>
      </c>
      <c r="O906" s="10"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>(E907/D907)*100</f>
        <v>163.98734177215189</v>
      </c>
      <c r="G907" t="s">
        <v>20</v>
      </c>
      <c r="H907">
        <v>236</v>
      </c>
      <c r="I907" s="5">
        <f>E907/H907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v>41536.208333333336</v>
      </c>
      <c r="O907" s="10"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>(E908/D908)*100</f>
        <v>162.98181818181817</v>
      </c>
      <c r="G908" t="s">
        <v>20</v>
      </c>
      <c r="H908">
        <v>191</v>
      </c>
      <c r="I908" s="5">
        <f>E908/H908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v>42868.208333333328</v>
      </c>
      <c r="O908" s="10"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>(E909/D909)*100</f>
        <v>20.252747252747252</v>
      </c>
      <c r="G909" t="s">
        <v>14</v>
      </c>
      <c r="H909">
        <v>41</v>
      </c>
      <c r="I909" s="5">
        <f>E909/H909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v>40660.208333333336</v>
      </c>
      <c r="O909" s="10"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>(E910/D910)*100</f>
        <v>319.24083769633506</v>
      </c>
      <c r="G910" t="s">
        <v>20</v>
      </c>
      <c r="H910">
        <v>3934</v>
      </c>
      <c r="I910" s="5">
        <f>E910/H910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v>41031.208333333336</v>
      </c>
      <c r="O910" s="10"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>(E911/D911)*100</f>
        <v>478.94444444444446</v>
      </c>
      <c r="G911" t="s">
        <v>20</v>
      </c>
      <c r="H911">
        <v>80</v>
      </c>
      <c r="I911" s="5">
        <f>E911/H911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v>43255.208333333328</v>
      </c>
      <c r="O911" s="10"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>(E912/D912)*100</f>
        <v>19.556634304207122</v>
      </c>
      <c r="G912" t="s">
        <v>74</v>
      </c>
      <c r="H912">
        <v>296</v>
      </c>
      <c r="I912" s="5">
        <f>E912/H912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v>42026.25</v>
      </c>
      <c r="O912" s="10"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>(E913/D913)*100</f>
        <v>198.94827586206895</v>
      </c>
      <c r="G913" t="s">
        <v>20</v>
      </c>
      <c r="H913">
        <v>462</v>
      </c>
      <c r="I913" s="5">
        <f>E913/H913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v>43717.208333333328</v>
      </c>
      <c r="O913" s="10"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>(E914/D914)*100</f>
        <v>795</v>
      </c>
      <c r="G914" t="s">
        <v>20</v>
      </c>
      <c r="H914">
        <v>179</v>
      </c>
      <c r="I914" s="5">
        <f>E914/H914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v>41157.208333333336</v>
      </c>
      <c r="O914" s="10"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>(E915/D915)*100</f>
        <v>50.621082621082621</v>
      </c>
      <c r="G915" t="s">
        <v>14</v>
      </c>
      <c r="H915">
        <v>523</v>
      </c>
      <c r="I915" s="5">
        <f>E915/H915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v>43597.208333333328</v>
      </c>
      <c r="O915" s="10"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>(E916/D916)*100</f>
        <v>57.4375</v>
      </c>
      <c r="G916" t="s">
        <v>14</v>
      </c>
      <c r="H916">
        <v>141</v>
      </c>
      <c r="I916" s="5">
        <f>E916/H916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v>41490.208333333336</v>
      </c>
      <c r="O916" s="10"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>(E917/D917)*100</f>
        <v>155.62827640984909</v>
      </c>
      <c r="G917" t="s">
        <v>20</v>
      </c>
      <c r="H917">
        <v>1866</v>
      </c>
      <c r="I917" s="5">
        <f>E917/H917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v>42976.208333333328</v>
      </c>
      <c r="O917" s="10"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>(E918/D918)*100</f>
        <v>36.297297297297298</v>
      </c>
      <c r="G918" t="s">
        <v>14</v>
      </c>
      <c r="H918">
        <v>52</v>
      </c>
      <c r="I918" s="5">
        <f>E918/H918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v>41991.25</v>
      </c>
      <c r="O918" s="10"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>(E919/D919)*100</f>
        <v>58.25</v>
      </c>
      <c r="G919" t="s">
        <v>47</v>
      </c>
      <c r="H919">
        <v>27</v>
      </c>
      <c r="I919" s="5">
        <f>E919/H919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v>40722.208333333336</v>
      </c>
      <c r="O919" s="10"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>(E920/D920)*100</f>
        <v>237.39473684210526</v>
      </c>
      <c r="G920" t="s">
        <v>20</v>
      </c>
      <c r="H920">
        <v>156</v>
      </c>
      <c r="I920" s="5">
        <f>E920/H920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v>41117.208333333336</v>
      </c>
      <c r="O920" s="10"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>(E921/D921)*100</f>
        <v>58.75</v>
      </c>
      <c r="G921" t="s">
        <v>14</v>
      </c>
      <c r="H921">
        <v>225</v>
      </c>
      <c r="I921" s="5">
        <f>E921/H921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v>43022.208333333328</v>
      </c>
      <c r="O921" s="10"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>(E922/D922)*100</f>
        <v>182.56603773584905</v>
      </c>
      <c r="G922" t="s">
        <v>20</v>
      </c>
      <c r="H922">
        <v>255</v>
      </c>
      <c r="I922" s="5">
        <f>E922/H922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v>43503.25</v>
      </c>
      <c r="O922" s="10"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>(E923/D923)*100</f>
        <v>0.75436408977556113</v>
      </c>
      <c r="G923" t="s">
        <v>14</v>
      </c>
      <c r="H923">
        <v>38</v>
      </c>
      <c r="I923" s="5">
        <f>E923/H923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v>40951.25</v>
      </c>
      <c r="O923" s="10"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>(E924/D924)*100</f>
        <v>175.95330739299609</v>
      </c>
      <c r="G924" t="s">
        <v>20</v>
      </c>
      <c r="H924">
        <v>2261</v>
      </c>
      <c r="I924" s="5">
        <f>E924/H924</f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v>43443.25</v>
      </c>
      <c r="O924" s="10"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>(E925/D925)*100</f>
        <v>237.88235294117646</v>
      </c>
      <c r="G925" t="s">
        <v>20</v>
      </c>
      <c r="H925">
        <v>40</v>
      </c>
      <c r="I925" s="5">
        <f>E925/H925</f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v>40373.208333333336</v>
      </c>
      <c r="O925" s="10"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>(E926/D926)*100</f>
        <v>488.05076142131981</v>
      </c>
      <c r="G926" t="s">
        <v>20</v>
      </c>
      <c r="H926">
        <v>2289</v>
      </c>
      <c r="I926" s="5">
        <f>E926/H926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v>43769.208333333328</v>
      </c>
      <c r="O926" s="10"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>(E927/D927)*100</f>
        <v>224.06666666666669</v>
      </c>
      <c r="G927" t="s">
        <v>20</v>
      </c>
      <c r="H927">
        <v>65</v>
      </c>
      <c r="I927" s="5">
        <f>E927/H927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v>43000.208333333328</v>
      </c>
      <c r="O927" s="10"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>(E928/D928)*100</f>
        <v>18.126436781609197</v>
      </c>
      <c r="G928" t="s">
        <v>14</v>
      </c>
      <c r="H928">
        <v>15</v>
      </c>
      <c r="I928" s="5">
        <f>E928/H928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v>42502.208333333328</v>
      </c>
      <c r="O928" s="10"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>(E929/D929)*100</f>
        <v>45.847222222222221</v>
      </c>
      <c r="G929" t="s">
        <v>14</v>
      </c>
      <c r="H929">
        <v>37</v>
      </c>
      <c r="I929" s="5">
        <f>E929/H929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v>41102.208333333336</v>
      </c>
      <c r="O929" s="10"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>(E930/D930)*100</f>
        <v>117.31541218637993</v>
      </c>
      <c r="G930" t="s">
        <v>20</v>
      </c>
      <c r="H930">
        <v>3777</v>
      </c>
      <c r="I930" s="5">
        <f>E930/H930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v>41637.25</v>
      </c>
      <c r="O930" s="10"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>(E931/D931)*100</f>
        <v>217.30909090909088</v>
      </c>
      <c r="G931" t="s">
        <v>20</v>
      </c>
      <c r="H931">
        <v>184</v>
      </c>
      <c r="I931" s="5">
        <f>E931/H931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v>42858.208333333328</v>
      </c>
      <c r="O931" s="10"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>(E932/D932)*100</f>
        <v>112.28571428571428</v>
      </c>
      <c r="G932" t="s">
        <v>20</v>
      </c>
      <c r="H932">
        <v>85</v>
      </c>
      <c r="I932" s="5">
        <f>E932/H932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v>42060.25</v>
      </c>
      <c r="O932" s="10"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>(E933/D933)*100</f>
        <v>72.51898734177216</v>
      </c>
      <c r="G933" t="s">
        <v>14</v>
      </c>
      <c r="H933">
        <v>112</v>
      </c>
      <c r="I933" s="5">
        <f>E933/H933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v>41818.208333333336</v>
      </c>
      <c r="O933" s="10"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>(E934/D934)*100</f>
        <v>212.30434782608697</v>
      </c>
      <c r="G934" t="s">
        <v>20</v>
      </c>
      <c r="H934">
        <v>144</v>
      </c>
      <c r="I934" s="5">
        <f>E934/H934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v>41709.208333333336</v>
      </c>
      <c r="O934" s="10"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>(E935/D935)*100</f>
        <v>239.74657534246577</v>
      </c>
      <c r="G935" t="s">
        <v>20</v>
      </c>
      <c r="H935">
        <v>1902</v>
      </c>
      <c r="I935" s="5">
        <f>E935/H935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v>41372.208333333336</v>
      </c>
      <c r="O935" s="10"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>(E936/D936)*100</f>
        <v>181.93548387096774</v>
      </c>
      <c r="G936" t="s">
        <v>20</v>
      </c>
      <c r="H936">
        <v>105</v>
      </c>
      <c r="I936" s="5">
        <f>E936/H936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v>42422.25</v>
      </c>
      <c r="O936" s="10"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>(E937/D937)*100</f>
        <v>164.13114754098362</v>
      </c>
      <c r="G937" t="s">
        <v>20</v>
      </c>
      <c r="H937">
        <v>132</v>
      </c>
      <c r="I937" s="5">
        <f>E937/H937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v>42209.208333333328</v>
      </c>
      <c r="O937" s="10"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>(E938/D938)*100</f>
        <v>1.6375968992248062</v>
      </c>
      <c r="G938" t="s">
        <v>14</v>
      </c>
      <c r="H938">
        <v>21</v>
      </c>
      <c r="I938" s="5">
        <f>E938/H938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v>43668.208333333328</v>
      </c>
      <c r="O938" s="10"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>(E939/D939)*100</f>
        <v>49.64385964912281</v>
      </c>
      <c r="G939" t="s">
        <v>74</v>
      </c>
      <c r="H939">
        <v>976</v>
      </c>
      <c r="I939" s="5">
        <f>E939/H939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v>42334.25</v>
      </c>
      <c r="O939" s="10"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>(E940/D940)*100</f>
        <v>109.70652173913042</v>
      </c>
      <c r="G940" t="s">
        <v>20</v>
      </c>
      <c r="H940">
        <v>96</v>
      </c>
      <c r="I940" s="5">
        <f>E940/H940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v>43263.208333333328</v>
      </c>
      <c r="O940" s="10"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>(E941/D941)*100</f>
        <v>49.217948717948715</v>
      </c>
      <c r="G941" t="s">
        <v>14</v>
      </c>
      <c r="H941">
        <v>67</v>
      </c>
      <c r="I941" s="5">
        <f>E941/H941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v>40670.208333333336</v>
      </c>
      <c r="O941" s="10"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>(E942/D942)*100</f>
        <v>62.232323232323225</v>
      </c>
      <c r="G942" t="s">
        <v>47</v>
      </c>
      <c r="H942">
        <v>66</v>
      </c>
      <c r="I942" s="5">
        <f>E942/H942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v>41244.25</v>
      </c>
      <c r="O942" s="10"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>(E943/D943)*100</f>
        <v>13.05813953488372</v>
      </c>
      <c r="G943" t="s">
        <v>14</v>
      </c>
      <c r="H943">
        <v>78</v>
      </c>
      <c r="I943" s="5">
        <f>E943/H943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v>40552.25</v>
      </c>
      <c r="O943" s="10"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>(E944/D944)*100</f>
        <v>64.635416666666671</v>
      </c>
      <c r="G944" t="s">
        <v>14</v>
      </c>
      <c r="H944">
        <v>67</v>
      </c>
      <c r="I944" s="5">
        <f>E944/H944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v>40568.25</v>
      </c>
      <c r="O944" s="10"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>(E945/D945)*100</f>
        <v>159.58666666666667</v>
      </c>
      <c r="G945" t="s">
        <v>20</v>
      </c>
      <c r="H945">
        <v>114</v>
      </c>
      <c r="I945" s="5">
        <f>E945/H945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v>41906.208333333336</v>
      </c>
      <c r="O945" s="10"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>(E946/D946)*100</f>
        <v>81.42</v>
      </c>
      <c r="G946" t="s">
        <v>14</v>
      </c>
      <c r="H946">
        <v>263</v>
      </c>
      <c r="I946" s="5">
        <f>E946/H946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v>42776.25</v>
      </c>
      <c r="O946" s="10"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>(E947/D947)*100</f>
        <v>32.444767441860463</v>
      </c>
      <c r="G947" t="s">
        <v>14</v>
      </c>
      <c r="H947">
        <v>1691</v>
      </c>
      <c r="I947" s="5">
        <f>E947/H947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v>41004.208333333336</v>
      </c>
      <c r="O947" s="10"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>(E948/D948)*100</f>
        <v>9.9141184124918666</v>
      </c>
      <c r="G948" t="s">
        <v>14</v>
      </c>
      <c r="H948">
        <v>181</v>
      </c>
      <c r="I948" s="5">
        <f>E948/H948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v>40710.208333333336</v>
      </c>
      <c r="O948" s="10"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>(E949/D949)*100</f>
        <v>26.694444444444443</v>
      </c>
      <c r="G949" t="s">
        <v>14</v>
      </c>
      <c r="H949">
        <v>13</v>
      </c>
      <c r="I949" s="5">
        <f>E949/H949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v>41908.208333333336</v>
      </c>
      <c r="O949" s="10"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>(E950/D950)*100</f>
        <v>62.957446808510639</v>
      </c>
      <c r="G950" t="s">
        <v>74</v>
      </c>
      <c r="H950">
        <v>160</v>
      </c>
      <c r="I950" s="5">
        <f>E950/H950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v>41985.25</v>
      </c>
      <c r="O950" s="10"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>(E951/D951)*100</f>
        <v>161.35593220338984</v>
      </c>
      <c r="G951" t="s">
        <v>20</v>
      </c>
      <c r="H951">
        <v>203</v>
      </c>
      <c r="I951" s="5">
        <f>E951/H951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v>42112.208333333328</v>
      </c>
      <c r="O951" s="10"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>(E952/D952)*100</f>
        <v>5</v>
      </c>
      <c r="G952" t="s">
        <v>14</v>
      </c>
      <c r="H952">
        <v>1</v>
      </c>
      <c r="I952" s="5">
        <f>E952/H952</f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v>43571.208333333328</v>
      </c>
      <c r="O952" s="10"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>(E953/D953)*100</f>
        <v>1096.9379310344827</v>
      </c>
      <c r="G953" t="s">
        <v>20</v>
      </c>
      <c r="H953">
        <v>1559</v>
      </c>
      <c r="I953" s="5">
        <f>E953/H953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v>42730.25</v>
      </c>
      <c r="O953" s="10"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>(E954/D954)*100</f>
        <v>70.094158075601371</v>
      </c>
      <c r="G954" t="s">
        <v>74</v>
      </c>
      <c r="H954">
        <v>2266</v>
      </c>
      <c r="I954" s="5">
        <f>E954/H954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v>42591.208333333328</v>
      </c>
      <c r="O954" s="10"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>(E955/D955)*100</f>
        <v>60</v>
      </c>
      <c r="G955" t="s">
        <v>14</v>
      </c>
      <c r="H955">
        <v>21</v>
      </c>
      <c r="I955" s="5">
        <f>E955/H955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v>42358.25</v>
      </c>
      <c r="O955" s="10"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>(E956/D956)*100</f>
        <v>367.0985915492958</v>
      </c>
      <c r="G956" t="s">
        <v>20</v>
      </c>
      <c r="H956">
        <v>1548</v>
      </c>
      <c r="I956" s="5">
        <f>E956/H956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v>41174.208333333336</v>
      </c>
      <c r="O956" s="10"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>(E957/D957)*100</f>
        <v>1109</v>
      </c>
      <c r="G957" t="s">
        <v>20</v>
      </c>
      <c r="H957">
        <v>80</v>
      </c>
      <c r="I957" s="5">
        <f>E957/H957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v>41238.25</v>
      </c>
      <c r="O957" s="10"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>(E958/D958)*100</f>
        <v>19.028784648187631</v>
      </c>
      <c r="G958" t="s">
        <v>14</v>
      </c>
      <c r="H958">
        <v>830</v>
      </c>
      <c r="I958" s="5">
        <f>E958/H958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v>42360.25</v>
      </c>
      <c r="O958" s="10"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>(E959/D959)*100</f>
        <v>126.87755102040816</v>
      </c>
      <c r="G959" t="s">
        <v>20</v>
      </c>
      <c r="H959">
        <v>131</v>
      </c>
      <c r="I959" s="5">
        <f>E959/H959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v>40955.25</v>
      </c>
      <c r="O959" s="10"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>(E960/D960)*100</f>
        <v>734.63636363636363</v>
      </c>
      <c r="G960" t="s">
        <v>20</v>
      </c>
      <c r="H960">
        <v>112</v>
      </c>
      <c r="I960" s="5">
        <f>E960/H960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v>40350.208333333336</v>
      </c>
      <c r="O960" s="10"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>(E961/D961)*100</f>
        <v>4.5731034482758623</v>
      </c>
      <c r="G961" t="s">
        <v>14</v>
      </c>
      <c r="H961">
        <v>130</v>
      </c>
      <c r="I961" s="5">
        <f>E961/H961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v>40357.208333333336</v>
      </c>
      <c r="O961" s="10"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>(E962/D962)*100</f>
        <v>85.054545454545448</v>
      </c>
      <c r="G962" t="s">
        <v>14</v>
      </c>
      <c r="H962">
        <v>55</v>
      </c>
      <c r="I962" s="5">
        <f>E962/H962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v>42408.25</v>
      </c>
      <c r="O962" s="10"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>(E963/D963)*100</f>
        <v>119.29824561403508</v>
      </c>
      <c r="G963" t="s">
        <v>20</v>
      </c>
      <c r="H963">
        <v>155</v>
      </c>
      <c r="I963" s="5">
        <f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v>40591.25</v>
      </c>
      <c r="O963" s="10"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>(E964/D964)*100</f>
        <v>296.02777777777777</v>
      </c>
      <c r="G964" t="s">
        <v>20</v>
      </c>
      <c r="H964">
        <v>266</v>
      </c>
      <c r="I964" s="5">
        <f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v>41592.25</v>
      </c>
      <c r="O964" s="10"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>(E965/D965)*100</f>
        <v>84.694915254237287</v>
      </c>
      <c r="G965" t="s">
        <v>14</v>
      </c>
      <c r="H965">
        <v>114</v>
      </c>
      <c r="I965" s="5">
        <f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v>40607.25</v>
      </c>
      <c r="O965" s="10"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>(E966/D966)*100</f>
        <v>355.7837837837838</v>
      </c>
      <c r="G966" t="s">
        <v>20</v>
      </c>
      <c r="H966">
        <v>155</v>
      </c>
      <c r="I966" s="5">
        <f>E966/H966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v>42135.208333333328</v>
      </c>
      <c r="O966" s="10"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>(E967/D967)*100</f>
        <v>386.40909090909093</v>
      </c>
      <c r="G967" t="s">
        <v>20</v>
      </c>
      <c r="H967">
        <v>207</v>
      </c>
      <c r="I967" s="5">
        <f>E967/H967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v>40203.25</v>
      </c>
      <c r="O967" s="10"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>(E968/D968)*100</f>
        <v>792.23529411764707</v>
      </c>
      <c r="G968" t="s">
        <v>20</v>
      </c>
      <c r="H968">
        <v>245</v>
      </c>
      <c r="I968" s="5">
        <f>E968/H968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v>42901.208333333328</v>
      </c>
      <c r="O968" s="10"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>(E969/D969)*100</f>
        <v>137.03393665158373</v>
      </c>
      <c r="G969" t="s">
        <v>20</v>
      </c>
      <c r="H969">
        <v>1573</v>
      </c>
      <c r="I969" s="5">
        <f>E969/H969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v>41005.208333333336</v>
      </c>
      <c r="O969" s="10"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>(E970/D970)*100</f>
        <v>338.20833333333337</v>
      </c>
      <c r="G970" t="s">
        <v>20</v>
      </c>
      <c r="H970">
        <v>114</v>
      </c>
      <c r="I970" s="5">
        <f>E970/H970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v>40544.25</v>
      </c>
      <c r="O970" s="10"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>(E971/D971)*100</f>
        <v>108.22784810126582</v>
      </c>
      <c r="G971" t="s">
        <v>20</v>
      </c>
      <c r="H971">
        <v>93</v>
      </c>
      <c r="I971" s="5">
        <f>E971/H971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v>43821.25</v>
      </c>
      <c r="O971" s="10"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>(E972/D972)*100</f>
        <v>60.757639620653315</v>
      </c>
      <c r="G972" t="s">
        <v>14</v>
      </c>
      <c r="H972">
        <v>594</v>
      </c>
      <c r="I972" s="5">
        <f>E972/H972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v>40672.208333333336</v>
      </c>
      <c r="O972" s="10"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>(E973/D973)*100</f>
        <v>27.725490196078432</v>
      </c>
      <c r="G973" t="s">
        <v>14</v>
      </c>
      <c r="H973">
        <v>24</v>
      </c>
      <c r="I973" s="5">
        <f>E973/H973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v>41555.208333333336</v>
      </c>
      <c r="O973" s="10"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>(E974/D974)*100</f>
        <v>228.3934426229508</v>
      </c>
      <c r="G974" t="s">
        <v>20</v>
      </c>
      <c r="H974">
        <v>1681</v>
      </c>
      <c r="I974" s="5">
        <f>E974/H974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v>41792.208333333336</v>
      </c>
      <c r="O974" s="10"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>(E975/D975)*100</f>
        <v>21.615194054500414</v>
      </c>
      <c r="G975" t="s">
        <v>14</v>
      </c>
      <c r="H975">
        <v>252</v>
      </c>
      <c r="I975" s="5">
        <f>E975/H975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v>40522.25</v>
      </c>
      <c r="O975" s="10"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>(E976/D976)*100</f>
        <v>373.875</v>
      </c>
      <c r="G976" t="s">
        <v>20</v>
      </c>
      <c r="H976">
        <v>32</v>
      </c>
      <c r="I976" s="5">
        <f>E976/H976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v>41412.208333333336</v>
      </c>
      <c r="O976" s="10"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>(E977/D977)*100</f>
        <v>154.92592592592592</v>
      </c>
      <c r="G977" t="s">
        <v>20</v>
      </c>
      <c r="H977">
        <v>135</v>
      </c>
      <c r="I977" s="5">
        <f>E977/H977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v>42337.25</v>
      </c>
      <c r="O977" s="10"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>(E978/D978)*100</f>
        <v>322.14999999999998</v>
      </c>
      <c r="G978" t="s">
        <v>20</v>
      </c>
      <c r="H978">
        <v>140</v>
      </c>
      <c r="I978" s="5">
        <f>E978/H978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v>40571.25</v>
      </c>
      <c r="O978" s="10"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>(E979/D979)*100</f>
        <v>73.957142857142856</v>
      </c>
      <c r="G979" t="s">
        <v>14</v>
      </c>
      <c r="H979">
        <v>67</v>
      </c>
      <c r="I979" s="5">
        <f>E979/H979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v>43138.25</v>
      </c>
      <c r="O979" s="10"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>(E980/D980)*100</f>
        <v>864.1</v>
      </c>
      <c r="G980" t="s">
        <v>20</v>
      </c>
      <c r="H980">
        <v>92</v>
      </c>
      <c r="I980" s="5">
        <f>E980/H980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v>42686.25</v>
      </c>
      <c r="O980" s="10"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>(E981/D981)*100</f>
        <v>143.26245847176079</v>
      </c>
      <c r="G981" t="s">
        <v>20</v>
      </c>
      <c r="H981">
        <v>1015</v>
      </c>
      <c r="I981" s="5">
        <f>E981/H981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v>42078.208333333328</v>
      </c>
      <c r="O981" s="10"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>(E982/D982)*100</f>
        <v>40.281762295081968</v>
      </c>
      <c r="G982" t="s">
        <v>14</v>
      </c>
      <c r="H982">
        <v>742</v>
      </c>
      <c r="I982" s="5">
        <f>E982/H982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v>42307.208333333328</v>
      </c>
      <c r="O982" s="10"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>(E983/D983)*100</f>
        <v>178.22388059701493</v>
      </c>
      <c r="G983" t="s">
        <v>20</v>
      </c>
      <c r="H983">
        <v>323</v>
      </c>
      <c r="I983" s="5">
        <f>E983/H983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v>43094.25</v>
      </c>
      <c r="O983" s="10"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>(E984/D984)*100</f>
        <v>84.930555555555557</v>
      </c>
      <c r="G984" t="s">
        <v>14</v>
      </c>
      <c r="H984">
        <v>75</v>
      </c>
      <c r="I984" s="5">
        <f>E984/H984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v>40743.208333333336</v>
      </c>
      <c r="O984" s="10"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>(E985/D985)*100</f>
        <v>145.93648334624322</v>
      </c>
      <c r="G985" t="s">
        <v>20</v>
      </c>
      <c r="H985">
        <v>2326</v>
      </c>
      <c r="I985" s="5">
        <f>E985/H985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v>43681.208333333328</v>
      </c>
      <c r="O985" s="10"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>(E986/D986)*100</f>
        <v>152.46153846153848</v>
      </c>
      <c r="G986" t="s">
        <v>20</v>
      </c>
      <c r="H986">
        <v>381</v>
      </c>
      <c r="I986" s="5">
        <f>E986/H986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v>43716.208333333328</v>
      </c>
      <c r="O986" s="10"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>(E987/D987)*100</f>
        <v>67.129542790152414</v>
      </c>
      <c r="G987" t="s">
        <v>14</v>
      </c>
      <c r="H987">
        <v>4405</v>
      </c>
      <c r="I987" s="5">
        <f>E987/H987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v>41614.25</v>
      </c>
      <c r="O987" s="10"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>(E988/D988)*100</f>
        <v>40.307692307692307</v>
      </c>
      <c r="G988" t="s">
        <v>14</v>
      </c>
      <c r="H988">
        <v>92</v>
      </c>
      <c r="I988" s="5">
        <f>E988/H988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v>40638.208333333336</v>
      </c>
      <c r="O988" s="10"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>(E989/D989)*100</f>
        <v>216.79032258064518</v>
      </c>
      <c r="G989" t="s">
        <v>20</v>
      </c>
      <c r="H989">
        <v>480</v>
      </c>
      <c r="I989" s="5">
        <f>E989/H989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v>42852.208333333328</v>
      </c>
      <c r="O989" s="10"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>(E990/D990)*100</f>
        <v>52.117021276595743</v>
      </c>
      <c r="G990" t="s">
        <v>14</v>
      </c>
      <c r="H990">
        <v>64</v>
      </c>
      <c r="I990" s="5">
        <f>E990/H990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v>42686.25</v>
      </c>
      <c r="O990" s="10"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>(E991/D991)*100</f>
        <v>499.58333333333337</v>
      </c>
      <c r="G991" t="s">
        <v>20</v>
      </c>
      <c r="H991">
        <v>226</v>
      </c>
      <c r="I991" s="5">
        <f>E991/H991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v>43571.208333333328</v>
      </c>
      <c r="O991" s="10"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>(E992/D992)*100</f>
        <v>87.679487179487182</v>
      </c>
      <c r="G992" t="s">
        <v>14</v>
      </c>
      <c r="H992">
        <v>64</v>
      </c>
      <c r="I992" s="5">
        <f>E992/H992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v>42432.25</v>
      </c>
      <c r="O992" s="10"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>(E993/D993)*100</f>
        <v>113.17346938775511</v>
      </c>
      <c r="G993" t="s">
        <v>20</v>
      </c>
      <c r="H993">
        <v>241</v>
      </c>
      <c r="I993" s="5">
        <f>E993/H993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v>41907.208333333336</v>
      </c>
      <c r="O993" s="10"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>(E994/D994)*100</f>
        <v>426.54838709677421</v>
      </c>
      <c r="G994" t="s">
        <v>20</v>
      </c>
      <c r="H994">
        <v>132</v>
      </c>
      <c r="I994" s="5">
        <f>E994/H994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v>43227.208333333328</v>
      </c>
      <c r="O994" s="10"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>(E995/D995)*100</f>
        <v>77.632653061224488</v>
      </c>
      <c r="G995" t="s">
        <v>74</v>
      </c>
      <c r="H995">
        <v>75</v>
      </c>
      <c r="I995" s="5">
        <f>E995/H995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v>42362.25</v>
      </c>
      <c r="O995" s="10"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>(E996/D996)*100</f>
        <v>52.496810772501767</v>
      </c>
      <c r="G996" t="s">
        <v>14</v>
      </c>
      <c r="H996">
        <v>842</v>
      </c>
      <c r="I996" s="5">
        <f>E996/H996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v>41929.208333333336</v>
      </c>
      <c r="O996" s="10"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>(E997/D997)*100</f>
        <v>157.46762589928059</v>
      </c>
      <c r="G997" t="s">
        <v>20</v>
      </c>
      <c r="H997">
        <v>2043</v>
      </c>
      <c r="I997" s="5">
        <f>E997/H997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v>43408.208333333328</v>
      </c>
      <c r="O997" s="10"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>(E998/D998)*100</f>
        <v>72.939393939393938</v>
      </c>
      <c r="G998" t="s">
        <v>14</v>
      </c>
      <c r="H998">
        <v>112</v>
      </c>
      <c r="I998" s="5">
        <f>E998/H998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v>41276.25</v>
      </c>
      <c r="O998" s="10"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>(E999/D999)*100</f>
        <v>60.565789473684205</v>
      </c>
      <c r="G999" t="s">
        <v>74</v>
      </c>
      <c r="H999">
        <v>139</v>
      </c>
      <c r="I999" s="5">
        <f>E999/H999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v>41659.25</v>
      </c>
      <c r="O999" s="10"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>(E1000/D1000)*100</f>
        <v>56.791291291291287</v>
      </c>
      <c r="G1000" t="s">
        <v>14</v>
      </c>
      <c r="H1000">
        <v>374</v>
      </c>
      <c r="I1000" s="5">
        <f>E1000/H1000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v>40220.25</v>
      </c>
      <c r="O1000" s="10"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>(E1001/D1001)*100</f>
        <v>56.542754275427541</v>
      </c>
      <c r="G1001" t="s">
        <v>74</v>
      </c>
      <c r="H1001">
        <v>1122</v>
      </c>
      <c r="I1001" s="5">
        <f>E1001/H1001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v>42550.208333333328</v>
      </c>
      <c r="O1001" s="10"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G1:G1001" xr:uid="{00000000-0001-0000-0000-000000000000}"/>
  <conditionalFormatting sqref="G1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1">
    <cfRule type="containsText" dxfId="15" priority="3" operator="containsText" text="canceled">
      <formula>NOT(ISERROR(SEARCH("canceled",G2)))</formula>
    </cfRule>
    <cfRule type="containsText" dxfId="14" priority="4" operator="containsText" text="live">
      <formula>NOT(ISERROR(SEARCH("live",G2)))</formula>
    </cfRule>
    <cfRule type="containsText" dxfId="13" priority="5" operator="containsText" text="successful">
      <formula>NOT(ISERROR(SEARCH("successful",G2)))</formula>
    </cfRule>
    <cfRule type="containsText" dxfId="12" priority="6" operator="containsText" text="failed">
      <formula>NOT(ISERROR(SEARCH("failed",G2)))</formula>
    </cfRule>
    <cfRule type="colorScale" priority="7">
      <colorScale>
        <cfvo type="min"/>
        <cfvo type="max"/>
        <color rgb="FFFF7128"/>
        <color rgb="FFFFEF9C"/>
      </colorScale>
    </cfRule>
    <cfRule type="duplicateValues" priority="8"/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  <cfRule type="colorScale" priority="2">
      <colorScale>
        <cfvo type="num" val="0"/>
        <cfvo type="percentile" val="100"/>
        <cfvo type="num" val="200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  <ignoredErrors>
    <ignoredError sqref="I3:I501 I503:I100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4A301-BD5A-4DDF-98FB-6461F05B9F72}">
  <dimension ref="A1:F14"/>
  <sheetViews>
    <sheetView workbookViewId="0">
      <selection activeCell="E20" sqref="E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3" spans="1:6" x14ac:dyDescent="0.25">
      <c r="A3" s="7" t="s">
        <v>2068</v>
      </c>
      <c r="B3" s="7" t="s">
        <v>2069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2226-6BAF-4DB7-9584-EC6EBED7D942}">
  <dimension ref="A1:F30"/>
  <sheetViews>
    <sheetView topLeftCell="A3" workbookViewId="0">
      <selection activeCell="G27" sqref="G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707F-8AD4-4CB6-9D4E-0883048F7EC4}">
  <dimension ref="A1:E18"/>
  <sheetViews>
    <sheetView workbookViewId="0">
      <selection activeCell="D23" sqref="D23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2070</v>
      </c>
    </row>
    <row r="2" spans="1:5" x14ac:dyDescent="0.25">
      <c r="A2" s="7" t="s">
        <v>2085</v>
      </c>
      <c r="B2" t="s">
        <v>2070</v>
      </c>
    </row>
    <row r="4" spans="1:5" x14ac:dyDescent="0.25">
      <c r="A4" s="7" t="s">
        <v>2068</v>
      </c>
      <c r="B4" s="7" t="s">
        <v>2069</v>
      </c>
    </row>
    <row r="5" spans="1:5" x14ac:dyDescent="0.2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8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8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8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8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8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8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8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8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8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8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8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8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8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CC50-FC82-4C2B-90A6-34779DB17DFE}">
  <dimension ref="A1:H13"/>
  <sheetViews>
    <sheetView workbookViewId="0">
      <selection activeCell="H36" sqref="H36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2095</v>
      </c>
      <c r="B3">
        <f>COUNTIFS(Crowdfunding!$D$2:$D$1001,"&gt;=1000",Crowdfunding!$G$2:$G$1001,"successful",Crowdfunding!$D$2:$D$1001, "&lt;=4999")</f>
        <v>191</v>
      </c>
      <c r="C3">
        <f>COUNTIFS(Crowdfunding!$D$2:$D$1001,"&gt;=1000",Crowdfunding!$G$2:$G$1001,"Failed",Crowdfunding!$D$2:$D$1001, "&lt;=4999")</f>
        <v>38</v>
      </c>
      <c r="D3">
        <f>COUNTIFS(Crowdfunding!$D$2:$D$1001,"&gt;=1000",Crowdfunding!$G$2:$G$1001,"canceled",Crowdfunding!$D$2:$D$1001, "&lt;=4999")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2096</v>
      </c>
      <c r="B4">
        <f>COUNTIFS(Crowdfunding!$D$2:$D$1001,"&gt;=5000",Crowdfunding!$G$2:$G$1001,"successful",Crowdfunding!$D$2:$D$1001, "&lt;=9999")</f>
        <v>164</v>
      </c>
      <c r="C4">
        <f>COUNTIFS(Crowdfunding!$D$2:$D$1001,"&gt;=5000",Crowdfunding!$G$2:$G$1001,"Failed",Crowdfunding!$D$2:$D$1001, "&lt;=9999")</f>
        <v>126</v>
      </c>
      <c r="D4">
        <f>COUNTIFS(Crowdfunding!$D$2:$D$1001,"&gt;=5000",Crowdfunding!$G$2:$G$1001,"canceled",Crowdfunding!$D$2:$D$1001, 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2097</v>
      </c>
      <c r="B5">
        <f>COUNTIFS(Crowdfunding!$D$2:$D$1001,"&gt;=10000",Crowdfunding!$G$2:$G$1001,"successful",Crowdfunding!$D$2:$D$1001, "&lt;=14999")</f>
        <v>4</v>
      </c>
      <c r="C5">
        <f>COUNTIFS(Crowdfunding!$D$2:$D$1001,"&gt;=10000",Crowdfunding!$G$2:$G$1001,"Failed",Crowdfunding!$D$2:$D$1001, "&lt;=14999")</f>
        <v>5</v>
      </c>
      <c r="D5">
        <f>COUNTIFS(Crowdfunding!$D$2:$D$1001,"&gt;=10000",Crowdfunding!$G$2:$G$1001,"canceled",Crowdfunding!$D$2:$D$1001, 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2098</v>
      </c>
      <c r="B6">
        <f>COUNTIFS(Crowdfunding!$D$2:$D$1001,"&gt;=15000",Crowdfunding!$G$2:$G$1001,"successful",Crowdfunding!$D$2:$D$1001, "&lt;=19999")</f>
        <v>10</v>
      </c>
      <c r="C6">
        <f>COUNTIFS(Crowdfunding!$D$2:$D$1001,"&gt;=15000",Crowdfunding!$G$2:$G$1001,"Failed",Crowdfunding!$D$2:$D$1001, "&lt;=19999")</f>
        <v>0</v>
      </c>
      <c r="D6">
        <f>COUNTIFS(Crowdfunding!$D$2:$D$1001,"&gt;=15000",Crowdfunding!$G$2:$G$1001,"canceled",Crowdfunding!$D$2:$D$1001, 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2099</v>
      </c>
      <c r="B7">
        <f>COUNTIFS(Crowdfunding!$D$2:$D$1001,"&gt;=20000",Crowdfunding!$G$2:$G$1001,"successful",Crowdfunding!$D$2:$D$1001, "&lt;=24999")</f>
        <v>7</v>
      </c>
      <c r="C7">
        <f>COUNTIFS(Crowdfunding!$D$2:$D$1001,"&gt;=20000",Crowdfunding!$G$2:$G$1001,"Failed",Crowdfunding!$D$2:$D$1001, "&lt;=24999")</f>
        <v>0</v>
      </c>
      <c r="D7">
        <f>COUNTIFS(Crowdfunding!$D$2:$D$1001,"&gt;=20000",Crowdfunding!$G$2:$G$1001,"canceled",Crowdfunding!$D$2:$D$1001, 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2100</v>
      </c>
      <c r="B8">
        <f>COUNTIFS(Crowdfunding!$D$2:$D$1001,"&gt;=25000",Crowdfunding!$G$2:$G$1001,"successful",Crowdfunding!$D$2:$D$1001, "&lt;=29999")</f>
        <v>11</v>
      </c>
      <c r="C8">
        <f>COUNTIFS(Crowdfunding!$D$2:$D$1001,"&gt;=25000",Crowdfunding!$G$2:$G$1001,"Failed",Crowdfunding!$D$2:$D$1001, "&lt;=29999")</f>
        <v>3</v>
      </c>
      <c r="D8">
        <f>COUNTIFS(Crowdfunding!$D$2:$D$1001,"&gt;=25000",Crowdfunding!$G$2:$G$1001,"canceled",Crowdfunding!$D$2:$D$1001, 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2101</v>
      </c>
      <c r="B9">
        <f>COUNTIFS(Crowdfunding!$D$2:$D$1001,"&gt;=30000",Crowdfunding!$G$2:$G$1001,"successful",Crowdfunding!$D$2:$D$1001, "&lt;=34999")</f>
        <v>7</v>
      </c>
      <c r="C9">
        <f>COUNTIFS(Crowdfunding!$D$2:$D$1001,"&gt;=30000",Crowdfunding!$G$2:$G$1001,"Failed",Crowdfunding!$D$2:$D$1001, "&lt;=34999")</f>
        <v>0</v>
      </c>
      <c r="D9">
        <f>COUNTIFS(Crowdfunding!$D$2:$D$1001,"&gt;=30000",Crowdfunding!$G$2:$G$1001,"canceled",Crowdfunding!$D$2:$D$1001, 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2102</v>
      </c>
      <c r="B10">
        <f>COUNTIFS(Crowdfunding!$D$2:$D$1001,"&gt;=35000",Crowdfunding!$G$2:$G$1001,"successful",Crowdfunding!$D$2:$D$1001, "&lt;=39999")</f>
        <v>8</v>
      </c>
      <c r="C10">
        <f>COUNTIFS(Crowdfunding!$D$2:$D$1001,"&gt;=35000",Crowdfunding!$G$2:$G$1001,"Failed",Crowdfunding!$D$2:$D$1001, "&lt;=39999")</f>
        <v>3</v>
      </c>
      <c r="D10">
        <f>COUNTIFS(Crowdfunding!$D$2:$D$1001,"&gt;=35000",Crowdfunding!$G$2:$G$1001,"canceled",Crowdfunding!$D$2:$D$1001, 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2103</v>
      </c>
      <c r="B11">
        <f>COUNTIFS(Crowdfunding!$D$2:$D$1001,"&gt;=40000",Crowdfunding!$G$2:$G$1001,"successful",Crowdfunding!$D$2:$D$1001, "&lt;=44999")</f>
        <v>11</v>
      </c>
      <c r="C11">
        <f>COUNTIFS(Crowdfunding!$D$2:$D$1001,"&gt;=40000",Crowdfunding!$G$2:$G$1001,"Failed",Crowdfunding!$D$2:$D$1001, "&lt;=44999")</f>
        <v>3</v>
      </c>
      <c r="D11">
        <f>COUNTIFS(Crowdfunding!$D$2:$D$1001,"&gt;=40000",Crowdfunding!$G$2:$G$1001,"canceled",Crowdfunding!$D$2:$D$1001, 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2104</v>
      </c>
      <c r="B12">
        <f>COUNTIFS(Crowdfunding!$D$2:$D$1001,"&gt;=45000",Crowdfunding!$G$2:$G$1001,"successful",Crowdfunding!$D$2:$D$1001, "&lt;=49999")</f>
        <v>8</v>
      </c>
      <c r="C12">
        <f>COUNTIFS(Crowdfunding!$D$2:$D$1001,"&gt;=45000",Crowdfunding!$G$2:$G$1001,"Failed",Crowdfunding!$D$2:$D$1001, "&lt;=49999")</f>
        <v>3</v>
      </c>
      <c r="D12">
        <f>COUNTIFS(Crowdfunding!$D$2:$D$1001,"&gt;=45000",Crowdfunding!$G$2:$G$1001,"canceled",Crowdfunding!$D$2:$D$1001, 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2105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ignoredErrors>
    <ignoredError sqref="B6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5422-6969-4E7C-8AF7-D409FFE70973}">
  <dimension ref="A1:S566"/>
  <sheetViews>
    <sheetView workbookViewId="0">
      <selection activeCell="E11" sqref="E11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13.5" customWidth="1"/>
    <col min="4" max="4" width="5.375" bestFit="1" customWidth="1"/>
    <col min="11" max="11" width="8.875" customWidth="1"/>
    <col min="12" max="12" width="13.5" bestFit="1" customWidth="1"/>
    <col min="13" max="13" width="13.5" customWidth="1"/>
  </cols>
  <sheetData>
    <row r="1" spans="1:19" x14ac:dyDescent="0.25">
      <c r="A1" s="1" t="s">
        <v>4</v>
      </c>
      <c r="B1" s="1" t="s">
        <v>5</v>
      </c>
      <c r="C1" s="1"/>
      <c r="D1" t="s">
        <v>2106</v>
      </c>
      <c r="E1" t="s">
        <v>2107</v>
      </c>
      <c r="F1" t="s">
        <v>2108</v>
      </c>
      <c r="G1" t="s">
        <v>2109</v>
      </c>
      <c r="H1" t="s">
        <v>2110</v>
      </c>
      <c r="I1" t="s">
        <v>2111</v>
      </c>
      <c r="K1" s="1" t="s">
        <v>4</v>
      </c>
      <c r="L1" s="1" t="s">
        <v>5</v>
      </c>
      <c r="M1" s="1"/>
      <c r="N1" t="s">
        <v>2106</v>
      </c>
      <c r="O1" t="s">
        <v>2107</v>
      </c>
      <c r="P1" t="s">
        <v>2108</v>
      </c>
      <c r="Q1" t="s">
        <v>2109</v>
      </c>
      <c r="R1" t="s">
        <v>2110</v>
      </c>
      <c r="S1" t="s">
        <v>2111</v>
      </c>
    </row>
    <row r="2" spans="1:19" x14ac:dyDescent="0.25">
      <c r="A2" t="s">
        <v>20</v>
      </c>
      <c r="B2">
        <v>158</v>
      </c>
      <c r="D2" s="11">
        <f>AVERAGE(B2:B566)</f>
        <v>851.14690265486729</v>
      </c>
      <c r="E2">
        <f>MEDIAN(B2:B566)</f>
        <v>201</v>
      </c>
      <c r="F2">
        <f>MIN(B2:B566)</f>
        <v>16</v>
      </c>
      <c r="G2">
        <f>MAX(B2:B566)</f>
        <v>7295</v>
      </c>
      <c r="H2">
        <f>_xlfn.VAR.S(B2:B566)</f>
        <v>1606216.5936295739</v>
      </c>
      <c r="I2" s="6">
        <f>_xlfn.STDEV.S(B2:B566)</f>
        <v>1267.366006183523</v>
      </c>
      <c r="K2" t="s">
        <v>14</v>
      </c>
      <c r="L2">
        <v>0</v>
      </c>
      <c r="N2" s="11">
        <f>AVERAGE(L2:L566)</f>
        <v>585.61538461538464</v>
      </c>
      <c r="O2" s="6">
        <f>MEDIAN(L2:L566)</f>
        <v>114.5</v>
      </c>
      <c r="P2">
        <f>MIN(L2:L566)</f>
        <v>0</v>
      </c>
      <c r="Q2">
        <f>MAX(L2:L566)</f>
        <v>6080</v>
      </c>
      <c r="R2" s="6">
        <f>_xlfn.VAR.S(L2:L566)</f>
        <v>924113.45496927318</v>
      </c>
      <c r="S2" s="6">
        <f>_xlfn.STDEV.S(L2:L566)</f>
        <v>961.30819978260524</v>
      </c>
    </row>
    <row r="3" spans="1:19" x14ac:dyDescent="0.25">
      <c r="A3" t="s">
        <v>20</v>
      </c>
      <c r="B3">
        <v>1425</v>
      </c>
      <c r="K3" t="s">
        <v>14</v>
      </c>
      <c r="L3">
        <v>24</v>
      </c>
    </row>
    <row r="4" spans="1:19" x14ac:dyDescent="0.25">
      <c r="A4" t="s">
        <v>20</v>
      </c>
      <c r="B4">
        <v>174</v>
      </c>
      <c r="K4" t="s">
        <v>14</v>
      </c>
      <c r="L4">
        <v>53</v>
      </c>
    </row>
    <row r="5" spans="1:19" x14ac:dyDescent="0.25">
      <c r="A5" t="s">
        <v>20</v>
      </c>
      <c r="B5">
        <v>227</v>
      </c>
      <c r="K5" t="s">
        <v>14</v>
      </c>
      <c r="L5">
        <v>18</v>
      </c>
    </row>
    <row r="6" spans="1:19" x14ac:dyDescent="0.25">
      <c r="A6" t="s">
        <v>20</v>
      </c>
      <c r="B6">
        <v>220</v>
      </c>
      <c r="K6" t="s">
        <v>14</v>
      </c>
      <c r="L6">
        <v>44</v>
      </c>
    </row>
    <row r="7" spans="1:19" x14ac:dyDescent="0.25">
      <c r="A7" t="s">
        <v>20</v>
      </c>
      <c r="B7">
        <v>98</v>
      </c>
      <c r="K7" t="s">
        <v>14</v>
      </c>
      <c r="L7">
        <v>27</v>
      </c>
    </row>
    <row r="8" spans="1:19" x14ac:dyDescent="0.25">
      <c r="A8" t="s">
        <v>20</v>
      </c>
      <c r="B8">
        <v>100</v>
      </c>
      <c r="E8" t="s">
        <v>2112</v>
      </c>
      <c r="K8" t="s">
        <v>14</v>
      </c>
      <c r="L8">
        <v>55</v>
      </c>
    </row>
    <row r="9" spans="1:19" x14ac:dyDescent="0.25">
      <c r="A9" t="s">
        <v>20</v>
      </c>
      <c r="B9">
        <v>1249</v>
      </c>
      <c r="K9" t="s">
        <v>14</v>
      </c>
      <c r="L9">
        <v>200</v>
      </c>
    </row>
    <row r="10" spans="1:19" x14ac:dyDescent="0.25">
      <c r="A10" t="s">
        <v>20</v>
      </c>
      <c r="B10">
        <v>1396</v>
      </c>
      <c r="E10" t="s">
        <v>2113</v>
      </c>
      <c r="K10" t="s">
        <v>14</v>
      </c>
      <c r="L10">
        <v>452</v>
      </c>
    </row>
    <row r="11" spans="1:19" x14ac:dyDescent="0.25">
      <c r="A11" t="s">
        <v>20</v>
      </c>
      <c r="B11">
        <v>890</v>
      </c>
      <c r="K11" t="s">
        <v>14</v>
      </c>
      <c r="L11">
        <v>674</v>
      </c>
    </row>
    <row r="12" spans="1:19" x14ac:dyDescent="0.25">
      <c r="A12" t="s">
        <v>20</v>
      </c>
      <c r="B12">
        <v>142</v>
      </c>
      <c r="K12" t="s">
        <v>14</v>
      </c>
      <c r="L12">
        <v>558</v>
      </c>
    </row>
    <row r="13" spans="1:19" x14ac:dyDescent="0.25">
      <c r="A13" t="s">
        <v>20</v>
      </c>
      <c r="B13">
        <v>2673</v>
      </c>
      <c r="K13" t="s">
        <v>14</v>
      </c>
      <c r="L13">
        <v>15</v>
      </c>
    </row>
    <row r="14" spans="1:19" x14ac:dyDescent="0.25">
      <c r="A14" t="s">
        <v>20</v>
      </c>
      <c r="B14">
        <v>163</v>
      </c>
      <c r="K14" t="s">
        <v>14</v>
      </c>
      <c r="L14">
        <v>2307</v>
      </c>
    </row>
    <row r="15" spans="1:19" x14ac:dyDescent="0.25">
      <c r="A15" t="s">
        <v>20</v>
      </c>
      <c r="B15">
        <v>2220</v>
      </c>
      <c r="K15" t="s">
        <v>14</v>
      </c>
      <c r="L15">
        <v>88</v>
      </c>
    </row>
    <row r="16" spans="1:19" x14ac:dyDescent="0.25">
      <c r="A16" t="s">
        <v>20</v>
      </c>
      <c r="B16">
        <v>1606</v>
      </c>
      <c r="K16" t="s">
        <v>14</v>
      </c>
      <c r="L16">
        <v>48</v>
      </c>
    </row>
    <row r="17" spans="1:12" x14ac:dyDescent="0.25">
      <c r="A17" t="s">
        <v>20</v>
      </c>
      <c r="B17">
        <v>129</v>
      </c>
      <c r="K17" t="s">
        <v>14</v>
      </c>
      <c r="L17">
        <v>1</v>
      </c>
    </row>
    <row r="18" spans="1:12" x14ac:dyDescent="0.25">
      <c r="A18" t="s">
        <v>20</v>
      </c>
      <c r="B18">
        <v>226</v>
      </c>
      <c r="K18" t="s">
        <v>14</v>
      </c>
      <c r="L18">
        <v>1467</v>
      </c>
    </row>
    <row r="19" spans="1:12" x14ac:dyDescent="0.25">
      <c r="A19" t="s">
        <v>20</v>
      </c>
      <c r="B19">
        <v>5419</v>
      </c>
      <c r="K19" t="s">
        <v>14</v>
      </c>
      <c r="L19">
        <v>75</v>
      </c>
    </row>
    <row r="20" spans="1:12" x14ac:dyDescent="0.25">
      <c r="A20" t="s">
        <v>20</v>
      </c>
      <c r="B20">
        <v>165</v>
      </c>
      <c r="K20" t="s">
        <v>14</v>
      </c>
      <c r="L20">
        <v>120</v>
      </c>
    </row>
    <row r="21" spans="1:12" x14ac:dyDescent="0.25">
      <c r="A21" t="s">
        <v>20</v>
      </c>
      <c r="B21">
        <v>1965</v>
      </c>
      <c r="K21" t="s">
        <v>14</v>
      </c>
      <c r="L21">
        <v>2253</v>
      </c>
    </row>
    <row r="22" spans="1:12" x14ac:dyDescent="0.25">
      <c r="A22" t="s">
        <v>20</v>
      </c>
      <c r="B22">
        <v>16</v>
      </c>
      <c r="K22" t="s">
        <v>14</v>
      </c>
      <c r="L22">
        <v>5</v>
      </c>
    </row>
    <row r="23" spans="1:12" x14ac:dyDescent="0.25">
      <c r="A23" t="s">
        <v>20</v>
      </c>
      <c r="B23">
        <v>107</v>
      </c>
      <c r="K23" t="s">
        <v>14</v>
      </c>
      <c r="L23">
        <v>38</v>
      </c>
    </row>
    <row r="24" spans="1:12" x14ac:dyDescent="0.25">
      <c r="A24" t="s">
        <v>20</v>
      </c>
      <c r="B24">
        <v>134</v>
      </c>
      <c r="K24" t="s">
        <v>14</v>
      </c>
      <c r="L24">
        <v>12</v>
      </c>
    </row>
    <row r="25" spans="1:12" x14ac:dyDescent="0.25">
      <c r="A25" t="s">
        <v>20</v>
      </c>
      <c r="B25">
        <v>198</v>
      </c>
      <c r="K25" t="s">
        <v>14</v>
      </c>
      <c r="L25">
        <v>1684</v>
      </c>
    </row>
    <row r="26" spans="1:12" x14ac:dyDescent="0.25">
      <c r="A26" t="s">
        <v>20</v>
      </c>
      <c r="B26">
        <v>111</v>
      </c>
      <c r="K26" t="s">
        <v>14</v>
      </c>
      <c r="L26">
        <v>56</v>
      </c>
    </row>
    <row r="27" spans="1:12" x14ac:dyDescent="0.25">
      <c r="A27" t="s">
        <v>20</v>
      </c>
      <c r="B27">
        <v>222</v>
      </c>
      <c r="K27" t="s">
        <v>14</v>
      </c>
      <c r="L27">
        <v>838</v>
      </c>
    </row>
    <row r="28" spans="1:12" x14ac:dyDescent="0.25">
      <c r="A28" t="s">
        <v>20</v>
      </c>
      <c r="B28">
        <v>6212</v>
      </c>
      <c r="K28" t="s">
        <v>14</v>
      </c>
      <c r="L28">
        <v>1000</v>
      </c>
    </row>
    <row r="29" spans="1:12" x14ac:dyDescent="0.25">
      <c r="A29" t="s">
        <v>20</v>
      </c>
      <c r="B29">
        <v>98</v>
      </c>
      <c r="K29" t="s">
        <v>14</v>
      </c>
      <c r="L29">
        <v>1482</v>
      </c>
    </row>
    <row r="30" spans="1:12" x14ac:dyDescent="0.25">
      <c r="A30" t="s">
        <v>20</v>
      </c>
      <c r="B30">
        <v>92</v>
      </c>
      <c r="K30" t="s">
        <v>14</v>
      </c>
      <c r="L30">
        <v>106</v>
      </c>
    </row>
    <row r="31" spans="1:12" x14ac:dyDescent="0.25">
      <c r="A31" t="s">
        <v>20</v>
      </c>
      <c r="B31">
        <v>149</v>
      </c>
      <c r="K31" t="s">
        <v>14</v>
      </c>
      <c r="L31">
        <v>679</v>
      </c>
    </row>
    <row r="32" spans="1:12" x14ac:dyDescent="0.25">
      <c r="A32" t="s">
        <v>20</v>
      </c>
      <c r="B32">
        <v>2431</v>
      </c>
      <c r="K32" t="s">
        <v>14</v>
      </c>
      <c r="L32">
        <v>1220</v>
      </c>
    </row>
    <row r="33" spans="1:12" x14ac:dyDescent="0.25">
      <c r="A33" t="s">
        <v>20</v>
      </c>
      <c r="B33">
        <v>303</v>
      </c>
      <c r="K33" t="s">
        <v>14</v>
      </c>
      <c r="L33">
        <v>1</v>
      </c>
    </row>
    <row r="34" spans="1:12" x14ac:dyDescent="0.25">
      <c r="A34" t="s">
        <v>20</v>
      </c>
      <c r="B34">
        <v>209</v>
      </c>
      <c r="K34" t="s">
        <v>14</v>
      </c>
      <c r="L34">
        <v>37</v>
      </c>
    </row>
    <row r="35" spans="1:12" x14ac:dyDescent="0.25">
      <c r="A35" t="s">
        <v>20</v>
      </c>
      <c r="B35">
        <v>131</v>
      </c>
      <c r="K35" t="s">
        <v>14</v>
      </c>
      <c r="L35">
        <v>60</v>
      </c>
    </row>
    <row r="36" spans="1:12" x14ac:dyDescent="0.25">
      <c r="A36" t="s">
        <v>20</v>
      </c>
      <c r="B36">
        <v>164</v>
      </c>
      <c r="K36" t="s">
        <v>14</v>
      </c>
      <c r="L36">
        <v>296</v>
      </c>
    </row>
    <row r="37" spans="1:12" x14ac:dyDescent="0.25">
      <c r="A37" t="s">
        <v>20</v>
      </c>
      <c r="B37">
        <v>201</v>
      </c>
      <c r="K37" t="s">
        <v>14</v>
      </c>
      <c r="L37">
        <v>3304</v>
      </c>
    </row>
    <row r="38" spans="1:12" x14ac:dyDescent="0.25">
      <c r="A38" t="s">
        <v>20</v>
      </c>
      <c r="B38">
        <v>211</v>
      </c>
      <c r="K38" t="s">
        <v>14</v>
      </c>
      <c r="L38">
        <v>73</v>
      </c>
    </row>
    <row r="39" spans="1:12" x14ac:dyDescent="0.25">
      <c r="A39" t="s">
        <v>20</v>
      </c>
      <c r="B39">
        <v>128</v>
      </c>
      <c r="K39" t="s">
        <v>14</v>
      </c>
      <c r="L39">
        <v>3387</v>
      </c>
    </row>
    <row r="40" spans="1:12" x14ac:dyDescent="0.25">
      <c r="A40" t="s">
        <v>20</v>
      </c>
      <c r="B40">
        <v>1600</v>
      </c>
      <c r="K40" t="s">
        <v>14</v>
      </c>
      <c r="L40">
        <v>662</v>
      </c>
    </row>
    <row r="41" spans="1:12" x14ac:dyDescent="0.25">
      <c r="A41" t="s">
        <v>20</v>
      </c>
      <c r="B41">
        <v>249</v>
      </c>
      <c r="K41" t="s">
        <v>14</v>
      </c>
      <c r="L41">
        <v>774</v>
      </c>
    </row>
    <row r="42" spans="1:12" x14ac:dyDescent="0.25">
      <c r="A42" t="s">
        <v>20</v>
      </c>
      <c r="B42">
        <v>236</v>
      </c>
      <c r="K42" t="s">
        <v>14</v>
      </c>
      <c r="L42">
        <v>672</v>
      </c>
    </row>
    <row r="43" spans="1:12" x14ac:dyDescent="0.25">
      <c r="A43" t="s">
        <v>20</v>
      </c>
      <c r="B43">
        <v>4065</v>
      </c>
      <c r="K43" t="s">
        <v>14</v>
      </c>
      <c r="L43">
        <v>940</v>
      </c>
    </row>
    <row r="44" spans="1:12" x14ac:dyDescent="0.25">
      <c r="A44" t="s">
        <v>20</v>
      </c>
      <c r="B44">
        <v>246</v>
      </c>
      <c r="K44" t="s">
        <v>14</v>
      </c>
      <c r="L44">
        <v>117</v>
      </c>
    </row>
    <row r="45" spans="1:12" x14ac:dyDescent="0.25">
      <c r="A45" t="s">
        <v>20</v>
      </c>
      <c r="B45">
        <v>2475</v>
      </c>
      <c r="K45" t="s">
        <v>14</v>
      </c>
      <c r="L45">
        <v>115</v>
      </c>
    </row>
    <row r="46" spans="1:12" x14ac:dyDescent="0.25">
      <c r="A46" t="s">
        <v>20</v>
      </c>
      <c r="B46">
        <v>76</v>
      </c>
      <c r="K46" t="s">
        <v>14</v>
      </c>
      <c r="L46">
        <v>326</v>
      </c>
    </row>
    <row r="47" spans="1:12" x14ac:dyDescent="0.25">
      <c r="A47" t="s">
        <v>20</v>
      </c>
      <c r="B47">
        <v>54</v>
      </c>
      <c r="K47" t="s">
        <v>14</v>
      </c>
      <c r="L47">
        <v>1</v>
      </c>
    </row>
    <row r="48" spans="1:12" x14ac:dyDescent="0.25">
      <c r="A48" t="s">
        <v>20</v>
      </c>
      <c r="B48">
        <v>88</v>
      </c>
      <c r="K48" t="s">
        <v>14</v>
      </c>
      <c r="L48">
        <v>1467</v>
      </c>
    </row>
    <row r="49" spans="1:12" x14ac:dyDescent="0.25">
      <c r="A49" t="s">
        <v>20</v>
      </c>
      <c r="B49">
        <v>85</v>
      </c>
      <c r="K49" t="s">
        <v>14</v>
      </c>
      <c r="L49">
        <v>5681</v>
      </c>
    </row>
    <row r="50" spans="1:12" x14ac:dyDescent="0.25">
      <c r="A50" t="s">
        <v>20</v>
      </c>
      <c r="B50">
        <v>170</v>
      </c>
      <c r="K50" t="s">
        <v>14</v>
      </c>
      <c r="L50">
        <v>1059</v>
      </c>
    </row>
    <row r="51" spans="1:12" x14ac:dyDescent="0.25">
      <c r="A51" t="s">
        <v>20</v>
      </c>
      <c r="B51">
        <v>330</v>
      </c>
      <c r="K51" t="s">
        <v>14</v>
      </c>
      <c r="L51">
        <v>1194</v>
      </c>
    </row>
    <row r="52" spans="1:12" x14ac:dyDescent="0.25">
      <c r="A52" t="s">
        <v>20</v>
      </c>
      <c r="B52">
        <v>127</v>
      </c>
      <c r="K52" t="s">
        <v>14</v>
      </c>
      <c r="L52">
        <v>30</v>
      </c>
    </row>
    <row r="53" spans="1:12" x14ac:dyDescent="0.25">
      <c r="A53" t="s">
        <v>20</v>
      </c>
      <c r="B53">
        <v>411</v>
      </c>
      <c r="K53" t="s">
        <v>14</v>
      </c>
      <c r="L53">
        <v>75</v>
      </c>
    </row>
    <row r="54" spans="1:12" x14ac:dyDescent="0.25">
      <c r="A54" t="s">
        <v>20</v>
      </c>
      <c r="B54">
        <v>180</v>
      </c>
      <c r="K54" t="s">
        <v>14</v>
      </c>
      <c r="L54">
        <v>955</v>
      </c>
    </row>
    <row r="55" spans="1:12" x14ac:dyDescent="0.25">
      <c r="A55" t="s">
        <v>20</v>
      </c>
      <c r="B55">
        <v>374</v>
      </c>
      <c r="K55" t="s">
        <v>14</v>
      </c>
      <c r="L55">
        <v>67</v>
      </c>
    </row>
    <row r="56" spans="1:12" x14ac:dyDescent="0.25">
      <c r="A56" t="s">
        <v>20</v>
      </c>
      <c r="B56">
        <v>71</v>
      </c>
      <c r="K56" t="s">
        <v>14</v>
      </c>
      <c r="L56">
        <v>5</v>
      </c>
    </row>
    <row r="57" spans="1:12" x14ac:dyDescent="0.25">
      <c r="A57" t="s">
        <v>20</v>
      </c>
      <c r="B57">
        <v>203</v>
      </c>
      <c r="K57" t="s">
        <v>14</v>
      </c>
      <c r="L57">
        <v>26</v>
      </c>
    </row>
    <row r="58" spans="1:12" x14ac:dyDescent="0.25">
      <c r="A58" t="s">
        <v>20</v>
      </c>
      <c r="B58">
        <v>113</v>
      </c>
      <c r="K58" t="s">
        <v>14</v>
      </c>
      <c r="L58">
        <v>1130</v>
      </c>
    </row>
    <row r="59" spans="1:12" x14ac:dyDescent="0.25">
      <c r="A59" t="s">
        <v>20</v>
      </c>
      <c r="B59">
        <v>96</v>
      </c>
      <c r="K59" t="s">
        <v>14</v>
      </c>
      <c r="L59">
        <v>782</v>
      </c>
    </row>
    <row r="60" spans="1:12" x14ac:dyDescent="0.25">
      <c r="A60" t="s">
        <v>20</v>
      </c>
      <c r="B60">
        <v>498</v>
      </c>
      <c r="K60" t="s">
        <v>14</v>
      </c>
      <c r="L60">
        <v>210</v>
      </c>
    </row>
    <row r="61" spans="1:12" x14ac:dyDescent="0.25">
      <c r="A61" t="s">
        <v>20</v>
      </c>
      <c r="B61">
        <v>180</v>
      </c>
      <c r="K61" t="s">
        <v>14</v>
      </c>
      <c r="L61">
        <v>136</v>
      </c>
    </row>
    <row r="62" spans="1:12" x14ac:dyDescent="0.25">
      <c r="A62" t="s">
        <v>20</v>
      </c>
      <c r="B62">
        <v>27</v>
      </c>
      <c r="K62" t="s">
        <v>14</v>
      </c>
      <c r="L62">
        <v>86</v>
      </c>
    </row>
    <row r="63" spans="1:12" x14ac:dyDescent="0.25">
      <c r="A63" t="s">
        <v>20</v>
      </c>
      <c r="B63">
        <v>2331</v>
      </c>
      <c r="K63" t="s">
        <v>14</v>
      </c>
      <c r="L63">
        <v>19</v>
      </c>
    </row>
    <row r="64" spans="1:12" x14ac:dyDescent="0.25">
      <c r="A64" t="s">
        <v>20</v>
      </c>
      <c r="B64">
        <v>113</v>
      </c>
      <c r="K64" t="s">
        <v>14</v>
      </c>
      <c r="L64">
        <v>886</v>
      </c>
    </row>
    <row r="65" spans="1:12" x14ac:dyDescent="0.25">
      <c r="A65" t="s">
        <v>20</v>
      </c>
      <c r="B65">
        <v>164</v>
      </c>
      <c r="K65" t="s">
        <v>14</v>
      </c>
      <c r="L65">
        <v>35</v>
      </c>
    </row>
    <row r="66" spans="1:12" x14ac:dyDescent="0.25">
      <c r="A66" t="s">
        <v>20</v>
      </c>
      <c r="B66">
        <v>164</v>
      </c>
      <c r="K66" t="s">
        <v>14</v>
      </c>
      <c r="L66">
        <v>24</v>
      </c>
    </row>
    <row r="67" spans="1:12" x14ac:dyDescent="0.25">
      <c r="A67" t="s">
        <v>20</v>
      </c>
      <c r="B67">
        <v>336</v>
      </c>
      <c r="K67" t="s">
        <v>14</v>
      </c>
      <c r="L67">
        <v>86</v>
      </c>
    </row>
    <row r="68" spans="1:12" x14ac:dyDescent="0.25">
      <c r="A68" t="s">
        <v>20</v>
      </c>
      <c r="B68">
        <v>1917</v>
      </c>
      <c r="K68" t="s">
        <v>14</v>
      </c>
      <c r="L68">
        <v>243</v>
      </c>
    </row>
    <row r="69" spans="1:12" x14ac:dyDescent="0.25">
      <c r="A69" t="s">
        <v>20</v>
      </c>
      <c r="B69">
        <v>95</v>
      </c>
      <c r="K69" t="s">
        <v>14</v>
      </c>
      <c r="L69">
        <v>65</v>
      </c>
    </row>
    <row r="70" spans="1:12" x14ac:dyDescent="0.25">
      <c r="A70" t="s">
        <v>20</v>
      </c>
      <c r="B70">
        <v>147</v>
      </c>
      <c r="K70" t="s">
        <v>14</v>
      </c>
      <c r="L70">
        <v>100</v>
      </c>
    </row>
    <row r="71" spans="1:12" x14ac:dyDescent="0.25">
      <c r="A71" t="s">
        <v>20</v>
      </c>
      <c r="B71">
        <v>86</v>
      </c>
      <c r="K71" t="s">
        <v>14</v>
      </c>
      <c r="L71">
        <v>168</v>
      </c>
    </row>
    <row r="72" spans="1:12" x14ac:dyDescent="0.25">
      <c r="A72" t="s">
        <v>20</v>
      </c>
      <c r="B72">
        <v>83</v>
      </c>
      <c r="K72" t="s">
        <v>14</v>
      </c>
      <c r="L72">
        <v>13</v>
      </c>
    </row>
    <row r="73" spans="1:12" x14ac:dyDescent="0.25">
      <c r="A73" t="s">
        <v>20</v>
      </c>
      <c r="B73">
        <v>676</v>
      </c>
      <c r="K73" t="s">
        <v>14</v>
      </c>
      <c r="L73">
        <v>1</v>
      </c>
    </row>
    <row r="74" spans="1:12" x14ac:dyDescent="0.25">
      <c r="A74" t="s">
        <v>20</v>
      </c>
      <c r="B74">
        <v>361</v>
      </c>
      <c r="K74" t="s">
        <v>14</v>
      </c>
      <c r="L74">
        <v>40</v>
      </c>
    </row>
    <row r="75" spans="1:12" x14ac:dyDescent="0.25">
      <c r="A75" t="s">
        <v>20</v>
      </c>
      <c r="B75">
        <v>131</v>
      </c>
      <c r="K75" t="s">
        <v>14</v>
      </c>
      <c r="L75">
        <v>226</v>
      </c>
    </row>
    <row r="76" spans="1:12" x14ac:dyDescent="0.25">
      <c r="A76" t="s">
        <v>20</v>
      </c>
      <c r="B76">
        <v>126</v>
      </c>
      <c r="K76" t="s">
        <v>14</v>
      </c>
      <c r="L76">
        <v>1625</v>
      </c>
    </row>
    <row r="77" spans="1:12" x14ac:dyDescent="0.25">
      <c r="A77" t="s">
        <v>20</v>
      </c>
      <c r="B77">
        <v>275</v>
      </c>
      <c r="K77" t="s">
        <v>14</v>
      </c>
      <c r="L77">
        <v>143</v>
      </c>
    </row>
    <row r="78" spans="1:12" x14ac:dyDescent="0.25">
      <c r="A78" t="s">
        <v>20</v>
      </c>
      <c r="B78">
        <v>67</v>
      </c>
      <c r="K78" t="s">
        <v>14</v>
      </c>
      <c r="L78">
        <v>934</v>
      </c>
    </row>
    <row r="79" spans="1:12" x14ac:dyDescent="0.25">
      <c r="A79" t="s">
        <v>20</v>
      </c>
      <c r="B79">
        <v>154</v>
      </c>
      <c r="K79" t="s">
        <v>14</v>
      </c>
      <c r="L79">
        <v>17</v>
      </c>
    </row>
    <row r="80" spans="1:12" x14ac:dyDescent="0.25">
      <c r="A80" t="s">
        <v>20</v>
      </c>
      <c r="B80">
        <v>1782</v>
      </c>
      <c r="K80" t="s">
        <v>14</v>
      </c>
      <c r="L80">
        <v>2179</v>
      </c>
    </row>
    <row r="81" spans="1:12" x14ac:dyDescent="0.25">
      <c r="A81" t="s">
        <v>20</v>
      </c>
      <c r="B81">
        <v>903</v>
      </c>
      <c r="K81" t="s">
        <v>14</v>
      </c>
      <c r="L81">
        <v>931</v>
      </c>
    </row>
    <row r="82" spans="1:12" x14ac:dyDescent="0.25">
      <c r="A82" t="s">
        <v>20</v>
      </c>
      <c r="B82">
        <v>94</v>
      </c>
      <c r="K82" t="s">
        <v>14</v>
      </c>
      <c r="L82">
        <v>92</v>
      </c>
    </row>
    <row r="83" spans="1:12" x14ac:dyDescent="0.25">
      <c r="A83" t="s">
        <v>20</v>
      </c>
      <c r="B83">
        <v>180</v>
      </c>
      <c r="K83" t="s">
        <v>14</v>
      </c>
      <c r="L83">
        <v>57</v>
      </c>
    </row>
    <row r="84" spans="1:12" x14ac:dyDescent="0.25">
      <c r="A84" t="s">
        <v>20</v>
      </c>
      <c r="B84">
        <v>533</v>
      </c>
      <c r="K84" t="s">
        <v>14</v>
      </c>
      <c r="L84">
        <v>41</v>
      </c>
    </row>
    <row r="85" spans="1:12" x14ac:dyDescent="0.25">
      <c r="A85" t="s">
        <v>20</v>
      </c>
      <c r="B85">
        <v>2443</v>
      </c>
      <c r="K85" t="s">
        <v>14</v>
      </c>
      <c r="L85">
        <v>1</v>
      </c>
    </row>
    <row r="86" spans="1:12" x14ac:dyDescent="0.25">
      <c r="A86" t="s">
        <v>20</v>
      </c>
      <c r="B86">
        <v>89</v>
      </c>
      <c r="K86" t="s">
        <v>14</v>
      </c>
      <c r="L86">
        <v>101</v>
      </c>
    </row>
    <row r="87" spans="1:12" x14ac:dyDescent="0.25">
      <c r="A87" t="s">
        <v>20</v>
      </c>
      <c r="B87">
        <v>159</v>
      </c>
      <c r="K87" t="s">
        <v>14</v>
      </c>
      <c r="L87">
        <v>1335</v>
      </c>
    </row>
    <row r="88" spans="1:12" x14ac:dyDescent="0.25">
      <c r="A88" t="s">
        <v>20</v>
      </c>
      <c r="B88">
        <v>50</v>
      </c>
      <c r="K88" t="s">
        <v>14</v>
      </c>
      <c r="L88">
        <v>15</v>
      </c>
    </row>
    <row r="89" spans="1:12" x14ac:dyDescent="0.25">
      <c r="A89" t="s">
        <v>20</v>
      </c>
      <c r="B89">
        <v>186</v>
      </c>
      <c r="K89" t="s">
        <v>14</v>
      </c>
      <c r="L89">
        <v>454</v>
      </c>
    </row>
    <row r="90" spans="1:12" x14ac:dyDescent="0.25">
      <c r="A90" t="s">
        <v>20</v>
      </c>
      <c r="B90">
        <v>1071</v>
      </c>
      <c r="K90" t="s">
        <v>14</v>
      </c>
      <c r="L90">
        <v>3182</v>
      </c>
    </row>
    <row r="91" spans="1:12" x14ac:dyDescent="0.25">
      <c r="A91" t="s">
        <v>20</v>
      </c>
      <c r="B91">
        <v>117</v>
      </c>
      <c r="K91" t="s">
        <v>14</v>
      </c>
      <c r="L91">
        <v>15</v>
      </c>
    </row>
    <row r="92" spans="1:12" x14ac:dyDescent="0.25">
      <c r="A92" t="s">
        <v>20</v>
      </c>
      <c r="B92">
        <v>70</v>
      </c>
      <c r="K92" t="s">
        <v>14</v>
      </c>
      <c r="L92">
        <v>133</v>
      </c>
    </row>
    <row r="93" spans="1:12" x14ac:dyDescent="0.25">
      <c r="A93" t="s">
        <v>20</v>
      </c>
      <c r="B93">
        <v>135</v>
      </c>
      <c r="K93" t="s">
        <v>14</v>
      </c>
      <c r="L93">
        <v>2062</v>
      </c>
    </row>
    <row r="94" spans="1:12" x14ac:dyDescent="0.25">
      <c r="A94" t="s">
        <v>20</v>
      </c>
      <c r="B94">
        <v>768</v>
      </c>
      <c r="K94" t="s">
        <v>14</v>
      </c>
      <c r="L94">
        <v>29</v>
      </c>
    </row>
    <row r="95" spans="1:12" x14ac:dyDescent="0.25">
      <c r="A95" t="s">
        <v>20</v>
      </c>
      <c r="B95">
        <v>199</v>
      </c>
      <c r="K95" t="s">
        <v>14</v>
      </c>
      <c r="L95">
        <v>132</v>
      </c>
    </row>
    <row r="96" spans="1:12" x14ac:dyDescent="0.25">
      <c r="A96" t="s">
        <v>20</v>
      </c>
      <c r="B96">
        <v>107</v>
      </c>
      <c r="K96" t="s">
        <v>14</v>
      </c>
      <c r="L96">
        <v>137</v>
      </c>
    </row>
    <row r="97" spans="1:12" x14ac:dyDescent="0.25">
      <c r="A97" t="s">
        <v>20</v>
      </c>
      <c r="B97">
        <v>195</v>
      </c>
      <c r="K97" t="s">
        <v>14</v>
      </c>
      <c r="L97">
        <v>908</v>
      </c>
    </row>
    <row r="98" spans="1:12" x14ac:dyDescent="0.25">
      <c r="A98" t="s">
        <v>20</v>
      </c>
      <c r="B98">
        <v>3376</v>
      </c>
      <c r="K98" t="s">
        <v>14</v>
      </c>
      <c r="L98">
        <v>10</v>
      </c>
    </row>
    <row r="99" spans="1:12" x14ac:dyDescent="0.25">
      <c r="A99" t="s">
        <v>20</v>
      </c>
      <c r="B99">
        <v>41</v>
      </c>
      <c r="K99" t="s">
        <v>14</v>
      </c>
      <c r="L99">
        <v>1910</v>
      </c>
    </row>
    <row r="100" spans="1:12" x14ac:dyDescent="0.25">
      <c r="A100" t="s">
        <v>20</v>
      </c>
      <c r="B100">
        <v>1821</v>
      </c>
      <c r="K100" t="s">
        <v>14</v>
      </c>
      <c r="L100">
        <v>38</v>
      </c>
    </row>
    <row r="101" spans="1:12" x14ac:dyDescent="0.25">
      <c r="A101" t="s">
        <v>20</v>
      </c>
      <c r="B101">
        <v>164</v>
      </c>
      <c r="K101" t="s">
        <v>14</v>
      </c>
      <c r="L101">
        <v>104</v>
      </c>
    </row>
    <row r="102" spans="1:12" x14ac:dyDescent="0.25">
      <c r="A102" t="s">
        <v>20</v>
      </c>
      <c r="B102">
        <v>157</v>
      </c>
      <c r="K102" t="s">
        <v>14</v>
      </c>
      <c r="L102">
        <v>49</v>
      </c>
    </row>
    <row r="103" spans="1:12" x14ac:dyDescent="0.25">
      <c r="A103" t="s">
        <v>20</v>
      </c>
      <c r="B103">
        <v>246</v>
      </c>
      <c r="K103" t="s">
        <v>14</v>
      </c>
      <c r="L103">
        <v>1</v>
      </c>
    </row>
    <row r="104" spans="1:12" x14ac:dyDescent="0.25">
      <c r="A104" t="s">
        <v>20</v>
      </c>
      <c r="B104">
        <v>1396</v>
      </c>
      <c r="K104" t="s">
        <v>14</v>
      </c>
      <c r="L104">
        <v>245</v>
      </c>
    </row>
    <row r="105" spans="1:12" x14ac:dyDescent="0.25">
      <c r="A105" t="s">
        <v>20</v>
      </c>
      <c r="B105">
        <v>2506</v>
      </c>
      <c r="K105" t="s">
        <v>14</v>
      </c>
      <c r="L105">
        <v>32</v>
      </c>
    </row>
    <row r="106" spans="1:12" x14ac:dyDescent="0.25">
      <c r="A106" t="s">
        <v>20</v>
      </c>
      <c r="B106">
        <v>244</v>
      </c>
      <c r="K106" t="s">
        <v>14</v>
      </c>
      <c r="L106">
        <v>7</v>
      </c>
    </row>
    <row r="107" spans="1:12" x14ac:dyDescent="0.25">
      <c r="A107" t="s">
        <v>20</v>
      </c>
      <c r="B107">
        <v>146</v>
      </c>
      <c r="K107" t="s">
        <v>14</v>
      </c>
      <c r="L107">
        <v>803</v>
      </c>
    </row>
    <row r="108" spans="1:12" x14ac:dyDescent="0.25">
      <c r="A108" t="s">
        <v>20</v>
      </c>
      <c r="B108">
        <v>1267</v>
      </c>
      <c r="K108" t="s">
        <v>14</v>
      </c>
      <c r="L108">
        <v>16</v>
      </c>
    </row>
    <row r="109" spans="1:12" x14ac:dyDescent="0.25">
      <c r="A109" t="s">
        <v>20</v>
      </c>
      <c r="B109">
        <v>1561</v>
      </c>
      <c r="K109" t="s">
        <v>14</v>
      </c>
      <c r="L109">
        <v>31</v>
      </c>
    </row>
    <row r="110" spans="1:12" x14ac:dyDescent="0.25">
      <c r="A110" t="s">
        <v>20</v>
      </c>
      <c r="B110">
        <v>48</v>
      </c>
      <c r="K110" t="s">
        <v>14</v>
      </c>
      <c r="L110">
        <v>108</v>
      </c>
    </row>
    <row r="111" spans="1:12" x14ac:dyDescent="0.25">
      <c r="A111" t="s">
        <v>20</v>
      </c>
      <c r="B111">
        <v>2739</v>
      </c>
      <c r="K111" t="s">
        <v>14</v>
      </c>
      <c r="L111">
        <v>30</v>
      </c>
    </row>
    <row r="112" spans="1:12" x14ac:dyDescent="0.25">
      <c r="A112" t="s">
        <v>20</v>
      </c>
      <c r="B112">
        <v>3537</v>
      </c>
      <c r="K112" t="s">
        <v>14</v>
      </c>
      <c r="L112">
        <v>17</v>
      </c>
    </row>
    <row r="113" spans="1:12" x14ac:dyDescent="0.25">
      <c r="A113" t="s">
        <v>20</v>
      </c>
      <c r="B113">
        <v>2107</v>
      </c>
      <c r="K113" t="s">
        <v>14</v>
      </c>
      <c r="L113">
        <v>80</v>
      </c>
    </row>
    <row r="114" spans="1:12" x14ac:dyDescent="0.25">
      <c r="A114" t="s">
        <v>20</v>
      </c>
      <c r="B114">
        <v>3318</v>
      </c>
      <c r="K114" t="s">
        <v>14</v>
      </c>
      <c r="L114">
        <v>2468</v>
      </c>
    </row>
    <row r="115" spans="1:12" x14ac:dyDescent="0.25">
      <c r="A115" t="s">
        <v>20</v>
      </c>
      <c r="B115">
        <v>340</v>
      </c>
      <c r="K115" t="s">
        <v>14</v>
      </c>
      <c r="L115">
        <v>26</v>
      </c>
    </row>
    <row r="116" spans="1:12" x14ac:dyDescent="0.25">
      <c r="A116" t="s">
        <v>20</v>
      </c>
      <c r="B116">
        <v>1442</v>
      </c>
      <c r="K116" t="s">
        <v>14</v>
      </c>
      <c r="L116">
        <v>73</v>
      </c>
    </row>
    <row r="117" spans="1:12" x14ac:dyDescent="0.25">
      <c r="A117" t="s">
        <v>20</v>
      </c>
      <c r="B117">
        <v>126</v>
      </c>
      <c r="K117" t="s">
        <v>14</v>
      </c>
      <c r="L117">
        <v>128</v>
      </c>
    </row>
    <row r="118" spans="1:12" x14ac:dyDescent="0.25">
      <c r="A118" t="s">
        <v>20</v>
      </c>
      <c r="B118">
        <v>524</v>
      </c>
      <c r="K118" t="s">
        <v>14</v>
      </c>
      <c r="L118">
        <v>33</v>
      </c>
    </row>
    <row r="119" spans="1:12" x14ac:dyDescent="0.25">
      <c r="A119" t="s">
        <v>20</v>
      </c>
      <c r="B119">
        <v>1989</v>
      </c>
      <c r="K119" t="s">
        <v>14</v>
      </c>
      <c r="L119">
        <v>1072</v>
      </c>
    </row>
    <row r="120" spans="1:12" x14ac:dyDescent="0.25">
      <c r="A120" t="s">
        <v>20</v>
      </c>
      <c r="B120">
        <v>157</v>
      </c>
      <c r="K120" t="s">
        <v>14</v>
      </c>
      <c r="L120">
        <v>393</v>
      </c>
    </row>
    <row r="121" spans="1:12" x14ac:dyDescent="0.25">
      <c r="A121" t="s">
        <v>20</v>
      </c>
      <c r="B121">
        <v>4498</v>
      </c>
      <c r="K121" t="s">
        <v>14</v>
      </c>
      <c r="L121">
        <v>1257</v>
      </c>
    </row>
    <row r="122" spans="1:12" x14ac:dyDescent="0.25">
      <c r="A122" t="s">
        <v>20</v>
      </c>
      <c r="B122">
        <v>80</v>
      </c>
      <c r="K122" t="s">
        <v>14</v>
      </c>
      <c r="L122">
        <v>328</v>
      </c>
    </row>
    <row r="123" spans="1:12" x14ac:dyDescent="0.25">
      <c r="A123" t="s">
        <v>20</v>
      </c>
      <c r="B123">
        <v>43</v>
      </c>
      <c r="K123" t="s">
        <v>14</v>
      </c>
      <c r="L123">
        <v>147</v>
      </c>
    </row>
    <row r="124" spans="1:12" x14ac:dyDescent="0.25">
      <c r="A124" t="s">
        <v>20</v>
      </c>
      <c r="B124">
        <v>2053</v>
      </c>
      <c r="K124" t="s">
        <v>14</v>
      </c>
      <c r="L124">
        <v>830</v>
      </c>
    </row>
    <row r="125" spans="1:12" x14ac:dyDescent="0.25">
      <c r="A125" t="s">
        <v>20</v>
      </c>
      <c r="B125">
        <v>168</v>
      </c>
      <c r="K125" t="s">
        <v>14</v>
      </c>
      <c r="L125">
        <v>331</v>
      </c>
    </row>
    <row r="126" spans="1:12" x14ac:dyDescent="0.25">
      <c r="A126" t="s">
        <v>20</v>
      </c>
      <c r="B126">
        <v>4289</v>
      </c>
      <c r="K126" t="s">
        <v>14</v>
      </c>
      <c r="L126">
        <v>25</v>
      </c>
    </row>
    <row r="127" spans="1:12" x14ac:dyDescent="0.25">
      <c r="A127" t="s">
        <v>20</v>
      </c>
      <c r="B127">
        <v>165</v>
      </c>
      <c r="K127" t="s">
        <v>14</v>
      </c>
      <c r="L127">
        <v>3483</v>
      </c>
    </row>
    <row r="128" spans="1:12" x14ac:dyDescent="0.25">
      <c r="A128" t="s">
        <v>20</v>
      </c>
      <c r="B128">
        <v>1815</v>
      </c>
      <c r="K128" t="s">
        <v>14</v>
      </c>
      <c r="L128">
        <v>923</v>
      </c>
    </row>
    <row r="129" spans="1:12" x14ac:dyDescent="0.25">
      <c r="A129" t="s">
        <v>20</v>
      </c>
      <c r="B129">
        <v>397</v>
      </c>
      <c r="K129" t="s">
        <v>14</v>
      </c>
      <c r="L129">
        <v>1</v>
      </c>
    </row>
    <row r="130" spans="1:12" x14ac:dyDescent="0.25">
      <c r="A130" t="s">
        <v>20</v>
      </c>
      <c r="B130">
        <v>1539</v>
      </c>
      <c r="K130" t="s">
        <v>14</v>
      </c>
      <c r="L130">
        <v>33</v>
      </c>
    </row>
    <row r="131" spans="1:12" x14ac:dyDescent="0.25">
      <c r="A131" t="s">
        <v>20</v>
      </c>
      <c r="B131">
        <v>138</v>
      </c>
      <c r="K131" t="s">
        <v>14</v>
      </c>
      <c r="L131">
        <v>40</v>
      </c>
    </row>
    <row r="132" spans="1:12" x14ac:dyDescent="0.25">
      <c r="A132" t="s">
        <v>20</v>
      </c>
      <c r="B132">
        <v>3594</v>
      </c>
      <c r="K132" t="s">
        <v>14</v>
      </c>
      <c r="L132">
        <v>23</v>
      </c>
    </row>
    <row r="133" spans="1:12" x14ac:dyDescent="0.25">
      <c r="A133" t="s">
        <v>20</v>
      </c>
      <c r="B133">
        <v>5880</v>
      </c>
      <c r="K133" t="s">
        <v>14</v>
      </c>
      <c r="L133">
        <v>75</v>
      </c>
    </row>
    <row r="134" spans="1:12" x14ac:dyDescent="0.25">
      <c r="A134" t="s">
        <v>20</v>
      </c>
      <c r="B134">
        <v>112</v>
      </c>
      <c r="K134" t="s">
        <v>14</v>
      </c>
      <c r="L134">
        <v>2176</v>
      </c>
    </row>
    <row r="135" spans="1:12" x14ac:dyDescent="0.25">
      <c r="A135" t="s">
        <v>20</v>
      </c>
      <c r="B135">
        <v>943</v>
      </c>
      <c r="K135" t="s">
        <v>14</v>
      </c>
      <c r="L135">
        <v>441</v>
      </c>
    </row>
    <row r="136" spans="1:12" x14ac:dyDescent="0.25">
      <c r="A136" t="s">
        <v>20</v>
      </c>
      <c r="B136">
        <v>2468</v>
      </c>
      <c r="K136" t="s">
        <v>14</v>
      </c>
      <c r="L136">
        <v>25</v>
      </c>
    </row>
    <row r="137" spans="1:12" x14ac:dyDescent="0.25">
      <c r="A137" t="s">
        <v>20</v>
      </c>
      <c r="B137">
        <v>2551</v>
      </c>
      <c r="K137" t="s">
        <v>14</v>
      </c>
      <c r="L137">
        <v>127</v>
      </c>
    </row>
    <row r="138" spans="1:12" x14ac:dyDescent="0.25">
      <c r="A138" t="s">
        <v>20</v>
      </c>
      <c r="B138">
        <v>101</v>
      </c>
      <c r="K138" t="s">
        <v>14</v>
      </c>
      <c r="L138">
        <v>355</v>
      </c>
    </row>
    <row r="139" spans="1:12" x14ac:dyDescent="0.25">
      <c r="A139" t="s">
        <v>20</v>
      </c>
      <c r="B139">
        <v>92</v>
      </c>
      <c r="K139" t="s">
        <v>14</v>
      </c>
      <c r="L139">
        <v>44</v>
      </c>
    </row>
    <row r="140" spans="1:12" x14ac:dyDescent="0.25">
      <c r="A140" t="s">
        <v>20</v>
      </c>
      <c r="B140">
        <v>62</v>
      </c>
      <c r="K140" t="s">
        <v>14</v>
      </c>
      <c r="L140">
        <v>67</v>
      </c>
    </row>
    <row r="141" spans="1:12" x14ac:dyDescent="0.25">
      <c r="A141" t="s">
        <v>20</v>
      </c>
      <c r="B141">
        <v>149</v>
      </c>
      <c r="K141" t="s">
        <v>14</v>
      </c>
      <c r="L141">
        <v>1068</v>
      </c>
    </row>
    <row r="142" spans="1:12" x14ac:dyDescent="0.25">
      <c r="A142" t="s">
        <v>20</v>
      </c>
      <c r="B142">
        <v>329</v>
      </c>
      <c r="K142" t="s">
        <v>14</v>
      </c>
      <c r="L142">
        <v>424</v>
      </c>
    </row>
    <row r="143" spans="1:12" x14ac:dyDescent="0.25">
      <c r="A143" t="s">
        <v>20</v>
      </c>
      <c r="B143">
        <v>97</v>
      </c>
      <c r="K143" t="s">
        <v>14</v>
      </c>
      <c r="L143">
        <v>151</v>
      </c>
    </row>
    <row r="144" spans="1:12" x14ac:dyDescent="0.25">
      <c r="A144" t="s">
        <v>20</v>
      </c>
      <c r="B144">
        <v>1784</v>
      </c>
      <c r="K144" t="s">
        <v>14</v>
      </c>
      <c r="L144">
        <v>1608</v>
      </c>
    </row>
    <row r="145" spans="1:12" x14ac:dyDescent="0.25">
      <c r="A145" t="s">
        <v>20</v>
      </c>
      <c r="B145">
        <v>1684</v>
      </c>
      <c r="K145" t="s">
        <v>14</v>
      </c>
      <c r="L145">
        <v>941</v>
      </c>
    </row>
    <row r="146" spans="1:12" x14ac:dyDescent="0.25">
      <c r="A146" t="s">
        <v>20</v>
      </c>
      <c r="B146">
        <v>250</v>
      </c>
      <c r="K146" t="s">
        <v>14</v>
      </c>
      <c r="L146">
        <v>1</v>
      </c>
    </row>
    <row r="147" spans="1:12" x14ac:dyDescent="0.25">
      <c r="A147" t="s">
        <v>20</v>
      </c>
      <c r="B147">
        <v>238</v>
      </c>
      <c r="K147" t="s">
        <v>14</v>
      </c>
      <c r="L147">
        <v>40</v>
      </c>
    </row>
    <row r="148" spans="1:12" x14ac:dyDescent="0.25">
      <c r="A148" t="s">
        <v>20</v>
      </c>
      <c r="B148">
        <v>53</v>
      </c>
      <c r="K148" t="s">
        <v>14</v>
      </c>
      <c r="L148">
        <v>3015</v>
      </c>
    </row>
    <row r="149" spans="1:12" x14ac:dyDescent="0.25">
      <c r="A149" t="s">
        <v>20</v>
      </c>
      <c r="B149">
        <v>214</v>
      </c>
      <c r="K149" t="s">
        <v>14</v>
      </c>
      <c r="L149">
        <v>435</v>
      </c>
    </row>
    <row r="150" spans="1:12" x14ac:dyDescent="0.25">
      <c r="A150" t="s">
        <v>20</v>
      </c>
      <c r="B150">
        <v>222</v>
      </c>
      <c r="K150" t="s">
        <v>14</v>
      </c>
      <c r="L150">
        <v>714</v>
      </c>
    </row>
    <row r="151" spans="1:12" x14ac:dyDescent="0.25">
      <c r="A151" t="s">
        <v>20</v>
      </c>
      <c r="B151">
        <v>1884</v>
      </c>
      <c r="K151" t="s">
        <v>14</v>
      </c>
      <c r="L151">
        <v>5497</v>
      </c>
    </row>
    <row r="152" spans="1:12" x14ac:dyDescent="0.25">
      <c r="A152" t="s">
        <v>20</v>
      </c>
      <c r="B152">
        <v>218</v>
      </c>
      <c r="K152" t="s">
        <v>14</v>
      </c>
      <c r="L152">
        <v>418</v>
      </c>
    </row>
    <row r="153" spans="1:12" x14ac:dyDescent="0.25">
      <c r="A153" t="s">
        <v>20</v>
      </c>
      <c r="B153">
        <v>6465</v>
      </c>
      <c r="K153" t="s">
        <v>14</v>
      </c>
      <c r="L153">
        <v>1439</v>
      </c>
    </row>
    <row r="154" spans="1:12" x14ac:dyDescent="0.25">
      <c r="A154" t="s">
        <v>20</v>
      </c>
      <c r="B154">
        <v>59</v>
      </c>
      <c r="K154" t="s">
        <v>14</v>
      </c>
      <c r="L154">
        <v>15</v>
      </c>
    </row>
    <row r="155" spans="1:12" x14ac:dyDescent="0.25">
      <c r="A155" t="s">
        <v>20</v>
      </c>
      <c r="B155">
        <v>88</v>
      </c>
      <c r="K155" t="s">
        <v>14</v>
      </c>
      <c r="L155">
        <v>1999</v>
      </c>
    </row>
    <row r="156" spans="1:12" x14ac:dyDescent="0.25">
      <c r="A156" t="s">
        <v>20</v>
      </c>
      <c r="B156">
        <v>1697</v>
      </c>
      <c r="K156" t="s">
        <v>14</v>
      </c>
      <c r="L156">
        <v>118</v>
      </c>
    </row>
    <row r="157" spans="1:12" x14ac:dyDescent="0.25">
      <c r="A157" t="s">
        <v>20</v>
      </c>
      <c r="B157">
        <v>92</v>
      </c>
      <c r="K157" t="s">
        <v>14</v>
      </c>
      <c r="L157">
        <v>162</v>
      </c>
    </row>
    <row r="158" spans="1:12" x14ac:dyDescent="0.25">
      <c r="A158" t="s">
        <v>20</v>
      </c>
      <c r="B158">
        <v>186</v>
      </c>
      <c r="K158" t="s">
        <v>14</v>
      </c>
      <c r="L158">
        <v>83</v>
      </c>
    </row>
    <row r="159" spans="1:12" x14ac:dyDescent="0.25">
      <c r="A159" t="s">
        <v>20</v>
      </c>
      <c r="B159">
        <v>138</v>
      </c>
      <c r="K159" t="s">
        <v>14</v>
      </c>
      <c r="L159">
        <v>747</v>
      </c>
    </row>
    <row r="160" spans="1:12" x14ac:dyDescent="0.25">
      <c r="A160" t="s">
        <v>20</v>
      </c>
      <c r="B160">
        <v>261</v>
      </c>
      <c r="K160" t="s">
        <v>14</v>
      </c>
      <c r="L160">
        <v>84</v>
      </c>
    </row>
    <row r="161" spans="1:12" x14ac:dyDescent="0.25">
      <c r="A161" t="s">
        <v>20</v>
      </c>
      <c r="B161">
        <v>107</v>
      </c>
      <c r="K161" t="s">
        <v>14</v>
      </c>
      <c r="L161">
        <v>91</v>
      </c>
    </row>
    <row r="162" spans="1:12" x14ac:dyDescent="0.25">
      <c r="A162" t="s">
        <v>20</v>
      </c>
      <c r="B162">
        <v>199</v>
      </c>
      <c r="K162" t="s">
        <v>14</v>
      </c>
      <c r="L162">
        <v>792</v>
      </c>
    </row>
    <row r="163" spans="1:12" x14ac:dyDescent="0.25">
      <c r="A163" t="s">
        <v>20</v>
      </c>
      <c r="B163">
        <v>5512</v>
      </c>
      <c r="K163" t="s">
        <v>14</v>
      </c>
      <c r="L163">
        <v>32</v>
      </c>
    </row>
    <row r="164" spans="1:12" x14ac:dyDescent="0.25">
      <c r="A164" t="s">
        <v>20</v>
      </c>
      <c r="B164">
        <v>86</v>
      </c>
      <c r="K164" t="s">
        <v>14</v>
      </c>
      <c r="L164">
        <v>186</v>
      </c>
    </row>
    <row r="165" spans="1:12" x14ac:dyDescent="0.25">
      <c r="A165" t="s">
        <v>20</v>
      </c>
      <c r="B165">
        <v>2768</v>
      </c>
      <c r="K165" t="s">
        <v>14</v>
      </c>
      <c r="L165">
        <v>605</v>
      </c>
    </row>
    <row r="166" spans="1:12" x14ac:dyDescent="0.25">
      <c r="A166" t="s">
        <v>20</v>
      </c>
      <c r="B166">
        <v>48</v>
      </c>
      <c r="K166" t="s">
        <v>14</v>
      </c>
      <c r="L166">
        <v>1</v>
      </c>
    </row>
    <row r="167" spans="1:12" x14ac:dyDescent="0.25">
      <c r="A167" t="s">
        <v>20</v>
      </c>
      <c r="B167">
        <v>87</v>
      </c>
      <c r="K167" t="s">
        <v>14</v>
      </c>
      <c r="L167">
        <v>31</v>
      </c>
    </row>
    <row r="168" spans="1:12" x14ac:dyDescent="0.25">
      <c r="A168" t="s">
        <v>20</v>
      </c>
      <c r="B168">
        <v>1894</v>
      </c>
      <c r="K168" t="s">
        <v>14</v>
      </c>
      <c r="L168">
        <v>1181</v>
      </c>
    </row>
    <row r="169" spans="1:12" x14ac:dyDescent="0.25">
      <c r="A169" t="s">
        <v>20</v>
      </c>
      <c r="B169">
        <v>282</v>
      </c>
      <c r="K169" t="s">
        <v>14</v>
      </c>
      <c r="L169">
        <v>39</v>
      </c>
    </row>
    <row r="170" spans="1:12" x14ac:dyDescent="0.25">
      <c r="A170" t="s">
        <v>20</v>
      </c>
      <c r="B170">
        <v>116</v>
      </c>
      <c r="K170" t="s">
        <v>14</v>
      </c>
      <c r="L170">
        <v>46</v>
      </c>
    </row>
    <row r="171" spans="1:12" x14ac:dyDescent="0.25">
      <c r="A171" t="s">
        <v>20</v>
      </c>
      <c r="B171">
        <v>83</v>
      </c>
      <c r="K171" t="s">
        <v>14</v>
      </c>
      <c r="L171">
        <v>105</v>
      </c>
    </row>
    <row r="172" spans="1:12" x14ac:dyDescent="0.25">
      <c r="A172" t="s">
        <v>20</v>
      </c>
      <c r="B172">
        <v>91</v>
      </c>
      <c r="K172" t="s">
        <v>14</v>
      </c>
      <c r="L172">
        <v>535</v>
      </c>
    </row>
    <row r="173" spans="1:12" x14ac:dyDescent="0.25">
      <c r="A173" t="s">
        <v>20</v>
      </c>
      <c r="B173">
        <v>546</v>
      </c>
      <c r="K173" t="s">
        <v>14</v>
      </c>
      <c r="L173">
        <v>16</v>
      </c>
    </row>
    <row r="174" spans="1:12" x14ac:dyDescent="0.25">
      <c r="A174" t="s">
        <v>20</v>
      </c>
      <c r="B174">
        <v>393</v>
      </c>
      <c r="K174" t="s">
        <v>14</v>
      </c>
      <c r="L174">
        <v>575</v>
      </c>
    </row>
    <row r="175" spans="1:12" x14ac:dyDescent="0.25">
      <c r="A175" t="s">
        <v>20</v>
      </c>
      <c r="B175">
        <v>133</v>
      </c>
      <c r="K175" t="s">
        <v>14</v>
      </c>
      <c r="L175">
        <v>1120</v>
      </c>
    </row>
    <row r="176" spans="1:12" x14ac:dyDescent="0.25">
      <c r="A176" t="s">
        <v>20</v>
      </c>
      <c r="B176">
        <v>254</v>
      </c>
      <c r="K176" t="s">
        <v>14</v>
      </c>
      <c r="L176">
        <v>113</v>
      </c>
    </row>
    <row r="177" spans="1:12" x14ac:dyDescent="0.25">
      <c r="A177" t="s">
        <v>20</v>
      </c>
      <c r="B177">
        <v>176</v>
      </c>
      <c r="K177" t="s">
        <v>14</v>
      </c>
      <c r="L177">
        <v>1538</v>
      </c>
    </row>
    <row r="178" spans="1:12" x14ac:dyDescent="0.25">
      <c r="A178" t="s">
        <v>20</v>
      </c>
      <c r="B178">
        <v>337</v>
      </c>
      <c r="K178" t="s">
        <v>14</v>
      </c>
      <c r="L178">
        <v>9</v>
      </c>
    </row>
    <row r="179" spans="1:12" x14ac:dyDescent="0.25">
      <c r="A179" t="s">
        <v>20</v>
      </c>
      <c r="B179">
        <v>107</v>
      </c>
      <c r="K179" t="s">
        <v>14</v>
      </c>
      <c r="L179">
        <v>554</v>
      </c>
    </row>
    <row r="180" spans="1:12" x14ac:dyDescent="0.25">
      <c r="A180" t="s">
        <v>20</v>
      </c>
      <c r="B180">
        <v>183</v>
      </c>
      <c r="K180" t="s">
        <v>14</v>
      </c>
      <c r="L180">
        <v>648</v>
      </c>
    </row>
    <row r="181" spans="1:12" x14ac:dyDescent="0.25">
      <c r="A181" t="s">
        <v>20</v>
      </c>
      <c r="B181">
        <v>72</v>
      </c>
      <c r="K181" t="s">
        <v>14</v>
      </c>
      <c r="L181">
        <v>21</v>
      </c>
    </row>
    <row r="182" spans="1:12" x14ac:dyDescent="0.25">
      <c r="A182" t="s">
        <v>20</v>
      </c>
      <c r="B182">
        <v>295</v>
      </c>
      <c r="K182" t="s">
        <v>14</v>
      </c>
      <c r="L182">
        <v>54</v>
      </c>
    </row>
    <row r="183" spans="1:12" x14ac:dyDescent="0.25">
      <c r="A183" t="s">
        <v>20</v>
      </c>
      <c r="B183">
        <v>142</v>
      </c>
      <c r="K183" t="s">
        <v>14</v>
      </c>
      <c r="L183">
        <v>120</v>
      </c>
    </row>
    <row r="184" spans="1:12" x14ac:dyDescent="0.25">
      <c r="A184" t="s">
        <v>20</v>
      </c>
      <c r="B184">
        <v>85</v>
      </c>
      <c r="K184" t="s">
        <v>14</v>
      </c>
      <c r="L184">
        <v>579</v>
      </c>
    </row>
    <row r="185" spans="1:12" x14ac:dyDescent="0.25">
      <c r="A185" t="s">
        <v>20</v>
      </c>
      <c r="B185">
        <v>659</v>
      </c>
      <c r="K185" t="s">
        <v>14</v>
      </c>
      <c r="L185">
        <v>2072</v>
      </c>
    </row>
    <row r="186" spans="1:12" x14ac:dyDescent="0.25">
      <c r="A186" t="s">
        <v>20</v>
      </c>
      <c r="B186">
        <v>121</v>
      </c>
      <c r="K186" t="s">
        <v>14</v>
      </c>
      <c r="L186">
        <v>0</v>
      </c>
    </row>
    <row r="187" spans="1:12" x14ac:dyDescent="0.25">
      <c r="A187" t="s">
        <v>20</v>
      </c>
      <c r="B187">
        <v>3742</v>
      </c>
      <c r="K187" t="s">
        <v>14</v>
      </c>
      <c r="L187">
        <v>1796</v>
      </c>
    </row>
    <row r="188" spans="1:12" x14ac:dyDescent="0.25">
      <c r="A188" t="s">
        <v>20</v>
      </c>
      <c r="B188">
        <v>223</v>
      </c>
      <c r="K188" t="s">
        <v>14</v>
      </c>
      <c r="L188">
        <v>62</v>
      </c>
    </row>
    <row r="189" spans="1:12" x14ac:dyDescent="0.25">
      <c r="A189" t="s">
        <v>20</v>
      </c>
      <c r="B189">
        <v>133</v>
      </c>
      <c r="K189" t="s">
        <v>14</v>
      </c>
      <c r="L189">
        <v>347</v>
      </c>
    </row>
    <row r="190" spans="1:12" x14ac:dyDescent="0.25">
      <c r="A190" t="s">
        <v>20</v>
      </c>
      <c r="B190">
        <v>5168</v>
      </c>
      <c r="K190" t="s">
        <v>14</v>
      </c>
      <c r="L190">
        <v>19</v>
      </c>
    </row>
    <row r="191" spans="1:12" x14ac:dyDescent="0.25">
      <c r="A191" t="s">
        <v>20</v>
      </c>
      <c r="B191">
        <v>307</v>
      </c>
      <c r="K191" t="s">
        <v>14</v>
      </c>
      <c r="L191">
        <v>1258</v>
      </c>
    </row>
    <row r="192" spans="1:12" x14ac:dyDescent="0.25">
      <c r="A192" t="s">
        <v>20</v>
      </c>
      <c r="B192">
        <v>2441</v>
      </c>
      <c r="K192" t="s">
        <v>14</v>
      </c>
      <c r="L192">
        <v>362</v>
      </c>
    </row>
    <row r="193" spans="1:12" x14ac:dyDescent="0.25">
      <c r="A193" t="s">
        <v>20</v>
      </c>
      <c r="B193">
        <v>1385</v>
      </c>
      <c r="K193" t="s">
        <v>14</v>
      </c>
      <c r="L193">
        <v>133</v>
      </c>
    </row>
    <row r="194" spans="1:12" x14ac:dyDescent="0.25">
      <c r="A194" t="s">
        <v>20</v>
      </c>
      <c r="B194">
        <v>190</v>
      </c>
      <c r="K194" t="s">
        <v>14</v>
      </c>
      <c r="L194">
        <v>846</v>
      </c>
    </row>
    <row r="195" spans="1:12" x14ac:dyDescent="0.25">
      <c r="A195" t="s">
        <v>20</v>
      </c>
      <c r="B195">
        <v>470</v>
      </c>
      <c r="K195" t="s">
        <v>14</v>
      </c>
      <c r="L195">
        <v>10</v>
      </c>
    </row>
    <row r="196" spans="1:12" x14ac:dyDescent="0.25">
      <c r="A196" t="s">
        <v>20</v>
      </c>
      <c r="B196">
        <v>253</v>
      </c>
      <c r="K196" t="s">
        <v>14</v>
      </c>
      <c r="L196">
        <v>191</v>
      </c>
    </row>
    <row r="197" spans="1:12" x14ac:dyDescent="0.25">
      <c r="A197" t="s">
        <v>20</v>
      </c>
      <c r="B197">
        <v>1113</v>
      </c>
      <c r="K197" t="s">
        <v>14</v>
      </c>
      <c r="L197">
        <v>1979</v>
      </c>
    </row>
    <row r="198" spans="1:12" x14ac:dyDescent="0.25">
      <c r="A198" t="s">
        <v>20</v>
      </c>
      <c r="B198">
        <v>2283</v>
      </c>
      <c r="K198" t="s">
        <v>14</v>
      </c>
      <c r="L198">
        <v>63</v>
      </c>
    </row>
    <row r="199" spans="1:12" x14ac:dyDescent="0.25">
      <c r="A199" t="s">
        <v>20</v>
      </c>
      <c r="B199">
        <v>1095</v>
      </c>
      <c r="K199" t="s">
        <v>14</v>
      </c>
      <c r="L199">
        <v>6080</v>
      </c>
    </row>
    <row r="200" spans="1:12" x14ac:dyDescent="0.25">
      <c r="A200" t="s">
        <v>20</v>
      </c>
      <c r="B200">
        <v>1690</v>
      </c>
      <c r="K200" t="s">
        <v>14</v>
      </c>
      <c r="L200">
        <v>80</v>
      </c>
    </row>
    <row r="201" spans="1:12" x14ac:dyDescent="0.25">
      <c r="A201" t="s">
        <v>20</v>
      </c>
      <c r="B201">
        <v>191</v>
      </c>
      <c r="K201" t="s">
        <v>14</v>
      </c>
      <c r="L201">
        <v>9</v>
      </c>
    </row>
    <row r="202" spans="1:12" x14ac:dyDescent="0.25">
      <c r="A202" t="s">
        <v>20</v>
      </c>
      <c r="B202">
        <v>2013</v>
      </c>
      <c r="K202" t="s">
        <v>14</v>
      </c>
      <c r="L202">
        <v>1784</v>
      </c>
    </row>
    <row r="203" spans="1:12" x14ac:dyDescent="0.25">
      <c r="A203" t="s">
        <v>20</v>
      </c>
      <c r="B203">
        <v>1703</v>
      </c>
      <c r="K203" t="s">
        <v>14</v>
      </c>
      <c r="L203">
        <v>243</v>
      </c>
    </row>
    <row r="204" spans="1:12" x14ac:dyDescent="0.25">
      <c r="A204" t="s">
        <v>20</v>
      </c>
      <c r="B204">
        <v>80</v>
      </c>
      <c r="K204" t="s">
        <v>14</v>
      </c>
      <c r="L204">
        <v>1296</v>
      </c>
    </row>
    <row r="205" spans="1:12" x14ac:dyDescent="0.25">
      <c r="A205" t="s">
        <v>20</v>
      </c>
      <c r="B205">
        <v>41</v>
      </c>
      <c r="K205" t="s">
        <v>14</v>
      </c>
      <c r="L205">
        <v>77</v>
      </c>
    </row>
    <row r="206" spans="1:12" x14ac:dyDescent="0.25">
      <c r="A206" t="s">
        <v>20</v>
      </c>
      <c r="B206">
        <v>187</v>
      </c>
      <c r="K206" t="s">
        <v>14</v>
      </c>
      <c r="L206">
        <v>395</v>
      </c>
    </row>
    <row r="207" spans="1:12" x14ac:dyDescent="0.25">
      <c r="A207" t="s">
        <v>20</v>
      </c>
      <c r="B207">
        <v>2875</v>
      </c>
      <c r="K207" t="s">
        <v>14</v>
      </c>
      <c r="L207">
        <v>49</v>
      </c>
    </row>
    <row r="208" spans="1:12" x14ac:dyDescent="0.25">
      <c r="A208" t="s">
        <v>20</v>
      </c>
      <c r="B208">
        <v>88</v>
      </c>
      <c r="K208" t="s">
        <v>14</v>
      </c>
      <c r="L208">
        <v>180</v>
      </c>
    </row>
    <row r="209" spans="1:12" x14ac:dyDescent="0.25">
      <c r="A209" t="s">
        <v>20</v>
      </c>
      <c r="B209">
        <v>191</v>
      </c>
      <c r="K209" t="s">
        <v>14</v>
      </c>
      <c r="L209">
        <v>2690</v>
      </c>
    </row>
    <row r="210" spans="1:12" x14ac:dyDescent="0.25">
      <c r="A210" t="s">
        <v>20</v>
      </c>
      <c r="B210">
        <v>139</v>
      </c>
      <c r="K210" t="s">
        <v>14</v>
      </c>
      <c r="L210">
        <v>2779</v>
      </c>
    </row>
    <row r="211" spans="1:12" x14ac:dyDescent="0.25">
      <c r="A211" t="s">
        <v>20</v>
      </c>
      <c r="B211">
        <v>186</v>
      </c>
      <c r="K211" t="s">
        <v>14</v>
      </c>
      <c r="L211">
        <v>92</v>
      </c>
    </row>
    <row r="212" spans="1:12" x14ac:dyDescent="0.25">
      <c r="A212" t="s">
        <v>20</v>
      </c>
      <c r="B212">
        <v>112</v>
      </c>
      <c r="K212" t="s">
        <v>14</v>
      </c>
      <c r="L212">
        <v>1028</v>
      </c>
    </row>
    <row r="213" spans="1:12" x14ac:dyDescent="0.25">
      <c r="A213" t="s">
        <v>20</v>
      </c>
      <c r="B213">
        <v>101</v>
      </c>
      <c r="K213" t="s">
        <v>14</v>
      </c>
      <c r="L213">
        <v>26</v>
      </c>
    </row>
    <row r="214" spans="1:12" x14ac:dyDescent="0.25">
      <c r="A214" t="s">
        <v>20</v>
      </c>
      <c r="B214">
        <v>206</v>
      </c>
      <c r="K214" t="s">
        <v>14</v>
      </c>
      <c r="L214">
        <v>1790</v>
      </c>
    </row>
    <row r="215" spans="1:12" x14ac:dyDescent="0.25">
      <c r="A215" t="s">
        <v>20</v>
      </c>
      <c r="B215">
        <v>154</v>
      </c>
      <c r="K215" t="s">
        <v>14</v>
      </c>
      <c r="L215">
        <v>37</v>
      </c>
    </row>
    <row r="216" spans="1:12" x14ac:dyDescent="0.25">
      <c r="A216" t="s">
        <v>20</v>
      </c>
      <c r="B216">
        <v>5966</v>
      </c>
      <c r="K216" t="s">
        <v>14</v>
      </c>
      <c r="L216">
        <v>35</v>
      </c>
    </row>
    <row r="217" spans="1:12" x14ac:dyDescent="0.25">
      <c r="A217" t="s">
        <v>20</v>
      </c>
      <c r="B217">
        <v>169</v>
      </c>
      <c r="K217" t="s">
        <v>14</v>
      </c>
      <c r="L217">
        <v>558</v>
      </c>
    </row>
    <row r="218" spans="1:12" x14ac:dyDescent="0.25">
      <c r="A218" t="s">
        <v>20</v>
      </c>
      <c r="B218">
        <v>2106</v>
      </c>
      <c r="K218" t="s">
        <v>14</v>
      </c>
      <c r="L218">
        <v>64</v>
      </c>
    </row>
    <row r="219" spans="1:12" x14ac:dyDescent="0.25">
      <c r="A219" t="s">
        <v>20</v>
      </c>
      <c r="B219">
        <v>131</v>
      </c>
      <c r="K219" t="s">
        <v>14</v>
      </c>
      <c r="L219">
        <v>245</v>
      </c>
    </row>
    <row r="220" spans="1:12" x14ac:dyDescent="0.25">
      <c r="A220" t="s">
        <v>20</v>
      </c>
      <c r="B220">
        <v>84</v>
      </c>
      <c r="K220" t="s">
        <v>14</v>
      </c>
      <c r="L220">
        <v>71</v>
      </c>
    </row>
    <row r="221" spans="1:12" x14ac:dyDescent="0.25">
      <c r="A221" t="s">
        <v>20</v>
      </c>
      <c r="B221">
        <v>155</v>
      </c>
      <c r="K221" t="s">
        <v>14</v>
      </c>
      <c r="L221">
        <v>42</v>
      </c>
    </row>
    <row r="222" spans="1:12" x14ac:dyDescent="0.25">
      <c r="A222" t="s">
        <v>20</v>
      </c>
      <c r="B222">
        <v>189</v>
      </c>
      <c r="K222" t="s">
        <v>14</v>
      </c>
      <c r="L222">
        <v>156</v>
      </c>
    </row>
    <row r="223" spans="1:12" x14ac:dyDescent="0.25">
      <c r="A223" t="s">
        <v>20</v>
      </c>
      <c r="B223">
        <v>4799</v>
      </c>
      <c r="K223" t="s">
        <v>14</v>
      </c>
      <c r="L223">
        <v>1368</v>
      </c>
    </row>
    <row r="224" spans="1:12" x14ac:dyDescent="0.25">
      <c r="A224" t="s">
        <v>20</v>
      </c>
      <c r="B224">
        <v>1137</v>
      </c>
      <c r="K224" t="s">
        <v>14</v>
      </c>
      <c r="L224">
        <v>102</v>
      </c>
    </row>
    <row r="225" spans="1:12" x14ac:dyDescent="0.25">
      <c r="A225" t="s">
        <v>20</v>
      </c>
      <c r="B225">
        <v>1152</v>
      </c>
      <c r="K225" t="s">
        <v>14</v>
      </c>
      <c r="L225">
        <v>86</v>
      </c>
    </row>
    <row r="226" spans="1:12" x14ac:dyDescent="0.25">
      <c r="A226" t="s">
        <v>20</v>
      </c>
      <c r="B226">
        <v>50</v>
      </c>
      <c r="K226" t="s">
        <v>14</v>
      </c>
      <c r="L226">
        <v>253</v>
      </c>
    </row>
    <row r="227" spans="1:12" x14ac:dyDescent="0.25">
      <c r="A227" t="s">
        <v>20</v>
      </c>
      <c r="B227">
        <v>3059</v>
      </c>
      <c r="K227" t="s">
        <v>14</v>
      </c>
      <c r="L227">
        <v>157</v>
      </c>
    </row>
    <row r="228" spans="1:12" x14ac:dyDescent="0.25">
      <c r="A228" t="s">
        <v>20</v>
      </c>
      <c r="B228">
        <v>34</v>
      </c>
      <c r="K228" t="s">
        <v>14</v>
      </c>
      <c r="L228">
        <v>183</v>
      </c>
    </row>
    <row r="229" spans="1:12" x14ac:dyDescent="0.25">
      <c r="A229" t="s">
        <v>20</v>
      </c>
      <c r="B229">
        <v>220</v>
      </c>
      <c r="K229" t="s">
        <v>14</v>
      </c>
      <c r="L229">
        <v>82</v>
      </c>
    </row>
    <row r="230" spans="1:12" x14ac:dyDescent="0.25">
      <c r="A230" t="s">
        <v>20</v>
      </c>
      <c r="B230">
        <v>1604</v>
      </c>
      <c r="K230" t="s">
        <v>14</v>
      </c>
      <c r="L230">
        <v>1</v>
      </c>
    </row>
    <row r="231" spans="1:12" x14ac:dyDescent="0.25">
      <c r="A231" t="s">
        <v>20</v>
      </c>
      <c r="B231">
        <v>454</v>
      </c>
      <c r="K231" t="s">
        <v>14</v>
      </c>
      <c r="L231">
        <v>1198</v>
      </c>
    </row>
    <row r="232" spans="1:12" x14ac:dyDescent="0.25">
      <c r="A232" t="s">
        <v>20</v>
      </c>
      <c r="B232">
        <v>123</v>
      </c>
      <c r="K232" t="s">
        <v>14</v>
      </c>
      <c r="L232">
        <v>648</v>
      </c>
    </row>
    <row r="233" spans="1:12" x14ac:dyDescent="0.25">
      <c r="A233" t="s">
        <v>20</v>
      </c>
      <c r="B233">
        <v>299</v>
      </c>
      <c r="K233" t="s">
        <v>14</v>
      </c>
      <c r="L233">
        <v>64</v>
      </c>
    </row>
    <row r="234" spans="1:12" x14ac:dyDescent="0.25">
      <c r="A234" t="s">
        <v>20</v>
      </c>
      <c r="B234">
        <v>2237</v>
      </c>
      <c r="K234" t="s">
        <v>14</v>
      </c>
      <c r="L234">
        <v>62</v>
      </c>
    </row>
    <row r="235" spans="1:12" x14ac:dyDescent="0.25">
      <c r="A235" t="s">
        <v>20</v>
      </c>
      <c r="B235">
        <v>645</v>
      </c>
      <c r="K235" t="s">
        <v>14</v>
      </c>
      <c r="L235">
        <v>750</v>
      </c>
    </row>
    <row r="236" spans="1:12" x14ac:dyDescent="0.25">
      <c r="A236" t="s">
        <v>20</v>
      </c>
      <c r="B236">
        <v>484</v>
      </c>
      <c r="K236" t="s">
        <v>14</v>
      </c>
      <c r="L236">
        <v>105</v>
      </c>
    </row>
    <row r="237" spans="1:12" x14ac:dyDescent="0.25">
      <c r="A237" t="s">
        <v>20</v>
      </c>
      <c r="B237">
        <v>154</v>
      </c>
      <c r="K237" t="s">
        <v>14</v>
      </c>
      <c r="L237">
        <v>2604</v>
      </c>
    </row>
    <row r="238" spans="1:12" x14ac:dyDescent="0.25">
      <c r="A238" t="s">
        <v>20</v>
      </c>
      <c r="B238">
        <v>82</v>
      </c>
      <c r="K238" t="s">
        <v>14</v>
      </c>
      <c r="L238">
        <v>65</v>
      </c>
    </row>
    <row r="239" spans="1:12" x14ac:dyDescent="0.25">
      <c r="A239" t="s">
        <v>20</v>
      </c>
      <c r="B239">
        <v>134</v>
      </c>
      <c r="K239" t="s">
        <v>14</v>
      </c>
      <c r="L239">
        <v>94</v>
      </c>
    </row>
    <row r="240" spans="1:12" x14ac:dyDescent="0.25">
      <c r="A240" t="s">
        <v>20</v>
      </c>
      <c r="B240">
        <v>5203</v>
      </c>
      <c r="K240" t="s">
        <v>14</v>
      </c>
      <c r="L240">
        <v>257</v>
      </c>
    </row>
    <row r="241" spans="1:12" x14ac:dyDescent="0.25">
      <c r="A241" t="s">
        <v>20</v>
      </c>
      <c r="B241">
        <v>94</v>
      </c>
      <c r="K241" t="s">
        <v>14</v>
      </c>
      <c r="L241">
        <v>2928</v>
      </c>
    </row>
    <row r="242" spans="1:12" x14ac:dyDescent="0.25">
      <c r="A242" t="s">
        <v>20</v>
      </c>
      <c r="B242">
        <v>205</v>
      </c>
      <c r="K242" t="s">
        <v>14</v>
      </c>
      <c r="L242">
        <v>4697</v>
      </c>
    </row>
    <row r="243" spans="1:12" x14ac:dyDescent="0.25">
      <c r="A243" t="s">
        <v>20</v>
      </c>
      <c r="B243">
        <v>92</v>
      </c>
      <c r="K243" t="s">
        <v>14</v>
      </c>
      <c r="L243">
        <v>2915</v>
      </c>
    </row>
    <row r="244" spans="1:12" x14ac:dyDescent="0.25">
      <c r="A244" t="s">
        <v>20</v>
      </c>
      <c r="B244">
        <v>219</v>
      </c>
      <c r="K244" t="s">
        <v>14</v>
      </c>
      <c r="L244">
        <v>18</v>
      </c>
    </row>
    <row r="245" spans="1:12" x14ac:dyDescent="0.25">
      <c r="A245" t="s">
        <v>20</v>
      </c>
      <c r="B245">
        <v>2526</v>
      </c>
      <c r="K245" t="s">
        <v>14</v>
      </c>
      <c r="L245">
        <v>602</v>
      </c>
    </row>
    <row r="246" spans="1:12" x14ac:dyDescent="0.25">
      <c r="A246" t="s">
        <v>20</v>
      </c>
      <c r="B246">
        <v>94</v>
      </c>
      <c r="K246" t="s">
        <v>14</v>
      </c>
      <c r="L246">
        <v>1</v>
      </c>
    </row>
    <row r="247" spans="1:12" x14ac:dyDescent="0.25">
      <c r="A247" t="s">
        <v>20</v>
      </c>
      <c r="B247">
        <v>1713</v>
      </c>
      <c r="K247" t="s">
        <v>14</v>
      </c>
      <c r="L247">
        <v>3868</v>
      </c>
    </row>
    <row r="248" spans="1:12" x14ac:dyDescent="0.25">
      <c r="A248" t="s">
        <v>20</v>
      </c>
      <c r="B248">
        <v>249</v>
      </c>
      <c r="K248" t="s">
        <v>14</v>
      </c>
      <c r="L248">
        <v>504</v>
      </c>
    </row>
    <row r="249" spans="1:12" x14ac:dyDescent="0.25">
      <c r="A249" t="s">
        <v>20</v>
      </c>
      <c r="B249">
        <v>192</v>
      </c>
      <c r="K249" t="s">
        <v>14</v>
      </c>
      <c r="L249">
        <v>14</v>
      </c>
    </row>
    <row r="250" spans="1:12" x14ac:dyDescent="0.25">
      <c r="A250" t="s">
        <v>20</v>
      </c>
      <c r="B250">
        <v>247</v>
      </c>
      <c r="K250" t="s">
        <v>14</v>
      </c>
      <c r="L250">
        <v>750</v>
      </c>
    </row>
    <row r="251" spans="1:12" x14ac:dyDescent="0.25">
      <c r="A251" t="s">
        <v>20</v>
      </c>
      <c r="B251">
        <v>2293</v>
      </c>
      <c r="K251" t="s">
        <v>14</v>
      </c>
      <c r="L251">
        <v>77</v>
      </c>
    </row>
    <row r="252" spans="1:12" x14ac:dyDescent="0.25">
      <c r="A252" t="s">
        <v>20</v>
      </c>
      <c r="B252">
        <v>3131</v>
      </c>
      <c r="K252" t="s">
        <v>14</v>
      </c>
      <c r="L252">
        <v>752</v>
      </c>
    </row>
    <row r="253" spans="1:12" x14ac:dyDescent="0.25">
      <c r="A253" t="s">
        <v>20</v>
      </c>
      <c r="B253">
        <v>143</v>
      </c>
      <c r="K253" t="s">
        <v>14</v>
      </c>
      <c r="L253">
        <v>131</v>
      </c>
    </row>
    <row r="254" spans="1:12" x14ac:dyDescent="0.25">
      <c r="A254" t="s">
        <v>20</v>
      </c>
      <c r="B254">
        <v>296</v>
      </c>
      <c r="K254" t="s">
        <v>14</v>
      </c>
      <c r="L254">
        <v>87</v>
      </c>
    </row>
    <row r="255" spans="1:12" x14ac:dyDescent="0.25">
      <c r="A255" t="s">
        <v>20</v>
      </c>
      <c r="B255">
        <v>170</v>
      </c>
      <c r="K255" t="s">
        <v>14</v>
      </c>
      <c r="L255">
        <v>1063</v>
      </c>
    </row>
    <row r="256" spans="1:12" x14ac:dyDescent="0.25">
      <c r="A256" t="s">
        <v>20</v>
      </c>
      <c r="B256">
        <v>86</v>
      </c>
      <c r="K256" t="s">
        <v>14</v>
      </c>
      <c r="L256">
        <v>76</v>
      </c>
    </row>
    <row r="257" spans="1:12" x14ac:dyDescent="0.25">
      <c r="A257" t="s">
        <v>20</v>
      </c>
      <c r="B257">
        <v>6286</v>
      </c>
      <c r="K257" t="s">
        <v>14</v>
      </c>
      <c r="L257">
        <v>4428</v>
      </c>
    </row>
    <row r="258" spans="1:12" x14ac:dyDescent="0.25">
      <c r="A258" t="s">
        <v>20</v>
      </c>
      <c r="B258">
        <v>3727</v>
      </c>
      <c r="K258" t="s">
        <v>14</v>
      </c>
      <c r="L258">
        <v>58</v>
      </c>
    </row>
    <row r="259" spans="1:12" x14ac:dyDescent="0.25">
      <c r="A259" t="s">
        <v>20</v>
      </c>
      <c r="B259">
        <v>1605</v>
      </c>
      <c r="K259" t="s">
        <v>14</v>
      </c>
      <c r="L259">
        <v>111</v>
      </c>
    </row>
    <row r="260" spans="1:12" x14ac:dyDescent="0.25">
      <c r="A260" t="s">
        <v>20</v>
      </c>
      <c r="B260">
        <v>2120</v>
      </c>
      <c r="K260" t="s">
        <v>14</v>
      </c>
      <c r="L260">
        <v>2955</v>
      </c>
    </row>
    <row r="261" spans="1:12" x14ac:dyDescent="0.25">
      <c r="A261" t="s">
        <v>20</v>
      </c>
      <c r="B261">
        <v>50</v>
      </c>
      <c r="K261" t="s">
        <v>14</v>
      </c>
      <c r="L261">
        <v>1657</v>
      </c>
    </row>
    <row r="262" spans="1:12" x14ac:dyDescent="0.25">
      <c r="A262" t="s">
        <v>20</v>
      </c>
      <c r="B262">
        <v>2080</v>
      </c>
      <c r="K262" t="s">
        <v>14</v>
      </c>
      <c r="L262">
        <v>926</v>
      </c>
    </row>
    <row r="263" spans="1:12" x14ac:dyDescent="0.25">
      <c r="A263" t="s">
        <v>20</v>
      </c>
      <c r="B263">
        <v>2105</v>
      </c>
      <c r="K263" t="s">
        <v>14</v>
      </c>
      <c r="L263">
        <v>77</v>
      </c>
    </row>
    <row r="264" spans="1:12" x14ac:dyDescent="0.25">
      <c r="A264" t="s">
        <v>20</v>
      </c>
      <c r="B264">
        <v>2436</v>
      </c>
      <c r="K264" t="s">
        <v>14</v>
      </c>
      <c r="L264">
        <v>1748</v>
      </c>
    </row>
    <row r="265" spans="1:12" x14ac:dyDescent="0.25">
      <c r="A265" t="s">
        <v>20</v>
      </c>
      <c r="B265">
        <v>80</v>
      </c>
      <c r="K265" t="s">
        <v>14</v>
      </c>
      <c r="L265">
        <v>79</v>
      </c>
    </row>
    <row r="266" spans="1:12" x14ac:dyDescent="0.25">
      <c r="A266" t="s">
        <v>20</v>
      </c>
      <c r="B266">
        <v>42</v>
      </c>
      <c r="K266" t="s">
        <v>14</v>
      </c>
      <c r="L266">
        <v>889</v>
      </c>
    </row>
    <row r="267" spans="1:12" x14ac:dyDescent="0.25">
      <c r="A267" t="s">
        <v>20</v>
      </c>
      <c r="B267">
        <v>139</v>
      </c>
      <c r="K267" t="s">
        <v>14</v>
      </c>
      <c r="L267">
        <v>56</v>
      </c>
    </row>
    <row r="268" spans="1:12" x14ac:dyDescent="0.25">
      <c r="A268" t="s">
        <v>20</v>
      </c>
      <c r="B268">
        <v>159</v>
      </c>
      <c r="K268" t="s">
        <v>14</v>
      </c>
      <c r="L268">
        <v>1</v>
      </c>
    </row>
    <row r="269" spans="1:12" x14ac:dyDescent="0.25">
      <c r="A269" t="s">
        <v>20</v>
      </c>
      <c r="B269">
        <v>381</v>
      </c>
      <c r="K269" t="s">
        <v>14</v>
      </c>
      <c r="L269">
        <v>83</v>
      </c>
    </row>
    <row r="270" spans="1:12" x14ac:dyDescent="0.25">
      <c r="A270" t="s">
        <v>20</v>
      </c>
      <c r="B270">
        <v>194</v>
      </c>
      <c r="K270" t="s">
        <v>14</v>
      </c>
      <c r="L270">
        <v>2025</v>
      </c>
    </row>
    <row r="271" spans="1:12" x14ac:dyDescent="0.25">
      <c r="A271" t="s">
        <v>20</v>
      </c>
      <c r="B271">
        <v>106</v>
      </c>
      <c r="K271" t="s">
        <v>14</v>
      </c>
      <c r="L271">
        <v>14</v>
      </c>
    </row>
    <row r="272" spans="1:12" x14ac:dyDescent="0.25">
      <c r="A272" t="s">
        <v>20</v>
      </c>
      <c r="B272">
        <v>142</v>
      </c>
      <c r="K272" t="s">
        <v>14</v>
      </c>
      <c r="L272">
        <v>656</v>
      </c>
    </row>
    <row r="273" spans="1:12" x14ac:dyDescent="0.25">
      <c r="A273" t="s">
        <v>20</v>
      </c>
      <c r="B273">
        <v>211</v>
      </c>
      <c r="K273" t="s">
        <v>14</v>
      </c>
      <c r="L273">
        <v>1596</v>
      </c>
    </row>
    <row r="274" spans="1:12" x14ac:dyDescent="0.25">
      <c r="A274" t="s">
        <v>20</v>
      </c>
      <c r="B274">
        <v>2756</v>
      </c>
      <c r="K274" t="s">
        <v>14</v>
      </c>
      <c r="L274">
        <v>10</v>
      </c>
    </row>
    <row r="275" spans="1:12" x14ac:dyDescent="0.25">
      <c r="A275" t="s">
        <v>20</v>
      </c>
      <c r="B275">
        <v>173</v>
      </c>
      <c r="K275" t="s">
        <v>14</v>
      </c>
      <c r="L275">
        <v>1121</v>
      </c>
    </row>
    <row r="276" spans="1:12" x14ac:dyDescent="0.25">
      <c r="A276" t="s">
        <v>20</v>
      </c>
      <c r="B276">
        <v>87</v>
      </c>
      <c r="K276" t="s">
        <v>14</v>
      </c>
      <c r="L276">
        <v>15</v>
      </c>
    </row>
    <row r="277" spans="1:12" x14ac:dyDescent="0.25">
      <c r="A277" t="s">
        <v>20</v>
      </c>
      <c r="B277">
        <v>1572</v>
      </c>
      <c r="K277" t="s">
        <v>14</v>
      </c>
      <c r="L277">
        <v>191</v>
      </c>
    </row>
    <row r="278" spans="1:12" x14ac:dyDescent="0.25">
      <c r="A278" t="s">
        <v>20</v>
      </c>
      <c r="B278">
        <v>2346</v>
      </c>
      <c r="K278" t="s">
        <v>14</v>
      </c>
      <c r="L278">
        <v>16</v>
      </c>
    </row>
    <row r="279" spans="1:12" x14ac:dyDescent="0.25">
      <c r="A279" t="s">
        <v>20</v>
      </c>
      <c r="B279">
        <v>115</v>
      </c>
      <c r="K279" t="s">
        <v>14</v>
      </c>
      <c r="L279">
        <v>17</v>
      </c>
    </row>
    <row r="280" spans="1:12" x14ac:dyDescent="0.25">
      <c r="A280" t="s">
        <v>20</v>
      </c>
      <c r="B280">
        <v>85</v>
      </c>
      <c r="K280" t="s">
        <v>14</v>
      </c>
      <c r="L280">
        <v>34</v>
      </c>
    </row>
    <row r="281" spans="1:12" x14ac:dyDescent="0.25">
      <c r="A281" t="s">
        <v>20</v>
      </c>
      <c r="B281">
        <v>144</v>
      </c>
      <c r="K281" t="s">
        <v>14</v>
      </c>
      <c r="L281">
        <v>1</v>
      </c>
    </row>
    <row r="282" spans="1:12" x14ac:dyDescent="0.25">
      <c r="A282" t="s">
        <v>20</v>
      </c>
      <c r="B282">
        <v>2443</v>
      </c>
      <c r="K282" t="s">
        <v>14</v>
      </c>
      <c r="L282">
        <v>1274</v>
      </c>
    </row>
    <row r="283" spans="1:12" x14ac:dyDescent="0.25">
      <c r="A283" t="s">
        <v>20</v>
      </c>
      <c r="B283">
        <v>64</v>
      </c>
      <c r="K283" t="s">
        <v>14</v>
      </c>
      <c r="L283">
        <v>210</v>
      </c>
    </row>
    <row r="284" spans="1:12" x14ac:dyDescent="0.25">
      <c r="A284" t="s">
        <v>20</v>
      </c>
      <c r="B284">
        <v>268</v>
      </c>
      <c r="K284" t="s">
        <v>14</v>
      </c>
      <c r="L284">
        <v>248</v>
      </c>
    </row>
    <row r="285" spans="1:12" x14ac:dyDescent="0.25">
      <c r="A285" t="s">
        <v>20</v>
      </c>
      <c r="B285">
        <v>195</v>
      </c>
      <c r="K285" t="s">
        <v>14</v>
      </c>
      <c r="L285">
        <v>513</v>
      </c>
    </row>
    <row r="286" spans="1:12" x14ac:dyDescent="0.25">
      <c r="A286" t="s">
        <v>20</v>
      </c>
      <c r="B286">
        <v>186</v>
      </c>
      <c r="K286" t="s">
        <v>14</v>
      </c>
      <c r="L286">
        <v>3410</v>
      </c>
    </row>
    <row r="287" spans="1:12" x14ac:dyDescent="0.25">
      <c r="A287" t="s">
        <v>20</v>
      </c>
      <c r="B287">
        <v>460</v>
      </c>
      <c r="K287" t="s">
        <v>14</v>
      </c>
      <c r="L287">
        <v>10</v>
      </c>
    </row>
    <row r="288" spans="1:12" x14ac:dyDescent="0.25">
      <c r="A288" t="s">
        <v>20</v>
      </c>
      <c r="B288">
        <v>2528</v>
      </c>
      <c r="K288" t="s">
        <v>14</v>
      </c>
      <c r="L288">
        <v>2201</v>
      </c>
    </row>
    <row r="289" spans="1:12" x14ac:dyDescent="0.25">
      <c r="A289" t="s">
        <v>20</v>
      </c>
      <c r="B289">
        <v>3657</v>
      </c>
      <c r="K289" t="s">
        <v>14</v>
      </c>
      <c r="L289">
        <v>676</v>
      </c>
    </row>
    <row r="290" spans="1:12" x14ac:dyDescent="0.25">
      <c r="A290" t="s">
        <v>20</v>
      </c>
      <c r="B290">
        <v>131</v>
      </c>
      <c r="K290" t="s">
        <v>14</v>
      </c>
      <c r="L290">
        <v>831</v>
      </c>
    </row>
    <row r="291" spans="1:12" x14ac:dyDescent="0.25">
      <c r="A291" t="s">
        <v>20</v>
      </c>
      <c r="B291">
        <v>239</v>
      </c>
      <c r="K291" t="s">
        <v>14</v>
      </c>
      <c r="L291">
        <v>859</v>
      </c>
    </row>
    <row r="292" spans="1:12" x14ac:dyDescent="0.25">
      <c r="A292" t="s">
        <v>20</v>
      </c>
      <c r="B292">
        <v>78</v>
      </c>
      <c r="K292" t="s">
        <v>14</v>
      </c>
      <c r="L292">
        <v>45</v>
      </c>
    </row>
    <row r="293" spans="1:12" x14ac:dyDescent="0.25">
      <c r="A293" t="s">
        <v>20</v>
      </c>
      <c r="B293">
        <v>1773</v>
      </c>
      <c r="K293" t="s">
        <v>14</v>
      </c>
      <c r="L293">
        <v>6</v>
      </c>
    </row>
    <row r="294" spans="1:12" x14ac:dyDescent="0.25">
      <c r="A294" t="s">
        <v>20</v>
      </c>
      <c r="B294">
        <v>32</v>
      </c>
      <c r="K294" t="s">
        <v>14</v>
      </c>
      <c r="L294">
        <v>7</v>
      </c>
    </row>
    <row r="295" spans="1:12" x14ac:dyDescent="0.25">
      <c r="A295" t="s">
        <v>20</v>
      </c>
      <c r="B295">
        <v>369</v>
      </c>
      <c r="K295" t="s">
        <v>14</v>
      </c>
      <c r="L295">
        <v>31</v>
      </c>
    </row>
    <row r="296" spans="1:12" x14ac:dyDescent="0.25">
      <c r="A296" t="s">
        <v>20</v>
      </c>
      <c r="B296">
        <v>89</v>
      </c>
      <c r="K296" t="s">
        <v>14</v>
      </c>
      <c r="L296">
        <v>78</v>
      </c>
    </row>
    <row r="297" spans="1:12" x14ac:dyDescent="0.25">
      <c r="A297" t="s">
        <v>20</v>
      </c>
      <c r="B297">
        <v>147</v>
      </c>
      <c r="K297" t="s">
        <v>14</v>
      </c>
      <c r="L297">
        <v>1225</v>
      </c>
    </row>
    <row r="298" spans="1:12" x14ac:dyDescent="0.25">
      <c r="A298" t="s">
        <v>20</v>
      </c>
      <c r="B298">
        <v>126</v>
      </c>
      <c r="K298" t="s">
        <v>14</v>
      </c>
      <c r="L298">
        <v>1</v>
      </c>
    </row>
    <row r="299" spans="1:12" x14ac:dyDescent="0.25">
      <c r="A299" t="s">
        <v>20</v>
      </c>
      <c r="B299">
        <v>2218</v>
      </c>
      <c r="K299" t="s">
        <v>14</v>
      </c>
      <c r="L299">
        <v>67</v>
      </c>
    </row>
    <row r="300" spans="1:12" x14ac:dyDescent="0.25">
      <c r="A300" t="s">
        <v>20</v>
      </c>
      <c r="B300">
        <v>202</v>
      </c>
      <c r="K300" t="s">
        <v>14</v>
      </c>
      <c r="L300">
        <v>19</v>
      </c>
    </row>
    <row r="301" spans="1:12" x14ac:dyDescent="0.25">
      <c r="A301" t="s">
        <v>20</v>
      </c>
      <c r="B301">
        <v>140</v>
      </c>
      <c r="K301" t="s">
        <v>14</v>
      </c>
      <c r="L301">
        <v>2108</v>
      </c>
    </row>
    <row r="302" spans="1:12" x14ac:dyDescent="0.25">
      <c r="A302" t="s">
        <v>20</v>
      </c>
      <c r="B302">
        <v>1052</v>
      </c>
      <c r="K302" t="s">
        <v>14</v>
      </c>
      <c r="L302">
        <v>679</v>
      </c>
    </row>
    <row r="303" spans="1:12" x14ac:dyDescent="0.25">
      <c r="A303" t="s">
        <v>20</v>
      </c>
      <c r="B303">
        <v>247</v>
      </c>
      <c r="K303" t="s">
        <v>14</v>
      </c>
      <c r="L303">
        <v>36</v>
      </c>
    </row>
    <row r="304" spans="1:12" x14ac:dyDescent="0.25">
      <c r="A304" t="s">
        <v>20</v>
      </c>
      <c r="B304">
        <v>84</v>
      </c>
      <c r="K304" t="s">
        <v>14</v>
      </c>
      <c r="L304">
        <v>47</v>
      </c>
    </row>
    <row r="305" spans="1:12" x14ac:dyDescent="0.25">
      <c r="A305" t="s">
        <v>20</v>
      </c>
      <c r="B305">
        <v>88</v>
      </c>
      <c r="K305" t="s">
        <v>14</v>
      </c>
      <c r="L305">
        <v>70</v>
      </c>
    </row>
    <row r="306" spans="1:12" x14ac:dyDescent="0.25">
      <c r="A306" t="s">
        <v>20</v>
      </c>
      <c r="B306">
        <v>156</v>
      </c>
      <c r="K306" t="s">
        <v>14</v>
      </c>
      <c r="L306">
        <v>154</v>
      </c>
    </row>
    <row r="307" spans="1:12" x14ac:dyDescent="0.25">
      <c r="A307" t="s">
        <v>20</v>
      </c>
      <c r="B307">
        <v>2985</v>
      </c>
      <c r="K307" t="s">
        <v>14</v>
      </c>
      <c r="L307">
        <v>22</v>
      </c>
    </row>
    <row r="308" spans="1:12" x14ac:dyDescent="0.25">
      <c r="A308" t="s">
        <v>20</v>
      </c>
      <c r="B308">
        <v>762</v>
      </c>
      <c r="K308" t="s">
        <v>14</v>
      </c>
      <c r="L308">
        <v>1758</v>
      </c>
    </row>
    <row r="309" spans="1:12" x14ac:dyDescent="0.25">
      <c r="A309" t="s">
        <v>20</v>
      </c>
      <c r="B309">
        <v>554</v>
      </c>
      <c r="K309" t="s">
        <v>14</v>
      </c>
      <c r="L309">
        <v>94</v>
      </c>
    </row>
    <row r="310" spans="1:12" x14ac:dyDescent="0.25">
      <c r="A310" t="s">
        <v>20</v>
      </c>
      <c r="B310">
        <v>135</v>
      </c>
      <c r="K310" t="s">
        <v>14</v>
      </c>
      <c r="L310">
        <v>33</v>
      </c>
    </row>
    <row r="311" spans="1:12" x14ac:dyDescent="0.25">
      <c r="A311" t="s">
        <v>20</v>
      </c>
      <c r="B311">
        <v>122</v>
      </c>
      <c r="K311" t="s">
        <v>14</v>
      </c>
      <c r="L311">
        <v>1</v>
      </c>
    </row>
    <row r="312" spans="1:12" x14ac:dyDescent="0.25">
      <c r="A312" t="s">
        <v>20</v>
      </c>
      <c r="B312">
        <v>221</v>
      </c>
      <c r="K312" t="s">
        <v>14</v>
      </c>
      <c r="L312">
        <v>31</v>
      </c>
    </row>
    <row r="313" spans="1:12" x14ac:dyDescent="0.25">
      <c r="A313" t="s">
        <v>20</v>
      </c>
      <c r="B313">
        <v>126</v>
      </c>
      <c r="K313" t="s">
        <v>14</v>
      </c>
      <c r="L313">
        <v>35</v>
      </c>
    </row>
    <row r="314" spans="1:12" x14ac:dyDescent="0.25">
      <c r="A314" t="s">
        <v>20</v>
      </c>
      <c r="B314">
        <v>1022</v>
      </c>
      <c r="K314" t="s">
        <v>14</v>
      </c>
      <c r="L314">
        <v>63</v>
      </c>
    </row>
    <row r="315" spans="1:12" x14ac:dyDescent="0.25">
      <c r="A315" t="s">
        <v>20</v>
      </c>
      <c r="B315">
        <v>3177</v>
      </c>
      <c r="K315" t="s">
        <v>14</v>
      </c>
      <c r="L315">
        <v>526</v>
      </c>
    </row>
    <row r="316" spans="1:12" x14ac:dyDescent="0.25">
      <c r="A316" t="s">
        <v>20</v>
      </c>
      <c r="B316">
        <v>198</v>
      </c>
      <c r="K316" t="s">
        <v>14</v>
      </c>
      <c r="L316">
        <v>121</v>
      </c>
    </row>
    <row r="317" spans="1:12" x14ac:dyDescent="0.25">
      <c r="A317" t="s">
        <v>20</v>
      </c>
      <c r="B317">
        <v>85</v>
      </c>
      <c r="K317" t="s">
        <v>14</v>
      </c>
      <c r="L317">
        <v>67</v>
      </c>
    </row>
    <row r="318" spans="1:12" x14ac:dyDescent="0.25">
      <c r="A318" t="s">
        <v>20</v>
      </c>
      <c r="B318">
        <v>3596</v>
      </c>
      <c r="K318" t="s">
        <v>14</v>
      </c>
      <c r="L318">
        <v>57</v>
      </c>
    </row>
    <row r="319" spans="1:12" x14ac:dyDescent="0.25">
      <c r="A319" t="s">
        <v>20</v>
      </c>
      <c r="B319">
        <v>244</v>
      </c>
      <c r="K319" t="s">
        <v>14</v>
      </c>
      <c r="L319">
        <v>1229</v>
      </c>
    </row>
    <row r="320" spans="1:12" x14ac:dyDescent="0.25">
      <c r="A320" t="s">
        <v>20</v>
      </c>
      <c r="B320">
        <v>5180</v>
      </c>
      <c r="K320" t="s">
        <v>14</v>
      </c>
      <c r="L320">
        <v>12</v>
      </c>
    </row>
    <row r="321" spans="1:12" x14ac:dyDescent="0.25">
      <c r="A321" t="s">
        <v>20</v>
      </c>
      <c r="B321">
        <v>589</v>
      </c>
      <c r="K321" t="s">
        <v>14</v>
      </c>
      <c r="L321">
        <v>452</v>
      </c>
    </row>
    <row r="322" spans="1:12" x14ac:dyDescent="0.25">
      <c r="A322" t="s">
        <v>20</v>
      </c>
      <c r="B322">
        <v>2725</v>
      </c>
      <c r="K322" t="s">
        <v>14</v>
      </c>
      <c r="L322">
        <v>1886</v>
      </c>
    </row>
    <row r="323" spans="1:12" x14ac:dyDescent="0.25">
      <c r="A323" t="s">
        <v>20</v>
      </c>
      <c r="B323">
        <v>300</v>
      </c>
      <c r="K323" t="s">
        <v>14</v>
      </c>
      <c r="L323">
        <v>1825</v>
      </c>
    </row>
    <row r="324" spans="1:12" x14ac:dyDescent="0.25">
      <c r="A324" t="s">
        <v>20</v>
      </c>
      <c r="B324">
        <v>144</v>
      </c>
      <c r="K324" t="s">
        <v>14</v>
      </c>
      <c r="L324">
        <v>31</v>
      </c>
    </row>
    <row r="325" spans="1:12" x14ac:dyDescent="0.25">
      <c r="A325" t="s">
        <v>20</v>
      </c>
      <c r="B325">
        <v>87</v>
      </c>
      <c r="K325" t="s">
        <v>14</v>
      </c>
      <c r="L325">
        <v>107</v>
      </c>
    </row>
    <row r="326" spans="1:12" x14ac:dyDescent="0.25">
      <c r="A326" t="s">
        <v>20</v>
      </c>
      <c r="B326">
        <v>3116</v>
      </c>
      <c r="K326" t="s">
        <v>14</v>
      </c>
      <c r="L326">
        <v>27</v>
      </c>
    </row>
    <row r="327" spans="1:12" x14ac:dyDescent="0.25">
      <c r="A327" t="s">
        <v>20</v>
      </c>
      <c r="B327">
        <v>909</v>
      </c>
      <c r="K327" t="s">
        <v>14</v>
      </c>
      <c r="L327">
        <v>1221</v>
      </c>
    </row>
    <row r="328" spans="1:12" x14ac:dyDescent="0.25">
      <c r="A328" t="s">
        <v>20</v>
      </c>
      <c r="B328">
        <v>1613</v>
      </c>
      <c r="K328" t="s">
        <v>14</v>
      </c>
      <c r="L328">
        <v>1</v>
      </c>
    </row>
    <row r="329" spans="1:12" x14ac:dyDescent="0.25">
      <c r="A329" t="s">
        <v>20</v>
      </c>
      <c r="B329">
        <v>136</v>
      </c>
      <c r="K329" t="s">
        <v>14</v>
      </c>
      <c r="L329">
        <v>16</v>
      </c>
    </row>
    <row r="330" spans="1:12" x14ac:dyDescent="0.25">
      <c r="A330" t="s">
        <v>20</v>
      </c>
      <c r="B330">
        <v>130</v>
      </c>
      <c r="K330" t="s">
        <v>14</v>
      </c>
      <c r="L330">
        <v>41</v>
      </c>
    </row>
    <row r="331" spans="1:12" x14ac:dyDescent="0.25">
      <c r="A331" t="s">
        <v>20</v>
      </c>
      <c r="B331">
        <v>102</v>
      </c>
      <c r="K331" t="s">
        <v>14</v>
      </c>
      <c r="L331">
        <v>523</v>
      </c>
    </row>
    <row r="332" spans="1:12" x14ac:dyDescent="0.25">
      <c r="A332" t="s">
        <v>20</v>
      </c>
      <c r="B332">
        <v>4006</v>
      </c>
      <c r="K332" t="s">
        <v>14</v>
      </c>
      <c r="L332">
        <v>141</v>
      </c>
    </row>
    <row r="333" spans="1:12" x14ac:dyDescent="0.25">
      <c r="A333" t="s">
        <v>20</v>
      </c>
      <c r="B333">
        <v>1629</v>
      </c>
      <c r="K333" t="s">
        <v>14</v>
      </c>
      <c r="L333">
        <v>52</v>
      </c>
    </row>
    <row r="334" spans="1:12" x14ac:dyDescent="0.25">
      <c r="A334" t="s">
        <v>20</v>
      </c>
      <c r="B334">
        <v>2188</v>
      </c>
      <c r="K334" t="s">
        <v>14</v>
      </c>
      <c r="L334">
        <v>225</v>
      </c>
    </row>
    <row r="335" spans="1:12" x14ac:dyDescent="0.25">
      <c r="A335" t="s">
        <v>20</v>
      </c>
      <c r="B335">
        <v>2409</v>
      </c>
      <c r="K335" t="s">
        <v>14</v>
      </c>
      <c r="L335">
        <v>38</v>
      </c>
    </row>
    <row r="336" spans="1:12" x14ac:dyDescent="0.25">
      <c r="A336" t="s">
        <v>20</v>
      </c>
      <c r="B336">
        <v>194</v>
      </c>
      <c r="K336" t="s">
        <v>14</v>
      </c>
      <c r="L336">
        <v>15</v>
      </c>
    </row>
    <row r="337" spans="1:12" x14ac:dyDescent="0.25">
      <c r="A337" t="s">
        <v>20</v>
      </c>
      <c r="B337">
        <v>1140</v>
      </c>
      <c r="K337" t="s">
        <v>14</v>
      </c>
      <c r="L337">
        <v>37</v>
      </c>
    </row>
    <row r="338" spans="1:12" x14ac:dyDescent="0.25">
      <c r="A338" t="s">
        <v>20</v>
      </c>
      <c r="B338">
        <v>102</v>
      </c>
      <c r="K338" t="s">
        <v>14</v>
      </c>
      <c r="L338">
        <v>112</v>
      </c>
    </row>
    <row r="339" spans="1:12" x14ac:dyDescent="0.25">
      <c r="A339" t="s">
        <v>20</v>
      </c>
      <c r="B339">
        <v>2857</v>
      </c>
      <c r="K339" t="s">
        <v>14</v>
      </c>
      <c r="L339">
        <v>21</v>
      </c>
    </row>
    <row r="340" spans="1:12" x14ac:dyDescent="0.25">
      <c r="A340" t="s">
        <v>20</v>
      </c>
      <c r="B340">
        <v>107</v>
      </c>
      <c r="K340" t="s">
        <v>14</v>
      </c>
      <c r="L340">
        <v>67</v>
      </c>
    </row>
    <row r="341" spans="1:12" x14ac:dyDescent="0.25">
      <c r="A341" t="s">
        <v>20</v>
      </c>
      <c r="B341">
        <v>160</v>
      </c>
      <c r="K341" t="s">
        <v>14</v>
      </c>
      <c r="L341">
        <v>78</v>
      </c>
    </row>
    <row r="342" spans="1:12" x14ac:dyDescent="0.25">
      <c r="A342" t="s">
        <v>20</v>
      </c>
      <c r="B342">
        <v>2230</v>
      </c>
      <c r="K342" t="s">
        <v>14</v>
      </c>
      <c r="L342">
        <v>67</v>
      </c>
    </row>
    <row r="343" spans="1:12" x14ac:dyDescent="0.25">
      <c r="A343" t="s">
        <v>20</v>
      </c>
      <c r="B343">
        <v>316</v>
      </c>
      <c r="K343" t="s">
        <v>14</v>
      </c>
      <c r="L343">
        <v>263</v>
      </c>
    </row>
    <row r="344" spans="1:12" x14ac:dyDescent="0.25">
      <c r="A344" t="s">
        <v>20</v>
      </c>
      <c r="B344">
        <v>117</v>
      </c>
      <c r="K344" t="s">
        <v>14</v>
      </c>
      <c r="L344">
        <v>1691</v>
      </c>
    </row>
    <row r="345" spans="1:12" x14ac:dyDescent="0.25">
      <c r="A345" t="s">
        <v>20</v>
      </c>
      <c r="B345">
        <v>6406</v>
      </c>
      <c r="K345" t="s">
        <v>14</v>
      </c>
      <c r="L345">
        <v>181</v>
      </c>
    </row>
    <row r="346" spans="1:12" x14ac:dyDescent="0.25">
      <c r="A346" t="s">
        <v>20</v>
      </c>
      <c r="B346">
        <v>192</v>
      </c>
      <c r="K346" t="s">
        <v>14</v>
      </c>
      <c r="L346">
        <v>13</v>
      </c>
    </row>
    <row r="347" spans="1:12" x14ac:dyDescent="0.25">
      <c r="A347" t="s">
        <v>20</v>
      </c>
      <c r="B347">
        <v>26</v>
      </c>
      <c r="K347" t="s">
        <v>14</v>
      </c>
      <c r="L347">
        <v>1</v>
      </c>
    </row>
    <row r="348" spans="1:12" x14ac:dyDescent="0.25">
      <c r="A348" t="s">
        <v>20</v>
      </c>
      <c r="B348">
        <v>723</v>
      </c>
      <c r="K348" t="s">
        <v>14</v>
      </c>
      <c r="L348">
        <v>21</v>
      </c>
    </row>
    <row r="349" spans="1:12" x14ac:dyDescent="0.25">
      <c r="A349" t="s">
        <v>20</v>
      </c>
      <c r="B349">
        <v>170</v>
      </c>
      <c r="K349" t="s">
        <v>14</v>
      </c>
      <c r="L349">
        <v>830</v>
      </c>
    </row>
    <row r="350" spans="1:12" x14ac:dyDescent="0.25">
      <c r="A350" t="s">
        <v>20</v>
      </c>
      <c r="B350">
        <v>238</v>
      </c>
      <c r="K350" t="s">
        <v>14</v>
      </c>
      <c r="L350">
        <v>130</v>
      </c>
    </row>
    <row r="351" spans="1:12" x14ac:dyDescent="0.25">
      <c r="A351" t="s">
        <v>20</v>
      </c>
      <c r="B351">
        <v>55</v>
      </c>
      <c r="K351" t="s">
        <v>14</v>
      </c>
      <c r="L351">
        <v>55</v>
      </c>
    </row>
    <row r="352" spans="1:12" x14ac:dyDescent="0.25">
      <c r="A352" t="s">
        <v>20</v>
      </c>
      <c r="B352">
        <v>128</v>
      </c>
      <c r="K352" t="s">
        <v>14</v>
      </c>
      <c r="L352">
        <v>114</v>
      </c>
    </row>
    <row r="353" spans="1:12" x14ac:dyDescent="0.25">
      <c r="A353" t="s">
        <v>20</v>
      </c>
      <c r="B353">
        <v>2144</v>
      </c>
      <c r="K353" t="s">
        <v>14</v>
      </c>
      <c r="L353">
        <v>594</v>
      </c>
    </row>
    <row r="354" spans="1:12" x14ac:dyDescent="0.25">
      <c r="A354" t="s">
        <v>20</v>
      </c>
      <c r="B354">
        <v>2693</v>
      </c>
      <c r="K354" t="s">
        <v>14</v>
      </c>
      <c r="L354">
        <v>24</v>
      </c>
    </row>
    <row r="355" spans="1:12" x14ac:dyDescent="0.25">
      <c r="A355" t="s">
        <v>20</v>
      </c>
      <c r="B355">
        <v>432</v>
      </c>
      <c r="K355" t="s">
        <v>14</v>
      </c>
      <c r="L355">
        <v>252</v>
      </c>
    </row>
    <row r="356" spans="1:12" x14ac:dyDescent="0.25">
      <c r="A356" t="s">
        <v>20</v>
      </c>
      <c r="B356">
        <v>189</v>
      </c>
      <c r="K356" t="s">
        <v>14</v>
      </c>
      <c r="L356">
        <v>67</v>
      </c>
    </row>
    <row r="357" spans="1:12" x14ac:dyDescent="0.25">
      <c r="A357" t="s">
        <v>20</v>
      </c>
      <c r="B357">
        <v>154</v>
      </c>
      <c r="K357" t="s">
        <v>14</v>
      </c>
      <c r="L357">
        <v>742</v>
      </c>
    </row>
    <row r="358" spans="1:12" x14ac:dyDescent="0.25">
      <c r="A358" t="s">
        <v>20</v>
      </c>
      <c r="B358">
        <v>96</v>
      </c>
      <c r="K358" t="s">
        <v>14</v>
      </c>
      <c r="L358">
        <v>75</v>
      </c>
    </row>
    <row r="359" spans="1:12" x14ac:dyDescent="0.25">
      <c r="A359" t="s">
        <v>20</v>
      </c>
      <c r="B359">
        <v>3063</v>
      </c>
      <c r="K359" t="s">
        <v>14</v>
      </c>
      <c r="L359">
        <v>4405</v>
      </c>
    </row>
    <row r="360" spans="1:12" x14ac:dyDescent="0.25">
      <c r="A360" t="s">
        <v>20</v>
      </c>
      <c r="B360">
        <v>2266</v>
      </c>
      <c r="K360" t="s">
        <v>14</v>
      </c>
      <c r="L360">
        <v>92</v>
      </c>
    </row>
    <row r="361" spans="1:12" x14ac:dyDescent="0.25">
      <c r="A361" t="s">
        <v>20</v>
      </c>
      <c r="B361">
        <v>194</v>
      </c>
      <c r="K361" t="s">
        <v>14</v>
      </c>
      <c r="L361">
        <v>64</v>
      </c>
    </row>
    <row r="362" spans="1:12" x14ac:dyDescent="0.25">
      <c r="A362" t="s">
        <v>20</v>
      </c>
      <c r="B362">
        <v>129</v>
      </c>
      <c r="K362" t="s">
        <v>14</v>
      </c>
      <c r="L362">
        <v>64</v>
      </c>
    </row>
    <row r="363" spans="1:12" x14ac:dyDescent="0.25">
      <c r="A363" t="s">
        <v>20</v>
      </c>
      <c r="B363">
        <v>375</v>
      </c>
      <c r="K363" t="s">
        <v>14</v>
      </c>
      <c r="L363">
        <v>842</v>
      </c>
    </row>
    <row r="364" spans="1:12" x14ac:dyDescent="0.25">
      <c r="A364" t="s">
        <v>20</v>
      </c>
      <c r="B364">
        <v>409</v>
      </c>
      <c r="K364" t="s">
        <v>14</v>
      </c>
      <c r="L364">
        <v>112</v>
      </c>
    </row>
    <row r="365" spans="1:12" x14ac:dyDescent="0.25">
      <c r="A365" t="s">
        <v>20</v>
      </c>
      <c r="B365">
        <v>234</v>
      </c>
      <c r="K365" t="s">
        <v>14</v>
      </c>
      <c r="L365">
        <v>374</v>
      </c>
    </row>
    <row r="366" spans="1:12" x14ac:dyDescent="0.25">
      <c r="A366" t="s">
        <v>20</v>
      </c>
      <c r="B366">
        <v>3016</v>
      </c>
    </row>
    <row r="367" spans="1:12" x14ac:dyDescent="0.25">
      <c r="A367" t="s">
        <v>20</v>
      </c>
      <c r="B367">
        <v>264</v>
      </c>
    </row>
    <row r="368" spans="1:12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56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566">
    <cfRule type="containsText" dxfId="11" priority="8" operator="containsText" text="canceled">
      <formula>NOT(ISERROR(SEARCH("canceled",A2)))</formula>
    </cfRule>
    <cfRule type="containsText" dxfId="10" priority="9" operator="containsText" text="live">
      <formula>NOT(ISERROR(SEARCH("live",A2)))</formula>
    </cfRule>
    <cfRule type="containsText" dxfId="9" priority="10" operator="containsText" text="successful">
      <formula>NOT(ISERROR(SEARCH("successful",A2)))</formula>
    </cfRule>
    <cfRule type="containsText" dxfId="8" priority="11" operator="containsText" text="failed">
      <formula>NOT(ISERROR(SEARCH("failed",A2)))</formula>
    </cfRule>
    <cfRule type="colorScale" priority="12">
      <colorScale>
        <cfvo type="min"/>
        <cfvo type="max"/>
        <color rgb="FFFF7128"/>
        <color rgb="FFFFEF9C"/>
      </colorScale>
    </cfRule>
    <cfRule type="duplicateValues" priority="13"/>
  </conditionalFormatting>
  <conditionalFormatting sqref="K1:K36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65">
    <cfRule type="containsText" dxfId="3" priority="1" operator="containsText" text="canceled">
      <formula>NOT(ISERROR(SEARCH("canceled",K2)))</formula>
    </cfRule>
    <cfRule type="containsText" dxfId="2" priority="2" operator="containsText" text="live">
      <formula>NOT(ISERROR(SEARCH("live",K2)))</formula>
    </cfRule>
    <cfRule type="containsText" dxfId="1" priority="3" operator="containsText" text="successful">
      <formula>NOT(ISERROR(SEARCH("successful",K2)))</formula>
    </cfRule>
    <cfRule type="containsText" dxfId="0" priority="4" operator="containsText" text="failed">
      <formula>NOT(ISERROR(SEARCH("failed",K2)))</formula>
    </cfRule>
    <cfRule type="colorScale" priority="5">
      <colorScale>
        <cfvo type="min"/>
        <cfvo type="max"/>
        <color rgb="FFFF7128"/>
        <color rgb="FFFFEF9C"/>
      </colorScale>
    </cfRule>
    <cfRule type="duplicateValues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sub- category</vt:lpstr>
      <vt:lpstr>date created conversion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Cataldo Cocuzza</cp:lastModifiedBy>
  <dcterms:created xsi:type="dcterms:W3CDTF">2021-09-29T18:52:28Z</dcterms:created>
  <dcterms:modified xsi:type="dcterms:W3CDTF">2023-10-17T04:45:19Z</dcterms:modified>
</cp:coreProperties>
</file>