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16"/>
  <workbookPr defaultThemeVersion="166925"/>
  <mc:AlternateContent xmlns:mc="http://schemas.openxmlformats.org/markup-compatibility/2006">
    <mc:Choice Requires="x15">
      <x15ac:absPath xmlns:x15ac="http://schemas.microsoft.com/office/spreadsheetml/2010/11/ac" url="https://conservation-my.sharepoint.com/personal/vgriffey_conservation_org/Documents/Documents/TIA3/"/>
    </mc:Choice>
  </mc:AlternateContent>
  <xr:revisionPtr revIDLastSave="7" documentId="8_{66B7F24E-8EA7-474D-A068-E35602C30D2E}" xr6:coauthVersionLast="47" xr6:coauthVersionMax="47" xr10:uidLastSave="{2391B4DF-01D9-46A9-AD99-5E9FAE8F0E93}"/>
  <bookViews>
    <workbookView xWindow="-110" yWindow="-110" windowWidth="19420" windowHeight="10300" firstSheet="2" activeTab="2" xr2:uid="{7180BB82-8414-447D-A6E1-5B782CF8035F}"/>
  </bookViews>
  <sheets>
    <sheet name="S1 literature" sheetId="3" r:id="rId1"/>
    <sheet name="S2 sites" sheetId="2" r:id="rId2"/>
    <sheet name="S3 measurements" sheetId="1" r:id="rId3"/>
    <sheet name="Sun coffee"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039" i="1" l="1"/>
  <c r="Z2038" i="1"/>
  <c r="R2038" i="1"/>
  <c r="Z2037" i="1"/>
  <c r="Z2036" i="1"/>
  <c r="Z2035" i="1"/>
  <c r="R2035" i="1"/>
  <c r="Z2034" i="1"/>
  <c r="Z2033" i="1"/>
  <c r="Z2032" i="1"/>
  <c r="R2032" i="1"/>
  <c r="Z2031" i="1"/>
  <c r="Z2030" i="1"/>
  <c r="Z2029" i="1"/>
  <c r="R2029" i="1"/>
  <c r="Z2028" i="1"/>
  <c r="Z2027" i="1"/>
  <c r="Z2026" i="1"/>
  <c r="Z2025" i="1"/>
  <c r="R2025" i="1"/>
  <c r="Z2024" i="1"/>
  <c r="R2024" i="1"/>
  <c r="Z2023" i="1"/>
  <c r="Z2022" i="1"/>
  <c r="Z1992" i="1"/>
  <c r="Z1991" i="1"/>
  <c r="Z1990" i="1"/>
  <c r="Z1989" i="1"/>
  <c r="Z1928" i="1"/>
  <c r="Z1927" i="1"/>
  <c r="Z1926" i="1"/>
  <c r="Z1925" i="1"/>
  <c r="Z1924" i="1"/>
  <c r="R1924" i="1"/>
  <c r="Z1923" i="1"/>
  <c r="R1923" i="1"/>
  <c r="Z1922" i="1"/>
  <c r="R1922" i="1"/>
  <c r="Z1921" i="1"/>
  <c r="R1921" i="1"/>
  <c r="Z1904" i="1"/>
  <c r="Z1901" i="1"/>
  <c r="Z1898" i="1"/>
  <c r="Z1491" i="1"/>
  <c r="Z1490" i="1"/>
  <c r="Z1489" i="1"/>
  <c r="Z1488" i="1"/>
  <c r="Z1487" i="1"/>
  <c r="Z1486" i="1"/>
  <c r="Z1485" i="1"/>
  <c r="Z1484" i="1"/>
  <c r="Z1483" i="1"/>
  <c r="Z1482" i="1"/>
  <c r="Z1481" i="1"/>
  <c r="Z1480" i="1"/>
  <c r="Z1479" i="1"/>
  <c r="Z1478" i="1"/>
  <c r="Z1477" i="1"/>
  <c r="Z1476" i="1"/>
  <c r="Z1475" i="1"/>
  <c r="Z1474" i="1"/>
  <c r="Z1473" i="1"/>
  <c r="Z1472" i="1"/>
  <c r="Z1471" i="1"/>
  <c r="Z1470" i="1"/>
  <c r="Z1469" i="1"/>
  <c r="Z1468" i="1"/>
  <c r="Z1467" i="1"/>
  <c r="Z1466" i="1"/>
  <c r="Z1465" i="1"/>
  <c r="Z1464" i="1"/>
  <c r="Z1463" i="1"/>
  <c r="Z1462" i="1"/>
  <c r="Z1461" i="1"/>
  <c r="Z1460" i="1"/>
  <c r="Z1459" i="1"/>
  <c r="Z1458" i="1"/>
  <c r="Z1457" i="1"/>
  <c r="Z1456" i="1"/>
  <c r="Z1455" i="1"/>
  <c r="Z1454" i="1"/>
  <c r="Z1453" i="1"/>
  <c r="Z1452" i="1"/>
  <c r="Z1451" i="1"/>
  <c r="Z1450" i="1"/>
  <c r="Z1449" i="1"/>
  <c r="Z1448" i="1"/>
  <c r="Z1447" i="1"/>
  <c r="Z1446" i="1"/>
  <c r="Z1445" i="1"/>
  <c r="Z1444" i="1"/>
  <c r="Z1443" i="1"/>
  <c r="Z1442" i="1"/>
  <c r="Z1441" i="1"/>
  <c r="Z1440" i="1"/>
  <c r="Z1439" i="1"/>
  <c r="Z1438" i="1"/>
  <c r="Z1437" i="1"/>
  <c r="Z1436" i="1"/>
  <c r="Z1435" i="1"/>
  <c r="Z1434" i="1"/>
  <c r="Z1433" i="1"/>
  <c r="Z1432" i="1"/>
  <c r="Z1431" i="1"/>
  <c r="Z1430" i="1"/>
  <c r="Z1429" i="1"/>
  <c r="Z1428" i="1"/>
  <c r="Z1427" i="1"/>
  <c r="Z1426" i="1"/>
  <c r="Z1425" i="1"/>
  <c r="Z1424" i="1"/>
  <c r="Z1423" i="1"/>
  <c r="Z1422" i="1"/>
  <c r="Z1421" i="1"/>
  <c r="Z1420" i="1"/>
  <c r="Z1419" i="1"/>
  <c r="Z1418" i="1"/>
  <c r="Z1417" i="1"/>
  <c r="Z1416" i="1"/>
  <c r="Z1415" i="1"/>
  <c r="Z1414" i="1"/>
  <c r="Z1413" i="1"/>
  <c r="Z1412" i="1"/>
  <c r="Z1411" i="1"/>
  <c r="Z1410" i="1"/>
  <c r="Z1409" i="1"/>
  <c r="Z1408" i="1"/>
  <c r="R816" i="1"/>
  <c r="R815" i="1"/>
  <c r="R814" i="1"/>
  <c r="Z800" i="1"/>
  <c r="Z799" i="1"/>
  <c r="Z798" i="1"/>
  <c r="Z797" i="1"/>
  <c r="Z796" i="1"/>
  <c r="R778" i="1"/>
  <c r="R777" i="1"/>
  <c r="U776" i="1"/>
  <c r="U775" i="1"/>
  <c r="U774" i="1"/>
  <c r="Y570" i="1"/>
  <c r="Y569" i="1"/>
  <c r="Z567" i="1"/>
  <c r="R567" i="1"/>
  <c r="Z565" i="1"/>
  <c r="Z564" i="1"/>
  <c r="Z563" i="1"/>
  <c r="Q563" i="1"/>
  <c r="Z562" i="1"/>
  <c r="Q562" i="1"/>
  <c r="Z561" i="1"/>
  <c r="Z560" i="1"/>
  <c r="Z559" i="1"/>
  <c r="Z558" i="1"/>
  <c r="Z557" i="1"/>
  <c r="Z556" i="1"/>
  <c r="Z555" i="1"/>
  <c r="Z554" i="1"/>
  <c r="Z553" i="1"/>
  <c r="Q553" i="1"/>
  <c r="Z552" i="1"/>
  <c r="Z551" i="1"/>
  <c r="Q551" i="1"/>
  <c r="Z550" i="1"/>
  <c r="Q550" i="1"/>
  <c r="Z549" i="1"/>
  <c r="Z548" i="1"/>
  <c r="Z547" i="1"/>
  <c r="Z546" i="1"/>
  <c r="Z545" i="1"/>
  <c r="Z544" i="1"/>
  <c r="Z543" i="1"/>
  <c r="Z542" i="1"/>
  <c r="Z528" i="1"/>
  <c r="Z527" i="1"/>
  <c r="Z526" i="1"/>
  <c r="Z525" i="1"/>
  <c r="Z524" i="1"/>
  <c r="Z523" i="1"/>
  <c r="Z522" i="1"/>
  <c r="Z521" i="1"/>
  <c r="Z520" i="1"/>
  <c r="Z519" i="1"/>
  <c r="Z518" i="1"/>
  <c r="Z517" i="1"/>
  <c r="Z516" i="1"/>
  <c r="Z515" i="1"/>
  <c r="Z514" i="1"/>
  <c r="Z513" i="1"/>
  <c r="Z512" i="1"/>
  <c r="Z511" i="1"/>
  <c r="Z510" i="1"/>
  <c r="Z509" i="1"/>
  <c r="Z508" i="1"/>
  <c r="Z507" i="1"/>
  <c r="Z506" i="1"/>
  <c r="Z505" i="1"/>
  <c r="Z504" i="1"/>
  <c r="Z503" i="1"/>
  <c r="R462" i="1"/>
  <c r="R459" i="1"/>
  <c r="AG454" i="1"/>
  <c r="AG453" i="1"/>
  <c r="AG452" i="1"/>
  <c r="AG451" i="1"/>
  <c r="AG450" i="1"/>
  <c r="AG449" i="1"/>
  <c r="Z449" i="1"/>
  <c r="AG448" i="1"/>
  <c r="Z448" i="1"/>
  <c r="AG447" i="1"/>
  <c r="Z447" i="1"/>
  <c r="AG446" i="1"/>
  <c r="Z446" i="1"/>
  <c r="AG445" i="1"/>
  <c r="Z445" i="1"/>
  <c r="R444" i="1"/>
  <c r="R443" i="1"/>
  <c r="R442" i="1"/>
  <c r="R441" i="1"/>
  <c r="Z416" i="1"/>
  <c r="Y416" i="1"/>
  <c r="Z415" i="1"/>
  <c r="Y415" i="1"/>
  <c r="Y414" i="1"/>
  <c r="Z409" i="1"/>
  <c r="Z408" i="1"/>
  <c r="AG403" i="1"/>
  <c r="AG402" i="1"/>
  <c r="AG401" i="1"/>
  <c r="AG400" i="1"/>
  <c r="AG399" i="1"/>
  <c r="Z399" i="1"/>
  <c r="AG398" i="1"/>
  <c r="Z398" i="1"/>
  <c r="AG397" i="1"/>
  <c r="Z397" i="1"/>
  <c r="AG396" i="1"/>
  <c r="Z396" i="1"/>
  <c r="Z164" i="1"/>
  <c r="Z163" i="1"/>
  <c r="Z161" i="1"/>
  <c r="Z156" i="1"/>
  <c r="Z155" i="1"/>
  <c r="Z153" i="1"/>
  <c r="Z147" i="1"/>
  <c r="Z145" i="1"/>
  <c r="Z141"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tc={CA6131C3-DFBA-48D8-A3B9-6DE988985563}</author>
  </authors>
  <commentList>
    <comment ref="AV1" authorId="0" shapeId="0" xr:uid="{CA6131C3-DFBA-48D8-A3B9-6DE988985563}">
      <text>
        <t>[Threaded comment]
Your version of Excel allows you to read this threaded comment; however, any edits to it will get removed if the file is opened in a newer version of Excel. Learn more: https://go.microsoft.com/fwlink/?linkid=870924
Comment:
    procedures for soil vars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tc={394F362A-196A-4EC7-8D87-F6992222BF31}</author>
  </authors>
  <commentList>
    <comment ref="AU1" authorId="0" shapeId="0" xr:uid="{394F362A-196A-4EC7-8D87-F6992222BF31}">
      <text>
        <t>[Threaded comment]
Your version of Excel allows you to read this threaded comment; however, any edits to it will get removed if the file is opened in a newer version of Excel. Learn more: https://go.microsoft.com/fwlink/?linkid=870924
Comment:
    procedures for soil vars</t>
      </text>
    </comment>
  </commentList>
</comments>
</file>

<file path=xl/sharedStrings.xml><?xml version="1.0" encoding="utf-8"?>
<sst xmlns="http://schemas.openxmlformats.org/spreadsheetml/2006/main" count="46659" uniqueCount="3557">
  <si>
    <t>check</t>
  </si>
  <si>
    <t>final decision</t>
  </si>
  <si>
    <t>collector</t>
  </si>
  <si>
    <t>study.id</t>
  </si>
  <si>
    <t>citations.author</t>
  </si>
  <si>
    <t>citations.year</t>
  </si>
  <si>
    <t>citations.journal</t>
  </si>
  <si>
    <t>citations.title</t>
  </si>
  <si>
    <t>citations.doi</t>
  </si>
  <si>
    <t>source.type</t>
  </si>
  <si>
    <t>citations.notes</t>
  </si>
  <si>
    <t>yield</t>
  </si>
  <si>
    <t>benefit.tradeoff</t>
  </si>
  <si>
    <t>ERA</t>
  </si>
  <si>
    <t>Van Vooren 2017</t>
  </si>
  <si>
    <t>Muchane 2020</t>
  </si>
  <si>
    <t>Ziegler 2012</t>
  </si>
  <si>
    <t>Baah-Acheamfour 2017</t>
  </si>
  <si>
    <t>Udawatta 2012</t>
  </si>
  <si>
    <t>Shrestha 2018</t>
  </si>
  <si>
    <t>Shanmugam 2018</t>
  </si>
  <si>
    <t>Nath 2021</t>
  </si>
  <si>
    <t>Beillouin 2022</t>
  </si>
  <si>
    <t>Kuyah 2019</t>
  </si>
  <si>
    <t>Obeng 2015</t>
  </si>
  <si>
    <t>Miller 2020</t>
  </si>
  <si>
    <t>Ahirwal 2021</t>
  </si>
  <si>
    <t>Cardinael 2018</t>
  </si>
  <si>
    <t>DeStefano 2018</t>
  </si>
  <si>
    <t>Feliciano 2018</t>
  </si>
  <si>
    <t>Kim 2016</t>
  </si>
  <si>
    <t>Shi 2018</t>
  </si>
  <si>
    <t>Ma 2020</t>
  </si>
  <si>
    <t>Drexler 2021</t>
  </si>
  <si>
    <t>Hubner 2021</t>
  </si>
  <si>
    <t>Mayer 2022</t>
  </si>
  <si>
    <t>Ivezic 2022</t>
  </si>
  <si>
    <t>Chatterjee 2018</t>
  </si>
  <si>
    <t>Li 2022</t>
  </si>
  <si>
    <t>SUM</t>
  </si>
  <si>
    <t>NA</t>
  </si>
  <si>
    <t>SCP</t>
  </si>
  <si>
    <t>Abou Rajab</t>
  </si>
  <si>
    <t>PLOS ONE 11:e0149949</t>
  </si>
  <si>
    <t>Cacao Cultivation under Diverse Shade Tree Cover Allows High Carbon Storage and Sequestration without Yield Losses</t>
  </si>
  <si>
    <t>10.1371/journal.pone.0149949</t>
  </si>
  <si>
    <t>journal</t>
  </si>
  <si>
    <t>ARS</t>
  </si>
  <si>
    <t>Akinde</t>
  </si>
  <si>
    <t>HELIYON 9:- 6:e05090</t>
  </si>
  <si>
    <t>Selected physical and chemical properties of soil under different agricultural land-use types in Ile-Ife, Nigeria</t>
  </si>
  <si>
    <t>10.1016/j.heliyon.2020.e05090</t>
  </si>
  <si>
    <t>Alfaia</t>
  </si>
  <si>
    <t>AGRICULTURE ECOSYSTEMS &amp; ENVIRONMENT, 102(3), pp.409-414</t>
  </si>
  <si>
    <t>Evaluation of soil fertility in smallholder agroforestry systems and pastures in western Amazonia</t>
  </si>
  <si>
    <t>10.1016/j.agee.2003.08.011</t>
  </si>
  <si>
    <t>cited in Miller 2020</t>
  </si>
  <si>
    <t>RDB</t>
  </si>
  <si>
    <t>Alfaro-Flores</t>
  </si>
  <si>
    <t>Agroforestry Systems 89 (5): 789-798</t>
  </si>
  <si>
    <t>Microbial biomass and cellulase activity in soils under five different cocoa production systems in Alto Beni, Bolivia</t>
  </si>
  <si>
    <t>10.1007/s10457-015-9812-z</t>
  </si>
  <si>
    <t>SCP/FVC</t>
  </si>
  <si>
    <t>Alpizar</t>
  </si>
  <si>
    <t>Agroforestry Systems 4: 175-189</t>
  </si>
  <si>
    <t>Modelling agroforestry systems of cacao (Theobroma cacao) with Cordia alliodora and Erythrina poeppigiana in Costa Rica. I. Inventory of organic matter and nutrients</t>
  </si>
  <si>
    <t>10.1007/BF02028353</t>
  </si>
  <si>
    <t>cited in Beer 1990</t>
  </si>
  <si>
    <t>Alvarado</t>
  </si>
  <si>
    <t>Columbia Forestal, vol. 16, no. 1, pp. 21-31</t>
  </si>
  <si>
    <t>ALMACENAMIENTO DE CARBONO ORGÃNICO EN SUELOS EN SISTEMAS DE PRODUCCIÃ“N DE CAFÃ‰ (Coffea arabica L.) EN EL MUNICIPIO DEL LÃBANO, TOLIMA, COLOMBIA</t>
  </si>
  <si>
    <t>na</t>
  </si>
  <si>
    <t>Andrade</t>
  </si>
  <si>
    <t>AgroforesterÄ±a en las Americas 46:45â€“50</t>
  </si>
  <si>
    <t>Valoracion biofÄ±sica y financiera de la fijacion de carbono por uso del suelo en fincas cacaoteras indÄ±genas de Talamanca, Costa Rica</t>
  </si>
  <si>
    <t>cited in Jacobi 2014</t>
  </si>
  <si>
    <t>Bioagro 26:127-132</t>
  </si>
  <si>
    <t>FijaciÃ³n de carbono en sistemas de producciÃ³n de cafÃ© (Coffea arabica L.) en el LÃ­bano, Tolima, Colombia</t>
  </si>
  <si>
    <t>CM</t>
  </si>
  <si>
    <t>FLORESTA E AMBIENTE 26: e20180126</t>
  </si>
  <si>
    <t>Mitigation Of Climate Change Of Coffee Production Systems In Cundinamarca, Colombia</t>
  </si>
  <si>
    <t>10.1590/2179-8087.012618</t>
  </si>
  <si>
    <t>Asase</t>
  </si>
  <si>
    <t>Agroecology and Sustainable Food Systems, 40(1), 96-113</t>
  </si>
  <si>
    <t>Tree diversity, carbon stocks, and soil nutrients in cocoa-dominated and mixed food crops agroforestry systems compared to natural forest in southeast Ghana</t>
  </si>
  <si>
    <t>10.1080/21683565.2015.1110223</t>
  </si>
  <si>
    <t>did not pull soil data since there is no comparison</t>
  </si>
  <si>
    <t>Asigbaase</t>
  </si>
  <si>
    <t>PLoS ONE 14(1):e0210557</t>
  </si>
  <si>
    <t>Tree diversity and its ecological importance value in organic and conventional cocoa agroforests in Ghana</t>
  </si>
  <si>
    <t>10.1371/journal.pone.0210557</t>
  </si>
  <si>
    <t>same study idea as Asigbaase 2021 because used site information from this</t>
  </si>
  <si>
    <t>AGRICULTURE ECOSYSTEMS &amp; ENVIRONMENT :- 306:107192</t>
  </si>
  <si>
    <t>Biomass and carbon stocks of organic and conventional cocoa agroforests, Ghana</t>
  </si>
  <si>
    <t>10.1016/j.agee.2020.107192</t>
  </si>
  <si>
    <t>same study idea as Asigbaase 2019, which provided site information</t>
  </si>
  <si>
    <t>Avila</t>
  </si>
  <si>
    <t>Agroforesteria en las Americas 8(30): 32-35</t>
  </si>
  <si>
    <t>Almacenamiento, fijacion de carbono y valoracion de servicios ambientales en sistemas agroforestales en Costa Rica</t>
  </si>
  <si>
    <t>NEED HELP ENTERING IN SPANISH</t>
  </si>
  <si>
    <t>FVC</t>
  </si>
  <si>
    <t>Avila Vargas</t>
  </si>
  <si>
    <t>MSc Thesis. CATIE (Centro AgronÃ³mico Tropical de InvestigaciÃ³n y EnseËœnanza), Turrialba, Costa Rica</t>
  </si>
  <si>
    <t>FijaciÃ³n y almacenamiento de carbono en sistemas de cafÃ© bajo sombra, cafÃ© a pleno sol, sistemas silvopastoriles y pasturas a pleno sol</t>
  </si>
  <si>
    <t>thesis</t>
  </si>
  <si>
    <t>cited in Hergoualc'h 2012</t>
  </si>
  <si>
    <t>Aviles-Vazquez</t>
  </si>
  <si>
    <t>Tesis. Universidad de Puerto Rico, MayagÃ¼ez. 124 p</t>
  </si>
  <si>
    <t>FijaciÃ³n biolÃ³gica de nitrÃ³geno y almacenamiento de carbono en agrosistemas e producciÃ³n de cafÃ© (Coffea arabica L.) en Puerto Rico</t>
  </si>
  <si>
    <t>cited in Andrade 2014, did not extract soil data since it was calculated from another paper and a forest comparison</t>
  </si>
  <si>
    <t>Ayala-Montejo</t>
  </si>
  <si>
    <t>Agronomy 12:1794</t>
  </si>
  <si>
    <t>Soil Biological Activity, Carbon and Nitrogen Dynamics in Modified Coffee Agroforestry Systems in Mexico</t>
  </si>
  <si>
    <t>10.3390/agronomy12081794</t>
  </si>
  <si>
    <t>from Remi</t>
  </si>
  <si>
    <t>Badari</t>
  </si>
  <si>
    <t>RESTORATION ECOLOGY 5:1135-1144</t>
  </si>
  <si>
    <t>Ecological outcomes of agroforests and restoration 15 years after planting</t>
  </si>
  <si>
    <t>10.1111/rec.13171</t>
  </si>
  <si>
    <t>Batsi</t>
  </si>
  <si>
    <t>Agrofor. Sys.  ()</t>
  </si>
  <si>
    <t>Preliminary estimation of above-ground carbon storage in cocoa agroforests of Bengamisa-Yangambi forest landscape (Democratic Republic of Congo)</t>
  </si>
  <si>
    <t>10.1007/s10457-021-00657-z</t>
  </si>
  <si>
    <t>Beer</t>
  </si>
  <si>
    <t>Agroforestry Systems 12: 229-249</t>
  </si>
  <si>
    <t>Modelling agroforestry systems of cacao (Theobroma cacao with laurel (Cordia alliodora) or poro (Erythrina poeppigiana) in Costa Rica</t>
  </si>
  <si>
    <t>10.1007/BF00137286</t>
  </si>
  <si>
    <t>extract finer resolution pools?</t>
  </si>
  <si>
    <t>Betemariyam</t>
  </si>
  <si>
    <t>Small-scale ForestryÂ 19,Â 319â€“334</t>
  </si>
  <si>
    <t>Comparative analysis of carbon stocks in home garden and adjacent coffee based agroforestry systems in Ethiopia</t>
  </si>
  <si>
    <t>10.1007/s11842-020-09439-4</t>
  </si>
  <si>
    <t>Blaser</t>
  </si>
  <si>
    <t>Nat SustainÂ 1,Â 234â€“239</t>
  </si>
  <si>
    <t>Climate-smart sustainable agriculture in low-to-intermediate shade agroforests</t>
  </si>
  <si>
    <t>10.1038/s41893-018-0062-8</t>
  </si>
  <si>
    <t>Borchard</t>
  </si>
  <si>
    <t>GEODERMA 354: 113864</t>
  </si>
  <si>
    <t>Deep soil carbon storage in tree-dominated land use systems in tropical lowlands of Kalimantan</t>
  </si>
  <si>
    <t>10.1016/j.geoderma.2019.07.022</t>
  </si>
  <si>
    <t>Borden</t>
  </si>
  <si>
    <t>Agrofor. Sys. 93 (2)</t>
  </si>
  <si>
    <t>Root biomass variation of cocoa and implications for carbon stocks in agroforestry systems</t>
  </si>
  <si>
    <t>10.1007/s10457-017-0122-5</t>
  </si>
  <si>
    <t>Brakas</t>
  </si>
  <si>
    <t>Carbon Sequestration Potential of Agroforestry Systems: Opportunities and Challenges, eds. B.M. Kumar &amp; P.K.R. Nair, 1st edn, Springer, Netherlands, pp. 163-175</t>
  </si>
  <si>
    <t>Biomass and Carbon Accumulation in Land Use Systems of Claveria, the Phillipines</t>
  </si>
  <si>
    <t>10.1007/978-94-007-1630-8_9</t>
  </si>
  <si>
    <t>Bustillos</t>
  </si>
  <si>
    <t>AgroforesterÃ­a en las AmÃ©ricas 49: 33-41</t>
  </si>
  <si>
    <t>Carbono en sistemas agroforestales de cacao de la Reserva IndÃ­gena Bribri de Talamanca, Costa Rica</t>
  </si>
  <si>
    <t>cited in Teran-Ramirez 2018</t>
  </si>
  <si>
    <t>Callo-Concha</t>
  </si>
  <si>
    <t>Ciencia UANL, 7(2): 60-65</t>
  </si>
  <si>
    <t>Secuestro de carbono por sistemas agroforestales en Veracruz</t>
  </si>
  <si>
    <t>cited in Casanova-Lugo 2011</t>
  </si>
  <si>
    <t>EcologÃ­a Aplicada 6:75â€“82</t>
  </si>
  <si>
    <t>DeterminaciÃ³n de las reservas de carbono en la biomasa aÃ©rea de sistemas agroforestales de Theobroma cacao en el departamento de San MartÃ¬n, PerÃº</t>
  </si>
  <si>
    <t>from Fernando</t>
  </si>
  <si>
    <t>Cannavo</t>
  </si>
  <si>
    <t>Agriculture Ecosystems and Environment 140 (1-2): 1-13</t>
  </si>
  <si>
    <t>Agroforestry associating coffee and Inga densiflora results in complementarity for water uptake and decreases deep drainage in Costa Rica</t>
  </si>
  <si>
    <t>10.1016/j.agee.2010.11.005</t>
  </si>
  <si>
    <t>cannot save the PDF</t>
  </si>
  <si>
    <t>Cardoso</t>
  </si>
  <si>
    <t>Agroforestry Systems 58 (1): 55-64</t>
  </si>
  <si>
    <t>Phosphorus pools in Oxisols under shaded and unshaded coffee systems on farmers' fields in Brazil</t>
  </si>
  <si>
    <t>10.1023/A:1025436908000</t>
  </si>
  <si>
    <t>Cardozo</t>
  </si>
  <si>
    <t>Revista De Biologia Tropical, 66(4), 1481-1495</t>
  </si>
  <si>
    <t>Effect of species richness and vegetation structure on carbon storage in agroforestry systems in the Southern Amazon of Bolivia</t>
  </si>
  <si>
    <t>10.15517/rbt.v66i4.32489</t>
  </si>
  <si>
    <t>NEED HELP CORRECTING IN SPANISH</t>
  </si>
  <si>
    <t>Chatterjee</t>
  </si>
  <si>
    <t>FORESTS 1:- 11:49</t>
  </si>
  <si>
    <t>Do Coffee Agroforestry Systems Always Improve Soil Carbon Stocks Deeper in the Soil?-A Case Study from Turrialba, Costa Rica</t>
  </si>
  <si>
    <t>10.3390/f11010049</t>
  </si>
  <si>
    <t>Chen</t>
  </si>
  <si>
    <t>REMOTE SENSING -0.333333333333333</t>
  </si>
  <si>
    <t>Modeling and Mapping Agroforestry Aboveground Biomass in the Brazilian Amazon Using Airborne Lidar Data</t>
  </si>
  <si>
    <t>10.3390/rs8010021</t>
  </si>
  <si>
    <t>GEODERMA :13-24</t>
  </si>
  <si>
    <t>Effects of rubber-based agroforestry systems on soil aggregation and associated soil organic carbon: Implications for land use</t>
  </si>
  <si>
    <t>10.1016/j.geoderma.2017.03.021</t>
  </si>
  <si>
    <t>Cherubin</t>
  </si>
  <si>
    <t>Agrofor. Sys. 93 (5)</t>
  </si>
  <si>
    <t>Agroforestry systems improve soil physical quality in northwestern Colombian Amazon</t>
  </si>
  <si>
    <t>10.1007/s10457-018-0282-y</t>
  </si>
  <si>
    <t>Concha</t>
  </si>
  <si>
    <t>EcologÃ­a Aplicada, vol. 6, no. 1-2, pp. 75-82</t>
  </si>
  <si>
    <t>DETERMINACIÃ“N DE LAS RESERVAS DE CARBONO EN LA BIOMASA AÃ‰REA DE SISTEMAS AGROFORESTALES DE Theobroma cacao L. EN EL DEPARTAMENTO DE SAN MARTÃŒN, PERU</t>
  </si>
  <si>
    <t>Costa</t>
  </si>
  <si>
    <t>FOREST ECOLOGY AND MANAGEMENT278:101-109</t>
  </si>
  <si>
    <t>Biomass in different types of land use in the Brazil's 'arc of deforestation'</t>
  </si>
  <si>
    <t>10.1016/j.foreco.2012.04.007</t>
  </si>
  <si>
    <t>Cotta</t>
  </si>
  <si>
    <t>Revista Ãrvore, vol. 32, no. 6, pp. 969-978</t>
  </si>
  <si>
    <t>QUANTIFICAÃ‡ÃƒO DE BIOMASSA E GERAÃ‡ÃƒO DE CERTIFICADOS DE EMISSÃ•ES REDUZIDAS NO CONSÃ“RCIO SERINGUEIRA-CACAU</t>
  </si>
  <si>
    <t>10.1590/S0100-67622008000600002</t>
  </si>
  <si>
    <t>Dawoe</t>
  </si>
  <si>
    <t>AGROFORESTRY SYSTEMS 88:87-99</t>
  </si>
  <si>
    <t>Effect of land-use conversion from forest to cocoa agroforest on soil characteristics and quality of a Ferric Lixisol in lowland humid Ghana</t>
  </si>
  <si>
    <t>10.1007/s10457-013-9658-1</t>
  </si>
  <si>
    <t>Carbon Balance Manage 11, 17</t>
  </si>
  <si>
    <t>Shade tree diversity and aboveground carbon stocks in Theobroma cacao agroforestry systems: implications for REDD+ implementation in a West African cacao landscape</t>
  </si>
  <si>
    <t>10.1186/s13021-016-0061-x</t>
  </si>
  <si>
    <t>cited in Asigbaase 2021</t>
  </si>
  <si>
    <t>De Beenhouwer</t>
  </si>
  <si>
    <t>Agriculture, Ecosystems &amp; Environment,222,193â€“19</t>
  </si>
  <si>
    <t>Biodiversity and carbon storage co-benefits of coffee agroforestry across a gradient ofincreasing management intensity in the SW Ethiopian highlands</t>
  </si>
  <si>
    <t>10.1016/j.agee.2016.02.017</t>
  </si>
  <si>
    <t>cited in Martin 2020</t>
  </si>
  <si>
    <t>de Carvalho</t>
  </si>
  <si>
    <t>AGROFORESTRY SYSTEMS 88:357-368</t>
  </si>
  <si>
    <t>Short-term changes in the soil carbon stocks of young oil palm-based agroforestry systems in the eastern Amazon</t>
  </si>
  <si>
    <t>10.1007/s10457-014-9689-2</t>
  </si>
  <si>
    <t>a slash and burn system, so extracted the data but the soil comp is problematic</t>
  </si>
  <si>
    <t>De Miguel Magana</t>
  </si>
  <si>
    <t>AgroforesterÃ­a en las AmÃ©ricas 41â€“42, 98â€“104</t>
  </si>
  <si>
    <t>CuantificaciÃ³n del carbono almacenado en la biomasa aÃ©rea y el mantillo en sistemas agroforestales de cafÃ© en el Sur Oeste de Costa Rica</t>
  </si>
  <si>
    <t>Dechert</t>
  </si>
  <si>
    <t>Plant and Soil 265: 197â€“209</t>
  </si>
  <si>
    <t>Is soil degradation unrelated to deforestation? Examining soil parameters of land use systems in upland Central Sulawesi, Indonesia</t>
  </si>
  <si>
    <t>10.1007/s11104-005-0885-8</t>
  </si>
  <si>
    <t>Defrenet</t>
  </si>
  <si>
    <t>ANNALS OF BOTANY 118:833-851</t>
  </si>
  <si>
    <t>Root biomass, turnover and net primary productivity of a coffee agroforestry system in Costa Rica: effects of soil depth, shade trees, distance to row and coffee age</t>
  </si>
  <si>
    <t>10.1093/aob/mcw153</t>
  </si>
  <si>
    <t>Denu</t>
  </si>
  <si>
    <t>Forests, and Trees and Livelihoods, 25(4), pp. 226â€“238</t>
  </si>
  <si>
    <t>The role of traditional coffee management in forest conservation and carbon storage in the Jimma Highlands, Ethiopia</t>
  </si>
  <si>
    <t>10.1080/14728028.2016.1192004</t>
  </si>
  <si>
    <t>cited in Miller 2020, from forest thinning</t>
  </si>
  <si>
    <t>Devagiri</t>
  </si>
  <si>
    <t>JOURNAL OF FORESTRY RESEARCH 3:1005-1015</t>
  </si>
  <si>
    <t>Assessment of tree diversity and above-ground biomass in coffee agroforest dominated tropical landscape of India's Central Western Ghats</t>
  </si>
  <si>
    <t>10.1007/s11676-019-00885-1</t>
  </si>
  <si>
    <t>Dinkelmeyer</t>
  </si>
  <si>
    <t>AGROFORESTRY SYSTEMS 57:213-224</t>
  </si>
  <si>
    <t>Nitrogen uptake from N-15-enriched fertilizer by four tree crops in an Amazonian agroforest</t>
  </si>
  <si>
    <t>10.1023/A:1024824108549</t>
  </si>
  <si>
    <t>dos Santos</t>
  </si>
  <si>
    <t>Acta AmazÃ´nica 34:1â€“8</t>
  </si>
  <si>
    <t>Estimativa de biomassa de sistemas agro florestais das VÃ¡rzeas do Rio Juba, CametÃ¡, ParÃ¡</t>
  </si>
  <si>
    <t>10.1590/S0044-59672004000100001</t>
  </si>
  <si>
    <t>cited in Nair 2012 book</t>
  </si>
  <si>
    <t>Dossa</t>
  </si>
  <si>
    <t>AGROFORESTRY SYSTEMS 72:103-117</t>
  </si>
  <si>
    <t>Above- and belowground biomass, nutrient and carbon stocks contrasting an open-grown and a shaded coffee plantation</t>
  </si>
  <si>
    <t>10.1007/s10457-007-9075-4</t>
  </si>
  <si>
    <t>review</t>
  </si>
  <si>
    <t>Duguma</t>
  </si>
  <si>
    <t>Agroforestry Systems, vol. 51, no. 3, pp. 177-188</t>
  </si>
  <si>
    <t>Smallholder cacao (Theobroma cacao Linn.) cultivation in agroforestry systems of West and Central africa: Challenges and opportunities</t>
  </si>
  <si>
    <t>10.1023/A:1010747224249</t>
  </si>
  <si>
    <t>DETH: review paper without its own coordinates to be extracted, also included in Somarriba 2013</t>
  </si>
  <si>
    <t>Dzib</t>
  </si>
  <si>
    <t>MSc Thesis. CATIE (Centro AgronÃ³mico Tropical de InvestigaciÃ³n y EnseËœnanza), Turrialba, Costa Rica.</t>
  </si>
  <si>
    <t>Manejo, secuestro de carbono e ingresos de tres especies forestales de sombra en cafetales de tres regiones contrastantes de Costa Rica.</t>
  </si>
  <si>
    <t>Ehrenbergerova</t>
  </si>
  <si>
    <t>AGROFORESTRY SYSTEMS 90:433-445</t>
  </si>
  <si>
    <t>Carbon stock in agroforestry coffee plantations with different shade trees in Villa Rica, Peru</t>
  </si>
  <si>
    <t>10.1007/s10457-015-9865-z</t>
  </si>
  <si>
    <t>Soil only    1</t>
  </si>
  <si>
    <t>Ekanade</t>
  </si>
  <si>
    <t>Agrofor. Sys. 5 (4)</t>
  </si>
  <si>
    <t>Spatio-temporal variations of soil properties under cocoa interplanted with kola in a part of the Nigerian cocoa belt</t>
  </si>
  <si>
    <t>10.1007/BF00047176</t>
  </si>
  <si>
    <t>Espinoza-Dominguez</t>
  </si>
  <si>
    <t>Revistas Chapingo Serie Ciencias Forestales y del Ambiente 18:57-70</t>
  </si>
  <si>
    <t>Carbon stocks in agroforestry systems with coffee plantations</t>
  </si>
  <si>
    <t>10.5154/r.rchscfa.2011.04.030</t>
  </si>
  <si>
    <t>CHECK JOURNAL INFO (copied from another paper)</t>
  </si>
  <si>
    <t>Fassbender</t>
  </si>
  <si>
    <t>Forest Ecology Management 4:173â€“183</t>
  </si>
  <si>
    <t>Ten year balances of organic matter andnutrients  in agroforestry  systems at CATIE, Costa Rica</t>
  </si>
  <si>
    <t>cited in Gama-Rodrigues 2010</t>
  </si>
  <si>
    <t>Garrido-Perez</t>
  </si>
  <si>
    <t>Bosque 39(1): 37-48</t>
  </si>
  <si>
    <t>Lecciones ecolÃ³gicas de la historia amazÃ³nica: impacto diferencial del uso del suelo en las estructuras y biomasas aÃ©reas de bosques secundarios en Napo, Ecuador</t>
  </si>
  <si>
    <t>10.4067/S0717-92002018000100037</t>
  </si>
  <si>
    <t>Cited in Torres 2022</t>
  </si>
  <si>
    <t>KC</t>
  </si>
  <si>
    <t>Gockowski</t>
  </si>
  <si>
    <t>Environmental Management, vol. 48, no. 2, pp. 307-321</t>
  </si>
  <si>
    <t>Cocoa Intensification Scenarios and Their Predicted Impact on CO2 Emissions, Biodiversity Conservation, and Rural Livelihoods in the Guinea Rain Forest of West Africa</t>
  </si>
  <si>
    <t>10.1007/s00267-010-9602-3</t>
  </si>
  <si>
    <t>DETH: aggregates data from other studies, and gives no opportunity to extract reasonably precise location coordinates; referenced study added to lit list</t>
  </si>
  <si>
    <t>Goncalves</t>
  </si>
  <si>
    <t>AGROFORESTRY SYSTEMS 2:419-430</t>
  </si>
  <si>
    <t>Potential economic impact of carbon sequestration in coffee agroforestry systems</t>
  </si>
  <si>
    <t>10.1007/s10457-020-00569-4</t>
  </si>
  <si>
    <t>Goodall</t>
  </si>
  <si>
    <t>AGRICULTURE ECOSYSTEMS &amp; ENVIRONMENT199:200-206</t>
  </si>
  <si>
    <t>Shade tree diversity, carbon sequestration, and epiphyte presence in coffee agroecosystems: A decade of smallholder management in San Ramon, Nicaragua</t>
  </si>
  <si>
    <t>10.1016/j.agee.2014.09.002</t>
  </si>
  <si>
    <t>Guillemot</t>
  </si>
  <si>
    <t>Agriculture, Ecosystems &amp; EnvironmentÂ 265Â 461â€“9</t>
  </si>
  <si>
    <t>Native coffee agroforestry in the Western Ghats of India maintains higher carbon storage and tree diversity compared to exotic agroforestry</t>
  </si>
  <si>
    <t>10.1016/j.agee.2018.06.002</t>
  </si>
  <si>
    <t>from Shiva</t>
  </si>
  <si>
    <t>Guimaraes</t>
  </si>
  <si>
    <t>REVISTA BRASILEIRA DE CIENCIADOSOLO38:278-287</t>
  </si>
  <si>
    <t>SOIL AGGREGATION AND ORGANIC CARBON OF OXISOLS UNDER COFFEE IN AGROFORESTRY SYSTEMS</t>
  </si>
  <si>
    <t>10.1590/S0100-06832014000100028</t>
  </si>
  <si>
    <t>did not collect Farm 1 data, no soil comp</t>
  </si>
  <si>
    <t>Gusli</t>
  </si>
  <si>
    <t>LAND 9:- 9:323</t>
  </si>
  <si>
    <t>Soil Organic Matter, Mitigation of and Adaptation to Climate Change in Cocoa-Based Agroforestry Systems</t>
  </si>
  <si>
    <t>10.3390/land9090323</t>
  </si>
  <si>
    <t>Hager</t>
  </si>
  <si>
    <t>AGROFORESTRY SYSTEMS 86:159-174</t>
  </si>
  <si>
    <t>The effects of management and plant diversity on carbon storage in coffee agroforestry systems in Costa Rica</t>
  </si>
  <si>
    <t>10.1007/s10457-012-9545-1</t>
  </si>
  <si>
    <t>OECOLOGIA 2:569-581</t>
  </si>
  <si>
    <t>Do functional diversity and trait dominance determine carbon storage in an altered tropical landscape?</t>
  </si>
  <si>
    <t>10.1007/s00442-017-3880-x</t>
  </si>
  <si>
    <t>Haggar</t>
  </si>
  <si>
    <t>ENVIRONMENTAL MANAGEMENT 51:811-823</t>
  </si>
  <si>
    <t>Land Use Change on Coffee Farms in Southern Guatemala and its Environmental Consequences</t>
  </si>
  <si>
    <t>10.1007/s00267-013-0019-7</t>
  </si>
  <si>
    <t>Ecological Indicators, 79 pp. 330-337</t>
  </si>
  <si>
    <t>Environmental-Economic Benefits and Trade-Offs on Sustainably Certified Coffee Farms</t>
  </si>
  <si>
    <t>Harmand</t>
  </si>
  <si>
    <t>In 21st International Conference on Coffee Science, Montpellier, France, 11-15 September, 2006 (pp. 1071-1074). Association Scientifique Internationale du CafÃ© (ASIC)</t>
  </si>
  <si>
    <t>Carbon sequestration in coffee agroforestry plantations of Central America</t>
  </si>
  <si>
    <t>conference proceedings</t>
  </si>
  <si>
    <t>Hergoualc'h</t>
  </si>
  <si>
    <t>BIOGEOCHEMISTRY 89:329-345</t>
  </si>
  <si>
    <t>Fluxes of greenhouse gases from Andosols under coffee in monoculture or shaded by Inga densiflora in Costa Rica</t>
  </si>
  <si>
    <t>10.1007/s10533-008-9222-7</t>
  </si>
  <si>
    <t>mostly flux data, but extracted soil carbon values</t>
  </si>
  <si>
    <t>Agriculture, Ecosystems and Environment</t>
  </si>
  <si>
    <t>Changes in carbon stock and greenhouse gas balance in a coffee (Coffea arabica) monoculture versus an agroforestry system with Inga densiflora, in Costa Rica.</t>
  </si>
  <si>
    <t>10.1016/j.agee.2011.11.018</t>
  </si>
  <si>
    <t>did not extract plant biomass data because it duplicates data in Siles 2010</t>
  </si>
  <si>
    <t>Hernandez Nunez</t>
  </si>
  <si>
    <t>REVISTA DE BIOLOGIA TROPICAL 1:352-368</t>
  </si>
  <si>
    <t>Carbon storage in agroforestry systems in Colombia's Eastern Plains</t>
  </si>
  <si>
    <t>10.15517/rbt.v69i1.42959</t>
  </si>
  <si>
    <t>Isaac</t>
  </si>
  <si>
    <t>AGROFORESTRY SYSTEMS 65:23-31</t>
  </si>
  <si>
    <t>Temporal changes in soil carbon and nitrogen in west African multistrata agroforestry systems: a chronosequence of pools and fluxes</t>
  </si>
  <si>
    <t>10.1007/s10457-004-4187-6</t>
  </si>
  <si>
    <t>Nutrient Cycling in Agroecosystems, vol. 78, no. 2, pp. 155-165</t>
  </si>
  <si>
    <t>Shade tree effects in an 8-year-old cocoa agroforestry system: Biomass and nutrient diagnosis of Theobroma cacao by vector analysis</t>
  </si>
  <si>
    <t>10.1007/s10705-006-9081-3</t>
  </si>
  <si>
    <t>kg/tree but extracted by mistake!</t>
  </si>
  <si>
    <t>Jacobi</t>
  </si>
  <si>
    <t>AGROFORESTRY SYSTEMS 88:1117-1132</t>
  </si>
  <si>
    <t>Carbon stocks, tree diversity, and the role of organic certification in different cocoa production systems in Alto Beni, Bolivia</t>
  </si>
  <si>
    <t>10.1007/s10457-013-9643-8</t>
  </si>
  <si>
    <t>Renewable Agriculture and Food Systems 30: 170â€“183</t>
  </si>
  <si>
    <t>Agroecosystem resilience and farmersâ€™ perceptions of climate change impacts on cocoa farms in Alto Beni, Bolivia</t>
  </si>
  <si>
    <t>10.1017/S174217051300029X</t>
  </si>
  <si>
    <t>Jadan</t>
  </si>
  <si>
    <t>BOIS ET FORETS DESTROPIQUES:35-47</t>
  </si>
  <si>
    <t>INFLUENCE OF TREE COVER ON DIVERSITY, CARBON SEQUESTRATION AND PRODUCTIVITY OF COCOA SYSTEMS IN THE ECUADORIAN AMAZON</t>
  </si>
  <si>
    <t>10.19182/bft2015.325.a31271</t>
  </si>
  <si>
    <t>Kessler</t>
  </si>
  <si>
    <t>PLOS ONE 7: e47192</t>
  </si>
  <si>
    <t>Can Joint Carbon and Biodiversity Management in Tropical Agroforestry Landscapes Be Optimized?</t>
  </si>
  <si>
    <t>10.1371/journal.pone.0047192</t>
  </si>
  <si>
    <t>Kim</t>
  </si>
  <si>
    <t>Agroforestry Systems 90: 251â€“264</t>
  </si>
  <si>
    <t>Conversion of home garden agroforestry to crop fields reduced soil carbon and nitrogen stocks in Southern Ethiopia</t>
  </si>
  <si>
    <t>10.1007/s10457-015-9851-5</t>
  </si>
  <si>
    <t>Labata</t>
  </si>
  <si>
    <t>Advances in Environmental Scieces, International Journal of the Bioflux Society , 4(1) , 5-11</t>
  </si>
  <si>
    <t>Carbon stock assessment of three selected agroforestry systems in Bukidnon, Philippines</t>
  </si>
  <si>
    <t>cited in Ziegler 2012</t>
  </si>
  <si>
    <t>Lapeyre</t>
  </si>
  <si>
    <t>EcologÃ­a Aplicada 3</t>
  </si>
  <si>
    <t>DETERMINACIÃ“N DE LAS RESERVAS DE CARBONO DE LA BIOMASA AÃ‰REA, SAN MARTÃN, PERU</t>
  </si>
  <si>
    <t>10.21704/rea.v3i1-2.269</t>
  </si>
  <si>
    <t>Leite</t>
  </si>
  <si>
    <t>AGROFORESTRY SYSTEMS 90:1009-1023</t>
  </si>
  <si>
    <t>The effect of land use on aboveground biomass and soil quality indicators in spontaneous forests and agroforests of eastern Amazonia</t>
  </si>
  <si>
    <t>10.1007/s10457-015-9880-0</t>
  </si>
  <si>
    <t>Lim</t>
  </si>
  <si>
    <t>Pertanika, 8(2), 237-242</t>
  </si>
  <si>
    <t>Biomass accumulation in a naturally regenerating lowland secondary forest and an Acacia mangium stand in Sarawak</t>
  </si>
  <si>
    <t>Magne</t>
  </si>
  <si>
    <t>AGROFORESTRY SYSTEMS 88:1133-1142</t>
  </si>
  <si>
    <t>Profitability and implications of cocoa intensification on carbon emissions in Southern Cameroun</t>
  </si>
  <si>
    <t>10.1007/s10457-014-9715-4</t>
  </si>
  <si>
    <t>Marques</t>
  </si>
  <si>
    <t>REVISTA BRASILEIRA DE CIENCIADO SOLO 39:232-242</t>
  </si>
  <si>
    <t>DISTRIBUTION OF ORGANIC CARBON IN DIFFERENT SOIL FRACTIONS IN ECOSYSTEMS OF CENTRAL AMAZONIA</t>
  </si>
  <si>
    <t>10.1590/01000683rbcs20150142</t>
  </si>
  <si>
    <t>McGrath</t>
  </si>
  <si>
    <t>ECOLOGICAL APPLICATIONS 10:1633-1647</t>
  </si>
  <si>
    <t>Nitrogen and phosphorus cycling in an Amazonian agroforest eight years following forest conversion</t>
  </si>
  <si>
    <t>10.1890/1051-0761(2000)010[1633:NAPCIA]2.0.CO;2</t>
  </si>
  <si>
    <t>Mena</t>
  </si>
  <si>
    <t>Agroforesteria Neotropical ISSN: 2248-7433</t>
  </si>
  <si>
    <t>Biomasa y carbono almacenado en sistemas agroforestales con cafÃ© y en bosques secundarios en un gradiente altitudinal en Costa Rica</t>
  </si>
  <si>
    <t>Mganga</t>
  </si>
  <si>
    <t>European Journal of Soil Biology 62: 74â€“82</t>
  </si>
  <si>
    <t>Glucose decomposition and its incorporation into soil microbial biomass depending on land use in Mt. Kilimanjaro ecosystems</t>
  </si>
  <si>
    <t>10.1016/j.ejsobi.2014.02.015</t>
  </si>
  <si>
    <t>Mohammed</t>
  </si>
  <si>
    <t>Carbon Balance Manag. 11, 6</t>
  </si>
  <si>
    <t>Carbon storage in Ghanaian cocoa ecosystems</t>
  </si>
  <si>
    <t>10.1186/s13021-016-0045-x</t>
  </si>
  <si>
    <t>AG0075</t>
  </si>
  <si>
    <t>Carbon Balance and Management</t>
  </si>
  <si>
    <t>Monroe</t>
  </si>
  <si>
    <t>AGRICULTURE ECOSYSTEMS &amp; ENVIRONMENT221:99-108</t>
  </si>
  <si>
    <t>Soil carbon stocks and origin under different cacao agroforestry systems in Southern Bahia, Brazil</t>
  </si>
  <si>
    <t>10.1016/j.agee.2016.01.022</t>
  </si>
  <si>
    <t>Morel</t>
  </si>
  <si>
    <t>GLOBAL CHANGE BIOLOGY 25: 2661-2677</t>
  </si>
  <si>
    <t>Carbon dynamics, net primary productivity and human-appropriated net primary productivity across a forest-cocoa farm landscape in West Africa</t>
  </si>
  <si>
    <t>10.1111/gcb.14661</t>
  </si>
  <si>
    <t>Mustari</t>
  </si>
  <si>
    <t>IOP Conference Series-Earth and Environmental Science :- 486:12085</t>
  </si>
  <si>
    <t>Carbon stock analysis of some cocoa planting systems in South Sulawesi</t>
  </si>
  <si>
    <t>10.1088/1755-1315/486/1/012085</t>
  </si>
  <si>
    <t>Nadege</t>
  </si>
  <si>
    <t>CLIMATE AND DEVELOPMENT 11: 543-554</t>
  </si>
  <si>
    <t>Carbon storage potential of cacao agroforestry systems of different age and management intensity</t>
  </si>
  <si>
    <t>10.1080/17565529.2018.1456895</t>
  </si>
  <si>
    <t>Negash</t>
  </si>
  <si>
    <t>PLANT AND SOIL 393:95-107</t>
  </si>
  <si>
    <t>Biomass and soil carbon stocks of indigenous agroforestry systems on the south-eastern Rift Valley escarpment, Ethiopia</t>
  </si>
  <si>
    <t>10.1007/s11104-015-2469-6</t>
  </si>
  <si>
    <t>N'Gbala</t>
  </si>
  <si>
    <t>AGRICULTURE ECOSYSTEMS &amp; ENVIRONMENT 239:30-37</t>
  </si>
  <si>
    <t>Carbon stocks in selected tree plantations, as compared with semi-deciduous forests in centre-west Cote d'Ivoire</t>
  </si>
  <si>
    <t>10.1016/j.agee.2017.01.015</t>
  </si>
  <si>
    <t>Nijmeijer</t>
  </si>
  <si>
    <t>Agroforestry Systems 93:851-868</t>
  </si>
  <si>
    <t>Carbon dynamics in cocoa agroforestry systems in central Cameroon: afforestation of savannah as a sequestration opportunity</t>
  </si>
  <si>
    <t>10.1007/s10457-017-0182-6</t>
  </si>
  <si>
    <t>AGRICULTURE ECOSYSTEMS &amp; ENVIRONMENT 275: 100-111</t>
  </si>
  <si>
    <t>Long-term dynamics of cocoa agroforestry systems established on lands previously occupied by savannah or forests</t>
  </si>
  <si>
    <t>10.1016/j.agee.2019.02.004</t>
  </si>
  <si>
    <t>Norgrove</t>
  </si>
  <si>
    <t>TROPICAL ECOLOGY 54:15-22</t>
  </si>
  <si>
    <t>Carbon stocks in shaded Theobroma cacao farms and adjacent secondary forests of similar age in Cameroon</t>
  </si>
  <si>
    <t>Notaro</t>
  </si>
  <si>
    <t>SCIENTIA AGRICOLA 71:87-95</t>
  </si>
  <si>
    <t>Agroforestry systems, nutrients in litter and microbial activity in soils cultivated with coffee at high altitude</t>
  </si>
  <si>
    <t>10.1590/S0103-90162014000200001</t>
  </si>
  <si>
    <t>Noumi</t>
  </si>
  <si>
    <t>ACTA BOTANICA BRASILICA 2:212-221</t>
  </si>
  <si>
    <t>Vegetation structure, carbon sequestration potential and species conservation in four agroforestry systems in Cameroon (Tropical Africa)</t>
  </si>
  <si>
    <t>10.1590/0102-33062017abb0279</t>
  </si>
  <si>
    <t>Oke</t>
  </si>
  <si>
    <t>Journal of Environmental Protection, vol. 2, pp. 1069-1075</t>
  </si>
  <si>
    <t>Carbon Storage in Agroecosystems: A Case Study of the Cocoa Based Agroforestry in Ogbese Forest Reserve, Ekiti State, Nigeria</t>
  </si>
  <si>
    <t>10.4236/jep.2011.28123</t>
  </si>
  <si>
    <t>Ortiz-Ceballos</t>
  </si>
  <si>
    <t>AGRONOMY-BASEL 3:- 10:382</t>
  </si>
  <si>
    <t>Aboveground Carbon Storage in Coffee Agroecosystems: The Case of the Central Region of the State of Veracruz in Mexico</t>
  </si>
  <si>
    <t>10.3390/agronomy10030382</t>
  </si>
  <si>
    <t>Oso</t>
  </si>
  <si>
    <t>Journal of Soil Science and Plant Nutrition 17: 543-553</t>
  </si>
  <si>
    <t>Land use conversion in humid tropics influences soil carbon stocks and forms</t>
  </si>
  <si>
    <t>10.4067/S0718-95162017005000039</t>
  </si>
  <si>
    <t>Paes</t>
  </si>
  <si>
    <t>JOURNAL OF SUSTAINABLE FORESTRY :-</t>
  </si>
  <si>
    <t>Different Soil Management Systems Promote Improvements in Nutrient Content and Litter Input</t>
  </si>
  <si>
    <t>10.1080/10549811.2020.1788953</t>
  </si>
  <si>
    <t>NEEDS SERIOUS CHECKING!</t>
  </si>
  <si>
    <t>Palm</t>
  </si>
  <si>
    <t>In:Ericksen (ed). ASB Climate Change Working Group Final Report Phase II. Nairobi,Kenya</t>
  </si>
  <si>
    <t>Carbon sequestration and trace gas emissions in slash-and-burn and alternative land-uses in the humid tropics</t>
  </si>
  <si>
    <t>report</t>
  </si>
  <si>
    <t>used Woomer 2005 to fill gaps</t>
  </si>
  <si>
    <t>Alternatives to Slash and Burn: The Search for Alternatives. In: CHERYL A. PALM; STEPHEN A.; VOSTI; PEDRO A.; SÃNCHEZ; POLLY J. ERICKSEN (eds). Columbia University Press, New York, USA</t>
  </si>
  <si>
    <t>Carbon losses and sequestration following land use change in the humid tropics.</t>
  </si>
  <si>
    <t>Peeters</t>
  </si>
  <si>
    <t>Agric. Ecosyst. Environ. 95, 481â€“493.</t>
  </si>
  <si>
    <t>Coffee production, timber, and firewood in traditional and Inga-shaded plantations in Southern Mexico</t>
  </si>
  <si>
    <t>10.1016/S0167-8809(02)00204-9</t>
  </si>
  <si>
    <t>Pereira Neto</t>
  </si>
  <si>
    <t>Universidade Federal do Para</t>
  </si>
  <si>
    <t>Estoques de carbono em sistemas agroflorestais de cacaueiro como subsidios a politicas de servicos ambientais</t>
  </si>
  <si>
    <t>unclear whether this has any empirical data</t>
  </si>
  <si>
    <t>Pico-Mendoza</t>
  </si>
  <si>
    <t>AGROECOLOGY AND SUSTAINABLE FOOD SYSTEMS 7:902-918</t>
  </si>
  <si>
    <t>Ecosystem services in certified and non-certified coffee agroforestry systems in Costa Rica</t>
  </si>
  <si>
    <t>10.1080/21683565.2020.1713962</t>
  </si>
  <si>
    <t>Pinoargote</t>
  </si>
  <si>
    <t>Forests, and Trees and Livelihoods, 26(3), pp..</t>
  </si>
  <si>
    <t>Carbon stocks, net cash flow and family benefits from four small coffee plantation types in Nicaragua</t>
  </si>
  <si>
    <t>10.1080/14728028.2016.1268544</t>
  </si>
  <si>
    <t>cp5</t>
  </si>
  <si>
    <t>Polzot</t>
  </si>
  <si>
    <t>M.S. Thesis, York University, Ontario, Canada</t>
  </si>
  <si>
    <t>Carbon storage in coffee agroecosystems of Southern Costa Rica: potential applications for the Clean Development Mechanism</t>
  </si>
  <si>
    <t>Polzot, C.L., 2004. Carbon storage in coffee agroecosystems of Southern Costa Rica: potential applications for the Clean Development Mechanism. Faculty of Environmental Studies, 1, p.162.</t>
  </si>
  <si>
    <t>Powell</t>
  </si>
  <si>
    <t>Final report. Winrock International</t>
  </si>
  <si>
    <t>Carbon sequestration and sustainable coffee in Guatemala</t>
  </si>
  <si>
    <t>REQUEST DATA?</t>
  </si>
  <si>
    <t>Rimhanen</t>
  </si>
  <si>
    <t>Glob. Chang. Biol. 22 3739â€“49</t>
  </si>
  <si>
    <t>Ethiopian agriculture has greater potential for carbon sequestration than previously estimated</t>
  </si>
  <si>
    <t>10.1111/gcb.13288</t>
  </si>
  <si>
    <t>Saha</t>
  </si>
  <si>
    <t>PLANT AND SOIL 328:433-446</t>
  </si>
  <si>
    <t>Carbon storage in relation to soil size-fractions under tropical tree-based land-use systems</t>
  </si>
  <si>
    <t>10.1007/s11104-009-0123-x</t>
  </si>
  <si>
    <t>Saj</t>
  </si>
  <si>
    <t>AGROFORESTRY SYSTEMS 87:1309-1320</t>
  </si>
  <si>
    <t>Carbon storage and density dynamics of associated trees in three contrasting Theobroma cacao agroforests of Central Cameroon</t>
  </si>
  <si>
    <t>10.1007/s10457-013-9639-4</t>
  </si>
  <si>
    <t>INTERNATIONAL JOURNAL OF AGRICULTURAL SUSTAINABILITY 3:282-302</t>
  </si>
  <si>
    <t>Contribution of associated trees to long-term species conservation, carbon storage and sustainability: a functional analysis of tree communities in cacao plantations of Central Cameroon</t>
  </si>
  <si>
    <t>10.1080/14735903.2017.1311764</t>
  </si>
  <si>
    <t>Salvador-Morales</t>
  </si>
  <si>
    <t>MADERA Y BOSQUES 3:- 26:e2632131</t>
  </si>
  <si>
    <t>Structure and specific carbon in a chronosequence of Teobroma cocoa L. agroforestry systems in Tabasco, Mexico</t>
  </si>
  <si>
    <t>10.21829/myb.2020.2632131</t>
  </si>
  <si>
    <t>Sari</t>
  </si>
  <si>
    <t>LAND 4:- 9:108</t>
  </si>
  <si>
    <t>Gendered Species Preferences Link Tree Diversity and Carbon Stocks in Cacao Agroforest in Southeast Sulawesi, Indonesia</t>
  </si>
  <si>
    <t>10.3390/land9040108</t>
  </si>
  <si>
    <t>Sauvadet</t>
  </si>
  <si>
    <t>JOURNAL OF APPLIED ECOLOGY 3:476-487</t>
  </si>
  <si>
    <t>Cocoa agroforest multifunctionality and soil fertility explained by shade tree litter traits</t>
  </si>
  <si>
    <t>10.1111/1365-2664.13560</t>
  </si>
  <si>
    <t>Schmitt-Harsh</t>
  </si>
  <si>
    <t>AGROFORESTRY SYSTEMS 86:141-157</t>
  </si>
  <si>
    <t>Carbon stocks in coffee agroforests and mixed dry tropical forests in the western highlands of Guatemala</t>
  </si>
  <si>
    <t>10.1007/s10457-012-9549-x</t>
  </si>
  <si>
    <t>Schneidewind</t>
  </si>
  <si>
    <t>Cambridge University Press</t>
  </si>
  <si>
    <t>Carbon Stocks, Litterfall and Pruning Residues in Monoculture and Agroforestry Cacao Production Systems</t>
  </si>
  <si>
    <t>10.1017/S001447971800011X</t>
  </si>
  <si>
    <t>book</t>
  </si>
  <si>
    <t>Schroth</t>
  </si>
  <si>
    <t>FOREST ECOLOGY AND MANAGEMENT 163:131-150</t>
  </si>
  <si>
    <t>Conversion of secondary forest into agroforestry and monoculture plantations in Amazonia: consequences for biomass, litter and soil carbon stocks after 7 years</t>
  </si>
  <si>
    <t>10.1016/S0378-1127(01)00537-0</t>
  </si>
  <si>
    <t>Mitig. Adapt. Strateg. Glob. Change 20, 1175â€“1190</t>
  </si>
  <si>
    <t>Contribution of agroforests to landscape carbon storage</t>
  </si>
  <si>
    <t>10.1007/s11027-013-9530-7</t>
  </si>
  <si>
    <t>cited in Asigbaase 2021, although it pulls from several studies the other studies do not provide information in the form needed</t>
  </si>
  <si>
    <t>Mitig. Adapt. Strateg. Glob. Change 21, 67â€“80</t>
  </si>
  <si>
    <t>Climate friendliness of cocoa agroforests is compatible with productivity increase</t>
  </si>
  <si>
    <t>10.1007/s11027-014-9570-7</t>
  </si>
  <si>
    <t>Segura</t>
  </si>
  <si>
    <t>Revista Luna Azul 35: 60-77</t>
  </si>
  <si>
    <t>Huella de carbono en cadenas productivas de cafÃ© (Coffea arabica L.) con diferentes estÃ¡ndares de certificaciÃ³n en Costa Rica</t>
  </si>
  <si>
    <t>cited in Andrade 2014</t>
  </si>
  <si>
    <t>Selecky</t>
  </si>
  <si>
    <t>AGRICULTURE-BASEL 3:- 7:25</t>
  </si>
  <si>
    <t>Changes in Carbon Cycling during Development of Successional Agroforestry</t>
  </si>
  <si>
    <t>10.3390/agriculture7030025</t>
  </si>
  <si>
    <t>Semwal</t>
  </si>
  <si>
    <t>FOREST ECOLOGY AND MANAGEMENT310:450-459</t>
  </si>
  <si>
    <t>Growth and carbon stocks of multipurpose tree species plantations in degraded lands in Central Himalaya, India</t>
  </si>
  <si>
    <t>10.1016/j.foreco.2013.08.023</t>
  </si>
  <si>
    <t>Silatsa</t>
  </si>
  <si>
    <t>AGROFORESTRY SYSTEMS 5:993-1006</t>
  </si>
  <si>
    <t>Modeling carbon stock dynamics under fallow and cocoa agroforest systems in the shifting agricultural landscape of Central Cameroon</t>
  </si>
  <si>
    <t>10.1007/s10457-016-9973-4</t>
  </si>
  <si>
    <t>Siles</t>
  </si>
  <si>
    <t>Agroforestry Systems, 78(3), 269-286</t>
  </si>
  <si>
    <t>Effects of Inga densiflora on the microclimate of coffee (Coffea arabica L.) and overall biomass under optimal growing conditions in Costa Rica. Agroforestry Systems</t>
  </si>
  <si>
    <t>10.1007/s10457-009-9241-y</t>
  </si>
  <si>
    <t>same site as Hergoual'ch, did not collect coffee yield data or fine root biomas</t>
  </si>
  <si>
    <t>DETH</t>
  </si>
  <si>
    <t>Smiley</t>
  </si>
  <si>
    <t>AGROFORESTRY SYSTEMS 73:219-231</t>
  </si>
  <si>
    <t>Temporal change in carbon stocks of cocoa-gliricidia agroforests in Central Sulawesi, Indonesia</t>
  </si>
  <si>
    <t>10.1007/s10457-008-9144-3</t>
  </si>
  <si>
    <t>Somarriba</t>
  </si>
  <si>
    <t>AGRICULTURE ECOSYSTEMS &amp; ENVIRONMENT173:46-57</t>
  </si>
  <si>
    <t>Carbon stocks and cocoa yields in agroforestry systems of Central America</t>
  </si>
  <si>
    <t>10.1016/j.agee.2013.04.013</t>
  </si>
  <si>
    <t>used in DR FREL</t>
  </si>
  <si>
    <t>Advances in Agroforestry :369-393</t>
  </si>
  <si>
    <t>Trees on Farms for Livelihoods, Conservation of Biodiversity and Carbon Storage: Evidence from Nicaragua on This "Invisible" Resource</t>
  </si>
  <si>
    <t>10.1007/978-3-319-69371-2_15</t>
  </si>
  <si>
    <t>Soto-Pinto</t>
  </si>
  <si>
    <t>AGROFORESTRY SYSTEMS 78:39-51</t>
  </si>
  <si>
    <t>Carbon sequestration through agroforestry in indigenous communities of Chiapas, Mexico</t>
  </si>
  <si>
    <t>10.1007/s10457-009-9247-5</t>
  </si>
  <si>
    <t>J. Agric. Sci. 7</t>
  </si>
  <si>
    <t>Carbon stocks in organic coffee systems in Chiapas, Mexico</t>
  </si>
  <si>
    <t>10.5539/jas.v7n1p117</t>
  </si>
  <si>
    <t>Suarez-Venero</t>
  </si>
  <si>
    <t>REVISTA CHAPINGO SERIE CIENCIAS FORESTALES Y DEL AMBIENTE 25: 315-332</t>
  </si>
  <si>
    <t>Tree diversity and stored carbon in cocoa (Theobroma cacao L.) agroforestry systems in Soconusco, Chiapas, Mexico</t>
  </si>
  <si>
    <t>10.5154/r.rchscfa.2018.12.093</t>
  </si>
  <si>
    <t>Teixeira</t>
  </si>
  <si>
    <t>Documento Embrapa, 9 p.</t>
  </si>
  <si>
    <t>Biomassa vegetal em agroecossistema de seringueira consorciada com cacaueiro no nordeste paraense</t>
  </si>
  <si>
    <t>10.1007/s11027-007-9140-3</t>
  </si>
  <si>
    <t>Temgoua</t>
  </si>
  <si>
    <t>FOREST SCIENCE AND TECHNOLOGY 4:181-191</t>
  </si>
  <si>
    <t>Spatial and temporal dynamic of land-cover/land-use and carbon stocks in Eastern Cameroon: a case study of the teaching and research forest of the University of Dschang</t>
  </si>
  <si>
    <t>10.1080/21580103.2018.1520743</t>
  </si>
  <si>
    <t>Teran-Ramirez</t>
  </si>
  <si>
    <t>ECOSISTEMAS Y RECURSOS AGROPECUARIOS 14:217-226</t>
  </si>
  <si>
    <t>Aerial biomass and allometric equations in a coffee plantation in the Sierra Norte de Oaxaca</t>
  </si>
  <si>
    <t>10.19136/era.a5n14.1444</t>
  </si>
  <si>
    <t>Torres</t>
  </si>
  <si>
    <t>FAO - Ecuador. 137 pp.</t>
  </si>
  <si>
    <t>Estudios sobre medios de vida, sostenibilidad y captura de carbono en el sistema agroforestal Chakra con cacao en comunidades de pueblos originarios de la provincia de Napo: casos de las asociaciones Kallari, WiÃ±ak y Tsatsayaku, AmazonÃ­a Ecuatoriana</t>
  </si>
  <si>
    <t>from Marco, did not extract soil data because there is no soil comp</t>
  </si>
  <si>
    <t>Toru</t>
  </si>
  <si>
    <t>CARBON BALANCE AND MANAGEMENT 14: 7</t>
  </si>
  <si>
    <t>Carbon stock under major land use/land cover types of Hades sub-watershed, eastern Ethiopia</t>
  </si>
  <si>
    <t>10.1186/s13021-019-0122-z</t>
  </si>
  <si>
    <t>Tschora</t>
  </si>
  <si>
    <t>GLOBAL ECOLOGY AND CONSERVATION :- 22:e00919</t>
  </si>
  <si>
    <t>Co-benefits and trade-offs of agroforestry for climate change mitigation and other sustainability goals in West Africa</t>
  </si>
  <si>
    <t>10.1016/j.gecco.2020.e00919</t>
  </si>
  <si>
    <t>Tully</t>
  </si>
  <si>
    <t>AGRICULTURE ECOSYSTEMS &amp; ENVIRONMENT161:137-144</t>
  </si>
  <si>
    <t>More trees less loss: Nitrogen leaching losses decrease with increasing biomass in coffee agroforests</t>
  </si>
  <si>
    <t>10.1016/j.agee.2012.08.002</t>
  </si>
  <si>
    <t>van Noordwijk</t>
  </si>
  <si>
    <t>Science in China (Series C), 45 , 75-86</t>
  </si>
  <si>
    <t>Carbon stock assessment for a forest-to-coffee conversion landscape in Sumber-Jaya (Lampung, Indonesia): from allometric equations to land use change analysis</t>
  </si>
  <si>
    <t>van Rikxoort</t>
  </si>
  <si>
    <t>AGRONOMY FOR SUSTAINABLE DEVELOPMENT 34(4):887-897</t>
  </si>
  <si>
    <t>Carbon footprints and carbon stocks reveal climate-friendly coffee production</t>
  </si>
  <si>
    <t>10.1007/s13593-014-0223-8</t>
  </si>
  <si>
    <t>Vanderhaegen</t>
  </si>
  <si>
    <t>FOREST ECOLOGY AND MANAGEMENT343:22-33</t>
  </si>
  <si>
    <t>REALU vs. REDD plus : Carbon and biodiversity in the Afromontane landscapes of SW Ethiopia</t>
  </si>
  <si>
    <t>10.1016/j.foreco.2015.01.016</t>
  </si>
  <si>
    <t>Vizcaino-Bravo</t>
  </si>
  <si>
    <t>BASIC AND APPLIED ECOLOGY :24-34</t>
  </si>
  <si>
    <t>Biodiversity and carbon storage are correlated along a land use intensity gradient in a tropical montane forest watershed, Mexico</t>
  </si>
  <si>
    <t>10.1016/j.baae.2019.12.004</t>
  </si>
  <si>
    <t>Wade</t>
  </si>
  <si>
    <t>AGRICULTURE ECOSYSTEMS &amp; ENVIRONMENT138:324-334</t>
  </si>
  <si>
    <t>Management strategies for maximizing carbon storage and tree species diversity in cocoa-growing landscapes</t>
  </si>
  <si>
    <t>10.1016/j.agee.2010.06.007</t>
  </si>
  <si>
    <t>soil only 1</t>
  </si>
  <si>
    <t>Wartenberg</t>
  </si>
  <si>
    <t>AGRICULTURE ECOSYSTEMS &amp; ENVIRONMENT :190-199</t>
  </si>
  <si>
    <t>Does shade tree diversity increase soil fertility in cocoa plantations?</t>
  </si>
  <si>
    <t>10.1016/j.agee.2017.07.033</t>
  </si>
  <si>
    <t>Yquise</t>
  </si>
  <si>
    <t>Proyecto FLOAGRI Tingo MarÃ­a, PerÃº. 19 p</t>
  </si>
  <si>
    <t>Carbono Almacenado en Diferentes Sistemas de Uso de la Tierra del Distrito de JosÃ© Crespo y Castillo, HuÃ¡nuco, PerÃº</t>
  </si>
  <si>
    <t>Zake</t>
  </si>
  <si>
    <t>Journal of Plant Nutrition and Soil Science 178: 237â€“249</t>
  </si>
  <si>
    <t>Can agroforestry improve soil fertility and carbon storage in smallholder banana farming systems?</t>
  </si>
  <si>
    <t>10.1002/jpln.201400281</t>
  </si>
  <si>
    <t>did not extract soil because there was no soil comp</t>
  </si>
  <si>
    <t>Zaro</t>
  </si>
  <si>
    <t>Agrofor. Sys. 94 (3)</t>
  </si>
  <si>
    <t>Carbon sequestration in an agroforestry system of coffee with rubber trees compared to open-grown coffee in southern Brazil</t>
  </si>
  <si>
    <t>10.1007/s10457-019-00450-z</t>
  </si>
  <si>
    <t>checked</t>
  </si>
  <si>
    <t>site.id</t>
  </si>
  <si>
    <t>site.sitename</t>
  </si>
  <si>
    <t>site.state</t>
  </si>
  <si>
    <t>site.country</t>
  </si>
  <si>
    <t>lat</t>
  </si>
  <si>
    <t>lon</t>
  </si>
  <si>
    <t>lat_deg</t>
  </si>
  <si>
    <t>lat_min</t>
  </si>
  <si>
    <t>lat_sec</t>
  </si>
  <si>
    <t>N_S</t>
  </si>
  <si>
    <t>long_deg</t>
  </si>
  <si>
    <t>long_min</t>
  </si>
  <si>
    <t>long_sec</t>
  </si>
  <si>
    <t>E_W</t>
  </si>
  <si>
    <t>other.reference</t>
  </si>
  <si>
    <t>masl</t>
  </si>
  <si>
    <t>map</t>
  </si>
  <si>
    <t>mat</t>
  </si>
  <si>
    <t>soil.classification</t>
  </si>
  <si>
    <t>sites.notes</t>
  </si>
  <si>
    <t>agroforestry.type</t>
  </si>
  <si>
    <t>...25</t>
  </si>
  <si>
    <t>...26</t>
  </si>
  <si>
    <t>...27</t>
  </si>
  <si>
    <t>...28</t>
  </si>
  <si>
    <t>...29</t>
  </si>
  <si>
    <t>...30</t>
  </si>
  <si>
    <t>...31</t>
  </si>
  <si>
    <t>...32</t>
  </si>
  <si>
    <t>...33</t>
  </si>
  <si>
    <t>...34</t>
  </si>
  <si>
    <t>...35</t>
  </si>
  <si>
    <t>...36</t>
  </si>
  <si>
    <t>...37</t>
  </si>
  <si>
    <t>...38</t>
  </si>
  <si>
    <t>...39</t>
  </si>
  <si>
    <t>Petit Bouake/Mafia</t>
  </si>
  <si>
    <t>Centre-West</t>
  </si>
  <si>
    <t>Cote d'Ivoire</t>
  </si>
  <si>
    <t>ferralsols</t>
  </si>
  <si>
    <t>intercropping</t>
  </si>
  <si>
    <t>Enriched fallow</t>
  </si>
  <si>
    <t>Maranhao/Para</t>
  </si>
  <si>
    <t>Brazil</t>
  </si>
  <si>
    <t>oxisols/ultisols</t>
  </si>
  <si>
    <t>geolocation is mid-point of range</t>
  </si>
  <si>
    <t>Homegarden sites</t>
  </si>
  <si>
    <t>Commercial plantation</t>
  </si>
  <si>
    <t>Para</t>
  </si>
  <si>
    <t>Cafetalera Aquiare</t>
  </si>
  <si>
    <t>Turrialba</t>
  </si>
  <si>
    <t>Costa Rica</t>
  </si>
  <si>
    <t>N</t>
  </si>
  <si>
    <t>W</t>
  </si>
  <si>
    <t>Andisols</t>
  </si>
  <si>
    <t>coffee</t>
  </si>
  <si>
    <t>Ave Fenix 1/2</t>
  </si>
  <si>
    <t>Pasco</t>
  </si>
  <si>
    <t>Peru</t>
  </si>
  <si>
    <t>Googlemaps</t>
  </si>
  <si>
    <t>dystric Cambisols</t>
  </si>
  <si>
    <t>DETH: these coordinates (79.346263    -76.173413) are clearly wrong; not sure where they came from, but they're up in Nunavut, Canada. Changing to align with the coordinates used in the Cardinael studies; used Google Maps to double-check</t>
  </si>
  <si>
    <t>Santa Rosa</t>
  </si>
  <si>
    <t>DETH: these coordinates (79.354969	-76.380646) are clearly wrong; not sure where they came from, but they're up in Nunavut, Canada. Changing to align with the coordinates used in the Cardinael studies; used Google Maps to double-check</t>
  </si>
  <si>
    <t>Gabriela</t>
  </si>
  <si>
    <t>DETH: these coordinates (79.41132	-76.370794) are clearly wrong; not sure where they came from, but they're up in Nunavut, Canada. Changing to align with the coordinates used in the Cardinael studies; used Google Maps to double-check</t>
  </si>
  <si>
    <t>DETH:code</t>
  </si>
  <si>
    <t>cs148</t>
  </si>
  <si>
    <t>Porto Seguro Farm, municipality of UruÃ§uca</t>
  </si>
  <si>
    <t>SEE_SITE_NOTES</t>
  </si>
  <si>
    <t>COL Climat KÃ¶ppen: Af; COL IPCC_Climate: Tropical Moist; COL FAO_Climate: Tropical_Moist; COL CLIMATE: Tropical; COL Soil type: Acrisol; COL Sand (%): nan; COL Silt (%): nan; COL Clay (%): nan; COL pH: nan</t>
  </si>
  <si>
    <t>hs12</t>
  </si>
  <si>
    <t>site2</t>
  </si>
  <si>
    <t>Porto Seguro Farm</t>
  </si>
  <si>
    <t>Bahia</t>
  </si>
  <si>
    <t>Lempelero - plot 9</t>
  </si>
  <si>
    <t>Sulawesi</t>
  </si>
  <si>
    <t>Indonesia</t>
  </si>
  <si>
    <t>Cambic Umbrisols</t>
  </si>
  <si>
    <t>took unique site information for soil data</t>
  </si>
  <si>
    <t>Lempelero - plot 6</t>
  </si>
  <si>
    <t>Lawua - plot 3</t>
  </si>
  <si>
    <t>Lawua - plot 8</t>
  </si>
  <si>
    <t>Salutome - plot 5</t>
  </si>
  <si>
    <t>Kulawi Valley</t>
  </si>
  <si>
    <t>averaged information for the biomass data</t>
  </si>
  <si>
    <t>Marena - plot 2</t>
  </si>
  <si>
    <t>Marena - plot 1</t>
  </si>
  <si>
    <t>Marena - plot 4</t>
  </si>
  <si>
    <t>Marena - plot 7</t>
  </si>
  <si>
    <t>Quatro Bocas</t>
  </si>
  <si>
    <t>S</t>
  </si>
  <si>
    <t>14 to 96</t>
  </si>
  <si>
    <t>ferralsols, Plintososl, Fluvisols</t>
  </si>
  <si>
    <t>shade-grown cacao, other multistrata, monoculture plantation</t>
  </si>
  <si>
    <t>Gedeo</t>
  </si>
  <si>
    <t>Ethiopia</t>
  </si>
  <si>
    <t>1500 to 1700</t>
  </si>
  <si>
    <t>800 to 1200</t>
  </si>
  <si>
    <t>13 to 28</t>
  </si>
  <si>
    <t>Nitisol</t>
  </si>
  <si>
    <t>Jimma</t>
  </si>
  <si>
    <t>Oromia</t>
  </si>
  <si>
    <t>7.73333333333333 to 7.766666667</t>
  </si>
  <si>
    <t>36.33333333 to 36.7333333333333</t>
  </si>
  <si>
    <t>1900 to 2300</t>
  </si>
  <si>
    <t>1300 to 1800</t>
  </si>
  <si>
    <t>Napo-Kallari</t>
  </si>
  <si>
    <t>Napo</t>
  </si>
  <si>
    <t>Ecuador</t>
  </si>
  <si>
    <t>Figure 1, centroid</t>
  </si>
  <si>
    <t>&lt;700</t>
  </si>
  <si>
    <t>shade-grown cacao, Chakra</t>
  </si>
  <si>
    <t>Biological Dynamics of Forest Fragments Project pasture site</t>
  </si>
  <si>
    <t>Oxisol, Latossolo Amarelo, Xanthic Ferralsol</t>
  </si>
  <si>
    <t>shade-grown cacao</t>
  </si>
  <si>
    <t>Western Amazon Agroforestry Research Center (Embrapa CPAA) secondary succession site</t>
  </si>
  <si>
    <t>Yasica Sur</t>
  </si>
  <si>
    <t>Matagalpa</t>
  </si>
  <si>
    <t>Nicaragua</t>
  </si>
  <si>
    <t>25 to 30</t>
  </si>
  <si>
    <t>0 to 23</t>
  </si>
  <si>
    <t>400 to 1000</t>
  </si>
  <si>
    <t>600 to 2000</t>
  </si>
  <si>
    <t>shade-grown coffee</t>
  </si>
  <si>
    <t>San Ramon</t>
  </si>
  <si>
    <t>Mono1-4</t>
  </si>
  <si>
    <t>Alto Beni</t>
  </si>
  <si>
    <t>Bolivia</t>
  </si>
  <si>
    <t>26 to 48</t>
  </si>
  <si>
    <t>31 to 43</t>
  </si>
  <si>
    <t>28 to 59</t>
  </si>
  <si>
    <t>11 to 2</t>
  </si>
  <si>
    <t>360 to 515</t>
  </si>
  <si>
    <t>1293 to 1540</t>
  </si>
  <si>
    <t>24.6 to 24.9</t>
  </si>
  <si>
    <t>Chromic Cambisols, Haplic Lixisols, Haplic Acrisols, Dystric Caombisols</t>
  </si>
  <si>
    <t>reported most extreme values in Table 1, since data are provided at level of treatment</t>
  </si>
  <si>
    <t>AFS1-4</t>
  </si>
  <si>
    <t>29 to 45</t>
  </si>
  <si>
    <t>12 to 8</t>
  </si>
  <si>
    <t>1 to 25</t>
  </si>
  <si>
    <t>41 to 57</t>
  </si>
  <si>
    <t>365 to 483</t>
  </si>
  <si>
    <t>SAFS1-4</t>
  </si>
  <si>
    <t>56 to 50</t>
  </si>
  <si>
    <t>24 to 0</t>
  </si>
  <si>
    <t>34 to 7</t>
  </si>
  <si>
    <t>441 to 510</t>
  </si>
  <si>
    <t>Fallow1-3</t>
  </si>
  <si>
    <t>26 to 44</t>
  </si>
  <si>
    <t>41 to 9</t>
  </si>
  <si>
    <t>28 to 5</t>
  </si>
  <si>
    <t>4 to 5</t>
  </si>
  <si>
    <t>360 to 512</t>
  </si>
  <si>
    <t>ASB study area</t>
  </si>
  <si>
    <t>Cameroon</t>
  </si>
  <si>
    <t>2 to 3</t>
  </si>
  <si>
    <t>10 to 12</t>
  </si>
  <si>
    <t>E</t>
  </si>
  <si>
    <t>1350 to 1900</t>
  </si>
  <si>
    <t>ss21</t>
  </si>
  <si>
    <t>Cooperativa Agricola Mista de Tome-Acu</t>
  </si>
  <si>
    <t>Oxisols</t>
  </si>
  <si>
    <t>Taquaritinga do Norte</t>
  </si>
  <si>
    <t>Pernambuco</t>
  </si>
  <si>
    <t>Atwima Nwabiagya</t>
  </si>
  <si>
    <t>Ashanti</t>
  </si>
  <si>
    <t>Ghana</t>
  </si>
  <si>
    <t>1 to 2</t>
  </si>
  <si>
    <t>40 to 23</t>
  </si>
  <si>
    <t>1300 to 1850</t>
  </si>
  <si>
    <t>27 to 31</t>
  </si>
  <si>
    <t>Leptosols/Regosols</t>
  </si>
  <si>
    <t>Farm 2, Irupi</t>
  </si>
  <si>
    <t>EspÃ­rito Santo</t>
  </si>
  <si>
    <t>dystrophic Red-Yellow Oxisols</t>
  </si>
  <si>
    <t>Farm 1, Santa Clara, IÃºna</t>
  </si>
  <si>
    <t>Bhiri-Banswara</t>
  </si>
  <si>
    <t>Nainital</t>
  </si>
  <si>
    <t>India</t>
  </si>
  <si>
    <t>1400 to 1700</t>
  </si>
  <si>
    <t>Dystric Cambisols</t>
  </si>
  <si>
    <t>Bokito</t>
  </si>
  <si>
    <t>Bokito, googlemaps</t>
  </si>
  <si>
    <t>600 to 800</t>
  </si>
  <si>
    <t>Ultisols</t>
  </si>
  <si>
    <t>Ngomedzap</t>
  </si>
  <si>
    <t>Ngomedzap, googlemaps</t>
  </si>
  <si>
    <t>Oxisol</t>
  </si>
  <si>
    <t>Obala</t>
  </si>
  <si>
    <t>Obala, googlemaps</t>
  </si>
  <si>
    <t>cs61</t>
  </si>
  <si>
    <t>Colombia, Caldas</t>
  </si>
  <si>
    <t>Colombia</t>
  </si>
  <si>
    <t>From Aristizabal 2002, but that is not accessible</t>
  </si>
  <si>
    <t>Ocosito</t>
  </si>
  <si>
    <t>Guatemala</t>
  </si>
  <si>
    <t>El Asintal, Nuevo San Carlos, Colomba, El Palmar, googlemaps</t>
  </si>
  <si>
    <t>300 to 1500</t>
  </si>
  <si>
    <t>Zoatoupsie</t>
  </si>
  <si>
    <t>Central Valley</t>
  </si>
  <si>
    <t>Toro</t>
  </si>
  <si>
    <t>850 to 1100</t>
  </si>
  <si>
    <t>San Juan/Santa Clara/Santa Lucia Utalan</t>
  </si>
  <si>
    <t>Solala</t>
  </si>
  <si>
    <t>Santa Clara La Laguana, google maps</t>
  </si>
  <si>
    <t>628 to 3524</t>
  </si>
  <si>
    <t>18 to 24</t>
  </si>
  <si>
    <t>Mollic Andisols</t>
  </si>
  <si>
    <t>Atenas</t>
  </si>
  <si>
    <t>Central valley</t>
  </si>
  <si>
    <t>800 to 1250</t>
  </si>
  <si>
    <t>2000 to 2500</t>
  </si>
  <si>
    <t>Alfisols</t>
  </si>
  <si>
    <t>Palmares II/TravessÃ£o 338-sul/MaÃ§aranduba</t>
  </si>
  <si>
    <t>-5.94833333333333 to -3.708055556</t>
  </si>
  <si>
    <t>-50.5975 to -49.20083333</t>
  </si>
  <si>
    <t>google maps</t>
  </si>
  <si>
    <t>podzolic Eutrophic, dystrophic Lithic, Oxisols dystrophic</t>
  </si>
  <si>
    <t>MaÃ§aranduba/TravessÃ£o 338-sul</t>
  </si>
  <si>
    <t>-5.006111111 to -3.708055556</t>
  </si>
  <si>
    <t>Oxisols dystrophic</t>
  </si>
  <si>
    <t>TravessÃ£o 338-sul</t>
  </si>
  <si>
    <t>Pacaja, googlemaps</t>
  </si>
  <si>
    <t>shade-grown cacao, fallow</t>
  </si>
  <si>
    <t>Palmares II</t>
  </si>
  <si>
    <t>Palmares II, googlemaps</t>
  </si>
  <si>
    <t>podzolic Eutrophic, dystrophic Lithic s</t>
  </si>
  <si>
    <t>Adjeikrom/ Kwabeng</t>
  </si>
  <si>
    <t>Fanteakwa/Atewa</t>
  </si>
  <si>
    <t>18 to 20</t>
  </si>
  <si>
    <t>24 to 35</t>
  </si>
  <si>
    <t>1200 to 1600</t>
  </si>
  <si>
    <t>24 to 29</t>
  </si>
  <si>
    <t>Atewa Range Forest Reserve</t>
  </si>
  <si>
    <t>Atewa</t>
  </si>
  <si>
    <t>forest</t>
  </si>
  <si>
    <t>Vellanikkara, Pandiparambu, Chirakkakode</t>
  </si>
  <si>
    <t>Kerala</t>
  </si>
  <si>
    <t>0 to 47</t>
  </si>
  <si>
    <t>75 to 76</t>
  </si>
  <si>
    <t>55 to 54</t>
  </si>
  <si>
    <t>Inceptisols</t>
  </si>
  <si>
    <t>homegardens</t>
  </si>
  <si>
    <t>Chilon</t>
  </si>
  <si>
    <t>Chiapas</t>
  </si>
  <si>
    <t>Mexico</t>
  </si>
  <si>
    <t>160-250</t>
  </si>
  <si>
    <t>Luvisol</t>
  </si>
  <si>
    <t>COL Climat KÃ¶ppen: Am; COL IPCC_Climate: Tropical Moist; COL FAO_Climate: Tropical_Moist; COL CLIMATE: Tropical; COL Soil type: Luvisol; COL Sand (%): nan; COL Silt (%): nan; COL Clay (%): nan; COL pH: nan</t>
  </si>
  <si>
    <t>improved fallow, silvopasture, shade-grown coffee</t>
  </si>
  <si>
    <t>Salto de Agua</t>
  </si>
  <si>
    <t>Winrock 2014, Salto de Agua googlemaps</t>
  </si>
  <si>
    <t>700-900</t>
  </si>
  <si>
    <t>Regosol, Leptosol, Cambisol</t>
  </si>
  <si>
    <t>Marques de Comillas</t>
  </si>
  <si>
    <t>Winrock 2014, Marques de Comillas, googlemaps</t>
  </si>
  <si>
    <t>&gt;1000</t>
  </si>
  <si>
    <t>Napu</t>
  </si>
  <si>
    <t>Wuasa, googlemaps</t>
  </si>
  <si>
    <t>1139 To 1166</t>
  </si>
  <si>
    <t>Palolo</t>
  </si>
  <si>
    <t>Makmur, googlemaps</t>
  </si>
  <si>
    <t>592 to 651</t>
  </si>
  <si>
    <t>Research Station of the Coffee Institute of Costa Rica (IcafeÌ), San Pedro de Barva</t>
  </si>
  <si>
    <t>Dystric Haplustands</t>
  </si>
  <si>
    <t>Kpele-Amou</t>
  </si>
  <si>
    <t>Togo</t>
  </si>
  <si>
    <t>6.75 to 8.333333</t>
  </si>
  <si>
    <t>0.666667 to 1.833333</t>
  </si>
  <si>
    <t>300 to 500</t>
  </si>
  <si>
    <t>21 to 28</t>
  </si>
  <si>
    <t>Ferralsols</t>
  </si>
  <si>
    <t>Sefwi Wiawso</t>
  </si>
  <si>
    <t>Western Region</t>
  </si>
  <si>
    <t>cs25</t>
  </si>
  <si>
    <t>Sefwi Wiawso Region</t>
  </si>
  <si>
    <t>orchosolâ€“oxysol intergrades</t>
  </si>
  <si>
    <t>Empresa Brasileira de Pesquisa Agropecuaria</t>
  </si>
  <si>
    <t>40 to 50</t>
  </si>
  <si>
    <t>Xanthic Ferralsols</t>
  </si>
  <si>
    <t>Embrapa Amazonia Ocidental</t>
  </si>
  <si>
    <t>Amazonas</t>
  </si>
  <si>
    <t>Ferralsol</t>
  </si>
  <si>
    <t>multistrata, orchard, rubber plantation</t>
  </si>
  <si>
    <t>Nova California</t>
  </si>
  <si>
    <t>Acre/Rondonia</t>
  </si>
  <si>
    <t>Oxisols, Ultisols</t>
  </si>
  <si>
    <t>LÃ­bano</t>
  </si>
  <si>
    <t>Tolima</t>
  </si>
  <si>
    <t>same site as Hergoualc'h 2008</t>
  </si>
  <si>
    <t>Nuevo Mundo</t>
  </si>
  <si>
    <t>Lamas</t>
  </si>
  <si>
    <t>Ultisol</t>
  </si>
  <si>
    <t>Cachiyacu</t>
  </si>
  <si>
    <t>San  Martin</t>
  </si>
  <si>
    <t>800 to 1000</t>
  </si>
  <si>
    <t>Winrock 2014</t>
  </si>
  <si>
    <t>shade-grown cacao, shade-grown coffee</t>
  </si>
  <si>
    <t>Pedro Peixoto</t>
  </si>
  <si>
    <t>Acre</t>
  </si>
  <si>
    <t>study.id = 16947</t>
  </si>
  <si>
    <t>shade-grown cacao, improved fallows</t>
  </si>
  <si>
    <t>Theobroma 1</t>
  </si>
  <si>
    <t>Rondonia</t>
  </si>
  <si>
    <t>Theobroma 2</t>
  </si>
  <si>
    <t>Theobroma 3</t>
  </si>
  <si>
    <t>Theobroma 4</t>
  </si>
  <si>
    <t>Theobroma</t>
  </si>
  <si>
    <t>general Theobroma geolocation based on Woomer 2005 (Palm does not provide lat/long)</t>
  </si>
  <si>
    <t>Jambi 1</t>
  </si>
  <si>
    <t>Sumatra</t>
  </si>
  <si>
    <t>study.id = 16947 for some details. Appendix doesn't specify sign of latitude but positive values are in ocean so assuming negative values are correct</t>
  </si>
  <si>
    <t>Jambi 2</t>
  </si>
  <si>
    <t>Jambi 3</t>
  </si>
  <si>
    <t>Jambi 4</t>
  </si>
  <si>
    <t>Jambi 5</t>
  </si>
  <si>
    <t>Jambi 6</t>
  </si>
  <si>
    <t>Jambi 7</t>
  </si>
  <si>
    <t>Jambi 8</t>
  </si>
  <si>
    <t>Jambi 9</t>
  </si>
  <si>
    <t>Jambi 10</t>
  </si>
  <si>
    <t>Jambi 11</t>
  </si>
  <si>
    <t>Jambi 12</t>
  </si>
  <si>
    <t>Jambi 13</t>
  </si>
  <si>
    <t>Jambi 14</t>
  </si>
  <si>
    <t>Ebolowa 1</t>
  </si>
  <si>
    <t>Ebolowa 2</t>
  </si>
  <si>
    <t>Mbalmayo 1</t>
  </si>
  <si>
    <t>Mbalmayo 2</t>
  </si>
  <si>
    <t>Yaounde 1</t>
  </si>
  <si>
    <t>Yaounde 2</t>
  </si>
  <si>
    <t>Lampung</t>
  </si>
  <si>
    <t>Grecia</t>
  </si>
  <si>
    <t>Alajuela</t>
  </si>
  <si>
    <t>Andisoles</t>
  </si>
  <si>
    <t>Limon</t>
  </si>
  <si>
    <t>fs22</t>
  </si>
  <si>
    <t>COL Climate region (more general): Tropical; COL Climate (more specific): 2115-2411 mm de lluvia; COL Soils: Ansidols; COL pH: Not reported</t>
  </si>
  <si>
    <t>fs90</t>
  </si>
  <si>
    <t>COL Climate region (more general): Tropical; COL Climate (more specific): Tropical</t>
  </si>
  <si>
    <t>Centro Agronomico Tropical de Investigacion y Enzenansa (CATIE)</t>
  </si>
  <si>
    <t>DETH: study.id 11425 says -88.63, and that typo seems to have spread around, but based on their other pubs and fact that that point is in the ocean I changed to -83.63</t>
  </si>
  <si>
    <t>fs98</t>
  </si>
  <si>
    <t>Libano</t>
  </si>
  <si>
    <t>study.id 11190 for lat because the one given in paper is incorrect</t>
  </si>
  <si>
    <t>cs7</t>
  </si>
  <si>
    <t>Claveria</t>
  </si>
  <si>
    <t>Misamis Oriental</t>
  </si>
  <si>
    <t>Philippines</t>
  </si>
  <si>
    <t>300 to 800</t>
  </si>
  <si>
    <t>mixed, isohyperthermic Ultic Haplorthox</t>
  </si>
  <si>
    <t>fs24</t>
  </si>
  <si>
    <t>Choclino</t>
  </si>
  <si>
    <t>San Martin</t>
  </si>
  <si>
    <t>1000 to 1200</t>
  </si>
  <si>
    <t>fs25</t>
  </si>
  <si>
    <t>Juanjui</t>
  </si>
  <si>
    <t>Mariscal Caceres</t>
  </si>
  <si>
    <t>fs26</t>
  </si>
  <si>
    <t>Huicungo</t>
  </si>
  <si>
    <t>fs27</t>
  </si>
  <si>
    <t>Pachiza</t>
  </si>
  <si>
    <t>1400 to 1800</t>
  </si>
  <si>
    <t>fs30</t>
  </si>
  <si>
    <t>Fazendas Reunidas Vale do Juliana</t>
  </si>
  <si>
    <t>23 to 25</t>
  </si>
  <si>
    <t>COL Climate region (more general): Tropical; COL Climate (more specific): 26C, 1500 mm; COL Soils: Latossolos Vermelho-Amarelos DistrÃ³ficos de; COL pH: Not reported</t>
  </si>
  <si>
    <t>hs66</t>
  </si>
  <si>
    <t>Lore Lindu National Park</t>
  </si>
  <si>
    <t>-1.083333 to -1.9</t>
  </si>
  <si>
    <t>119.9 to 120.316667</t>
  </si>
  <si>
    <t>fluvic Cambisols, Fluvisols and Gleysols, eutric or dystric Cambisols and Leptosols</t>
  </si>
  <si>
    <t>Lempelero</t>
  </si>
  <si>
    <t>did not use these sites since the data do not provide site-level information</t>
  </si>
  <si>
    <t>Rompo</t>
  </si>
  <si>
    <t>Wanga</t>
  </si>
  <si>
    <t>Wuasa</t>
  </si>
  <si>
    <t>Nopu</t>
  </si>
  <si>
    <t>fs32</t>
  </si>
  <si>
    <t>COL Climate region (more general): Tropical; COL Climate (more specific): Tropical; COL Soils: Not reported; COL pH: Not reported</t>
  </si>
  <si>
    <t>Southern Cameroon Cocoa</t>
  </si>
  <si>
    <t>Cited as listed in this reference, but couldn't find the original, added to literature sheet: Gockowski J, Tonye J, Diaw C, Hauser S, Kotto-Same J, Moukam A, Nomgang R, Nwaga D, Tiki-Manga T, Tondoh J, Tchoundjeu Z, Weise S, Zapfack L (2005) The forest margins of Cameroon. In: Palm CA, Vosti SA, Sanchez PA, Ericksen PJ (eds) Slash and burn: the search for alternatives. Columbia University Press, New York, 463 pp</t>
  </si>
  <si>
    <t>fs33</t>
  </si>
  <si>
    <t>COL Climate region (more general): Tropical; COL Climate (more specific): Guinea rain forest; COL Soils: Not reported; COL pH: Not reported</t>
  </si>
  <si>
    <t>the moist semi-deciduous tropical zone in the Western Region of Ghana</t>
  </si>
  <si>
    <t>ochrosol-oxisol intergrades (Rhodic Ferralsol)</t>
  </si>
  <si>
    <t>hs9</t>
  </si>
  <si>
    <t>Caranavi</t>
  </si>
  <si>
    <t>-15.511 to -15.511</t>
  </si>
  <si>
    <t>-67.031 to -67.422</t>
  </si>
  <si>
    <t>350 to 800</t>
  </si>
  <si>
    <t>Wondo Genet-1</t>
  </si>
  <si>
    <t>1700 to 2600</t>
  </si>
  <si>
    <t>Mollic andosols</t>
  </si>
  <si>
    <t>Wondo Genet-2</t>
  </si>
  <si>
    <t>Wondo Genet-3</t>
  </si>
  <si>
    <t>Wondo Genet-4</t>
  </si>
  <si>
    <t>Wondo Genet-5</t>
  </si>
  <si>
    <t>Wondo Genet-6</t>
  </si>
  <si>
    <t>Wondo Genet-7</t>
  </si>
  <si>
    <t>Mt. Kilimanjaro - lower montane forest</t>
  </si>
  <si>
    <t>Tanzania</t>
  </si>
  <si>
    <t>10 to 21</t>
  </si>
  <si>
    <t>Andosols</t>
  </si>
  <si>
    <t>same geolocation but different elevation so giving different site id</t>
  </si>
  <si>
    <t>homegardens, coffee plantation</t>
  </si>
  <si>
    <t>Mt. Kilimanjaro - grassland</t>
  </si>
  <si>
    <t>Mt. Kilimanjaro - savannah</t>
  </si>
  <si>
    <t>Mganga 2016 MAT</t>
  </si>
  <si>
    <t>Mt. Kilimanjaro - homegarden</t>
  </si>
  <si>
    <t>Mt. Kilimanjaro - coffee plantation</t>
  </si>
  <si>
    <t>Mt. Kilimanjaro - maize</t>
  </si>
  <si>
    <t>cs149</t>
  </si>
  <si>
    <t>Bakoa and GuÃ©figuÃ© villages</t>
  </si>
  <si>
    <t>400 to 550</t>
  </si>
  <si>
    <t>1300 to 1400</t>
  </si>
  <si>
    <t>Orthic Ferrasol</t>
  </si>
  <si>
    <t>Ogbese Forest Reserve</t>
  </si>
  <si>
    <t>Ekiti</t>
  </si>
  <si>
    <t>Nigeria</t>
  </si>
  <si>
    <t>31 to 49</t>
  </si>
  <si>
    <t>7 to 27</t>
  </si>
  <si>
    <t>DETH: coords are the mean of the bounding coordinates of the Reserve, provided as 7deg31 and 7deg49 N, 5deg7 and 5deg27 E</t>
  </si>
  <si>
    <t>Papua new guinea university of technology</t>
  </si>
  <si>
    <t>Morobe</t>
  </si>
  <si>
    <t>Papua New Guinea</t>
  </si>
  <si>
    <t>Eutric Fluvisols</t>
  </si>
  <si>
    <t>cs171</t>
  </si>
  <si>
    <t>Kobo/Sire, Paire 16 (Site 1)</t>
  </si>
  <si>
    <t>COL Climat KÃ¶ppen: Cfa; COL IPCC_Climate: Tropical Montane; COL FAO_Climate: Tropical_Montane; COL CLIMATE: Tropical; COL Soil type: nan; COL Sand (%): 31; COL Silt (%): 38.0; COL Clay (%): 31; COL pH: nan</t>
  </si>
  <si>
    <t>cs172</t>
  </si>
  <si>
    <t>Kobo/Sire, Paire 17 (Site 2)</t>
  </si>
  <si>
    <t>COL Climat KÃ¶ppen: Cfa; COL IPCC_Climate: Tropical Montane; COL FAO_Climate: Tropical_Montane; COL CLIMATE: Tropical; COL Soil type: nan; COL Sand (%): 23; COL Silt (%): 31.0; COL Clay (%): 46; COL pH: nan</t>
  </si>
  <si>
    <t>cs173</t>
  </si>
  <si>
    <t>Kobo/Sire, Paire 18 (Site 3)</t>
  </si>
  <si>
    <t>COL Climat KÃ¶ppen: Cfa; COL IPCC_Climate: Tropical Montane; COL FAO_Climate: Tropical_Montane; COL CLIMATE: Tropical; COL Soil type: nan; COL Sand (%): 11; COL Silt (%): 56.0; COL Clay (%): 33; COL pH: nan</t>
  </si>
  <si>
    <t>cs174</t>
  </si>
  <si>
    <t>Kobo/Sire, Paire 19 (Site 4)</t>
  </si>
  <si>
    <t>COL Climat KÃ¶ppen: Cfa; COL IPCC_Climate: Tropical Montane; COL FAO_Climate: Tropical_Montane; COL CLIMATE: Tropical; COL Soil type: nan; COL Sand (%): 30; COL Silt (%): 23.0; COL Clay (%): 47; COL pH: nan</t>
  </si>
  <si>
    <t>cs175</t>
  </si>
  <si>
    <t>Kobo/Sire, Paire 20 (Site 5)</t>
  </si>
  <si>
    <t>COL Climat KÃ¶ppen: Cfa; COL IPCC_Climate: Tropical Montane; COL FAO_Climate: Tropical_Montane; COL CLIMATE: Tropical; COL Soil type: nan; COL Sand (%): 17; COL Silt (%): 28.0; COL Clay (%): 55; COL pH: nan</t>
  </si>
  <si>
    <t>cs176</t>
  </si>
  <si>
    <t>Kobo/Sire, Paire 21 (Site 6)</t>
  </si>
  <si>
    <t>COL Climat KÃ¶ppen: Cfa; COL IPCC_Climate: Tropical Montane; COL FAO_Climate: Tropical_Montane; COL CLIMATE: Tropical; COL Soil type: nan; COL Sand (%): 27; COL Silt (%): 61.0; COL Clay (%): 12; COL pH: nan</t>
  </si>
  <si>
    <t>cs177</t>
  </si>
  <si>
    <t>Kobo/Sire, Paire 22 (Site 7)</t>
  </si>
  <si>
    <t>COL Climat KÃ¶ppen: Cfa; COL IPCC_Climate: Tropical Montane; COL FAO_Climate: Tropical_Montane; COL CLIMATE: Tropical; COL Soil type: nan; COL Sand (%): 40; COL Silt (%): 30.0; COL Clay (%): 30; COL pH: nan</t>
  </si>
  <si>
    <t>cs178</t>
  </si>
  <si>
    <t>Kobo/Sire, Paire 23 (Site 8)</t>
  </si>
  <si>
    <t>COL Climat KÃ¶ppen: Cfa; COL IPCC_Climate: Tropical Montane; COL FAO_Climate: Tropical_Montane; COL CLIMATE: Tropical; COL Soil type: nan; COL Sand (%): 22; COL Silt (%): 27.0; COL Clay (%): 51; COL pH: nan</t>
  </si>
  <si>
    <t>Mpigi District</t>
  </si>
  <si>
    <t>Uganda</t>
  </si>
  <si>
    <t>-0.089 to 0.0435</t>
  </si>
  <si>
    <t>31.937 to 32.048</t>
  </si>
  <si>
    <t>1182 to 1341</t>
  </si>
  <si>
    <t>coords not given, and map axes illegible</t>
  </si>
  <si>
    <t>hs17</t>
  </si>
  <si>
    <t>site24</t>
  </si>
  <si>
    <t>hs88</t>
  </si>
  <si>
    <t>site-54</t>
  </si>
  <si>
    <t>ss20</t>
  </si>
  <si>
    <t>Adjeikrom</t>
  </si>
  <si>
    <t>6 to 6.5</t>
  </si>
  <si>
    <t>-0 to -0.5</t>
  </si>
  <si>
    <t>1200 to 1800</t>
  </si>
  <si>
    <t>Haplic Ferrasol, Ferric Acrisol</t>
  </si>
  <si>
    <t>San Ignacio de Moxos_BS</t>
  </si>
  <si>
    <t>Beni</t>
  </si>
  <si>
    <t>cambisol (Inceptsol), pluvisol (Entisol-Fluvent) and ferrasol (Oxisol)</t>
  </si>
  <si>
    <t>Buena Vista_BS</t>
  </si>
  <si>
    <t>Santa Cruz</t>
  </si>
  <si>
    <t>YapacanÃ­_BS</t>
  </si>
  <si>
    <t>repeated site.id because it's not clear which carbon number goes with which site</t>
  </si>
  <si>
    <t>AscensiÃ³n de Guarayos_CA</t>
  </si>
  <si>
    <t>San Ignacio de Moxos_CA</t>
  </si>
  <si>
    <t>Buena Vista_CA</t>
  </si>
  <si>
    <t>San Javier_CA</t>
  </si>
  <si>
    <t>San AndrÃ©s_CA</t>
  </si>
  <si>
    <t>AscensiÃ³n de Guarayos_CS</t>
  </si>
  <si>
    <t>San Carlos_CS</t>
  </si>
  <si>
    <t>Buena Vista_CS</t>
  </si>
  <si>
    <t>YapacanÃ­_HC</t>
  </si>
  <si>
    <t>San Javier_HC</t>
  </si>
  <si>
    <t>AscensiÃ³n de Guarayos_HC</t>
  </si>
  <si>
    <t>San Ignacio de Moxos_HC</t>
  </si>
  <si>
    <t>Buena Vista_HC</t>
  </si>
  <si>
    <t>UrubichÃ¡_HC</t>
  </si>
  <si>
    <t>Teaching and Research Farm, Obafemi Awolowo University, Ile-Ife</t>
  </si>
  <si>
    <t>Osun</t>
  </si>
  <si>
    <t>Googlemaps (not familiar with the long/lat units used in the study)</t>
  </si>
  <si>
    <t>Ferric Acrisol</t>
  </si>
  <si>
    <t>soil part of the Iwo soil series</t>
  </si>
  <si>
    <t>San Juan Juquila Vijanos</t>
  </si>
  <si>
    <t>Oaxaca</t>
  </si>
  <si>
    <t>17.3 to 17.383333</t>
  </si>
  <si>
    <t>-96.233333 to -96.333333</t>
  </si>
  <si>
    <t>1200 to 2000</t>
  </si>
  <si>
    <t>16 to 22</t>
  </si>
  <si>
    <t>Pontal do Paranapanema</t>
  </si>
  <si>
    <t>Sao Paulo</t>
  </si>
  <si>
    <t>265 to 320</t>
  </si>
  <si>
    <t>Ferrasols (Red Latosol), Ultisols (Red-yellow Argisol)</t>
  </si>
  <si>
    <t>lat/long estimated from Figure 1</t>
  </si>
  <si>
    <t>Mana</t>
  </si>
  <si>
    <t>13 to 24.8</t>
  </si>
  <si>
    <t>Nitisols</t>
  </si>
  <si>
    <t>1700 to 1850</t>
  </si>
  <si>
    <t>CM33</t>
  </si>
  <si>
    <t>Xalapa-Coatepec</t>
  </si>
  <si>
    <t>Veracruz</t>
  </si>
  <si>
    <t>CATIE, CR</t>
  </si>
  <si>
    <t>Typic Endoaquepts, Typic Endoaquults</t>
  </si>
  <si>
    <t>Kodagu</t>
  </si>
  <si>
    <t>Ghats</t>
  </si>
  <si>
    <t>300 to 1300</t>
  </si>
  <si>
    <t>1500 to 3500</t>
  </si>
  <si>
    <t>Lateritic</t>
  </si>
  <si>
    <t>Huatusco/Totulta/Chocoman</t>
  </si>
  <si>
    <t>0 to 21</t>
  </si>
  <si>
    <t>9 to 44.26</t>
  </si>
  <si>
    <t>2 to 96</t>
  </si>
  <si>
    <t>15 to 55</t>
  </si>
  <si>
    <t>Euclides da Cunha/Mirante do Parana[penema/Teodoro sampaio</t>
  </si>
  <si>
    <t>17 to 53</t>
  </si>
  <si>
    <t>13 to 33</t>
  </si>
  <si>
    <t>51 to 52</t>
  </si>
  <si>
    <t>17 to 90</t>
  </si>
  <si>
    <t>25 to 80</t>
  </si>
  <si>
    <t>Ferrasols, Ultisols</t>
  </si>
  <si>
    <t>93 to 575</t>
  </si>
  <si>
    <t>750 to 1250</t>
  </si>
  <si>
    <t>Mesetas</t>
  </si>
  <si>
    <t>Del Meta</t>
  </si>
  <si>
    <t>2500 to 3000</t>
  </si>
  <si>
    <t>22 to 24</t>
  </si>
  <si>
    <t>East Luwu</t>
  </si>
  <si>
    <t>South Sulawesi</t>
  </si>
  <si>
    <t>googlemaps</t>
  </si>
  <si>
    <t>Pinrang</t>
  </si>
  <si>
    <t>Bantaeng</t>
  </si>
  <si>
    <t>Ngaoundere</t>
  </si>
  <si>
    <t>Adamaoua</t>
  </si>
  <si>
    <t>shade-grown cacao, other agroforestry</t>
  </si>
  <si>
    <t>Ngong</t>
  </si>
  <si>
    <t>Nord</t>
  </si>
  <si>
    <t>Yagoua</t>
  </si>
  <si>
    <t>Extreme-Nord</t>
  </si>
  <si>
    <t>Mbandjock</t>
  </si>
  <si>
    <t>Centre</t>
  </si>
  <si>
    <t>Comalcalco</t>
  </si>
  <si>
    <t>Tabasco</t>
  </si>
  <si>
    <t>18.17 to 18.25</t>
  </si>
  <si>
    <t>-93.68 to -93.58</t>
  </si>
  <si>
    <t>10 to 20</t>
  </si>
  <si>
    <t>Cambisols, Histosols, Fluvisols</t>
  </si>
  <si>
    <t>CM38</t>
  </si>
  <si>
    <t>Konaweha</t>
  </si>
  <si>
    <t>Konawe</t>
  </si>
  <si>
    <t>-3.25 to -5.21</t>
  </si>
  <si>
    <t>121.375 to 122.52</t>
  </si>
  <si>
    <t>1500 to 1900</t>
  </si>
  <si>
    <t>24 to 31</t>
  </si>
  <si>
    <t>Bakoa/Guefigue</t>
  </si>
  <si>
    <t>Tome-Acu</t>
  </si>
  <si>
    <t>Ayos</t>
  </si>
  <si>
    <t>Centre region</t>
  </si>
  <si>
    <t>3.81 to 4.15</t>
  </si>
  <si>
    <t>12.28 to 12.66</t>
  </si>
  <si>
    <t>645 to 756</t>
  </si>
  <si>
    <t>Ferralsols, Acrisols</t>
  </si>
  <si>
    <t>Dschang</t>
  </si>
  <si>
    <t>Lom/Djerem</t>
  </si>
  <si>
    <t>4.9166667 to 5.0166667</t>
  </si>
  <si>
    <t>13.416666666666666 to 16.466666666666665</t>
  </si>
  <si>
    <t>Sistemas Agroflorestais de Cacaueiro da BR-230</t>
  </si>
  <si>
    <t>Â </t>
  </si>
  <si>
    <t>Yellow Latosol Dystrophic</t>
  </si>
  <si>
    <t>Suhum</t>
  </si>
  <si>
    <t>Asigbaase 2019</t>
  </si>
  <si>
    <t>1270 to 1651</t>
  </si>
  <si>
    <t>forest ochrosols</t>
  </si>
  <si>
    <t>Xishuangbanna Tropical Botanical Garden</t>
  </si>
  <si>
    <t>Yunnan</t>
  </si>
  <si>
    <t>China</t>
  </si>
  <si>
    <t>710-860</t>
  </si>
  <si>
    <t>24-29</t>
  </si>
  <si>
    <t>rubber plantation, rubber agroforestry</t>
  </si>
  <si>
    <t>CM17</t>
  </si>
  <si>
    <t>Karnataka</t>
  </si>
  <si>
    <t>rought coordinates, several site within a district</t>
  </si>
  <si>
    <t>CM18</t>
  </si>
  <si>
    <t>CM19</t>
  </si>
  <si>
    <t>CM20</t>
  </si>
  <si>
    <t>CM21</t>
  </si>
  <si>
    <t>CM22</t>
  </si>
  <si>
    <t>CM23</t>
  </si>
  <si>
    <t>Reconcavo</t>
  </si>
  <si>
    <t>CM5</t>
  </si>
  <si>
    <t>Google maps</t>
  </si>
  <si>
    <t>CM6</t>
  </si>
  <si>
    <t>Orosi</t>
  </si>
  <si>
    <t>CM25</t>
  </si>
  <si>
    <t>Bokito/Ngomedzap/Talba</t>
  </si>
  <si>
    <t>Central Cameroon</t>
  </si>
  <si>
    <t>ferralitic</t>
  </si>
  <si>
    <t>DETH: COPY OF PREVIOUS ROW, BUT WITH COORDINATES AVERAGED, FOR INCLUSION IN REVIEW PAPER MAPPING FIG</t>
  </si>
  <si>
    <t>2.1 to 10.5</t>
  </si>
  <si>
    <t>5.8 to 16.2</t>
  </si>
  <si>
    <t>El Tuma-La Dalia/Waslala</t>
  </si>
  <si>
    <t>13.13 to 13.33</t>
  </si>
  <si>
    <t>-85.36 to -85.73</t>
  </si>
  <si>
    <t>400 to 720</t>
  </si>
  <si>
    <t>2200 to 2500</t>
  </si>
  <si>
    <t>Ultisols, Alfisols</t>
  </si>
  <si>
    <t>Plateau region</t>
  </si>
  <si>
    <t>South-Western Togo</t>
  </si>
  <si>
    <t>4.33 to 11.06</t>
  </si>
  <si>
    <t>-14.49 to -2.708</t>
  </si>
  <si>
    <t>21 to 31</t>
  </si>
  <si>
    <t>vertisols</t>
  </si>
  <si>
    <t>CM1</t>
  </si>
  <si>
    <t>La Antigua river</t>
  </si>
  <si>
    <t>19.4863 to 19.5181</t>
  </si>
  <si>
    <t>-96.9337 to -96.9664</t>
  </si>
  <si>
    <t>1235 to 1442</t>
  </si>
  <si>
    <t>1584 to 1538</t>
  </si>
  <si>
    <t>19.9 to 18.8</t>
  </si>
  <si>
    <t>Andosol</t>
  </si>
  <si>
    <t>CM2</t>
  </si>
  <si>
    <t>19.4559 to 19.5038</t>
  </si>
  <si>
    <t>-96.9918 to -96.9485</t>
  </si>
  <si>
    <t>1271 to 1335</t>
  </si>
  <si>
    <t>1758 to 1554</t>
  </si>
  <si>
    <t>19.8 to 19.4</t>
  </si>
  <si>
    <t>South East Sulawesi</t>
  </si>
  <si>
    <t>25 to 28</t>
  </si>
  <si>
    <t>orthic acrisols, dystric fluvisols</t>
  </si>
  <si>
    <t>CSIR-Forestry Research Institute of Ghana</t>
  </si>
  <si>
    <t>Acrisols</t>
  </si>
  <si>
    <t>IAPAR</t>
  </si>
  <si>
    <t>Parana</t>
  </si>
  <si>
    <t>Dystroferric Red Latosol</t>
  </si>
  <si>
    <t>Kisangani/Yangambi Biosphere Reserve</t>
  </si>
  <si>
    <t>Tshopo</t>
  </si>
  <si>
    <t>Democratic Republic of Congo</t>
  </si>
  <si>
    <t>0.5166667 to 0.8</t>
  </si>
  <si>
    <t>25.183333333333334 to 24.483333333333334</t>
  </si>
  <si>
    <t>Ipetumodu</t>
  </si>
  <si>
    <t>Wikipedia coordiantes for Ipetmodu-  https://hyperleap.com/topic/Ife_North  and elevation https://www.distancesto.com/elevation/ng/ipetumodu-latitude-longitude/history/102579.html</t>
  </si>
  <si>
    <t>Iwo Association [Chromic, Ferric and Plinthic Luvisols</t>
  </si>
  <si>
    <t>parent material coarse-grained granites and gneisses</t>
  </si>
  <si>
    <t>CATIE in Turrialba</t>
  </si>
  <si>
    <t>Cartago</t>
  </si>
  <si>
    <t>600 to 650</t>
  </si>
  <si>
    <t>Dystropepts, fine, mixed isohyperthermic</t>
  </si>
  <si>
    <t>Reserva  IndÃ­gena Bribri</t>
  </si>
  <si>
    <t>9 to 9.8333333</t>
  </si>
  <si>
    <t>-82.58333333333333 to -83.08333333333333</t>
  </si>
  <si>
    <t>24 to 27</t>
  </si>
  <si>
    <t>Adabokrom</t>
  </si>
  <si>
    <t>Western</t>
  </si>
  <si>
    <t>Ochrosols, Ochrosol-Oxisol</t>
  </si>
  <si>
    <t>Akontombra</t>
  </si>
  <si>
    <t>Asempaneye</t>
  </si>
  <si>
    <t>Asumura</t>
  </si>
  <si>
    <t>Goaso</t>
  </si>
  <si>
    <t>Sunyani</t>
  </si>
  <si>
    <t>New Edubiase</t>
  </si>
  <si>
    <t>Kumasi</t>
  </si>
  <si>
    <t>Nkawie</t>
  </si>
  <si>
    <t>Offinso</t>
  </si>
  <si>
    <t>Sankore</t>
  </si>
  <si>
    <t>Wiawso</t>
  </si>
  <si>
    <t>Eastern</t>
  </si>
  <si>
    <t>26 to 30</t>
  </si>
  <si>
    <t>Ochrosols, Oxisols</t>
  </si>
  <si>
    <t>Plan de birri/San Rafael de Heredia</t>
  </si>
  <si>
    <t>Heredia</t>
  </si>
  <si>
    <t>10.0818981 to 10.014747619628906</t>
  </si>
  <si>
    <t>-84.1284602 to -84.09960174560547</t>
  </si>
  <si>
    <t>1300 to 1600</t>
  </si>
  <si>
    <t>Llano Bonito</t>
  </si>
  <si>
    <t>San Jose</t>
  </si>
  <si>
    <t>Colorado de Turrialba/Grecia</t>
  </si>
  <si>
    <t>9.9108502 to 10.0926861</t>
  </si>
  <si>
    <t>-83.7073058 to -84.2990071</t>
  </si>
  <si>
    <t>800 to 930</t>
  </si>
  <si>
    <t>Naranjo</t>
  </si>
  <si>
    <t>1350 to 1400</t>
  </si>
  <si>
    <t>la Suiza de Turrialba/San Marcos de Tarrazu</t>
  </si>
  <si>
    <t>9.8527958 to 9.6594317</t>
  </si>
  <si>
    <t>-83.6115606 to -84.0213398</t>
  </si>
  <si>
    <t>600 to 1500</t>
  </si>
  <si>
    <t>Lantapan/Maramag</t>
  </si>
  <si>
    <t>Bukidnon</t>
  </si>
  <si>
    <t>7.35 to 8.5833333</t>
  </si>
  <si>
    <t>124.05 to 8.5833333,125.26666666666667</t>
  </si>
  <si>
    <t>taungya, shade-coffee, other multistrata</t>
  </si>
  <si>
    <t>Oya Road Forest Plantation</t>
  </si>
  <si>
    <t>Sarawak</t>
  </si>
  <si>
    <t>Malaysia</t>
  </si>
  <si>
    <t>Sumber Jay</t>
  </si>
  <si>
    <t>-4.9166667 to -5.1666667</t>
  </si>
  <si>
    <t>104.31666666666666 to 104.56666666666666</t>
  </si>
  <si>
    <t>780 to 1700</t>
  </si>
  <si>
    <t>Inceptisols, Entisols</t>
  </si>
  <si>
    <t>Jol Cacuala and Muquenal/Majoval/Los Platanos/Altamirano</t>
  </si>
  <si>
    <t>860 to 1530</t>
  </si>
  <si>
    <t>1000 to 2000</t>
  </si>
  <si>
    <t>Luvisols, Phaeozems</t>
  </si>
  <si>
    <t>1000 to 1100</t>
  </si>
  <si>
    <t>lithosols and andosols</t>
  </si>
  <si>
    <t>MartÃŒnez de la Torre/Tlapacoyan</t>
  </si>
  <si>
    <t>20.061193466186523 to 20.1369076</t>
  </si>
  <si>
    <t>-97.05438232421875 to -97.825288</t>
  </si>
  <si>
    <t>shade-grown coffee, silvopasture</t>
  </si>
  <si>
    <t>Sante Fe</t>
  </si>
  <si>
    <t>600 to 700</t>
  </si>
  <si>
    <t>Ustox Palehumult</t>
  </si>
  <si>
    <t>Verde Vigor</t>
  </si>
  <si>
    <t>La Suiza de Turrialba</t>
  </si>
  <si>
    <t>09Âº47'14"N</t>
  </si>
  <si>
    <t>83Âº34'03"W</t>
  </si>
  <si>
    <t>616 to 1475</t>
  </si>
  <si>
    <t>Geology: Material from the Tertiary and Quaternary periods, being predominantly Tertiary sedimentary rocks.</t>
  </si>
  <si>
    <t>CATIE</t>
  </si>
  <si>
    <t>Pioneiro</t>
  </si>
  <si>
    <t>RondÃ´nia</t>
  </si>
  <si>
    <t>-9.4125 to -9.915</t>
  </si>
  <si>
    <t>-65.457778 to -65.864444</t>
  </si>
  <si>
    <t>Red Oxisols (Ferralsol)</t>
  </si>
  <si>
    <t>Cascalho</t>
  </si>
  <si>
    <t>Deep Yellow-Red Inseptsol (Cambisol)</t>
  </si>
  <si>
    <t>Linha-5</t>
  </si>
  <si>
    <t>Shallow Yellow-Red Inseptsol (Cambisol)</t>
  </si>
  <si>
    <t>Pacho</t>
  </si>
  <si>
    <t>Cundinamarca</t>
  </si>
  <si>
    <t>5.0383889 to 5.2957778</t>
  </si>
  <si>
    <t>-74.0388333333333 to -77.6358888888889</t>
  </si>
  <si>
    <t>Suan Juan de Rioseco</t>
  </si>
  <si>
    <t>4.7255 to 4.978</t>
  </si>
  <si>
    <t>-74.56524999999999 to -74.76897222222222</t>
  </si>
  <si>
    <t>Tibacuy</t>
  </si>
  <si>
    <t>4.2615278 to 4.3870556</t>
  </si>
  <si>
    <t>-74.4203888888889 to -74.55536111111111</t>
  </si>
  <si>
    <t>Kapuas Hulu</t>
  </si>
  <si>
    <t>West Kalimantan</t>
  </si>
  <si>
    <t>50 to 150</t>
  </si>
  <si>
    <t>3200 to 3300</t>
  </si>
  <si>
    <t>25 to 26</t>
  </si>
  <si>
    <t>Stagnic Acrisol, Haplic Acrisol, Leptic Acrisol</t>
  </si>
  <si>
    <t>shade-grown cacao, rubber</t>
  </si>
  <si>
    <t>Jimma Highlands</t>
  </si>
  <si>
    <t>Gumay/Setema</t>
  </si>
  <si>
    <t>36.3 to 36.46666666666667</t>
  </si>
  <si>
    <t>1640 to 2184</t>
  </si>
  <si>
    <t>Esteli/Jinotega/Madriz/Matagalpa/Nueva Segovias</t>
  </si>
  <si>
    <t>Central-Northern</t>
  </si>
  <si>
    <t>13.6335279 to  12.9636338</t>
  </si>
  <si>
    <t>-86.4862878 to -85.5006651</t>
  </si>
  <si>
    <t>747 to 1031</t>
  </si>
  <si>
    <t>range made from the coordinate of the different sites</t>
  </si>
  <si>
    <t>low-altitude</t>
  </si>
  <si>
    <t>&gt;23</t>
  </si>
  <si>
    <t>Acrisol</t>
  </si>
  <si>
    <t>ICAFE</t>
  </si>
  <si>
    <t>&lt;22</t>
  </si>
  <si>
    <t>Kakum Conservation Area</t>
  </si>
  <si>
    <t>Central</t>
  </si>
  <si>
    <t>Yassamba/Talba</t>
  </si>
  <si>
    <t>Mbam-and-Ki</t>
  </si>
  <si>
    <t>1300 to 1500</t>
  </si>
  <si>
    <t>22 to 32</t>
  </si>
  <si>
    <t>Ferralitic</t>
  </si>
  <si>
    <t>YaoundÃ©, Mâ€™Balmayo, and Ebolowa</t>
  </si>
  <si>
    <t>3.8689867 to 2.7109143</t>
  </si>
  <si>
    <t>11.5213344 to 11.2537885</t>
  </si>
  <si>
    <t>improved fallow, shade-grown cacao</t>
  </si>
  <si>
    <t>Pedro Peixoto and Theobroma</t>
  </si>
  <si>
    <t>-21.8149383 to -10.246489</t>
  </si>
  <si>
    <t>-48.525686 to -62.3493803</t>
  </si>
  <si>
    <t>other multi-strata, improved fallow</t>
  </si>
  <si>
    <t>Lampung and Jambi</t>
  </si>
  <si>
    <t>-4.8555039 to -1.6395799</t>
  </si>
  <si>
    <t>105.0272986 to 102.9455142</t>
  </si>
  <si>
    <t>rubber plantation</t>
  </si>
  <si>
    <t>Plan Paredon</t>
  </si>
  <si>
    <t>940 to 1030</t>
  </si>
  <si>
    <t>1700 to 2050</t>
  </si>
  <si>
    <t>Mollisols</t>
  </si>
  <si>
    <t>La Voz Que Clama en el Desierto</t>
  </si>
  <si>
    <t>San Juan</t>
  </si>
  <si>
    <t>1500 to 2000</t>
  </si>
  <si>
    <t>Andisosl</t>
  </si>
  <si>
    <t>VÃ¡rzeas do rio Juba, CametÃ¡</t>
  </si>
  <si>
    <t>ParÃ¡</t>
  </si>
  <si>
    <t>01Âº55â€™00â€ to 02Âº38â€™25â€ S</t>
  </si>
  <si>
    <t>49Âº11â€™13â€ to 49Âº50â€™34â€ W</t>
  </si>
  <si>
    <t>-1.916667 to -2.640278</t>
  </si>
  <si>
    <t>49.186944 to 49.842778</t>
  </si>
  <si>
    <t>HuehuetÃ¡n/Suchiate/Mapastepec/Huixtla/TuzantÃ¡n/Acapetahua/Escuintla</t>
  </si>
  <si>
    <t>17 to 36</t>
  </si>
  <si>
    <t>Andosols, Cambisol. Luvisol</t>
  </si>
  <si>
    <t>Tapachula/Frontera Hidalgo/Metapa</t>
  </si>
  <si>
    <t>60 to 91</t>
  </si>
  <si>
    <t>Acacoyagua/Tuxtla Chico/CacahoatÃ¡n</t>
  </si>
  <si>
    <t>398 to 500</t>
  </si>
  <si>
    <t>Campo Experimental da EMBRAPA de CapitÃ£o PoÃ§o</t>
  </si>
  <si>
    <t>Yellow Latossol distrofic</t>
  </si>
  <si>
    <t>Hades</t>
  </si>
  <si>
    <t>East Harerghe</t>
  </si>
  <si>
    <t>9.2 to 9.3166667</t>
  </si>
  <si>
    <t>41.25 to 41.28333333333333</t>
  </si>
  <si>
    <t>1995 to 2775</t>
  </si>
  <si>
    <t>10.3 to 18.9</t>
  </si>
  <si>
    <t>Leptosols</t>
  </si>
  <si>
    <t>Mexico/Guatemala/Nicaragua/El Salvador/Colombia</t>
  </si>
  <si>
    <t>Mexico, Guatemala, Nicaragua, El Salvador, Colombia</t>
  </si>
  <si>
    <t>JosÃ© Crespo y Castillo</t>
  </si>
  <si>
    <t>Huanuco</t>
  </si>
  <si>
    <t>8980000 to 9080000N</t>
  </si>
  <si>
    <t>360000 to 420000E</t>
  </si>
  <si>
    <t>Oromiya</t>
  </si>
  <si>
    <t>1500 to 2200</t>
  </si>
  <si>
    <t>El Cua/Jinotega/Tuma-La Dialia/Rancho Grande</t>
  </si>
  <si>
    <t>Jinotega/Matagalpa</t>
  </si>
  <si>
    <t>509 to 1199</t>
  </si>
  <si>
    <t>1600 to 2600</t>
  </si>
  <si>
    <t>19 to 25</t>
  </si>
  <si>
    <t>Sara Ana</t>
  </si>
  <si>
    <t>22 to 27</t>
  </si>
  <si>
    <t>Luvisols, Lixisols</t>
  </si>
  <si>
    <t>Southern Bahia</t>
  </si>
  <si>
    <t>380 T0 400</t>
  </si>
  <si>
    <t>Lixisol and Luvisol</t>
  </si>
  <si>
    <t>alluvial terrace</t>
  </si>
  <si>
    <t>MONO C conventional monoculture cocoa</t>
  </si>
  <si>
    <t>MONO O organicmonoculture cocoa</t>
  </si>
  <si>
    <t>AF C conventional cocoa agroforestry system</t>
  </si>
  <si>
    <t>AF O organic cocoa agroforestry system</t>
  </si>
  <si>
    <t>SAFS successional cocoa agroforestry system</t>
  </si>
  <si>
    <t>BAR fallow for regeneration and natural succession</t>
  </si>
  <si>
    <t>Tsatsayaku, Carlos Julio Arosemena Tola Canton</t>
  </si>
  <si>
    <t>google maps, couldn't recreate from Fig. 4-1</t>
  </si>
  <si>
    <t>Kallari, Tena Canton</t>
  </si>
  <si>
    <t>Winak, Archidona Canton</t>
  </si>
  <si>
    <t>Atacapi</t>
  </si>
  <si>
    <t>Cesar Augusto Estrada Gonzalez</t>
  </si>
  <si>
    <t>CaquetaÂ´</t>
  </si>
  <si>
    <t>Typic Kandiudox</t>
  </si>
  <si>
    <t>tropical rainforest Af type</t>
  </si>
  <si>
    <t>ss38</t>
  </si>
  <si>
    <t>Chicuellar Huatuso</t>
  </si>
  <si>
    <t>Territorios IndÃ­genas de Talamanca</t>
  </si>
  <si>
    <t>0 to 50</t>
  </si>
  <si>
    <t>82 to 83</t>
  </si>
  <si>
    <t>35 to 5</t>
  </si>
  <si>
    <t>1900 to 2740</t>
  </si>
  <si>
    <t>Grecia - Naranjo</t>
  </si>
  <si>
    <t>10Âº06'23"N to 10Âº24'44"N</t>
  </si>
  <si>
    <t>84Âº12'56"W to 84Âº23'23"W</t>
  </si>
  <si>
    <t>10,106389 to 10,412222</t>
  </si>
  <si>
    <t>-84,215556  to -84,389722</t>
  </si>
  <si>
    <t>2005 to 2125</t>
  </si>
  <si>
    <t>20 to 21</t>
  </si>
  <si>
    <t>Geology: Grecia: Materials from the Tertiary and Quaternary periods, with Quaternary volcanic rocks being the predominant ones._x000D__x000D_
Naranjo: Materials from the Tertiary and Quaternary periods; Tertiary volcanic rocks are the predominant ones.</t>
  </si>
  <si>
    <t>San Isidro de PÃ©rez ZeledÃ³n</t>
  </si>
  <si>
    <t>10Âº01'59"N</t>
  </si>
  <si>
    <t>84Âº02'41"W</t>
  </si>
  <si>
    <t>100 to 900</t>
  </si>
  <si>
    <t>Geology: Materials from the Tertiary and Quaternary periods; Tertiary sedimentary rocks predominate in the region.</t>
  </si>
  <si>
    <t>PococÃ­</t>
  </si>
  <si>
    <t>LimÃ³n</t>
  </si>
  <si>
    <t>200 to 230</t>
  </si>
  <si>
    <t>regosols, latosols and andosols</t>
  </si>
  <si>
    <t>1000 to 1290</t>
  </si>
  <si>
    <t>latisols, andosols and latosols</t>
  </si>
  <si>
    <t>GuÃ¡cimo</t>
  </si>
  <si>
    <t>96 to 114</t>
  </si>
  <si>
    <t>Jayuya CSL</t>
  </si>
  <si>
    <t>Puerto Rico</t>
  </si>
  <si>
    <t>United States</t>
  </si>
  <si>
    <t>Tabla 1</t>
  </si>
  <si>
    <t>very fine, kaolinick, isothermic, Humic Hapludox</t>
  </si>
  <si>
    <t>Jayuya CSM</t>
  </si>
  <si>
    <t>Lares CSL</t>
  </si>
  <si>
    <t>fine, parasequic, isohyperthermic, Humic Drystrudeps</t>
  </si>
  <si>
    <t>Lares CSM</t>
  </si>
  <si>
    <t>Las Marias CSL</t>
  </si>
  <si>
    <t>very fine, parasequic, isohyperthermic, Typic Haplohumults</t>
  </si>
  <si>
    <t>Las Marias CSM</t>
  </si>
  <si>
    <t>Banda del Shilcayo</t>
  </si>
  <si>
    <t>UTM: 352616 E, 9283694 L</t>
  </si>
  <si>
    <t>UTM: 312171 E, 9210762 L</t>
  </si>
  <si>
    <t>UTM: 303547 E, 9189566 L</t>
  </si>
  <si>
    <t>UTM: 304735 E, 304735 L</t>
  </si>
  <si>
    <t>ICAFE Coffee Institute of Costa Rica</t>
  </si>
  <si>
    <t>Zona da Mata</t>
  </si>
  <si>
    <t>Mina Gerais</t>
  </si>
  <si>
    <t>200 to 1800</t>
  </si>
  <si>
    <t>site.ID</t>
  </si>
  <si>
    <t>plot.id</t>
  </si>
  <si>
    <t>plot.name</t>
  </si>
  <si>
    <t>measurement.ID</t>
  </si>
  <si>
    <t>prior.notes</t>
  </si>
  <si>
    <t>refor.type</t>
  </si>
  <si>
    <t>system.age</t>
  </si>
  <si>
    <t>date</t>
  </si>
  <si>
    <t>stand.age</t>
  </si>
  <si>
    <t>rotation</t>
  </si>
  <si>
    <t>variable.name</t>
  </si>
  <si>
    <t>variable.category (AGB, BGB, S)</t>
  </si>
  <si>
    <t>mean</t>
  </si>
  <si>
    <t>mean.in.original.units</t>
  </si>
  <si>
    <t>original.units</t>
  </si>
  <si>
    <t>data.location.within.source</t>
  </si>
  <si>
    <t>lower95CI</t>
  </si>
  <si>
    <t>upper95CI</t>
  </si>
  <si>
    <t>se</t>
  </si>
  <si>
    <t>sd</t>
  </si>
  <si>
    <t>n</t>
  </si>
  <si>
    <t>density</t>
  </si>
  <si>
    <t>config</t>
  </si>
  <si>
    <t>covar_1</t>
  </si>
  <si>
    <t>coV1_value</t>
  </si>
  <si>
    <t>covar_2</t>
  </si>
  <si>
    <t>coV2_value</t>
  </si>
  <si>
    <t>covar_3</t>
  </si>
  <si>
    <t>coV3_value</t>
  </si>
  <si>
    <t>texture</t>
  </si>
  <si>
    <t>soil.comp</t>
  </si>
  <si>
    <t>species</t>
  </si>
  <si>
    <t>diversity</t>
  </si>
  <si>
    <t>crop</t>
  </si>
  <si>
    <t>prep.notes</t>
  </si>
  <si>
    <t>veg.mgmt.notes</t>
  </si>
  <si>
    <t>nutri.notes</t>
  </si>
  <si>
    <t>irrig.notes</t>
  </si>
  <si>
    <t>animal.notes</t>
  </si>
  <si>
    <t>allometry.id</t>
  </si>
  <si>
    <t>management.notes</t>
  </si>
  <si>
    <t>measurement.notes</t>
  </si>
  <si>
    <t>Soil notes</t>
  </si>
  <si>
    <t>slash and burn gricultural land-use system consists of a mixture of cash and subsistence crops with fallow as an intermediary step for soil regeneration</t>
  </si>
  <si>
    <t>MS</t>
  </si>
  <si>
    <t>belowground_biomass</t>
  </si>
  <si>
    <t>Mg/ha</t>
  </si>
  <si>
    <t>Table 3</t>
  </si>
  <si>
    <t>block</t>
  </si>
  <si>
    <t>sandy-loam</t>
  </si>
  <si>
    <t>Theobroma cacao</t>
  </si>
  <si>
    <t>plantain</t>
  </si>
  <si>
    <t xml:space="preserve">Food crops such as plantains (Musa spp.) are mixed with cocoa trees until 5 years of age with the aim of having, ultimately, a cocoa plantation </t>
  </si>
  <si>
    <t>aboveground_biomass</t>
  </si>
  <si>
    <t>commercial plantation</t>
  </si>
  <si>
    <t>SOM</t>
  </si>
  <si>
    <t>g/dm3</t>
  </si>
  <si>
    <t>Table 2</t>
  </si>
  <si>
    <t>max_depth</t>
  </si>
  <si>
    <t>min_depth</t>
  </si>
  <si>
    <t>bulk density</t>
  </si>
  <si>
    <t>72.88:12.97:14.15</t>
  </si>
  <si>
    <t>no comp</t>
  </si>
  <si>
    <t>Theobroma cacao, Theobroma grandiflorum, Euterpe oleracea</t>
  </si>
  <si>
    <t>cacao, cupuassu, acai, black pepper</t>
  </si>
  <si>
    <t xml:space="preserve">inorganic fertilization and liming </t>
  </si>
  <si>
    <t>sample size is estimated from Fig 1, no soil comp but could compare to young secondary forest</t>
  </si>
  <si>
    <t>t/ha</t>
  </si>
  <si>
    <t>results text</t>
  </si>
  <si>
    <t>min_dbh</t>
  </si>
  <si>
    <t>10,11</t>
  </si>
  <si>
    <t>enriched fallow</t>
  </si>
  <si>
    <t>3-4 m spacing</t>
  </si>
  <si>
    <t>3+</t>
  </si>
  <si>
    <t>cacao, cupuassu, acai</t>
  </si>
  <si>
    <t>enrichment planting of fruit and timber species in the understory of 15- to 25-year-old secondary forest</t>
  </si>
  <si>
    <t>Figure 2</t>
  </si>
  <si>
    <t>homegarden</t>
  </si>
  <si>
    <t>Mangifera indica, Artocarpus integrifolia, Theobroma cacao, Theobroma grandiflorum, Euterpe oleracea, Musa spp.</t>
  </si>
  <si>
    <t>cacao, cupuassu, acai, jackfruit, banana, mango</t>
  </si>
  <si>
    <t>regular sweeping and subsequent burning of litter piles in order to keep the surroundings clear</t>
  </si>
  <si>
    <t>about 51</t>
  </si>
  <si>
    <t>root_diam_min</t>
  </si>
  <si>
    <t>root_diam_max</t>
  </si>
  <si>
    <t xml:space="preserve">Erythrina poeppigiana, Coffea arabica </t>
  </si>
  <si>
    <t>Coffee plants pruned every 5 years</t>
  </si>
  <si>
    <t>3 applications/yr : 214 Kg N/ha/yr over the period (2000-2012)</t>
  </si>
  <si>
    <t>used as pasturelands</t>
  </si>
  <si>
    <t>shaded coffee</t>
  </si>
  <si>
    <t>understory_carbon</t>
  </si>
  <si>
    <t>tC/ha</t>
  </si>
  <si>
    <t>Table 7</t>
  </si>
  <si>
    <t>:33.6:25.4</t>
  </si>
  <si>
    <t>none</t>
  </si>
  <si>
    <t>Inga spp., Coffea arabica</t>
  </si>
  <si>
    <t xml:space="preserve">In the past, the selective thinning of shade trees and coffee shrubs has been used on all plantations. Currently, the shade trees are planted at the same time as coffee shrubs, and after 15–20 years, they are removed and replaced by newones. Coffee is pruned regularly in systematic way (one line of coffee shrubs is pruned every year) at a height of 0.3–0.5 m, and all farmers left the organicmaterial from pruning on their farm to decompose </t>
  </si>
  <si>
    <t>certified organic</t>
  </si>
  <si>
    <t>Segura 2006; Chave 2005</t>
  </si>
  <si>
    <t>assuming SD because SD is given elsewhere</t>
  </si>
  <si>
    <t>:37:15</t>
  </si>
  <si>
    <t>Pinus spp., Coffea arabica</t>
  </si>
  <si>
    <t>Navar 2009; Chave 2005</t>
  </si>
  <si>
    <t>:33.3:19.0</t>
  </si>
  <si>
    <t>Eucalyptus spp., Coffea arabica</t>
  </si>
  <si>
    <t>Saint-Andre 2005; Chave 2005</t>
  </si>
  <si>
    <t>2011 to 2012</t>
  </si>
  <si>
    <t>SOC</t>
  </si>
  <si>
    <t>Table 5</t>
  </si>
  <si>
    <t>bulk_density</t>
  </si>
  <si>
    <t>site_ref</t>
  </si>
  <si>
    <t>direct harvest</t>
  </si>
  <si>
    <t>study_ref</t>
  </si>
  <si>
    <t>soil comparison would need to reuse the single sun-grown coffee measurement</t>
  </si>
  <si>
    <t>litter_carbon</t>
  </si>
  <si>
    <t>aboveground_carbon</t>
  </si>
  <si>
    <t>Inga adenophylla, Inga densiflora, Inga edulis, Inga feuillei, Inga velutina, Pinus oocarpa, Pinus tecunumanii, Retrophyllum rospigliosii, Euphorbia heterophylla, Ficus spp., Coffea arabica</t>
  </si>
  <si>
    <t>11+</t>
  </si>
  <si>
    <t>Pinus oocarpa, Pinus tecunumanii, Acrocarpus fraxinifolius, Eucalyptus spp. Inga spp., Pinus spp., Retrophyllum rospigliosii, Coffea arabica</t>
  </si>
  <si>
    <t>8+</t>
  </si>
  <si>
    <t>Eucalyptus spp., Acrocarpus fraxinifolius, Inga spp., Pinus spp., Retrophyllum rospigliosii, Coffea arabica</t>
  </si>
  <si>
    <t>6+</t>
  </si>
  <si>
    <t>sun coffee</t>
  </si>
  <si>
    <t>:31.3:24.4</t>
  </si>
  <si>
    <t xml:space="preserve">Coffee is pruned regularly in systematic way (one line of coffee shrubs is pruned every year) at a height of 0.3–0.5 m, and all farmers left the organic material from pruning on their farm to decompose </t>
  </si>
  <si>
    <t>Coffea arabica</t>
  </si>
  <si>
    <t>cm1103</t>
  </si>
  <si>
    <t>H</t>
  </si>
  <si>
    <t>SOC_rate</t>
  </si>
  <si>
    <t>COL Tree species: "Cabruca", forest remnants, banana; COL Crop species: Theobroma cacao</t>
  </si>
  <si>
    <t>COL Tree management: banana pruned annually, plant material left on the ground</t>
  </si>
  <si>
    <t>cm1104</t>
  </si>
  <si>
    <t>COL Tree species: Erythrina glauca, banana; COL Crop species: Theobroma cacao</t>
  </si>
  <si>
    <t>cm1105</t>
  </si>
  <si>
    <t>COL Tree species: Rubber, banana; COL Crop species: Theobroma cacao</t>
  </si>
  <si>
    <t>COL Tree management: banana pruned annually, rubber every 2 years, plant material left on the ground</t>
  </si>
  <si>
    <t>cm1106</t>
  </si>
  <si>
    <t>GR</t>
  </si>
  <si>
    <t>COL Tree species: Rubber, Gliricidia sepium; COL Crop species: Theobroma cacao</t>
  </si>
  <si>
    <t>COL Tree management: Gliricidia pruned annually, rubber every 2 years, plant material left on the ground</t>
  </si>
  <si>
    <t>cm1107</t>
  </si>
  <si>
    <t>cacao monoculture</t>
  </si>
  <si>
    <t>Table S3</t>
  </si>
  <si>
    <t>sandy-silty loam</t>
  </si>
  <si>
    <t>cacao</t>
  </si>
  <si>
    <t>fertilized</t>
  </si>
  <si>
    <t>silty loam</t>
  </si>
  <si>
    <t>silt</t>
  </si>
  <si>
    <t>Table 1</t>
  </si>
  <si>
    <t>belowground_carbon</t>
  </si>
  <si>
    <t>based belowground biomass on R:S but added in fine roots</t>
  </si>
  <si>
    <t>cacao-Gliricidia</t>
  </si>
  <si>
    <t>Theobroma cacao, Gliricidia speium</t>
  </si>
  <si>
    <t>18,19</t>
  </si>
  <si>
    <t>sandy loam</t>
  </si>
  <si>
    <t>cacao-multi</t>
  </si>
  <si>
    <t>silty sand to clay loam</t>
  </si>
  <si>
    <t>2+</t>
  </si>
  <si>
    <t>18,19,20,21</t>
  </si>
  <si>
    <t>lowland dense ombrophilous forest</t>
  </si>
  <si>
    <t>monoculture plantation</t>
  </si>
  <si>
    <t>Theobroma grandiflorum</t>
  </si>
  <si>
    <t>1 to 34</t>
  </si>
  <si>
    <t>Euterpe oleracea, Theobroma glaucum</t>
  </si>
  <si>
    <t>Tabebuia chrysotricha, Schizolobium amazonicum, Theobroma glaucum</t>
  </si>
  <si>
    <t>Theobroma glaucum, Carapa guianensis, Tabebuia roseo-alba, Ambelania acida, Clitoria fairchildiana, Theobroma grandiflorum</t>
  </si>
  <si>
    <t>Euterpe oleracea, Theobroma glaucum, Theobroma grandiflorum</t>
  </si>
  <si>
    <t>Tabebuia chrysotricha, Theobroma glaucum</t>
  </si>
  <si>
    <t>Theobroma glaucum, Tabebuia chrysotricha, Swietenia macrophylla</t>
  </si>
  <si>
    <t>Enset-coffee agroforestry</t>
  </si>
  <si>
    <t>overstory_carbon</t>
  </si>
  <si>
    <t>Figure 3</t>
  </si>
  <si>
    <t>clayey</t>
  </si>
  <si>
    <t>Millettia ferruginea, Cordia africana, Erythrina spp</t>
  </si>
  <si>
    <t>coffee, enset, banana, taro , yam</t>
  </si>
  <si>
    <t>Pruning, lopping, pollarding,thinning, slashing of weeds.Enset leaves, herbaceous plants and foliage of Millettia used for composting and mulching;Millettia used to shade coffee shade</t>
  </si>
  <si>
    <t>Coffea sp.</t>
  </si>
  <si>
    <t>max_soil_depth</t>
  </si>
  <si>
    <t>min_soil_depth</t>
  </si>
  <si>
    <t>Fruit-coffee agroforestry</t>
  </si>
  <si>
    <t>Millettia ferruginea, Ficus, Cordia africana</t>
  </si>
  <si>
    <t>Coffee, Maize, Fruit, Haricot bean, Sweet potatoes</t>
  </si>
  <si>
    <t>Tree pruning, pollarding, Millettia used to shade coffee</t>
  </si>
  <si>
    <t>Household waste, ash andcoffee husks used as manure.</t>
  </si>
  <si>
    <t>Persea americana, Mangifera indica, Casimiora edulis, Coffea sp.</t>
  </si>
  <si>
    <t>rainforest</t>
  </si>
  <si>
    <t>forest &amp; forest-coffee community</t>
  </si>
  <si>
    <t xml:space="preserve">Bersama abyssinica, Ilex mitis, Jasminum abyssinicum, Olea capensis, Olea welwitschii, Sapium ellipticum, Schefflera abyssinica, Syzygium guineens, Teclea nobilis </t>
  </si>
  <si>
    <t>Albizia gummifera, Cordia africana</t>
  </si>
  <si>
    <t>coffee, khat, ensete,vegetables, herbs</t>
  </si>
  <si>
    <t>semi-forest coffee community</t>
  </si>
  <si>
    <t>257 to 406</t>
  </si>
  <si>
    <t>Albizia schimperiana, Croton macrostachyus</t>
  </si>
  <si>
    <t>sm135</t>
  </si>
  <si>
    <t>shifting cultivation</t>
  </si>
  <si>
    <t>MgC/ha</t>
  </si>
  <si>
    <t>Table III</t>
  </si>
  <si>
    <t>Theombroma cacao</t>
  </si>
  <si>
    <t>assuming error is SE</t>
  </si>
  <si>
    <t>necromass_carbon</t>
  </si>
  <si>
    <t>Torres 2014</t>
  </si>
  <si>
    <t>sm136</t>
  </si>
  <si>
    <t>cacao-Chakra</t>
  </si>
  <si>
    <t>Theombroma cacao, Oenocarpus bataua, Solanum sycophanta, Iriartea deltoidea, Wettinia maynensis, Cedrela odorata, Cedrelinga cateniformis, Cordia alliodora, Terminalia amazonia, Myroxilum balsamum, Bactris gasipaes, Carica papaya, Caryodendron orinocense, Inga edulis, Inga ilta, Persea americana, Pouoruma bicolor, Pouruma cecropifolia</t>
  </si>
  <si>
    <t xml:space="preserve">cacao, timber, fruit trees, </t>
  </si>
  <si>
    <t>Szott 1993; Torres 2014; Andrade 2008; Villavicencio 2009; Frangi and Lugo 1985</t>
  </si>
  <si>
    <t>hm1141</t>
  </si>
  <si>
    <t>Degraded pasture area abandoned in 1992</t>
  </si>
  <si>
    <t>multistrata</t>
  </si>
  <si>
    <t>2007 to 2009</t>
  </si>
  <si>
    <t>15 to 17</t>
  </si>
  <si>
    <t>g/kg</t>
  </si>
  <si>
    <t>14:24:62</t>
  </si>
  <si>
    <t>study.ref</t>
  </si>
  <si>
    <t>Theobroma grandiflorum, Bactris gassipaes, Euterpe oleracea, Carapa guianensis</t>
  </si>
  <si>
    <t>cupuaçu, peach palm, açai, andiroba</t>
  </si>
  <si>
    <t>agroforestry system was deployed</t>
  </si>
  <si>
    <t>7:28:65</t>
  </si>
  <si>
    <t>3:18:79</t>
  </si>
  <si>
    <t>7:14:79</t>
  </si>
  <si>
    <t>2:14:85</t>
  </si>
  <si>
    <t>0:13:87</t>
  </si>
  <si>
    <t>0:7:93</t>
  </si>
  <si>
    <t>200+</t>
  </si>
  <si>
    <t>0:12:88</t>
  </si>
  <si>
    <t>hm1103</t>
  </si>
  <si>
    <t>Mono</t>
  </si>
  <si>
    <t>riverine vegetation, plaintai monoculture, papaya monoculture</t>
  </si>
  <si>
    <t>5 to 20</t>
  </si>
  <si>
    <t>understory_biomass_palm</t>
  </si>
  <si>
    <t>Table 4</t>
  </si>
  <si>
    <t>::40.8</t>
  </si>
  <si>
    <t>Young cocoa plants are planted alongside Musaceae, which initially provide protective shade.</t>
  </si>
  <si>
    <t>Almost no agrochemicals are used in cocoa cultivation in the study area. Cocoa trees are usually pruned once a year, following the main harvest. Weeding is a constant activity and soil cover crops are uncommon</t>
  </si>
  <si>
    <t xml:space="preserve">Cocoa pod husks from harvested cocoa beans were the only fertilizer used (applied in all cocoa systems). </t>
  </si>
  <si>
    <t>Brown 1997</t>
  </si>
  <si>
    <t>hm1108</t>
  </si>
  <si>
    <t>Fallow</t>
  </si>
  <si>
    <t>cacao monoculture, papaya monoculture</t>
  </si>
  <si>
    <t>8 to 15</t>
  </si>
  <si>
    <t>::52.7</t>
  </si>
  <si>
    <t xml:space="preserve">occasionally complemented with leguminous trees. Families sometimes fetch firewood and harvest wild fruits or medicinal plants </t>
  </si>
  <si>
    <t>understory_biomass_coffee</t>
  </si>
  <si>
    <t>Andrade 2008</t>
  </si>
  <si>
    <t>understory_biomass_cacao</t>
  </si>
  <si>
    <t>understory_biomass_banana</t>
  </si>
  <si>
    <t>Pearson 2006</t>
  </si>
  <si>
    <t>plot_ref</t>
  </si>
  <si>
    <t>overstory_biomass</t>
  </si>
  <si>
    <t>Chave 2005</t>
  </si>
  <si>
    <t>litter_biomass</t>
  </si>
  <si>
    <t>CWD_biomass</t>
  </si>
  <si>
    <t>hm1104</t>
  </si>
  <si>
    <t>AFS</t>
  </si>
  <si>
    <t>cacao monoculture, fallow</t>
  </si>
  <si>
    <t>8 to 17</t>
  </si>
  <si>
    <t>::45.7</t>
  </si>
  <si>
    <t>Theobroma cacao, Inga spp, Erythrina poeppigiana, Rheedia spp., Nephelium lappaceum, Theobroma grandiflorum, Persea americana, Swietenia macrophylla, Hymenaea courbaril, Centrolobium ochroxylum, Cedrela odorata, and Amburana cearensis</t>
  </si>
  <si>
    <t>cacao, timber, fruit</t>
  </si>
  <si>
    <t>pruned once a year to induce flowering of cocoa and to regulate shade, need for weeding depends on shade intensity and whether soil cover crops are present</t>
  </si>
  <si>
    <t>hm1107</t>
  </si>
  <si>
    <t>SAFS</t>
  </si>
  <si>
    <t>cacao monoculture, fallow, pasature</t>
  </si>
  <si>
    <t>13 to 16</t>
  </si>
  <si>
    <t>::41.8</t>
  </si>
  <si>
    <t>Theobroma cacao, Inga spp, Swietenia macrophylla</t>
  </si>
  <si>
    <t>cacao, timber, fruit, rice, maize, manioc, pigeon pea, banana, papaya, pineapple</t>
  </si>
  <si>
    <t>often initiated with maize and rice in combination with manioc, pigeon pea, quickly followed by banana (Musaceae) and papaya (Carica papaya)</t>
  </si>
  <si>
    <t>form a composition of species in which all stories (spatial) and all phases (temporal) are occupied by specific species, maximizing density and diversity, then pineapple (Ananas comosus) and Inga sp., which provide shade that enables more slowly growing primary forest species such as cocoa and S. macrophylla to thrive. The latter species will dominate the system after 10–15 years, requires regular pruning and selective weeding. Pests and weed pressures considered indicators of incorrect management</t>
  </si>
  <si>
    <t>cocoa agroforestry</t>
  </si>
  <si>
    <t>In text</t>
  </si>
  <si>
    <t>uncertainty assumed to be SE</t>
  </si>
  <si>
    <t>Theobroma sp.</t>
  </si>
  <si>
    <t>a 6-year-old black pepper (Piper nigrum) monoculture</t>
  </si>
  <si>
    <t>shade grown cacao</t>
  </si>
  <si>
    <t>Theobroma cacao spaced at 4 x 4 m, Euterpe oleracea spaced at 4 x 5 m, and Swietenia macrophylla spaced at 16 x 16 m
at 4 9 4 m, Euterpe oleracea spaced at 4 9 5 m, and
Swietenia macrophylla spaced at 16 9 16 m. In</t>
  </si>
  <si>
    <t>grid</t>
  </si>
  <si>
    <t>Theobroma cacao, Euterpe oleracea, Swietenia macrophylla</t>
  </si>
  <si>
    <t>sandy clay</t>
  </si>
  <si>
    <t>hm1148</t>
  </si>
  <si>
    <t>BS</t>
  </si>
  <si>
    <t>biodynamic system (shade-grown coffee)</t>
  </si>
  <si>
    <t>Coffea arabica, Musa paradisiaca, Anacardium occidentale, Inga cylindrica</t>
  </si>
  <si>
    <t>constant application of cattle manure</t>
  </si>
  <si>
    <t>hm508</t>
  </si>
  <si>
    <t>CT</t>
  </si>
  <si>
    <t>coffee plantation</t>
  </si>
  <si>
    <t>abandoned 15 years ago but with productive coffee</t>
  </si>
  <si>
    <t>hm1109</t>
  </si>
  <si>
    <t>AS</t>
  </si>
  <si>
    <t>coffee monoculture</t>
  </si>
  <si>
    <t>shade-grown coffee with free-roaming goats</t>
  </si>
  <si>
    <t>2.5m x 2.5m</t>
  </si>
  <si>
    <t>Coffea arabica, Musa paradisiaca, Anacardium occidentale, Leucaena leucocephala, Mimosa tenuiflora</t>
  </si>
  <si>
    <t>coffee, banana, cashew</t>
  </si>
  <si>
    <t>free roaming goats</t>
  </si>
  <si>
    <t>spacing describes the coffee plant spacing</t>
  </si>
  <si>
    <t>cacao 3 yrs</t>
  </si>
  <si>
    <t>no fertilizers</t>
  </si>
  <si>
    <t>understory_biomass</t>
  </si>
  <si>
    <t>cacao 15 yrs</t>
  </si>
  <si>
    <t>cacao 30 yrs</t>
  </si>
  <si>
    <t>site_chrono</t>
  </si>
  <si>
    <t xml:space="preserve">occupied by a coffee plantation for approximately 20 years and, prior to the coffee, it had been used as pasture for 30 years </t>
  </si>
  <si>
    <t>conventional coffee</t>
  </si>
  <si>
    <t>TOC</t>
  </si>
  <si>
    <t>dag/kg</t>
  </si>
  <si>
    <t>3 x 2 coffee</t>
  </si>
  <si>
    <t>horizon A</t>
  </si>
  <si>
    <t>408:56:536</t>
  </si>
  <si>
    <t>both crops were planted in 1998, coffee planted at 3 x 2 m</t>
  </si>
  <si>
    <t>Pests and diseases were controlled by applications of agrochemicals in the area around the coffee plantation and by a mixture called calda Viçosa (copper sulfate, calcium oxide, and macro- and micronutrients used as a fungicide and as a foliar fertilizer), weeds were controlled by mowing and glyphosate application once a year, and the coffeewas harvested manually</t>
  </si>
  <si>
    <t xml:space="preserve">2-3 Mg ha  -1lime every two years in two annual applications of 150 g N-P-K (20-00-20) and 200 g superphosphate per plant </t>
  </si>
  <si>
    <t>coffee plants are 13 but trees are younger, guessing at date of measurement (based on 13 year old coffee plants established in 1998) to infer stand age, bulk density from 0-10 cm</t>
  </si>
  <si>
    <t>horizon B</t>
  </si>
  <si>
    <t>351:91:588</t>
  </si>
  <si>
    <t>coffee plants are 13 but trees are younger, guessing at date of measurement (based on 13 year old coffee plants established in 1998) to infer stand age, bulk density from 20-40cm</t>
  </si>
  <si>
    <t>shade grown coffee</t>
  </si>
  <si>
    <t>3 x 2 coffee + 400</t>
  </si>
  <si>
    <t>476:72:452</t>
  </si>
  <si>
    <t>Coffea arabica, Inga sessilis</t>
  </si>
  <si>
    <t>coffee planted at 3 x 2 m, land use transition lasted three years and ended in 2005</t>
  </si>
  <si>
    <t xml:space="preserve">Weeds were controlled by mowing and hoeing. Pests and diseases were controlled with products registered by the state certification agency, and the coffee was hand-harvested. </t>
  </si>
  <si>
    <t>Organic fertilization consisted of two annual applications of 8 dm3 of compost per plant (43.5 dag kg -1 C) and fermented cattle urine, as of the beginning of the conversion process. 2006, jackbean (Canavalia ensiformis) was planted as a green manure crop</t>
  </si>
  <si>
    <t>500:65:435</t>
  </si>
  <si>
    <t>Coffea arabica, Inga sessilis, Leucaena leucocephala</t>
  </si>
  <si>
    <t>3 x 2 coffee + 667</t>
  </si>
  <si>
    <t>373:68:559</t>
  </si>
  <si>
    <t>Coffea arabica, Toona ciliata</t>
  </si>
  <si>
    <t>397:76:527</t>
  </si>
  <si>
    <t>395:80:525</t>
  </si>
  <si>
    <t>302:76:622</t>
  </si>
  <si>
    <t xml:space="preserve">Bhiri-Banswara </t>
  </si>
  <si>
    <t>abandoned agricultural land</t>
  </si>
  <si>
    <t>Figure 4</t>
  </si>
  <si>
    <t>plot_change</t>
  </si>
  <si>
    <t>Albizia lebbeck,Alnus nepalensis,Boehmaria rugulosa,Celtis australis,Dalbergia sissoo,Ficus glomerata,Grewia optiva,Prunus cerasoides,Pyrus pashiaandSapium sebiferum</t>
  </si>
  <si>
    <t>winter &amp;summer crops</t>
  </si>
  <si>
    <t>25–30 cm deep ploughing, two times in October before sowing winter crop and three times in May beforesowing rainy season crop, using bull-driven traditional plough</t>
  </si>
  <si>
    <t>Weeding: Three times every year until 7 years after tree planting and subsequently once in a year, Lopping: From sixth year of plantation, with lopping of 50–80% branches of fodder species and 20–30% of otherspecies during winter season</t>
  </si>
  <si>
    <t>Farmyard manure applied at the rate of 20 Mg ha_x0002_1incorporated before sowing of rainy season crop andequal amount before sowing of winter season crop (i.e., 40 Mg ha_x0002_1year_x0002_1) during the first five years;10 Mg ha_x0002_1to each crop (i.e., 20 Mg ha_x0002_1year_x0002_1) from 6th to 10th year and 2 Mg ha_x0002_1year_x0002_1thereafter;some gravels removed at the time of sowing of crops every time</t>
  </si>
  <si>
    <t>Small scale irrigation system established to provide life saving irrigation to crops</t>
  </si>
  <si>
    <t>highly degraded forest land</t>
  </si>
  <si>
    <t>Cutting of grasses once a year until8 years after planting; No lopping</t>
  </si>
  <si>
    <t>No manure and no gravel removal</t>
  </si>
  <si>
    <t>No irrigation</t>
  </si>
  <si>
    <t>cocoa agroforestry system</t>
  </si>
  <si>
    <t>2007 to 2008</t>
  </si>
  <si>
    <t>8 to 41</t>
  </si>
  <si>
    <t>aboveground_understory_carbon+belowground_understory_carbon</t>
  </si>
  <si>
    <t>max_dbh</t>
  </si>
  <si>
    <t>belowground carbon estimated from aboveground  carbon and used conversion factor 0.5 to get tC/ha</t>
  </si>
  <si>
    <t>aboveground_carbon + belowground_carbon</t>
  </si>
  <si>
    <t>fm587</t>
  </si>
  <si>
    <t>Theobroma cacao, Musa sp., Cordia alliodora</t>
  </si>
  <si>
    <t>cacao, banana, timber</t>
  </si>
  <si>
    <t>From Aristizabal 2002</t>
  </si>
  <si>
    <t>diversified shade</t>
  </si>
  <si>
    <t>Figure 6</t>
  </si>
  <si>
    <t>66 to 153</t>
  </si>
  <si>
    <t>Ocotea effusa, Roseodendron donell-smithii, Terminalia oblonga, Artocarpus altilis, Cercropia obtusifolia, Ceiba pentandra, Citrus sinensis, Codiadeun variegatum, Dendropanax arboreus, Dracaena sp., Elaeis guineensis, Grevillea robusta, Inga micheliana, Inga sp., Musa spp., Poeppigia procera, Ricinus comunis, Sapindus saponaria, Sickingia salvadorensis, Yucca elephantipes, Zanthoxylum sp.</t>
  </si>
  <si>
    <t>8 to 13</t>
  </si>
  <si>
    <t>Segura 2006; Brown 1989; IPCC 2003; Marquez 2007</t>
  </si>
  <si>
    <t>added a species for coffee, only give native species count</t>
  </si>
  <si>
    <t>Coffea spp.</t>
  </si>
  <si>
    <t>Segura 2006</t>
  </si>
  <si>
    <t>full sun coffee</t>
  </si>
  <si>
    <t>mono-generic shade</t>
  </si>
  <si>
    <t>single legume species for shaded coffee</t>
  </si>
  <si>
    <t>71 to 106</t>
  </si>
  <si>
    <t>Inga micheliana, Inga vera</t>
  </si>
  <si>
    <t>secondary forest</t>
  </si>
  <si>
    <t>slah and burn of secondary forest</t>
  </si>
  <si>
    <t>0.45 B to C conversion factor</t>
  </si>
  <si>
    <t>Figure 1</t>
  </si>
  <si>
    <t>pasture</t>
  </si>
  <si>
    <t>conventional coffee agroforest</t>
  </si>
  <si>
    <t>clay loam</t>
  </si>
  <si>
    <t>Shade tree pruned 3 times a year</t>
  </si>
  <si>
    <t>46kgN/ha/yr; 13 Kg P/ha/yr</t>
  </si>
  <si>
    <t>Erythrina poeppigiana, Musa acuminata</t>
  </si>
  <si>
    <t>Shade tree pruned twice a year</t>
  </si>
  <si>
    <t>115kgN/ha/yr; 32 Kg P/ha/yr</t>
  </si>
  <si>
    <t>121kgN/ha/yr; 18 Kg P/ha/yr</t>
  </si>
  <si>
    <t>Shade tree pruned once</t>
  </si>
  <si>
    <t>100kgN/ha/yr; 8 Kg P/ha/yr</t>
  </si>
  <si>
    <t>sugarcane cropland/pasture</t>
  </si>
  <si>
    <t>organic coffee agroforest</t>
  </si>
  <si>
    <t>58kgN/ha/yr; 29 Kg P/ha/yr</t>
  </si>
  <si>
    <t>sugarcane</t>
  </si>
  <si>
    <t>0.5kgN/ha/yr; 0.2 Kg P/ha/yr</t>
  </si>
  <si>
    <t>84kgN/ha/yr; 27 Kg P/ha/yr</t>
  </si>
  <si>
    <t>10kgN/ha/yr; 8 Kg P/ha/yr</t>
  </si>
  <si>
    <t>natural forest</t>
  </si>
  <si>
    <t>high shade cacao agroforest</t>
  </si>
  <si>
    <t>4 to 17</t>
  </si>
  <si>
    <t>3 to 4</t>
  </si>
  <si>
    <t>0.42 C conversion factor from AGB to AGC</t>
  </si>
  <si>
    <t>0.46 conversion factor from BGB to BGC</t>
  </si>
  <si>
    <t>low shade cacao agroforest</t>
  </si>
  <si>
    <t>medium shade cacao agroforest</t>
  </si>
  <si>
    <t>CAFs</t>
  </si>
  <si>
    <t>Quercus spp, Musa paradisiacal, Inga spp, Grevilla robusta, Pinus spp</t>
  </si>
  <si>
    <t>0.5 B to C conversion</t>
  </si>
  <si>
    <t>Quercus spp, Musa paradisiacal, Inga spp, Grevilla robusta, Pinus spp, Coffea arabica</t>
  </si>
  <si>
    <t>conventional</t>
  </si>
  <si>
    <t>pasture, cropland</t>
  </si>
  <si>
    <t>2008 to 2011</t>
  </si>
  <si>
    <t>Pruned every 4 to 10 years</t>
  </si>
  <si>
    <t>700 to 3300 Kg/ha/yr of fertilizers; NPK fertilizeers, chicken manure ,lime</t>
  </si>
  <si>
    <t>0.5 B to C conversion factor</t>
  </si>
  <si>
    <t xml:space="preserve">organic </t>
  </si>
  <si>
    <t>cropland, platains, coffee</t>
  </si>
  <si>
    <t>Pruned every 3 to 10 years</t>
  </si>
  <si>
    <t>0 to 10500 kg/ha/yr of fertilizers; chicken manure, coffee pulp, molasse, compost</t>
  </si>
  <si>
    <t>Travessão 338-sul</t>
  </si>
  <si>
    <t xml:space="preserve">pasture </t>
  </si>
  <si>
    <t>clay</t>
  </si>
  <si>
    <t>Theobroma cacao, Schizolobium amazonicum</t>
  </si>
  <si>
    <t>Traditional cacao (&gt;25% shade)</t>
  </si>
  <si>
    <t>2005 to 2007</t>
  </si>
  <si>
    <t xml:space="preserve">Table 2 </t>
  </si>
  <si>
    <t>Intensive cacao (&lt;25% shade)</t>
  </si>
  <si>
    <t>HGL</t>
  </si>
  <si>
    <t>30 to 100</t>
  </si>
  <si>
    <t>5.8 trees/100 m2</t>
  </si>
  <si>
    <t>60.93:15.44.23.63</t>
  </si>
  <si>
    <t>Areca catechu, Musa spp., Theobroma cacao, Anacardium occidentale, Cinnamomum zeylanicum, Syzygium aromaticum, Cocos nucifera, Psidium guajava, Artocarpus heterophyllus, Mangifera indica, Myristica fragrans, Carica papaya, Tamarindus indica, Hevea brasiliensis</t>
  </si>
  <si>
    <t>0.71 species/100 m2</t>
  </si>
  <si>
    <t>arecanut, banana, cacao, cashew, cinnamon, clove, coconut, guava, jackfruit, mango, nutmeg, orange, papaya, tamarind, rubber</t>
  </si>
  <si>
    <t>trees planted or regenerated from seeds discarded after houshold consumption</t>
  </si>
  <si>
    <t xml:space="preserve">harvesting occurs tree round, HGs are affected by disturbances such as tillage, manual weeding, and partial removal of plant residues </t>
  </si>
  <si>
    <t>crops other than cash crops such as cacao and coconut are seldom fertilized in HGs; organic materials such as green leaf, compost, and farmyard manure are applied to all crops at the rate of 5–20 kg per plant annually</t>
  </si>
  <si>
    <t>assuming SE</t>
  </si>
  <si>
    <t>HGS</t>
  </si>
  <si>
    <t>7.5 trees/ 100 m2</t>
  </si>
  <si>
    <t>62.04:12.36.25.6</t>
  </si>
  <si>
    <t>1.61 species/100 m2</t>
  </si>
  <si>
    <t>54.01:12.25.33.74</t>
  </si>
  <si>
    <t>54.92:11.53.33.54</t>
  </si>
  <si>
    <t>50.18:15.5.34.32</t>
  </si>
  <si>
    <t>52:12.45.35.55</t>
  </si>
  <si>
    <t>47.94:10.91.41.15</t>
  </si>
  <si>
    <t>50.23:11.74.38.03</t>
  </si>
  <si>
    <t>shade-grown  organic coffee</t>
  </si>
  <si>
    <t>total_carbon</t>
  </si>
  <si>
    <t>Inga spp</t>
  </si>
  <si>
    <t>B to C 0.5 conversion factor</t>
  </si>
  <si>
    <t xml:space="preserve">max_depth </t>
  </si>
  <si>
    <t>kgC/ha</t>
  </si>
  <si>
    <t>Gliricidia sepium</t>
  </si>
  <si>
    <t>B to C 0.45 conversion factor</t>
  </si>
  <si>
    <t xml:space="preserve">SOC </t>
  </si>
  <si>
    <t>Table 6</t>
  </si>
  <si>
    <t>Gliricidia sepium, Theobroma cacao</t>
  </si>
  <si>
    <t>Table 8</t>
  </si>
  <si>
    <t>Research Station of the Coffee Institute of Costa Rica (Icafé), San Pedro de Barva</t>
  </si>
  <si>
    <t>coffee  associated with a small number of Eucalyptus tree species</t>
  </si>
  <si>
    <t>soil_perC</t>
  </si>
  <si>
    <t>%</t>
  </si>
  <si>
    <t>37.3:35:27.8</t>
  </si>
  <si>
    <t>established in 1997</t>
  </si>
  <si>
    <t>no coppicing, annual pruning</t>
  </si>
  <si>
    <t xml:space="preserve">fertilized with an annual  average of 250 kg N ha-1, 30 kg P ha-1 (triple super phosphate), 100 kg K ha-1 (KCl) and 80 kg Mg ha-1 (MgO). During the experimental period (6/10/04 to 8/ 09/05), fertilizer N was applied as NH4NO3 at 70 kg N ha-1 on 29/10/04 and urea (NPKMg: 18-3-10-8) at 90 kg N ha-1 on both 24/05/05 and 26/07/05 </t>
  </si>
  <si>
    <t>veg.mgmt details from Hergoualc'h 2008</t>
  </si>
  <si>
    <t>35:34.7:30.3</t>
  </si>
  <si>
    <t>35.3:34.4:30.3</t>
  </si>
  <si>
    <t>38.5:31.9:29.6</t>
  </si>
  <si>
    <t>previous 10 years was a coffee monoculture</t>
  </si>
  <si>
    <t>40.6:37.1:22.3</t>
  </si>
  <si>
    <t>Coffea arabica, Inga densiflor</t>
  </si>
  <si>
    <t>Inga severely pruned to 1.3m after two years to force trees to branch and grow on 2-3 stems, then annual pruning of lower branches in August or September to reduce excessive shade, annual pruning of coffee</t>
  </si>
  <si>
    <t>37.4:38.6:24.1</t>
  </si>
  <si>
    <t>35.1:39.7:25.2</t>
  </si>
  <si>
    <t>37.4:40.2:22.5</t>
  </si>
  <si>
    <t>fm252</t>
  </si>
  <si>
    <t>open grown coffee</t>
  </si>
  <si>
    <t>Figure 1B</t>
  </si>
  <si>
    <t>Coffea canephora var robusta</t>
  </si>
  <si>
    <t>The coffee plots were established in 1987 by clearing and burning a secondary forest regrowth and planting Coffea canephora var robusta.</t>
  </si>
  <si>
    <t>Approximately _x0001_1400 kg ha of complex NPK fertilizer was applied each year for the first 3 years following coffee establishment</t>
  </si>
  <si>
    <t>Figure 2B</t>
  </si>
  <si>
    <t>Figure 1A</t>
  </si>
  <si>
    <t>Albizia adianthifolia, Coffea canephora var robusta</t>
  </si>
  <si>
    <t>The coffee plots were established in 1987 by clearing and burning a secondary forest regrowth and planting Coffea canephora var robusta. The shade trees regenerated spontaneously prior to- or during the year of coffee establishment</t>
  </si>
  <si>
    <t>Figure 2A</t>
  </si>
  <si>
    <t>cm425</t>
  </si>
  <si>
    <t>2-yr-old</t>
  </si>
  <si>
    <t>cleared forest</t>
  </si>
  <si>
    <t>64.5:12.0:5.9</t>
  </si>
  <si>
    <t>Terminalia superba, Newbouldia laevis, Ceiba pentandra, Citrus sinensis, Persea americana, Mangifera indica</t>
  </si>
  <si>
    <t>cacao, fruit</t>
  </si>
  <si>
    <t>primary or secondary forests are selectively cleared, commonly burned and cocoa is planted, along with understory food crops</t>
  </si>
  <si>
    <t xml:space="preserve">large amounts of biomass residues are being added to the system in later years </t>
  </si>
  <si>
    <t xml:space="preserve">drastic decreases in biomass inputs during the first several years after land conversion, large amounts of biomass residues are being added to the system in later years </t>
  </si>
  <si>
    <t>cm426</t>
  </si>
  <si>
    <t>15-yr-old</t>
  </si>
  <si>
    <t>44.5:12.0:23.5</t>
  </si>
  <si>
    <t>cm427</t>
  </si>
  <si>
    <t>25-yr-old</t>
  </si>
  <si>
    <t>64.5:11.5:24.0</t>
  </si>
  <si>
    <t>Results text</t>
  </si>
  <si>
    <t>developing secondary forest</t>
  </si>
  <si>
    <t>Theobroma   grandiflorum</t>
  </si>
  <si>
    <t>legume, anatto, peach palm</t>
  </si>
  <si>
    <t>At planting  pueraria  was  sown  between  the  trees  and manually cut under the tree canopy every three to fourmonths.</t>
  </si>
  <si>
    <t>Fertilizer  applications were split equally between the beginning of the rainyseason in December and towards the end of the rainyseason  in  May  using  95,  42,  85,  42  g  N  (as  ammo-nium sulfate) per plant and year for cupuassu, peachpalm, annatto and Brazil nut, respectively. Dolomiticlime  and Atifos  (North  Carolina  Phosphate,  13%  P)was  broadcast  on  the  soil  surface  at  a  rate  of  1.9Mg ha−1and 19 kg P ha−1, respectively, in 1998</t>
  </si>
  <si>
    <t>C</t>
  </si>
  <si>
    <t>1999 to 2000</t>
  </si>
  <si>
    <t>developing secondary forest was manually cleared</t>
  </si>
  <si>
    <t>71 kg N/ha, 43 kg P/ha, 86 kg K/ha</t>
  </si>
  <si>
    <t>MS2 low</t>
  </si>
  <si>
    <t>Bactris gasipaes, Theobroma grandiflorum, Bixa orellana, Brazil nut</t>
  </si>
  <si>
    <t>cassava</t>
  </si>
  <si>
    <t>Bixa (7 kg N/ha, 11 kg P/ha, 33 kh K/ha); Palm (13 kgN/ha, 5 kg P/ha, 19 kg K/ha); Theobroma (8 kg N/ha, 13 kg K/ha, 26 kg K/ha), Brazil nuy (7kg N/ha, 8 kg P/ha, 19 kg K/ha)</t>
  </si>
  <si>
    <t>MS2 full</t>
  </si>
  <si>
    <t>Bixa (61 kg N/ha, 38 kg P/ha, 110 kh K/ha); Palm (168kgN/ha, 18kg P/ha, 63 kg K/ha); Theobroma (38 kg N/ha, 30 kg K/ha, 39 kg K/ha), Brazil nut (45kg N/ha, 27kg P/ha, 63 kg K/ha)</t>
  </si>
  <si>
    <t>native forest</t>
  </si>
  <si>
    <t>peach palm cupuassu Brazil nut agroforestry system</t>
  </si>
  <si>
    <t>1985 to 1986</t>
  </si>
  <si>
    <t>g/m2</t>
  </si>
  <si>
    <t>Bactris Gaesipaes</t>
  </si>
  <si>
    <t>understory regrowth of native vegetation was cut twice annually and left to de- compose on the agroforest floor</t>
  </si>
  <si>
    <t>At the time of establishment, -250 mL of farmyard manure (0.5 and 0.15 kg/ha N and P) were added to each seedling's planting hol</t>
  </si>
  <si>
    <t xml:space="preserve"> Grazing livestock were excluded from the syste</t>
  </si>
  <si>
    <t>Theobroma grandifloru</t>
  </si>
  <si>
    <t>cacao, cupuacu, passionfruit, rubber, African oil palm, citrus, cedar, freijo, and parica</t>
  </si>
  <si>
    <t>black pepper, pineapple, manioc, plantains,  kudzu</t>
  </si>
  <si>
    <t>Clearing</t>
  </si>
  <si>
    <t>No</t>
  </si>
  <si>
    <t>Inga spp, Carica papaya, Citrus spp., Enterolobium cyclocarpum, Brosimum costarricanum, Anacardium excelsum, Hymenaea courbaril</t>
  </si>
  <si>
    <t>T+P</t>
  </si>
  <si>
    <t>Erythrina poeppigiana</t>
  </si>
  <si>
    <t>Cordia alliodora</t>
  </si>
  <si>
    <t>PestCon</t>
  </si>
  <si>
    <t>Gliricidia sepium, Erythrina poeppigiana, Inga edullis (N fixation), Cordia alliodora, Terminalia ivorensis, Tabebuia rosea Timber) Carica papaya, Citrus spp., Persea americana, Mangifera indica (fruit)</t>
  </si>
  <si>
    <t>C+T+P</t>
  </si>
  <si>
    <t>Euterpe oleracea, Hevea brasiliensis</t>
  </si>
  <si>
    <t>cacao, banana</t>
  </si>
  <si>
    <t>Euterpe oleracea, Hevea brasiliensis, Schyzolobium amazonicum, Spondias mombin, Platymiscium trinitatis</t>
  </si>
  <si>
    <t>Líbano</t>
  </si>
  <si>
    <t>Hevea brasiliensis</t>
  </si>
  <si>
    <t>C+P</t>
  </si>
  <si>
    <t>Yes</t>
  </si>
  <si>
    <t>4, 31</t>
  </si>
  <si>
    <t>4,32</t>
  </si>
  <si>
    <t>coffee, banana</t>
  </si>
  <si>
    <t>TMC</t>
  </si>
  <si>
    <t>no coppicing</t>
  </si>
  <si>
    <t>Tarapoto</t>
  </si>
  <si>
    <t>15-20</t>
  </si>
  <si>
    <t>Inga edulis, Simira sp, Guazuma crinita, Guazuma ulmifolia, Inga sp.</t>
  </si>
  <si>
    <t>pruning, manual weeding with machete</t>
  </si>
  <si>
    <t>Zapatero</t>
  </si>
  <si>
    <t>Inga edulis</t>
  </si>
  <si>
    <t>manual weeding with a machete, insecticide (Thiodan) for coffee borer</t>
  </si>
  <si>
    <t>no compost</t>
  </si>
  <si>
    <t>Sistema de cafe-guaba</t>
  </si>
  <si>
    <t>Inga edulis, Coffea arabica</t>
  </si>
  <si>
    <t xml:space="preserve">pruning, manual weeding with machete, Thiodan insecticde </t>
  </si>
  <si>
    <t>no fertilizers applied</t>
  </si>
  <si>
    <t>Arevalo 2003</t>
  </si>
  <si>
    <t>Sistema de cacao</t>
  </si>
  <si>
    <t>15 to 20</t>
  </si>
  <si>
    <t>4m x 4m</t>
  </si>
  <si>
    <t>Inga edulis, Simira sp., Guazuma crinita, Guazuma ulmifolia, Inga, Theobroma cacao</t>
  </si>
  <si>
    <t>manual weeding with a machete, no insecticides</t>
  </si>
  <si>
    <t>ASB82</t>
  </si>
  <si>
    <t>coffee agroforestry</t>
  </si>
  <si>
    <t>Appendix 75</t>
  </si>
  <si>
    <t xml:space="preserve">Coffea sp. </t>
  </si>
  <si>
    <t xml:space="preserve">establishment phase of 12 years and rotation time of 20 years </t>
  </si>
  <si>
    <t>ASB86</t>
  </si>
  <si>
    <t>Appendix 80</t>
  </si>
  <si>
    <t>.</t>
  </si>
  <si>
    <t>ASB88</t>
  </si>
  <si>
    <t>Appendix 89</t>
  </si>
  <si>
    <t>assuming a 7 year establishment phase plus 5 more years of production for a total rotation time of 12 years</t>
  </si>
  <si>
    <t>ASB89</t>
  </si>
  <si>
    <t>Appendix 83</t>
  </si>
  <si>
    <t xml:space="preserve">Coffea sp., Hevea brasiliensis </t>
  </si>
  <si>
    <t>coffee, rubber</t>
  </si>
  <si>
    <t>ASB90</t>
  </si>
  <si>
    <t>Appendix 84</t>
  </si>
  <si>
    <t>coffee, timber</t>
  </si>
  <si>
    <t>ASB34</t>
  </si>
  <si>
    <t>old agroforestry</t>
  </si>
  <si>
    <t>Appendix 18</t>
  </si>
  <si>
    <t>ASB39</t>
  </si>
  <si>
    <t>Appendix 24</t>
  </si>
  <si>
    <t>ASB54</t>
  </si>
  <si>
    <t>Appendix 30</t>
  </si>
  <si>
    <t>ASB48</t>
  </si>
  <si>
    <t>Appendix 36</t>
  </si>
  <si>
    <t>ASB60</t>
  </si>
  <si>
    <t>Appendix 46</t>
  </si>
  <si>
    <t>Eucalyptus deglupta</t>
  </si>
  <si>
    <t>fm579</t>
  </si>
  <si>
    <t>AG</t>
  </si>
  <si>
    <t>COL AF system as defined in the paper: Coffee-Eucalyptus</t>
  </si>
  <si>
    <t>COL AF system: Coffee-based agroforestry; COL AF system as defined in the paper: Coffee-Eucalyptus</t>
  </si>
  <si>
    <t>fm580</t>
  </si>
  <si>
    <t>fm581</t>
  </si>
  <si>
    <t>fm582</t>
  </si>
  <si>
    <t>COL AF system as defined in the paper: Coffee-Poro</t>
  </si>
  <si>
    <t>COL AF system: Coffee-based agroforestry; COL AF system as defined in the paper: Coffee-Poro</t>
  </si>
  <si>
    <t>fm239</t>
  </si>
  <si>
    <t>aboveground_carbon_rate</t>
  </si>
  <si>
    <t>Dense</t>
  </si>
  <si>
    <t>COL AF system as defined in the paper: Coffee and Eucalyptus (227 shade trees)</t>
  </si>
  <si>
    <t>COL AF system : Coffee-based agroforestry; COL AF system as defined in the paper: Coffee and Eucalyptus (227 shade trees)</t>
  </si>
  <si>
    <t>COL Fertiliser: Not reported</t>
  </si>
  <si>
    <t>fm240</t>
  </si>
  <si>
    <t>COL AF system as defined in the paper: Coffee and Eucalyptus (156 shade trees)</t>
  </si>
  <si>
    <t>COL AF system : Coffee-based agroforestry; COL AF system as defined in the paper: Coffee and Eucalyptus (156 shade trees)</t>
  </si>
  <si>
    <t>fm241</t>
  </si>
  <si>
    <t>fm242</t>
  </si>
  <si>
    <t>COL AF system as defined in the paper: Coffee and Poro (156 shade trees)</t>
  </si>
  <si>
    <t>COL AF system : Coffee-based agroforestry; COL AF system as defined in the paper: Coffee and Poro (156 shade trees)</t>
  </si>
  <si>
    <t>Figure 1 text</t>
  </si>
  <si>
    <t>Cordia alliadora, Theobroma cacao</t>
  </si>
  <si>
    <t>planted</t>
  </si>
  <si>
    <t>Erythrina poeppigiana, Theobroma cacao</t>
  </si>
  <si>
    <t>root_biomass</t>
  </si>
  <si>
    <t>unclear how this was measured</t>
  </si>
  <si>
    <t>Monocultivo</t>
  </si>
  <si>
    <t>percent</t>
  </si>
  <si>
    <t>Inorganic nitrogen fertilization in these production systems could reduce the ratio C/N</t>
  </si>
  <si>
    <t>SAF-P</t>
  </si>
  <si>
    <t>coffee with plantain</t>
  </si>
  <si>
    <t>Musa sp., Coffea arabica</t>
  </si>
  <si>
    <t>coffee, plantain</t>
  </si>
  <si>
    <t>SAF-N</t>
  </si>
  <si>
    <t>coffee with walnut</t>
  </si>
  <si>
    <t>Cordia alliodora, Coffea arabica</t>
  </si>
  <si>
    <t>coffee, salmwood</t>
  </si>
  <si>
    <t>fm594</t>
  </si>
  <si>
    <t>45.6-54.2</t>
  </si>
  <si>
    <t>COL AF system as defined in the paper: Coffee and salmwood</t>
  </si>
  <si>
    <t>COL AF system: Coffee-based agroforestry; COL AF system as defined in the paper: Coffee and salmwood</t>
  </si>
  <si>
    <t>fm595</t>
  </si>
  <si>
    <t>48.5-57.1</t>
  </si>
  <si>
    <t>COL AF system as defined in the paper: Coffee and platain</t>
  </si>
  <si>
    <t>COL AF system: Coffee-based agroforestry; COL AF system as defined in the paper: Coffee and platain</t>
  </si>
  <si>
    <t>cropland</t>
  </si>
  <si>
    <t>aboveground_biomass + understory_biomas</t>
  </si>
  <si>
    <t>rows</t>
  </si>
  <si>
    <t>clays to silty clay loams</t>
  </si>
  <si>
    <t>single species planted in rows</t>
  </si>
  <si>
    <t>Ketterings 2001, van Noordwijk 2002, Hairiah 2001</t>
  </si>
  <si>
    <t>multistrata agroforestry</t>
  </si>
  <si>
    <t>aboveground_carbon + understory_carbon</t>
  </si>
  <si>
    <t>Artocarpus ovata, Cassia spectabilis, Sandoricum koetjape, Sandoricum vidalli, Artocarpus blancoi, Artocarpus odoratissimus, Bixa orellana, Litsea philippinensis, Pterocarpus indicus, Artocarpus rubrovenia, Bactris gasipaes, Shorea almon</t>
  </si>
  <si>
    <t>timber, fruit, coconut, coffee banana</t>
  </si>
  <si>
    <t>no particular arrangement in the distribution of tree species. It resembles the natural forest and is mostly situated along the creeks. It is a species-rich system composed of indigenous trees, timber trees, fruit trees, coconut trees, coffee, and banana scattered in the area</t>
  </si>
  <si>
    <t>fm244</t>
  </si>
  <si>
    <t>understory</t>
  </si>
  <si>
    <t>Theobroma cacao, Inga edulis, Calycophyllum spruceanum, Mangifera indica</t>
  </si>
  <si>
    <t>cacao, fruit trees</t>
  </si>
  <si>
    <t>manual weeding with machetes and shovels</t>
  </si>
  <si>
    <t>organic fertilizer</t>
  </si>
  <si>
    <t>direct harvest of Theobroma, Arevalo et al. 2003</t>
  </si>
  <si>
    <t>Theobroma cacao, Inga sp., Citrus nobilis, Piptadenia favia, Sickingia williamsii, Persea americana, Cecropia sp., Citrus aurantium</t>
  </si>
  <si>
    <t>the land has been abandoned and without maintenance of the minimum conditions required for cultivation</t>
  </si>
  <si>
    <t xml:space="preserve">Theobroma cacao, Cedrela odorata, Colubrina glandulosa, Inga sp. </t>
  </si>
  <si>
    <t>Theobroma cacao, Inga sp.</t>
  </si>
  <si>
    <t>litter</t>
  </si>
  <si>
    <t>CWD</t>
  </si>
  <si>
    <t>aboveground</t>
  </si>
  <si>
    <t>Theobroma cacao, Inga edulis, Coffea arabica, Sickingia williamsii, Carica papaya</t>
  </si>
  <si>
    <t>cacao, fruit trees, coffee</t>
  </si>
  <si>
    <t>manual weeding with machetes and shovels, Commelina ground cover</t>
  </si>
  <si>
    <t>fertilizer</t>
  </si>
  <si>
    <t>fm250</t>
  </si>
  <si>
    <t>rubber trees intercropped with 6-year old cacao</t>
  </si>
  <si>
    <t>Quadro 2</t>
  </si>
  <si>
    <t>Hevea brasiliensis, Theobroma cacao</t>
  </si>
  <si>
    <t>rubber, cacao</t>
  </si>
  <si>
    <t>pruning</t>
  </si>
  <si>
    <t>belowground</t>
  </si>
  <si>
    <t>combined root measurements</t>
  </si>
  <si>
    <t>hs67</t>
  </si>
  <si>
    <t>recently cleared forests cultivated with maize</t>
  </si>
  <si>
    <t>agforestory with cacao or coffee</t>
  </si>
  <si>
    <t xml:space="preserve">Theobroma, Coffea sp. </t>
  </si>
  <si>
    <t>coffee, cacao</t>
  </si>
  <si>
    <t>cultivated continuously without regular fallow</t>
  </si>
  <si>
    <t>not fertilized in the last 5 years, infrequent fertilizer in general</t>
  </si>
  <si>
    <t>not irrigated</t>
  </si>
  <si>
    <t>fm253</t>
  </si>
  <si>
    <t>Sparce</t>
  </si>
  <si>
    <t>COL AF system as defined in the paper: Cocoa (Theobroma cacao) in mixed stands (4 trees.ha-1)</t>
  </si>
  <si>
    <t>COL AF system : Coffee-based agroforestry; COL AF system as defined in the paper: Cocoa (Theobroma cacao) in mixed stands (4 trees.ha-1)</t>
  </si>
  <si>
    <t>baseline forest</t>
  </si>
  <si>
    <t>1997 to 1999</t>
  </si>
  <si>
    <t>diversity of "vascular plant species" included, but not woody species in particular; also has values for "full sun" cocoa, but it appears it is just an estimate so didn't include</t>
  </si>
  <si>
    <t>cocoa agroforest</t>
  </si>
  <si>
    <t>Theobroma cacao L.</t>
  </si>
  <si>
    <t>depth in cm</t>
  </si>
  <si>
    <t>allometry based on brown et al 1989</t>
  </si>
  <si>
    <t>fm254</t>
  </si>
  <si>
    <t xml:space="preserve">COL AF system as defined in the paper: Cocoa + timber (1,111 trees per ha with a maximum shade tree
density of 12–15 trees per ha - Low shade/extensive shaded) </t>
  </si>
  <si>
    <t xml:space="preserve">COL AF system : Cocoa-based agroforestry; COL AF system as defined in the paper: Cocoa + timber (1,111 trees per ha with a maximum shade tree
density of 12–15 trees per ha - Low shade/extensive shaded) </t>
  </si>
  <si>
    <t>COL Fertiliser: Inorganic</t>
  </si>
  <si>
    <t>&lt;5 m</t>
  </si>
  <si>
    <t>forest conversion</t>
  </si>
  <si>
    <t>kg/tree</t>
  </si>
  <si>
    <t>bi-monthly weeding, no burning</t>
  </si>
  <si>
    <t>Albizia zygia, Theobroma cacao</t>
  </si>
  <si>
    <t>Milicia excelsa, Theobroma cacao</t>
  </si>
  <si>
    <t>Newbouldia laevis, Theobroma cacao</t>
  </si>
  <si>
    <t>5-10 m</t>
  </si>
  <si>
    <t>hm1106</t>
  </si>
  <si>
    <t>most widespread landuse in area is shifting cultivation</t>
  </si>
  <si>
    <t>cacao + multi-functional shade trees</t>
  </si>
  <si>
    <t>2010 to 2012</t>
  </si>
  <si>
    <t>per_soilC</t>
  </si>
  <si>
    <t>all but one certified organic</t>
  </si>
  <si>
    <t>hm1105</t>
  </si>
  <si>
    <t>full sun cacao monoculture</t>
  </si>
  <si>
    <t>sm378</t>
  </si>
  <si>
    <t>Homegarden 1</t>
  </si>
  <si>
    <t>75.3:15.7:9</t>
  </si>
  <si>
    <t>Coffea arabica, Ensete ventricosum, Musa paradisiaca, Persea americana, Mangifera indica</t>
  </si>
  <si>
    <t>coffee, enset, banana, avocado, mango</t>
  </si>
  <si>
    <t>Farmers rarely apply inorganic fertilizer but do apply small amounts of animal excrement 10 kg dry matter per a day produced by their domestic animals in home gardens</t>
  </si>
  <si>
    <t>domestic animals in homegarden</t>
  </si>
  <si>
    <t>sm379</t>
  </si>
  <si>
    <t>Homegarden 2</t>
  </si>
  <si>
    <t>34.3:39:26.7</t>
  </si>
  <si>
    <t>sm380</t>
  </si>
  <si>
    <t>Homegarden 3</t>
  </si>
  <si>
    <t>45.3:34:20.7</t>
  </si>
  <si>
    <t>sm381</t>
  </si>
  <si>
    <t>Homegarden 4</t>
  </si>
  <si>
    <t>38:40.3:21.7</t>
  </si>
  <si>
    <t>sm382</t>
  </si>
  <si>
    <t>Homegarden 5</t>
  </si>
  <si>
    <t>47:19.3:33.7</t>
  </si>
  <si>
    <t>sm383</t>
  </si>
  <si>
    <t>Homegarden 6</t>
  </si>
  <si>
    <t>51.3:33.3:15.3</t>
  </si>
  <si>
    <t>sm384</t>
  </si>
  <si>
    <t>Homegarden 7</t>
  </si>
  <si>
    <t>33.3:29.0:37.7</t>
  </si>
  <si>
    <t>sm385</t>
  </si>
  <si>
    <t>Mono-crop 1</t>
  </si>
  <si>
    <t>sugarcane crop</t>
  </si>
  <si>
    <t>70:17.3:12.7</t>
  </si>
  <si>
    <t>Cof</t>
  </si>
  <si>
    <t>hm1459</t>
  </si>
  <si>
    <t>lower montane forest converted to grassland converted to coffee</t>
  </si>
  <si>
    <t>mgC/g</t>
  </si>
  <si>
    <t xml:space="preserve">Caffea sp. </t>
  </si>
  <si>
    <t>high pesticide use</t>
  </si>
  <si>
    <t>high fertilizer</t>
  </si>
  <si>
    <t>Hom</t>
  </si>
  <si>
    <t>hm470</t>
  </si>
  <si>
    <t>longterm Chagga homegardens</t>
  </si>
  <si>
    <t>Albizia schimperi, Olea capensis</t>
  </si>
  <si>
    <t>timber, firewood, coffee, banana, beans, sweet potatoes, cattle, goats, pigs</t>
  </si>
  <si>
    <t>cattle, goats, pigs</t>
  </si>
  <si>
    <t>species, crop, animal.notes from Mganga 2016</t>
  </si>
  <si>
    <t>Bakoa and Guéfigué villages</t>
  </si>
  <si>
    <t>Forest</t>
  </si>
  <si>
    <t>Appendix 2</t>
  </si>
  <si>
    <t>::27.5</t>
  </si>
  <si>
    <t>Musa, Citrus sinensis, Cola nitida, Dacryodes edulis</t>
  </si>
  <si>
    <t>the management of the cAFS is minimal, about 91% of cAFS are manually weeded 2–3 times a year and 64% are treated 0–3 times a year against black pod rot</t>
  </si>
  <si>
    <t>19,20,33</t>
  </si>
  <si>
    <t>including cacao trees as understory</t>
  </si>
  <si>
    <t>cs150</t>
  </si>
  <si>
    <t>::17.2</t>
  </si>
  <si>
    <t>cs151</t>
  </si>
  <si>
    <t>::25.3</t>
  </si>
  <si>
    <t>cs152</t>
  </si>
  <si>
    <t>::26.1</t>
  </si>
  <si>
    <t>::17.9</t>
  </si>
  <si>
    <t>::9.5</t>
  </si>
  <si>
    <t>::16</t>
  </si>
  <si>
    <t>::19.9</t>
  </si>
  <si>
    <t>::17.8</t>
  </si>
  <si>
    <t>::27.4</t>
  </si>
  <si>
    <t>::21.9</t>
  </si>
  <si>
    <t>::22.6</t>
  </si>
  <si>
    <t>::24.5</t>
  </si>
  <si>
    <t>::13.5</t>
  </si>
  <si>
    <t>Savannah</t>
  </si>
  <si>
    <t>::12.8</t>
  </si>
  <si>
    <t>Musa, Dacryodes edulis, Elaeis guineenis, Mangifera indica</t>
  </si>
  <si>
    <t>::9.8</t>
  </si>
  <si>
    <t>::9.9</t>
  </si>
  <si>
    <t>::10.5</t>
  </si>
  <si>
    <t>::23.5</t>
  </si>
  <si>
    <t>::11</t>
  </si>
  <si>
    <t>::22</t>
  </si>
  <si>
    <t>::12.2</t>
  </si>
  <si>
    <t>::14.8</t>
  </si>
  <si>
    <t>::12.4</t>
  </si>
  <si>
    <t>::14.5</t>
  </si>
  <si>
    <t>::24.3</t>
  </si>
  <si>
    <t>::20.5</t>
  </si>
  <si>
    <t>::19.6</t>
  </si>
  <si>
    <t>::30.7</t>
  </si>
  <si>
    <t>::17.5</t>
  </si>
  <si>
    <t>::22.5</t>
  </si>
  <si>
    <t>::30.1</t>
  </si>
  <si>
    <t>::20.1</t>
  </si>
  <si>
    <t>::10</t>
  </si>
  <si>
    <t>::20.3</t>
  </si>
  <si>
    <t>::26.9</t>
  </si>
  <si>
    <t>::25.9</t>
  </si>
  <si>
    <t>::28.3</t>
  </si>
  <si>
    <t>::20.2</t>
  </si>
  <si>
    <t>::15.2</t>
  </si>
  <si>
    <t>::15.5</t>
  </si>
  <si>
    <t>::12.1</t>
  </si>
  <si>
    <t>::26</t>
  </si>
  <si>
    <t>::13.9</t>
  </si>
  <si>
    <t>::22.3</t>
  </si>
  <si>
    <t>::22.2</t>
  </si>
  <si>
    <t>::24.1</t>
  </si>
  <si>
    <t>dense cacao</t>
  </si>
  <si>
    <t>dense cacao agroforest</t>
  </si>
  <si>
    <t>MgBM/ha</t>
  </si>
  <si>
    <t>Theobroma cacao, Triplochiton scleroxylon, Ficus mucuso, Antiaris africana, Pterygota macrocarpa, Entandrophragma utile, Afzelia africana, Daniella oliveri, Sterculia oblonga, Terminalia ivorensis</t>
  </si>
  <si>
    <t>Theobroma cacao, Afzelia africana, Triplochiton scleroxylon, Ficus mucuso, Pterygota macrocarpa, Terminalia superba, Antiaris africana, Sterculia oblonga, Alstonia boonei, Entandrophragma utile, Celtis zenkeri, Daniella oliveri, Terminalia ivorensis, Holoptelia grandis, Nesogordonia papaverifera, Khaya ivorensis</t>
  </si>
  <si>
    <t>sparse cacao</t>
  </si>
  <si>
    <t>sparse cacao agroforest</t>
  </si>
  <si>
    <t>Theobroma cacao, Ficus mucuso, Antiaris africana, Sterculia oblonga, Terminalia ivorensis, Alstonia boonei</t>
  </si>
  <si>
    <t>grassland</t>
  </si>
  <si>
    <t>sandy</t>
  </si>
  <si>
    <t>The site was replanted in 2005 with cocoa at a spacing of 3 m × 3 m and intercropped with gliricidia (Gliricidia sepium) at a spacing of 24 m × 24 m.</t>
  </si>
  <si>
    <t>cm1141</t>
  </si>
  <si>
    <t>COL Tree species: Acacia Mill. spp., Carica papaya L., Coffea arabica L., Ensete ventricosum, Welw. Cheeseman, Mangifera indica L., Persea americana L.; COL Crop species: nan</t>
  </si>
  <si>
    <t>COL Tree management: nan</t>
  </si>
  <si>
    <t>cm1143</t>
  </si>
  <si>
    <t>COL Tree species: Acacia Mill. spp., Coffea arabica L., Mangifera indica L., Musa acuminata Colla, Sesbania sesban (L.) Merr.; COL Crop species:  Phaseolus vulgaris L., Zea mays L.</t>
  </si>
  <si>
    <t>cm1144</t>
  </si>
  <si>
    <t>COL Tree species: Capsicum annuum L., Carica papaya L., Coffea arabica L., Citrus limon L., Mangifera indica L., Musa acuminata Colla, Persea americana L.; COL Crop species: Solanum lycopersicum L., Solanum tuberosum L.</t>
  </si>
  <si>
    <t>cm1146</t>
  </si>
  <si>
    <t>COL Tree species: Acacia Mill. spp., Catha edulis Forsk., Carica papaya L., Capsicum annuum L., Coffea arabica L., Eucalyptus globulus Labill., Jatropha curcas L., Sesbania sesban (L.) Merr.; COL Crop species: Solanum lycopersicum L., Punica granatum L., Solanum lycopersicum L., Zea mays L.</t>
  </si>
  <si>
    <t>cm1147</t>
  </si>
  <si>
    <t>COL Tree species: Acacia Mill. spp., Coffea arabica L., Ensete ventricosum (Welw.) Cheeseman, Eucalyptus globulus Labill, Mangifera indica L., Musa acuminata Colla, Persea americana L.; COL Crop species: Saccharum officinarum L.</t>
  </si>
  <si>
    <t>cm1148</t>
  </si>
  <si>
    <t>COL Tree species: Acacia Mill. spp., Coffea arabica L., Juniperus procera L., Mangifera indica L., Olea Africana Mill., Persea americana L.; COL Crop species: Phaseolus vulgaris L., Zea mays L.</t>
  </si>
  <si>
    <t>BCA</t>
  </si>
  <si>
    <t>banana coffee agroforestry</t>
  </si>
  <si>
    <t>2.5 to 13</t>
  </si>
  <si>
    <t>20 to 130</t>
  </si>
  <si>
    <t>53.34:13.29:33.37</t>
  </si>
  <si>
    <t>Mangifera indica, Artocarpus heterophyllus, Ficus nantalensis, Maesopsis eminii, Persea americana, Musa sp., Coffea canephora, Markhamia spp., Psidium guajava, Albizia spp.</t>
  </si>
  <si>
    <t>banana, coffee</t>
  </si>
  <si>
    <t>various mulching materials applied (corn stover, banana leaves, nappier)</t>
  </si>
  <si>
    <t>cattle manure (0 to 5.4 tC/ha/yr)</t>
  </si>
  <si>
    <t>soil and water conservation practices such as fanya chini and fanya juu sometimes use</t>
  </si>
  <si>
    <t>texture is from topsoil</t>
  </si>
  <si>
    <t>308 to 1111</t>
  </si>
  <si>
    <t>Arifin 2001, Hairiah 2001</t>
  </si>
  <si>
    <t>625 to 1111</t>
  </si>
  <si>
    <t>Segura 2005</t>
  </si>
  <si>
    <t>thinning and underplanting of forests</t>
  </si>
  <si>
    <t>cocoa-dominated agroforests with a few other crops</t>
  </si>
  <si>
    <t>individual farms usually differed in terms of farming practices; for example, agrochemical application and weeding intensity</t>
  </si>
  <si>
    <t>19,34,35</t>
  </si>
  <si>
    <t>combined cocoa and fruit trees for understory</t>
  </si>
  <si>
    <t>combined forest and other trees for aboveground biomass</t>
  </si>
  <si>
    <t>extensive grasses, mechanized agriculture and smallholder agriculture</t>
  </si>
  <si>
    <t>cocoa associated with other fruit trees and timber species</t>
  </si>
  <si>
    <t>2015 to 2016</t>
  </si>
  <si>
    <t>aboveground + understory + litter</t>
  </si>
  <si>
    <t>Theobroma cacao, Citrus spp., Musa spp., Swietenia macrophylla, Schizolobium parahyba</t>
  </si>
  <si>
    <t>cacao, citrus, banana, timber</t>
  </si>
  <si>
    <t>Andrade 2008, Pearson 2005, Schroth 2002, Brown 1997</t>
  </si>
  <si>
    <t>Ascensión de Guarayos_CA</t>
  </si>
  <si>
    <t>San Andrés_CA</t>
  </si>
  <si>
    <t>Ascensión de Guarayos_CS</t>
  </si>
  <si>
    <t>coffee planted in secondary forest areas with legumes or timber species managed by the farmer</t>
  </si>
  <si>
    <t>Coffea arabica, Inga sp., Swartizia jorori, Garcinia humilis, Garcinia madruno, Dipteryx odorata, Aspidosperma macrocarpon</t>
  </si>
  <si>
    <t>coffee, timber, achachairu, ocoro</t>
  </si>
  <si>
    <t>trees cut to reduce shade</t>
  </si>
  <si>
    <t>pruning once a year to regulate shade, enriched with fruit species and timber</t>
  </si>
  <si>
    <t>no fertilizer</t>
  </si>
  <si>
    <t>Segura 2006, Pearson 2005, Schroth 2002, Brown 1997</t>
  </si>
  <si>
    <t>Segura 2006, Pearson 2005, Schroth 2002, Brown 2000</t>
  </si>
  <si>
    <t>Segura 2006, Pearson 2005, Schroth 2002, Brown 1999</t>
  </si>
  <si>
    <t>Segura 2006, Pearson 2005, Schroth 2002, Brown 1998</t>
  </si>
  <si>
    <t>Segura 2006, Pearson 2005, Schroth 2002, Brown 2001</t>
  </si>
  <si>
    <t>Segura 2006, Pearson 2005, Schroth 2002, Brown 2002</t>
  </si>
  <si>
    <t>Segura 2006, Pearson 2005, Schroth 2002, Brown 2003</t>
  </si>
  <si>
    <t>36.9:35.3:27.9</t>
  </si>
  <si>
    <t>belowground_understory_biomass</t>
  </si>
  <si>
    <t>Discussion text</t>
  </si>
  <si>
    <t>total soil organic carbon (SOC)</t>
  </si>
  <si>
    <t>660:100:240</t>
  </si>
  <si>
    <t>manual slashing weed control</t>
  </si>
  <si>
    <t>Cacoa</t>
  </si>
  <si>
    <t>560:100:340</t>
  </si>
  <si>
    <t>Inga edulis, Liquidambar styraciflua, Rapanea myricoides, Fraxinus uhdei, Clethra hartwegii, Alcornea latifolia, Persea ameriana, Citrus sinensis, Eriobotrya japonica,  Cecropia obtusifolia, Alnus glabrata, Heliocarpus donnellsmithii, Pinus chiapensis, Citrus aurantifolia</t>
  </si>
  <si>
    <t>direct harvest, 38,39,40</t>
  </si>
  <si>
    <t>combined necromass, litter and humus into litter measure</t>
  </si>
  <si>
    <t>Deforestation in the region peaked in mid-20th century for cattle production and coffee plantations (Leonidio 2009), and pasturelands on flat topography have been rapidly replaced by sugarcane plantations in the last decade; Brazilian NGO “Instituto de Pesquisas Ecológicas” (IPE) started restoration and agroforestry  projects in the region in order to promote social development in land-reform settlements and conservation of the highly threatened species</t>
  </si>
  <si>
    <t>shadegrown coffee</t>
  </si>
  <si>
    <t>12 to 15 years</t>
  </si>
  <si>
    <t>line</t>
  </si>
  <si>
    <t>20+</t>
  </si>
  <si>
    <t>All agroforests were about 1 ha in size, established in small farms within rural settlements (Fig. 1), and consisted essentially of two planting rows of coffee (Coffea arabica L., varieties Obata and IPR 100) alternating with one row of Atlantic Forest native trees. Native trees were randomly selected.</t>
  </si>
  <si>
    <t>In some cases, farmers abandoned agroforests after the first few years and left the area only for forest protection, increasing mortality of coffee plants. and weeded through mowing and/or glyphosate spraying</t>
  </si>
  <si>
    <t>and fertilized  in the first 2 years after planting</t>
  </si>
  <si>
    <t>were fenced to prevent cattle invasion</t>
  </si>
  <si>
    <t>Ferez 2015</t>
  </si>
  <si>
    <t>median, biomass value may or may not include coffee given the min_dbh of 5</t>
  </si>
  <si>
    <t>coffee based agroforestry</t>
  </si>
  <si>
    <t>Albizia gummifera, Acacia abyssinica, Croton macros-tachyus, Cordia africana, Coffea arabica</t>
  </si>
  <si>
    <t xml:space="preserve">overstory_carbon </t>
  </si>
  <si>
    <t>Albizia gummifera, Acacia abyssinica, Croton macros-tachyus, Cordia africana</t>
  </si>
  <si>
    <t>belowground_carbon estimated using root:shoot ratio</t>
  </si>
  <si>
    <t>home garden</t>
  </si>
  <si>
    <t>Coffea arabica, Cordia africana</t>
  </si>
  <si>
    <t>coffee, khat, welw</t>
  </si>
  <si>
    <t>Cordia africana</t>
  </si>
  <si>
    <t>G</t>
  </si>
  <si>
    <t>semideciduous tropical forest</t>
  </si>
  <si>
    <t xml:space="preserve">low-fertilizer-input, </t>
  </si>
  <si>
    <t xml:space="preserve">0.49 B to C conversion factor </t>
  </si>
  <si>
    <t>B</t>
  </si>
  <si>
    <t>M</t>
  </si>
  <si>
    <t>Q</t>
  </si>
  <si>
    <t>D</t>
  </si>
  <si>
    <t>J</t>
  </si>
  <si>
    <t>T</t>
  </si>
  <si>
    <t>O</t>
  </si>
  <si>
    <t>L</t>
  </si>
  <si>
    <t>R</t>
  </si>
  <si>
    <t>K</t>
  </si>
  <si>
    <t>A</t>
  </si>
  <si>
    <t>P</t>
  </si>
  <si>
    <t>X</t>
  </si>
  <si>
    <t>U</t>
  </si>
  <si>
    <t>kg/m2</t>
  </si>
  <si>
    <t>Ficus capensis, Ficus sp, Theobroma sp</t>
  </si>
  <si>
    <t>Alstonia boonei, Spathodea campanulata, Theobroma sp</t>
  </si>
  <si>
    <t>Ficus exasperata , Persea americana, Persea americana, Theobroma sp</t>
  </si>
  <si>
    <t>Ficus capensis, Theobroma sp.</t>
  </si>
  <si>
    <t>Bombax buonopozense, Morinda lucida, Newbouldia laevis, Theobroma sp.</t>
  </si>
  <si>
    <t>Antiaris toxicaria, Lannea welwitschii, Lannea welwitschii, Persea americana, Theobroma sp.</t>
  </si>
  <si>
    <t>Elaeis guineensis , Lannea welwitschii, Theobroma sp.</t>
  </si>
  <si>
    <t>Ceiba pentandra, Sterculia tragacantha, Terminalia superba, Theobroma sp.</t>
  </si>
  <si>
    <t>Bombax buonopozense, Newbouldia laevis, Persea americana P, Theobroma sp</t>
  </si>
  <si>
    <t>Albizia zygia,Ficus exasperata, Mangifera indica, Pterygota macrocarpa, Trichilia tessmanii, Theobroma sp.</t>
  </si>
  <si>
    <t>Bombax buonopozense, Khaya ivorensis, Terminalia superba, Theobroma sp.</t>
  </si>
  <si>
    <t>Bombax buonopozense, Chrysophyllum albidum, Entandrophragma angolense, Funtumia africana, Funtumia elastica, Morinda lucida, Theobroma sp.</t>
  </si>
  <si>
    <t>Cordia millenii,Elaeis guineensis, Terminalia superba, Theobroma sp.</t>
  </si>
  <si>
    <t>Albizia adianthifolia, Ficus capensis, Funtumia africana, Theobroma sp.</t>
  </si>
  <si>
    <t>Albizia adianthifolia, Cedrela odorata, Citrus sinensis, Mangifera indica, Persea americana, Theobroma sp.</t>
  </si>
  <si>
    <t>Albizia ferruginea, Antiaris toxicaria, Ficus capensis, Ficus exasperata, Ficus sp., Funtumia africana, Margaritaria discoidea, Morinda lucida, Persea americana, Spathodea campanulata,Sterculia tragacantha, Theobroma sp.</t>
  </si>
  <si>
    <t>Albizia zygia, Alstonia boonei, Senna siamea, Elaeis guineensis, Entandrophragma angolense, Funtumia elastica, Morinda lucida, Pycnanthus angolensis, Trilepisium madagascariense, theobroma sp.</t>
  </si>
  <si>
    <t>Albizia zygia, Bombax buonopozense, Citrus sinensis, Morinda lucida, Sterculia tragacant, Theobroma sp.</t>
  </si>
  <si>
    <t>Alstonia boonei, Celtis philippensis, Cussonia bancoensis, Theobroma sp.</t>
  </si>
  <si>
    <t>Albizia zygia, Ceiba pentandra, Ficus exasperata, Ficus sp., Morinda lucida, Persea americana, Sterculia tragacantha, Terminalia ivorensis, Triplochiton scleroxylon, unknown, Theobroma sp.</t>
  </si>
  <si>
    <t>CM91</t>
  </si>
  <si>
    <t>CM92</t>
  </si>
  <si>
    <t>CM93</t>
  </si>
  <si>
    <t>CM94</t>
  </si>
  <si>
    <t>CM95</t>
  </si>
  <si>
    <t>SC Full sun grown coffee Coffea arabica as monoculture</t>
  </si>
  <si>
    <t>SOC 250um SC 0-10</t>
  </si>
  <si>
    <t>Fig 4</t>
  </si>
  <si>
    <t>Coffee arabica</t>
  </si>
  <si>
    <t>planted 2000</t>
  </si>
  <si>
    <t>Herbicide, fungicide</t>
  </si>
  <si>
    <t>CT Conventional intensively managed coffee + timber species (Terminalia amazonia) as shade tree</t>
  </si>
  <si>
    <t>SOC 250um CT 0-10</t>
  </si>
  <si>
    <t>Drastic pruning, herbicide, fungicide</t>
  </si>
  <si>
    <t>300 kg N, 20 kg P, 150 kg  K /ha</t>
  </si>
  <si>
    <t>OT Organic intensively managed coffee + timber species (Terminalia amazonia) as shade tree</t>
  </si>
  <si>
    <t>SOC 250um OT 0-10</t>
  </si>
  <si>
    <t>Regulated pruning, selective mechanical removal, disease control as needed</t>
  </si>
  <si>
    <t>287kg N, 205 kg P, 326kg K /ha; chicken manure 9 Mg Coffee pulp 5 Mg/ha</t>
  </si>
  <si>
    <t>CE Conventional intensively managed coffee + N2 species Erythrina poeppigiana as shade tree</t>
  </si>
  <si>
    <t>SOC 250um CE 0-10</t>
  </si>
  <si>
    <t>OE Organic intensively managed coffee + N2 species Erythrina poeppigiana as shade tree</t>
  </si>
  <si>
    <t>SOC 250um OE 0-10</t>
  </si>
  <si>
    <t>SOC 250um SC 10-30</t>
  </si>
  <si>
    <t>SOC 250um CT 10-30</t>
  </si>
  <si>
    <t>SOC 250um OT 10-30</t>
  </si>
  <si>
    <t>SOC 250um CE 10-30</t>
  </si>
  <si>
    <t>SOC 250um OE 10-30</t>
  </si>
  <si>
    <t>SOC 250um SC 30-60</t>
  </si>
  <si>
    <t>SOC 250um CT 30-60</t>
  </si>
  <si>
    <t>SOC 250um OT 30-60</t>
  </si>
  <si>
    <t>SOC 250um CE 30-60</t>
  </si>
  <si>
    <t>SOC 250um OE 30-60</t>
  </si>
  <si>
    <t>SOC 250um SC 60-100</t>
  </si>
  <si>
    <t>SOC 250um CT 60-100</t>
  </si>
  <si>
    <t>SOC 250um OT 60-100</t>
  </si>
  <si>
    <t>SOC 250um CE 60-100</t>
  </si>
  <si>
    <t>SOC 250um OE 60-100</t>
  </si>
  <si>
    <t>SOC 250-54um SC 0-10</t>
  </si>
  <si>
    <t>Fig 5</t>
  </si>
  <si>
    <t>SOC 250-54um CT 0-10</t>
  </si>
  <si>
    <t>SOC 250-54um OT 0-10</t>
  </si>
  <si>
    <t>SOC 250-54um CE 0-10</t>
  </si>
  <si>
    <t>SOC 250-54um OE 0-10</t>
  </si>
  <si>
    <t>SOC 250-54um SC 10-30</t>
  </si>
  <si>
    <t>SOC 250-54um CT 10-30</t>
  </si>
  <si>
    <t>SOC 250-54um OT 10-30</t>
  </si>
  <si>
    <t>SOC 250-54um CE 10-30</t>
  </si>
  <si>
    <t>SOC 250-54um OE 10-30</t>
  </si>
  <si>
    <t>SOC 250-54um SC 30-60</t>
  </si>
  <si>
    <t>SOC 250-54um CT 30-60</t>
  </si>
  <si>
    <t>SOC 250-54um OT 30-60</t>
  </si>
  <si>
    <t>SOC 250-54um CE 30-60</t>
  </si>
  <si>
    <t>SOC 250-54um OE 30-60</t>
  </si>
  <si>
    <t>SOC 250-54um SC 60-100</t>
  </si>
  <si>
    <t>SOC 250-54um CT 60-100</t>
  </si>
  <si>
    <t>SOC 250-54um OT 60-100</t>
  </si>
  <si>
    <t>SOC 250-54um CE 60-100</t>
  </si>
  <si>
    <t>SOC 250-54um OE 60-100</t>
  </si>
  <si>
    <t>SOC &lt;54um SC 0-10</t>
  </si>
  <si>
    <t>Fig 6</t>
  </si>
  <si>
    <t>SOC &lt;54um CT 0-10</t>
  </si>
  <si>
    <t>SOC &lt;54um OT 0-10</t>
  </si>
  <si>
    <t>SOC &lt;54um CE 0-10</t>
  </si>
  <si>
    <t>SOC &lt;54um OE 0-10</t>
  </si>
  <si>
    <t>SOC &lt;54um SC 10-30</t>
  </si>
  <si>
    <t>SOC &lt;54um CT 10-30</t>
  </si>
  <si>
    <t>SOC &lt;54um OT 10-30</t>
  </si>
  <si>
    <t>SOC &lt;54um CE 10-30</t>
  </si>
  <si>
    <t>SOC &lt;54um OE 10-30</t>
  </si>
  <si>
    <t>SOC &lt;54um SC 30-60</t>
  </si>
  <si>
    <t>SOC &lt;54um CT 30-60</t>
  </si>
  <si>
    <t>SOC &lt;54um OT 30-60</t>
  </si>
  <si>
    <t>SOC &lt;54um CE 30-60</t>
  </si>
  <si>
    <t>SOC &lt;54um OE 30-60</t>
  </si>
  <si>
    <t>SOC &lt;54um SC 60-100</t>
  </si>
  <si>
    <t>SOC &lt;54um CT 60-100</t>
  </si>
  <si>
    <t>SOC &lt;54um OT 60-100</t>
  </si>
  <si>
    <t>SOC &lt;54um CE 60-100</t>
  </si>
  <si>
    <t>SOC &lt;54um OE 60-100</t>
  </si>
  <si>
    <t>plantation</t>
  </si>
  <si>
    <t>coffee agroforest</t>
  </si>
  <si>
    <t>total_biomass</t>
  </si>
  <si>
    <t>loamy</t>
  </si>
  <si>
    <t>Baccourea courtallensis, Dalbergia latifolia, Olea dioica, Pterocarpus marsupium, Syzigium lanceolatum, Tectona grandis, Terminalia chebula, Vitex altisima</t>
  </si>
  <si>
    <t>Café + Chalahuite (Ca+Ch)</t>
  </si>
  <si>
    <t>Inga spuria</t>
  </si>
  <si>
    <t>Café + Macadamia (Ca+Ma)</t>
  </si>
  <si>
    <t>Macadamia sp.</t>
  </si>
  <si>
    <t xml:space="preserve">Café + Cedro Rosado (Ca + Ce) </t>
  </si>
  <si>
    <t>Cedrela odorata</t>
  </si>
  <si>
    <t>Café + Plátano (Cs + Pl)</t>
  </si>
  <si>
    <t>Platanus sp.</t>
  </si>
  <si>
    <t>Inga spuria, Coffea arabica</t>
  </si>
  <si>
    <t>Macadamia sp., Coffea arabica</t>
  </si>
  <si>
    <t>Cedrela odorata, Coffea arabica</t>
  </si>
  <si>
    <t>Platanus sp., Coffea arabica</t>
  </si>
  <si>
    <t>Young CAS</t>
  </si>
  <si>
    <t>in-text</t>
  </si>
  <si>
    <t xml:space="preserve">8 x 2m </t>
  </si>
  <si>
    <t>coffee, pineapple</t>
  </si>
  <si>
    <t xml:space="preserve">Uncertainty assumed to be SE; 0.5 B to C conversion factor </t>
  </si>
  <si>
    <t>Old CAS</t>
  </si>
  <si>
    <t>primary forests</t>
  </si>
  <si>
    <t>total_belowground_carbon</t>
  </si>
  <si>
    <t>Lansium domesticum, Durio zibethinus, Nephelium lappaceum, Artocarpus hetetrophyllus, Artocarpus integer, Averrhoa carambola, Aleurites moluccanus, Gmelina arborea, Santalum album, Cananga odorata, Vitex cofassus, Musa, Carica papaya,Gliricidia sepium, Leucaena laucocephala</t>
  </si>
  <si>
    <t>cocoa</t>
  </si>
  <si>
    <t>Root biomass estimated using allometric relationships</t>
  </si>
  <si>
    <t>17 to 34</t>
  </si>
  <si>
    <t>total_aboveground_carbon</t>
  </si>
  <si>
    <t>multi-strata agroforestry</t>
  </si>
  <si>
    <t>45 to 68</t>
  </si>
  <si>
    <t>Conventional coffee agroforestry</t>
  </si>
  <si>
    <t>from 2008 to 2015</t>
  </si>
  <si>
    <t>Table S1</t>
  </si>
  <si>
    <t>Organic coffee agroforestry</t>
  </si>
  <si>
    <t>coffee and cropland</t>
  </si>
  <si>
    <t>coffee and plantains</t>
  </si>
  <si>
    <t>SC Full sun grown coffee monoculture</t>
  </si>
  <si>
    <t>cacao agrofrestry</t>
  </si>
  <si>
    <t>Mangifera indica, Tapirira, Bactris gasipaes, Tabebuia rosea, Cordia alliodora, Terminalia amazonia, Acacia mangium, Andira inermis, Gliricidia sepium, Platypodium, Persea americana, Licaria brasiliensis, Cariniana pyriformis, Quaribea cordata, Cedrela odorata, Psidium guajava, Citrus x sinensis</t>
  </si>
  <si>
    <t>CT Conventional intensively managed coffee + timber species (Terminalia amazonia) shade tree</t>
  </si>
  <si>
    <t>Jacaranda copaia, Inga edulis, Inga spectabilis, Inga longiflora, Inga sp, Parkia, Persea americana, Ocotea tomentosa, Psidium guajava, Citrus reticulata, Micropholis</t>
  </si>
  <si>
    <t>cacao agroforesty</t>
  </si>
  <si>
    <t>root_carbon</t>
  </si>
  <si>
    <t>Diverse shade trees and Theobroma sp.</t>
  </si>
  <si>
    <t xml:space="preserve">Diverse shade trees, Theobroma sp </t>
  </si>
  <si>
    <t>monoculture and cacao</t>
  </si>
  <si>
    <t>Theobroma sp</t>
  </si>
  <si>
    <t>0-10</t>
  </si>
  <si>
    <t>&gt;20</t>
  </si>
  <si>
    <t>cacao agroforestry</t>
  </si>
  <si>
    <t>Figure 5.a</t>
  </si>
  <si>
    <t>Mucha, Annona muricata, Artocarpus altilitis,Busera simaruba, Byrsonima crassifolia, Bixa orellana, Castilla elastica, Cecropia obtusifolia, Cedrela odorata, Ceiba pentandra, Citrus aurantium, Citrus sinensis, Cocos nucifera, Colubrina arborescens, Cordia alliodora, Cupania dentata, Diphysa robinioides, Erythrina americana, Erythrina fusca, Gliricidia sepium, Gmelina arborea, Guazuma ulmifolia, Heliocarpus donell-smithii, Inga jiniculi, Lysioloma bahamensis, Manilhara zapota, Mangifera indica, Persea americana, Pouteria mammosa, Pouteria sapota, Psidium quajava, Sabal mexicana, Samanea soman, Spondia mombin, Swietenia macrophylla, Tabebula rosea</t>
  </si>
  <si>
    <t>CM101</t>
  </si>
  <si>
    <t>degraded forests</t>
  </si>
  <si>
    <t>complex cacao agroforestry</t>
  </si>
  <si>
    <t>9 to 14</t>
  </si>
  <si>
    <t xml:space="preserve">t/ha </t>
  </si>
  <si>
    <t>Durio zibethinus, Lansium domesticum</t>
  </si>
  <si>
    <t>CM100</t>
  </si>
  <si>
    <t>monoculture cacao</t>
  </si>
  <si>
    <t>CM102</t>
  </si>
  <si>
    <t>simple shade cacao agroforestry</t>
  </si>
  <si>
    <t>savannah</t>
  </si>
  <si>
    <t>Canarium schweinfurthii</t>
  </si>
  <si>
    <t>Dacryodes edulis</t>
  </si>
  <si>
    <t>Milicia excelsa</t>
  </si>
  <si>
    <t>Ceiba pentandra</t>
  </si>
  <si>
    <t>Albizia adianthifolia</t>
  </si>
  <si>
    <t>monoculture pepper plantation</t>
  </si>
  <si>
    <t>2013 &amp; 2014</t>
  </si>
  <si>
    <t>understory_carbon_rate</t>
  </si>
  <si>
    <t>MgC/ha/yr</t>
  </si>
  <si>
    <t>40 Kg N/ha/yr</t>
  </si>
  <si>
    <t>overstory_carbon_rate</t>
  </si>
  <si>
    <t>Swietenia macrophylla, Euterpe oleracea, Musa acuminata, Piper nigrum</t>
  </si>
  <si>
    <t>Swietenia macrophylla, Euterpe oleracea, Musa acuminata, Piper nigrum, Theobroma cacao</t>
  </si>
  <si>
    <t>20 Kg N/ha/yr</t>
  </si>
  <si>
    <t>Swietenia macrophylla, Euterpe oleracea</t>
  </si>
  <si>
    <t>Swietenia macrophylla, Euterpe oleracea, Theobroma cacao</t>
  </si>
  <si>
    <t>0 kg N/ha/yr</t>
  </si>
  <si>
    <t>litter_carbon_rate</t>
  </si>
  <si>
    <t>multi-story cocoa agroforestry</t>
  </si>
  <si>
    <t>3 to 5</t>
  </si>
  <si>
    <t>8 to 10</t>
  </si>
  <si>
    <t>30 to 50</t>
  </si>
  <si>
    <t xml:space="preserve">cocoa agroforestry </t>
  </si>
  <si>
    <t>Pycnanthus angolensis, Petersianthusmacrocarpus, Terminalia superba, Musanga cecropioides, Dacryodes edulis, Persea americana and Mangifera indica</t>
  </si>
  <si>
    <t>Talhão Paulo Júlio</t>
  </si>
  <si>
    <t>Table 11</t>
  </si>
  <si>
    <t>Cacao 3x3m
Shade trees 12x12m</t>
  </si>
  <si>
    <t>row</t>
  </si>
  <si>
    <t> </t>
  </si>
  <si>
    <t>mahogany, ipe, andiroba, avocado, cedar (Cedrela fissilis), açaí, mango, cupuaçu, orange (Citrus aurantium ssp.), tatajuba, teak (Tectona grandis) and copaiba (Copaifera multijuga)</t>
  </si>
  <si>
    <t>Talhão D6</t>
  </si>
  <si>
    <t>Talhão D3</t>
  </si>
  <si>
    <t>KC 02</t>
  </si>
  <si>
    <t>Supplementary materials</t>
  </si>
  <si>
    <t>45.31:42.83:11.86</t>
  </si>
  <si>
    <t>Terminalia superba, Entandophragma angolense, Alstonia boonei de Wild, Antiaris toxicaria, Spathodea campanulata, Citrus sinensis, Persea americana, Mangifera indica</t>
  </si>
  <si>
    <t>zero or minimal tillage, thinning of existing forest, planting of seedlings</t>
  </si>
  <si>
    <t>manual weed control, cover crops, remove mistletoe/dead branches/black pods, apply pesticides (85-500 ml/ha), no annual pruning, increasingly intensify cacao coverage as trees die</t>
  </si>
  <si>
    <t>inorganic fertilizer (‘Asaasewura’ (NPK 0:22:18 + 9Ca+7S+6MgO), a specially formulated cocoa fertilizer 110 kg/ha) or Cocofeed or triple super phosophate and ammonium sulphate</t>
  </si>
  <si>
    <t>14,19,32,36,37</t>
  </si>
  <si>
    <t>took soil texture data by young, mature, old (Table S3)</t>
  </si>
  <si>
    <t>KC 07</t>
  </si>
  <si>
    <t>KC 09</t>
  </si>
  <si>
    <t>KC 10</t>
  </si>
  <si>
    <t>KC 11</t>
  </si>
  <si>
    <t>KC 13</t>
  </si>
  <si>
    <t>KC 18</t>
  </si>
  <si>
    <t>KC 20</t>
  </si>
  <si>
    <t>KC 21</t>
  </si>
  <si>
    <t>KC 22</t>
  </si>
  <si>
    <t>KC 23</t>
  </si>
  <si>
    <t>KC 25</t>
  </si>
  <si>
    <t>KC 29</t>
  </si>
  <si>
    <t>KC 39</t>
  </si>
  <si>
    <t>KC 03</t>
  </si>
  <si>
    <t>47.36:42.92:9.73</t>
  </si>
  <si>
    <t>KC 04</t>
  </si>
  <si>
    <t>KC 15</t>
  </si>
  <si>
    <t>KC 16</t>
  </si>
  <si>
    <t>KC 24</t>
  </si>
  <si>
    <t>KC 26</t>
  </si>
  <si>
    <t>KC 27</t>
  </si>
  <si>
    <t>KC 28</t>
  </si>
  <si>
    <t>KC 31</t>
  </si>
  <si>
    <t>KC 32</t>
  </si>
  <si>
    <t>KC 36</t>
  </si>
  <si>
    <t>KC 40</t>
  </si>
  <si>
    <t>KC 41</t>
  </si>
  <si>
    <t>KC 42</t>
  </si>
  <si>
    <t>KC 01</t>
  </si>
  <si>
    <t>36.63:47.91:15.47</t>
  </si>
  <si>
    <t>KC 05</t>
  </si>
  <si>
    <t>KC 06</t>
  </si>
  <si>
    <t>KC 08</t>
  </si>
  <si>
    <t>KC 12</t>
  </si>
  <si>
    <t>KC 14</t>
  </si>
  <si>
    <t>KC 17</t>
  </si>
  <si>
    <t>KC 19</t>
  </si>
  <si>
    <t>KC 30</t>
  </si>
  <si>
    <t>KC 33</t>
  </si>
  <si>
    <t>KC 34</t>
  </si>
  <si>
    <t>KC 35</t>
  </si>
  <si>
    <t>KC 37</t>
  </si>
  <si>
    <t>KC 38</t>
  </si>
  <si>
    <t>NO 01</t>
  </si>
  <si>
    <t>regular manual weeding, use cover crops, no chemical weed control, remove mistletoes/dead brances/black pods, spray with neem tree extract when necessary, annual pruning, increasing cacao coverage as trees die</t>
  </si>
  <si>
    <t>improve fertility with cover crops, compost, farm yard manure, shade trees, organic fertilizer (Elite organic fertilizer (NPK 3:4:4 + 9Ca+1Mg+0.04B + 0.08Zn+11organic matter) at a rate of 245 kg/ha)</t>
  </si>
  <si>
    <t>NO 03</t>
  </si>
  <si>
    <t>NO 04</t>
  </si>
  <si>
    <t>NO 06</t>
  </si>
  <si>
    <t>NO 08</t>
  </si>
  <si>
    <t>NO 09</t>
  </si>
  <si>
    <t>NO 11</t>
  </si>
  <si>
    <t>NO 17</t>
  </si>
  <si>
    <t>NO 19</t>
  </si>
  <si>
    <t>NO 20</t>
  </si>
  <si>
    <t>NO 24</t>
  </si>
  <si>
    <t>NO 26</t>
  </si>
  <si>
    <t>NO 28</t>
  </si>
  <si>
    <t>NO 30</t>
  </si>
  <si>
    <t>NO 02</t>
  </si>
  <si>
    <t>NO 07</t>
  </si>
  <si>
    <t>NO 10</t>
  </si>
  <si>
    <t>NO 12</t>
  </si>
  <si>
    <t>NO 14</t>
  </si>
  <si>
    <t>NO 15</t>
  </si>
  <si>
    <t>NO 16</t>
  </si>
  <si>
    <t>NO 21</t>
  </si>
  <si>
    <t>NO 22</t>
  </si>
  <si>
    <t>NO 25</t>
  </si>
  <si>
    <t>NO 27</t>
  </si>
  <si>
    <t>NO 31</t>
  </si>
  <si>
    <t>NO 32</t>
  </si>
  <si>
    <t>NO 35</t>
  </si>
  <si>
    <t>NO 05</t>
  </si>
  <si>
    <t>NO 13</t>
  </si>
  <si>
    <t>NO 18</t>
  </si>
  <si>
    <t>NO 23</t>
  </si>
  <si>
    <t>NO 29</t>
  </si>
  <si>
    <t>NO 33</t>
  </si>
  <si>
    <t>NO 34</t>
  </si>
  <si>
    <t>NO 36</t>
  </si>
  <si>
    <t>NO 37</t>
  </si>
  <si>
    <t>NO 38</t>
  </si>
  <si>
    <t>NO 39</t>
  </si>
  <si>
    <t>NO 40</t>
  </si>
  <si>
    <t>NO 41</t>
  </si>
  <si>
    <t>NO 42</t>
  </si>
  <si>
    <t>took soil texture/bulk density data by young, mature, old (Table S3)</t>
  </si>
  <si>
    <t>CAAs 0-5</t>
  </si>
  <si>
    <t xml:space="preserve">in 5 rows 1m apart spaced 1.6m in 16m in rubber interrows </t>
  </si>
  <si>
    <t>N g/kg</t>
  </si>
  <si>
    <t>pH</t>
  </si>
  <si>
    <t>30.60; 35.91; 33.48</t>
  </si>
  <si>
    <t>H. brasiliensis-C. arabica</t>
  </si>
  <si>
    <t>FMAs 0-5</t>
  </si>
  <si>
    <t xml:space="preserve">in 8 rows spaced 1m x 0.8m in 16m in rubber interrows  </t>
  </si>
  <si>
    <t>24.32; 38.72; 36.96</t>
  </si>
  <si>
    <t>H. brasiliensis-T. cacao</t>
  </si>
  <si>
    <t>CAAs 5-15</t>
  </si>
  <si>
    <t>25.19; 36.86; 37.94</t>
  </si>
  <si>
    <t>FMAs 5-15</t>
  </si>
  <si>
    <t>22.87; 38.7; 38.43</t>
  </si>
  <si>
    <t>CAAs 15-30</t>
  </si>
  <si>
    <t>21.84; 39.28; 38.88</t>
  </si>
  <si>
    <t>FMAs 15-30</t>
  </si>
  <si>
    <t>21.51; 38.10; 40.39</t>
  </si>
  <si>
    <t>CM42</t>
  </si>
  <si>
    <t>coffee plantation and Agroforestry</t>
  </si>
  <si>
    <t>.:.:13.3</t>
  </si>
  <si>
    <t>coffea arabica</t>
  </si>
  <si>
    <t>coffee Arabica</t>
  </si>
  <si>
    <t xml:space="preserve">Native Agroforestry shade tree and moderate mean annual precipitation </t>
  </si>
  <si>
    <t>CM44</t>
  </si>
  <si>
    <t>.:.:10.5</t>
  </si>
  <si>
    <t xml:space="preserve">Exotic Agroforestry shade tree and moderate mean annual precipitation </t>
  </si>
  <si>
    <t>CM46</t>
  </si>
  <si>
    <t>.:.:21.8</t>
  </si>
  <si>
    <t xml:space="preserve">Exotic Agroforestry shade tree and high mean annual precipitation </t>
  </si>
  <si>
    <t>Grevillea robusta</t>
  </si>
  <si>
    <t>coffee Aribica</t>
  </si>
  <si>
    <t>CM41</t>
  </si>
  <si>
    <t>.:.:14.7</t>
  </si>
  <si>
    <t>coffea canephora</t>
  </si>
  <si>
    <t>coffee Robusta</t>
  </si>
  <si>
    <t>CM43</t>
  </si>
  <si>
    <t>CM45</t>
  </si>
  <si>
    <t xml:space="preserve">Native Agroforestry shade tree and high mean annual precipitation </t>
  </si>
  <si>
    <t>CM47</t>
  </si>
  <si>
    <t>cocoa  agroforestry system</t>
  </si>
  <si>
    <t>Theobroma grandiflorum, Spondias dulcis, Plinia cauliflora</t>
  </si>
  <si>
    <t>limestone application</t>
  </si>
  <si>
    <t>After 3 years, application of 10-10-10 and 9t/ha chicken manure</t>
  </si>
  <si>
    <t>CM48</t>
  </si>
  <si>
    <t>After 6 years, limstone and 6 t/ha of chicken manure were applied</t>
  </si>
  <si>
    <t>CM11</t>
  </si>
  <si>
    <t>Coffee farm with Agroforestry system</t>
  </si>
  <si>
    <t>Certified organic farm</t>
  </si>
  <si>
    <t>CM12</t>
  </si>
  <si>
    <t>Non-certified farm</t>
  </si>
  <si>
    <t>CM13</t>
  </si>
  <si>
    <t>Figure 5</t>
  </si>
  <si>
    <t>Certified UTz-Rainforest alliance farm</t>
  </si>
  <si>
    <t>CM14</t>
  </si>
  <si>
    <t>Nespresso-certified farm</t>
  </si>
  <si>
    <t>CM15</t>
  </si>
  <si>
    <t>Figure 7</t>
  </si>
  <si>
    <t>CM51</t>
  </si>
  <si>
    <t>Immature</t>
  </si>
  <si>
    <t>Cocoa agrofrestry</t>
  </si>
  <si>
    <t>CM52</t>
  </si>
  <si>
    <t>Young</t>
  </si>
  <si>
    <t>11 to 20</t>
  </si>
  <si>
    <t>CM53</t>
  </si>
  <si>
    <t>Mature</t>
  </si>
  <si>
    <t>21 to 40</t>
  </si>
  <si>
    <t>CM54</t>
  </si>
  <si>
    <t>Old</t>
  </si>
  <si>
    <t>41 to 60</t>
  </si>
  <si>
    <t>CM55</t>
  </si>
  <si>
    <t>Very old</t>
  </si>
  <si>
    <t>&gt;61</t>
  </si>
  <si>
    <t>shaded cacao agroforestry</t>
  </si>
  <si>
    <t>Table 15.4</t>
  </si>
  <si>
    <t xml:space="preserve">clay-loam </t>
  </si>
  <si>
    <t>shaded coffee agroforestry</t>
  </si>
  <si>
    <t>CM26</t>
  </si>
  <si>
    <t>CM71</t>
  </si>
  <si>
    <t>old cocoa or coffee plantations</t>
  </si>
  <si>
    <t>shaded agroforests</t>
  </si>
  <si>
    <t>Figure 3.c</t>
  </si>
  <si>
    <t>clayley</t>
  </si>
  <si>
    <t>promoted multi-strata structures by using timber trees and nitrogen-fixing trees</t>
  </si>
  <si>
    <t>CM72</t>
  </si>
  <si>
    <t>Tropical montane cloud forest</t>
  </si>
  <si>
    <t>Intensive shade coffee</t>
  </si>
  <si>
    <t>2016 to 2017</t>
  </si>
  <si>
    <t>Traditional shade coffee</t>
  </si>
  <si>
    <t>loam</t>
  </si>
  <si>
    <t>Simple AF</t>
  </si>
  <si>
    <t>typically in the region, cocoa seedlings are planted on land completely cleared from forests by manual cutting of trees and undergrowth</t>
  </si>
  <si>
    <t>Soil C</t>
  </si>
  <si>
    <t>Wonuahoa 27.8:37.1:36, Asinua Jaya 37:30.2:32.9, Lawonua 18.2:46.9:34.9</t>
  </si>
  <si>
    <t>gliricidia, musa paradisica</t>
  </si>
  <si>
    <t>Intermediate AF</t>
  </si>
  <si>
    <t>gliricidia, musa paradisica, timber</t>
  </si>
  <si>
    <t>Complex AF</t>
  </si>
  <si>
    <t>5 to 9</t>
  </si>
  <si>
    <t>Cocoa Mono</t>
  </si>
  <si>
    <t>cocoa monoculture</t>
  </si>
  <si>
    <t>Cocoa mono</t>
  </si>
  <si>
    <t>fallow</t>
  </si>
  <si>
    <t>open-grown cacao</t>
  </si>
  <si>
    <t>loam to sandy clay loam</t>
  </si>
  <si>
    <t>Cocoa E. angolense</t>
  </si>
  <si>
    <t>Entandrophragma angolense</t>
  </si>
  <si>
    <t>Entandrophragma angolense, Theobroma cacao</t>
  </si>
  <si>
    <t>CocoaT ivorensis</t>
  </si>
  <si>
    <t>Terminalia ivorensis</t>
  </si>
  <si>
    <t>Terminalia ivorensis, Theobroma caca</t>
  </si>
  <si>
    <t>open-grown</t>
  </si>
  <si>
    <t>open-grown coffee</t>
  </si>
  <si>
    <t>AF</t>
  </si>
  <si>
    <t>Hevea brasiliensis, Coffea arabica</t>
  </si>
  <si>
    <t>Zone A</t>
  </si>
  <si>
    <t>aboverground_carbon</t>
  </si>
  <si>
    <t>min_height</t>
  </si>
  <si>
    <t>Zone B</t>
  </si>
  <si>
    <t>Zone C</t>
  </si>
  <si>
    <t>Zone D</t>
  </si>
  <si>
    <t>15 yr cocoa A (0.25 distance)</t>
  </si>
  <si>
    <t>SOM% 0-15</t>
  </si>
  <si>
    <t>%SOM</t>
  </si>
  <si>
    <t>tree spacing cocoa 2.5 m, kola 5.3 m; Spacing between species avg 4 m</t>
  </si>
  <si>
    <t>pH 0-15</t>
  </si>
  <si>
    <t>82;10;8</t>
  </si>
  <si>
    <t>Theobroma cacao, Cola nitida</t>
  </si>
  <si>
    <t>SOM% 15-45</t>
  </si>
  <si>
    <t>pH 15-45</t>
  </si>
  <si>
    <t>80;9.6;10.4</t>
  </si>
  <si>
    <t>SOC by Walkley Black converted to SOM by 1.724 factor</t>
  </si>
  <si>
    <t>15 yr cocoa B (0.5 distance)</t>
  </si>
  <si>
    <t>81.4;10;6;8</t>
  </si>
  <si>
    <t>80.4;9;10.6</t>
  </si>
  <si>
    <t>15 yr cocoa C (0.75 distance)</t>
  </si>
  <si>
    <t>pH  0-15</t>
  </si>
  <si>
    <t>79.8;9.2;11</t>
  </si>
  <si>
    <t>40 yr cocoa A (0.25 distance)</t>
  </si>
  <si>
    <t>81.3;7.1;11.6</t>
  </si>
  <si>
    <t>72.8;10.2;17</t>
  </si>
  <si>
    <t>40 yr cocoa B (0.5 distance)</t>
  </si>
  <si>
    <t>81.7;7.6;10.7</t>
  </si>
  <si>
    <t xml:space="preserve">40 yr cocoa B(0.5 distance) </t>
  </si>
  <si>
    <t>73.8;10;16.2</t>
  </si>
  <si>
    <t>40 yr cocoa B (0.75 distance)</t>
  </si>
  <si>
    <t>82.1;7.5;10.4</t>
  </si>
  <si>
    <t>73.8;10.2;16</t>
  </si>
  <si>
    <t xml:space="preserve">  Reserva  Indígena Bribri </t>
  </si>
  <si>
    <t>Conglomerado 1</t>
  </si>
  <si>
    <t>2009 to 2010</t>
  </si>
  <si>
    <t>Cordia alliadora, Cederala odorata, Inga spp, Bactris gasipaes, Citrus spp</t>
  </si>
  <si>
    <t>Conglomerado 2</t>
  </si>
  <si>
    <t>Conglomerado 3</t>
  </si>
  <si>
    <t>Conglomerado 4</t>
  </si>
  <si>
    <t>E*U</t>
  </si>
  <si>
    <t>monoculture cocoa</t>
  </si>
  <si>
    <t>10 to 28</t>
  </si>
  <si>
    <t>51%:40%:8.3%</t>
  </si>
  <si>
    <t>cacao tree</t>
  </si>
  <si>
    <t>C measured</t>
  </si>
  <si>
    <t xml:space="preserve">Newbouldia laevis dominant in eastern plots </t>
  </si>
  <si>
    <t xml:space="preserve">Western </t>
  </si>
  <si>
    <t>W*U</t>
  </si>
  <si>
    <t>52%:38%:11.7%</t>
  </si>
  <si>
    <t>Persea americana dominant in western plots</t>
  </si>
  <si>
    <t>E*S</t>
  </si>
  <si>
    <t>shade-grown cocoa</t>
  </si>
  <si>
    <t>Terminalia  ivorensis,  Terminalia    superba,    Entandrophragma    cylindricum,    Entandrophragma   angolense,   Newbouldia   laevis,   Persea  americana,  Celtis  mildbraedii,  Cola  nitida,  Carica  papaya, Palmae sp., Spondia smombin, Ficus exasperate, Citrus  sinensis  (L.)  Osbeck,  Acacia  mangium</t>
  </si>
  <si>
    <t>W*S</t>
  </si>
  <si>
    <t>primary/secondary forest</t>
  </si>
  <si>
    <t>Cecropia spp</t>
  </si>
  <si>
    <t>pesticides used</t>
  </si>
  <si>
    <t>fertilizers used</t>
  </si>
  <si>
    <t>0.5 biomass to carbon conversion factor</t>
  </si>
  <si>
    <t>UTZ kapeh</t>
  </si>
  <si>
    <t>tCO2e/ha/yr</t>
  </si>
  <si>
    <t>Cupressus lusitanica, Coffea arabica</t>
  </si>
  <si>
    <t>use of N-fixng plants</t>
  </si>
  <si>
    <t>Cupressus lusitanica</t>
  </si>
  <si>
    <t>Comercio justo</t>
  </si>
  <si>
    <t>Pinuss spp, fruit trees, Coffea arabica</t>
  </si>
  <si>
    <t>use of nitrogen fertilizers, but regulated</t>
  </si>
  <si>
    <t>Pinuss spp, fruit trees</t>
  </si>
  <si>
    <t>comercio justo</t>
  </si>
  <si>
    <t>Organic</t>
  </si>
  <si>
    <t>Cordia aliodora, Inga spp, Eucalyptus spp, Coffea arabica</t>
  </si>
  <si>
    <t>organic fertilizers used</t>
  </si>
  <si>
    <t>Cordia aliodora, Inga spp, Eucalyptus spp</t>
  </si>
  <si>
    <t>Rainforest</t>
  </si>
  <si>
    <t>Eucalptus spp, Cordia alliodora, Coffea arabica</t>
  </si>
  <si>
    <t>Eucalptus spp, Cordia alliodora</t>
  </si>
  <si>
    <t xml:space="preserve">conventional </t>
  </si>
  <si>
    <t>Eucalptus spp, Cordia alliodora, Cupressus lusitanica, Coffea arabica</t>
  </si>
  <si>
    <t>Eucalptus spp, Cordia alliodora, Cupressus lusitanica</t>
  </si>
  <si>
    <t>Falcata-coffee multistorey system</t>
  </si>
  <si>
    <t>shade coffee</t>
  </si>
  <si>
    <t>Paraserianthes falcataria, Coffea arabica, Theobroma cacao, Mangifera indica, Nephelium lappaceum, Citrus maxima</t>
  </si>
  <si>
    <t>Acacia mangium</t>
  </si>
  <si>
    <t>The acacia was not given any ferti1iser apart from that at initial planting but the cocoa plants were given regular fertiliser treatment (approximately 125 g Nutrex Blue (NPK) per tree every six months</t>
  </si>
  <si>
    <t>monoculture</t>
  </si>
  <si>
    <t>0.45 biomass to carbon conversion factor</t>
  </si>
  <si>
    <t>mixed</t>
  </si>
  <si>
    <t>multi-strata shade coffee</t>
  </si>
  <si>
    <t>OIS</t>
  </si>
  <si>
    <t>0.1 m</t>
  </si>
  <si>
    <t>Inga punctuata, Inga pavoniana, Inga, thibaudiana, Inga radians</t>
  </si>
  <si>
    <t>0.5 conversion factor</t>
  </si>
  <si>
    <t>OPC</t>
  </si>
  <si>
    <t>Inga punctata, Heliocarpus popayanensis, Nectandra salicifolia, Cupanaia dentata, Musa sapientum, Oecopetalum mexicanum, Vermonia deppeana, Persea americana, Solanum erianthum, Rhamnus capraefolia, Croton draco, Citrus sinensis, Bunchosia lanceolata</t>
  </si>
  <si>
    <t>NOPC</t>
  </si>
  <si>
    <t>Inga spp, Musa sapientum, Liquidambar styraciflua, Croton draco, Oecopetalum mexicanum, Piper auritum, Chaetoptelea mexicana</t>
  </si>
  <si>
    <t>AFS: Coffee with E. poeppigiana (&gt;10 Years)</t>
  </si>
  <si>
    <t>&gt;10</t>
  </si>
  <si>
    <t>t C/ha</t>
  </si>
  <si>
    <t>Coffea arabica,E. poeppigiana</t>
  </si>
  <si>
    <t>Coffee</t>
  </si>
  <si>
    <t>30 cm</t>
  </si>
  <si>
    <t>AFS: Coffee with Eucalyptus (4 Years)</t>
  </si>
  <si>
    <t>Coffea arabica, Eucalyptus deglupta</t>
  </si>
  <si>
    <t>AFS: Coffee with Eucalyptus (6 Years)</t>
  </si>
  <si>
    <t>AFS: Coffee with Eucalyptus (8 Years)</t>
  </si>
  <si>
    <t xml:space="preserve">Grecia </t>
  </si>
  <si>
    <t>Monoculture: Coffee completely unshaded</t>
  </si>
  <si>
    <t xml:space="preserve">MartÌnez de la Torre/Tlapacoyan </t>
  </si>
  <si>
    <t>Ci+PI</t>
  </si>
  <si>
    <t>Citrus</t>
  </si>
  <si>
    <t>Ci+CF+PI</t>
  </si>
  <si>
    <t>monoculture coffee</t>
  </si>
  <si>
    <t xml:space="preserve">Coffea arabica </t>
  </si>
  <si>
    <t>sugarcane cropland</t>
  </si>
  <si>
    <t>Agroforestry systems (AFS) with Cooffee and Eucalyptus</t>
  </si>
  <si>
    <t>2002-2003</t>
  </si>
  <si>
    <t>Table 17</t>
  </si>
  <si>
    <t>7,5 cm</t>
  </si>
  <si>
    <t>73,6 cm</t>
  </si>
  <si>
    <t>Coffea arabica, Eucaliptus deglupta</t>
  </si>
  <si>
    <t>Agroforestry systems (AFS) with Cooffee and Laurel</t>
  </si>
  <si>
    <t>Table 16</t>
  </si>
  <si>
    <t>10 cm</t>
  </si>
  <si>
    <t>70 cm</t>
  </si>
  <si>
    <t>Coffea arabica, Cordia alliodora</t>
  </si>
  <si>
    <t>San Isidro de Pérez Zeledón</t>
  </si>
  <si>
    <t>Agroforestry systems (AFS) with Cooffee and Terminalia amazonia</t>
  </si>
  <si>
    <t>Table 18</t>
  </si>
  <si>
    <t>5 cm</t>
  </si>
  <si>
    <t>20 cm</t>
  </si>
  <si>
    <t>Coffea arabica, Terminalia amazonia</t>
  </si>
  <si>
    <t>Cordia alliodora, Theobroma cacao</t>
  </si>
  <si>
    <t>Pioneiro AF</t>
  </si>
  <si>
    <t>prev forest, slash and burn, 1 year rice-maize-beans</t>
  </si>
  <si>
    <t>agroforestry</t>
  </si>
  <si>
    <t>organic carbon</t>
  </si>
  <si>
    <t>240 Theobroma grandiflorum/ha, 65 Bactris gasipaes/ha, 32 Bertholletia excelsa/ha</t>
  </si>
  <si>
    <t>Theobroma grandiflorum, Bactris gasipaes, Bertholletia excelsa</t>
  </si>
  <si>
    <t>legume cover crops, no chemical fertilizer</t>
  </si>
  <si>
    <t>Cascalho AF</t>
  </si>
  <si>
    <t>Linha-5 AF</t>
  </si>
  <si>
    <t>shade-grown coffee (high shade)</t>
  </si>
  <si>
    <t>2.5 to 6</t>
  </si>
  <si>
    <t>Cordia alliodora, Inga spp, Coffea arabica</t>
  </si>
  <si>
    <t>conversion factor of 0.5 used for biomass to carbon</t>
  </si>
  <si>
    <t>4 to 8</t>
  </si>
  <si>
    <t>shade-grown coffee (low shade)</t>
  </si>
  <si>
    <t>shade-grown coffee (medium shade)</t>
  </si>
  <si>
    <t>cacao-agroforestry</t>
  </si>
  <si>
    <t>rubber garden</t>
  </si>
  <si>
    <t>&lt;2</t>
  </si>
  <si>
    <t>clay and silt</t>
  </si>
  <si>
    <t>Parkia speciosa, Hevea brasiliensis, Theobroma cacao</t>
  </si>
  <si>
    <t>The trees were felled and the land was cleared using fire</t>
  </si>
  <si>
    <t>understorey_carbon</t>
  </si>
  <si>
    <t>Parkia speciosa, Hevea brasiliensis</t>
  </si>
  <si>
    <t>SFC</t>
  </si>
  <si>
    <t>30-38:26-31:33-40</t>
  </si>
  <si>
    <t>Acacia abyssinica, Albizia gummifera, Allophylus abyssinicus, Apodytes dimidiata, Bersama abyssinica, Bridelia micrantha, Celtis africana, Chionanthus mildbraedii, Clausena anisata, Cordia africana, Croton macrostachyus, Diospyros abyssinica, Dracaena steudneri, Ehretia cymosa, Ekebergia capensis, Ficus mucuso, Ficus sur, Ficus thonningii, Ficus vasta, Flacourtia indica, Galiniera saxifraga, Grewia ferruginea, Maesa lanceolata, Maytenus arbutifolia, Millettia ferrugineam, Phoenix reclinata,Pittosporum viridiflorum, Podocarpus falcatus, Polyscias fulva, Prunus africana, Rothmania urcelliformis, Sapium ellipticum, Schefflera abyssinica, Schrebera alata, Syzygium guineense, Terminalia schimperiana, Trichilia dregeana, Trilepisium madagascariense, Vangueria apiculata, Vepris dainellii, Vernonia amygdalina, Vernonia auriculifera</t>
  </si>
  <si>
    <t>Non-certified</t>
  </si>
  <si>
    <t>CAFE practices</t>
  </si>
  <si>
    <t>Faitrade</t>
  </si>
  <si>
    <t>Organic+Fairtrade</t>
  </si>
  <si>
    <t>UTz certified</t>
  </si>
  <si>
    <t>Full sun coffee</t>
  </si>
  <si>
    <t>Figure 1a</t>
  </si>
  <si>
    <t>fertilized  at  a  180  kg  N  ha-1  yr-4</t>
  </si>
  <si>
    <t>0.47 B to C conversion factor</t>
  </si>
  <si>
    <t>liiter_carbon</t>
  </si>
  <si>
    <t>fertilized  at  a  180  kg  N  ha-1  yr-5</t>
  </si>
  <si>
    <t xml:space="preserve"> ICAFE </t>
  </si>
  <si>
    <t>Figure 1b</t>
  </si>
  <si>
    <t>fertilized  at  a  250  kg  N  ha-1  yr-1  rat</t>
  </si>
  <si>
    <t>Eucalyptus deglupta - coffee</t>
  </si>
  <si>
    <t>fertilized  at  a  180  kg  N  ha-1  yr-1</t>
  </si>
  <si>
    <t>fertilized  at  a  180  kg  N  ha-1  yr-2</t>
  </si>
  <si>
    <t>Eucalyptus  deglupta, Coffea arabica</t>
  </si>
  <si>
    <t>fertilized  at  a  180  kg  N  ha-1  yr-3</t>
  </si>
  <si>
    <t>Inga densiflora - coffee</t>
  </si>
  <si>
    <t>Inga densiflora</t>
  </si>
  <si>
    <t>Inga densiflora, Coffea arabica</t>
  </si>
  <si>
    <t xml:space="preserve"> Kakum Conservation Area</t>
  </si>
  <si>
    <t>Young cocoa (100m)</t>
  </si>
  <si>
    <t>2014  to 2017</t>
  </si>
  <si>
    <t>high sand content</t>
  </si>
  <si>
    <t>Terminalia ivorensis, Ceiba pentandra, Entandrophragma angolense, Milicia regia, Bombax buonopozense, Petersianthus macrocarpus, Triplochiton scleroxylon</t>
  </si>
  <si>
    <t>Terminalia ivorensis, Ceiba pentandra, Entandrophragma angolense, Milicia regia, Bombax buonopozense, Petersianthus macrocarpus, Triplochiton scleroxylon, Theobroma cacao</t>
  </si>
  <si>
    <t>Medium cocoa (100m)</t>
  </si>
  <si>
    <t>Triplochiton scleroxylon, erminalia ivorensis</t>
  </si>
  <si>
    <t>Old cocoa (100m)</t>
  </si>
  <si>
    <t>Discoglypremna caloneura, Hannoa klaineana, Afzelia bella, Parkia bicolor, Bombax buonopozense, Erythrina vogelii</t>
  </si>
  <si>
    <t>Discoglypremna caloneura, Hannoa klaineana, Afzelia bella, Parkia bicolor, Bombax buonopozense, Erythrina vogelii, Theobroma cacao</t>
  </si>
  <si>
    <t>Young cocoa (500m)</t>
  </si>
  <si>
    <t>Ricinodendron heudelotii, Sterculia tragacantha, Cola nitida, Antiaris toxicaria, Lannea welwitschii, Amphimas pterocarpoides, Entandrophragma angolense, Daniellia ogea, Citrus sinensis, Morinda lucida</t>
  </si>
  <si>
    <t>Ricinodendron heudelotii, Sterculia tragacantha, Cola nitida, Antiaris toxicaria, Lannea welwitschii, Amphimas pterocarpoides, Entandrophragma angolense, Daniellia ogea, Citrus sinensis, Morinda lucida, Theobroma cacao</t>
  </si>
  <si>
    <t>Medium cocoa (500m)</t>
  </si>
  <si>
    <t>Ficus sur, Morinda lucida, Petersianthus macrocarpus, Celtis zenkeri, Ficus exasperate, Citrus sinensis, Irvingia gabonensis, Celtis mildbraedii</t>
  </si>
  <si>
    <t>Ficus sur, Morinda lucida, Petersianthus macrocarpus, Celtis zenkeri, Ficus exasperate, Citrus sinensis, Irvingia gabonensis, Celtis mildbraedii, Theobroma cacao</t>
  </si>
  <si>
    <t>Old cocoa (500m)</t>
  </si>
  <si>
    <t>Hannoa klaineana, Erythrina vogelii, Nesogordonia papaverifera, Sterculia tragacantha, Discoglypremna caloneura, Ficus sur</t>
  </si>
  <si>
    <t>Hannoa klaineana, Erythrina vogelii, Nesogordonia papaverifera, Sterculia tragacantha, Discoglypremna caloneura, Ficus sur, Theobroma cacao</t>
  </si>
  <si>
    <t>Old cocoa (1km)</t>
  </si>
  <si>
    <t xml:space="preserve">Ficus sur, Nesogordonia papaverifera, Albizia zygia, Voacanga Africana, Pycnanthus angolensis, Milicia excelsa, Morinda lucida, </t>
  </si>
  <si>
    <t>Cocoa/Timber (5km)</t>
  </si>
  <si>
    <t xml:space="preserve">Petersianthus macrocarpus, Lannea welwitschii, Bridelia atroviridis, Zanthoxylum zanthoxyloides, Spathodea campanulata, Antiaris toxicaria, Discoglypremna caloneur, </t>
  </si>
  <si>
    <t>Petersianthus macrocarpus, Lannea welwitschii, Bridelia atroviridis, Zanthoxylum zanthoxyloides, Spathodea campanulata, Antiaris toxicaria, Discoglypremna caloneur, Theobroma cacao</t>
  </si>
  <si>
    <t xml:space="preserve">Traditional young </t>
  </si>
  <si>
    <t>&lt;10</t>
  </si>
  <si>
    <t>clayey-sandy</t>
  </si>
  <si>
    <t>Acasiasp., Afzelia africana, Albizia zygia, Allophylus cobbe, Anthocleista shweinfurthii, Bombax buonopozense, Bombax buonopozense, Canaruim schweinfurthii, Carica papaya, Ceiba pentandra, Citrus reticulata, Citrus sinensis, Cnestis grisea,   Cola acuminata, Cola sp., Dacryodes edulis, Ficus exaspera, Ficus mucuso, Garcinia kola, Harungana madagascariensis, Hevea brasilensis, Irvingia gaonensis, Maracanga cordifolia,  Mammae africana, Mangifera indica, Milicia excelsa, Persea americana, Phyllanthus discoideus, Podocarpus milanjianus, Psidium guajava, Ricinodendron heudelotii, Rinorea paviflora, Spondias cytherea, , Tectona grandis, Terminalia superba, Triplochiton scleroxylon, Uapaca vanhouttei, Unknown, Voacanga africana</t>
  </si>
  <si>
    <t>Acasiasp., Afzelia africana, Albizia zygia, Allophylus cobbe, Anthocleista shweinfurthii, Bombax buonopozense, Bombax buonopozense, Canaruim schweinfurthii, Carica papaya, Ceiba pentandra, Citrus reticulata, Citrus sinensis, Cnestis grisea,   Cola acuminata, Cola sp., Dacryodes edulis, Ficus exaspera, Ficus mucuso, Garcinia kola, Harungana madagascariensis, Hevea brasilensis, Irvingia gaonensis, Maracanga cordifolia,  Mammae africana, Mangifera indica, Milicia excelsa, Persea americana, Phyllanthus discoideus, Podocarpus milanjianus, Psidium guajava, Ricinodendron heudelotii, Rinorea paviflora, Spondias cytherea, , Tectona grandis, Terminalia superba, Triplochiton scleroxylon, Uapaca vanhouttei, Unknown, Voacanga africana, Theobroma africana</t>
  </si>
  <si>
    <t>Traditional middle</t>
  </si>
  <si>
    <t>Traditional old</t>
  </si>
  <si>
    <t xml:space="preserve">Innovative young </t>
  </si>
  <si>
    <t>Carica papaya, Citrus sinensis, Citrus reticulata, Elaeis guineensis, Persea americana, Terminalia Superba</t>
  </si>
  <si>
    <t>Carica papaya, Citrus sinensis, Citrus reticulata, Elaeis guineensis, Persea americana, Terminalia Superba, Theobroma cacao</t>
  </si>
  <si>
    <t>Innovative middle</t>
  </si>
  <si>
    <t>Innovative old</t>
  </si>
  <si>
    <t>F- cAFS (0-14)</t>
  </si>
  <si>
    <t>forest-based shade-grown cacao</t>
  </si>
  <si>
    <t>0 to 14</t>
  </si>
  <si>
    <t>Table 2b</t>
  </si>
  <si>
    <t xml:space="preserve">min_dbh </t>
  </si>
  <si>
    <t>F- cAFS (15-30)</t>
  </si>
  <si>
    <t>15 to 30</t>
  </si>
  <si>
    <t>F- cAFS (31-50)</t>
  </si>
  <si>
    <t>31 to 50</t>
  </si>
  <si>
    <t>F cAFS (31-50)</t>
  </si>
  <si>
    <t>F- cAFS (&gt;50)</t>
  </si>
  <si>
    <t>&gt;50</t>
  </si>
  <si>
    <t>S- cAFS (0-14)</t>
  </si>
  <si>
    <t>savannah-based shade-grown cacao</t>
  </si>
  <si>
    <t>Table 2a</t>
  </si>
  <si>
    <t>S- cAFS (15-30)</t>
  </si>
  <si>
    <t>S- cAFS (31-50)</t>
  </si>
  <si>
    <t>S- cAFS (&gt;50)</t>
  </si>
  <si>
    <t>aboveground_carbon+litter_carbon</t>
  </si>
  <si>
    <t>Table 2.2</t>
  </si>
  <si>
    <t>0.45 conversion factor from b to c</t>
  </si>
  <si>
    <t>multi-strata system</t>
  </si>
  <si>
    <t>Hevea brasiliensis, Schizolobiun amazonicum, Bactris gasipae, Bertholletia excelsa</t>
  </si>
  <si>
    <t>Yaoundé, M’Balmayo, and Ebolowa</t>
  </si>
  <si>
    <t>nonrotational cacao system established through gap and understory plantings of cacao</t>
  </si>
  <si>
    <t xml:space="preserve">Plan Paredon </t>
  </si>
  <si>
    <t>tradtional coffee plantation</t>
  </si>
  <si>
    <t>montane semi deciduous tropical forest</t>
  </si>
  <si>
    <t>4 to 45</t>
  </si>
  <si>
    <t>pruning of coffee bushesand shade trees, clearing of herbs and harvesting, aredone manuall</t>
  </si>
  <si>
    <t>no fertlizers</t>
  </si>
  <si>
    <t>Inga latibracteata, Inga oerstediana, Inga punctata, Inga pavoniana</t>
  </si>
  <si>
    <t>coffee 9CA</t>
  </si>
  <si>
    <t>10 to 30</t>
  </si>
  <si>
    <t>6m x 6m</t>
  </si>
  <si>
    <t>silty clay</t>
  </si>
  <si>
    <t>Inga spp, Coffea arabica</t>
  </si>
  <si>
    <t>coffee 9CB</t>
  </si>
  <si>
    <t>coffee 9CC</t>
  </si>
  <si>
    <t xml:space="preserve">three applications of chemical or organic fertilizer and sorne type of pest control. </t>
  </si>
  <si>
    <t>organic coffee</t>
  </si>
  <si>
    <t>fertilized using coffee pulp and other natural fertilizers, and pests are controlled usiog biological methods.</t>
  </si>
  <si>
    <t>Várzeas do rio Juba, Cametá</t>
  </si>
  <si>
    <t>SAF1</t>
  </si>
  <si>
    <t>AFS - Açai and cacao</t>
  </si>
  <si>
    <t>Euterpe oleracea Mart., Theobroma cacao L.</t>
  </si>
  <si>
    <t>&gt;2</t>
  </si>
  <si>
    <t>cacao, açai</t>
  </si>
  <si>
    <t>The biomass (BS) was estimated by the indirect method from the data of a forest inventory carried out in seven 0.25 ha plots (50 m x 50 m). An average of 2594 individuals/ha with DBH &gt;5 cm were inventoried.
To obtain the carbon stock  contained in the BS in one hectare, this total BS was multiplied by a factor of 0.45.</t>
  </si>
  <si>
    <t>SAF2</t>
  </si>
  <si>
    <t>SAF3</t>
  </si>
  <si>
    <t>SAF4</t>
  </si>
  <si>
    <t>SAF5</t>
  </si>
  <si>
    <t>SAF6</t>
  </si>
  <si>
    <t>SAF7</t>
  </si>
  <si>
    <t>Huehuetán/Suchiate/Mapastepec/Huixtla/Tuzantán/Acapetahua/Escuintla</t>
  </si>
  <si>
    <t>0-50</t>
  </si>
  <si>
    <t>51-100</t>
  </si>
  <si>
    <t>Acacoyagua/Tuxtla Chico/Cacahoatán</t>
  </si>
  <si>
    <t>&gt;100</t>
  </si>
  <si>
    <t>Campo Experimental da EMBRAPA de Capitão Poço</t>
  </si>
  <si>
    <t>Agroecossistema de seringueira com cacaueiro</t>
  </si>
  <si>
    <t>The cover of the area prior to the consortium was made up vegetation characteristic of primary forest, which was felled and burned in burned in the year 1976</t>
  </si>
  <si>
    <t>AFS - cacao x Rubber tree</t>
  </si>
  <si>
    <t>aboveground_ biomass + belowground_biomass</t>
  </si>
  <si>
    <t>kg/ha</t>
  </si>
  <si>
    <t>960 cacao x 140 Rubber tree</t>
  </si>
  <si>
    <t>Total clay content ranges from 23% in the surface layer to 28% in the 50-100 cm layer</t>
  </si>
  <si>
    <t>For the determination of the aerial phytomass three samples of each component (leaves, branches and stem) per plant. rubber and cacao plants. For the pivotal roots and thick roots three samples of each group, per plant, were also three samples of each group were taken per plant. All the material was weighed and placed in an oven to dry at 650 C. A From the weight of these samples were calculated the phytomass of leaves. From the weight of these samples the phytomass of leaves, branches, stem and roots of both rubber trees and cacao trees were calculated.</t>
  </si>
  <si>
    <t>The cover of the area prior to the consortium was made up vegetation characteristic of primary forest, which was felled and burned in burned in the year 1977</t>
  </si>
  <si>
    <t>961 cacao x 140 Rubber tree</t>
  </si>
  <si>
    <t>The organic matter of the litter was determined by collecting fifteen samples monthly from January to December 1991, using a square wooden frame with an internal area of 484 cm2.</t>
  </si>
  <si>
    <t>The cover of the area prior to the consortium was made up vegetation characteristic of primary forest, which was felled and burned in burned in the year 1978</t>
  </si>
  <si>
    <t>962 cacao x 140 Rubber tree</t>
  </si>
  <si>
    <t>The organic matter of the soil was determined through the analysis organic carbon analysis in a composite sample made up of 20 single samples collected at different points in the experimental plot,</t>
  </si>
  <si>
    <t>The cover of the area prior to the consortium was made up vegetation characteristic of primary forest, which was felled and burned in burned in the year 1979</t>
  </si>
  <si>
    <t>963 cacao x 140 Rubber tree</t>
  </si>
  <si>
    <t>The cover of the area prior to the consortium was made up vegetation characteristic of primary forest, which was felled and burned in burned in the year 1980</t>
  </si>
  <si>
    <t>964 cacao x 140 Rubber tree</t>
  </si>
  <si>
    <t>The cover of the area prior to the consortium was made up vegetation characteristic of primary forest, which was felled and burned in burned in the year 1981</t>
  </si>
  <si>
    <t>965 cacao x 140 Rubber tree</t>
  </si>
  <si>
    <t>The cover of the area prior to the consortium was made up vegetation characteristic of primary forest, which was felled and burned in burned in the year 1982</t>
  </si>
  <si>
    <t>966 cacao x 140 Rubber tree</t>
  </si>
  <si>
    <t>The cover of the area prior to the consortium was made up vegetation characteristic of primary forest, which was felled and burned in burned in the year 1983</t>
  </si>
  <si>
    <t>Figure 8</t>
  </si>
  <si>
    <t>967 cacao x 140 Rubber tree</t>
  </si>
  <si>
    <t>CA</t>
  </si>
  <si>
    <t>58.67:24.33:17</t>
  </si>
  <si>
    <t>Cordia africana, coffea arabica</t>
  </si>
  <si>
    <t>55.33:23.67:21</t>
  </si>
  <si>
    <t>58.33:18.67:23</t>
  </si>
  <si>
    <t>57.44:22.22:20.33</t>
  </si>
  <si>
    <t>2010 to 2011</t>
  </si>
  <si>
    <t>2 applications of pesticides per year</t>
  </si>
  <si>
    <t>Fertilizers used : Compost, nitrogen,phosphorus,potassium, urea,calcium ammoniumnitrate, and potassiumsulphate. Applied ingranulateand foliar sprays.</t>
  </si>
  <si>
    <t>no pesticides used</t>
  </si>
  <si>
    <t>Fertilizers used: Compost, organic soil,and foliar amendments,in some casesnitrogen, phosphorus,and potassium.</t>
  </si>
  <si>
    <t>0.1 application of pesticides per year</t>
  </si>
  <si>
    <t>Fertilizers used: Compost, organic soil,and foliar amendments,nitrogen,phosphorus, andpotassium.</t>
  </si>
  <si>
    <t>0.4 application of pesticides per year</t>
  </si>
  <si>
    <t>Fertilizers used: Compost, nitrogen,phosphorus,potassium, urea,calcium ammoniumnitrate, limestone,mono-ammonium,and di-ammoniumphosphate. Applied ingranulate and foliarsprays.</t>
  </si>
  <si>
    <t>José Crespo y Castillo</t>
  </si>
  <si>
    <t>Los Milagros - SAF</t>
  </si>
  <si>
    <t>Agroforestry systems (AFS) consisting of the association of "cacao" Theobroma cacao L. with forest species, mainly with "guaba" Inga edulis L. and "bolaina" Guazuma crinita C. Martius.</t>
  </si>
  <si>
    <t>4x4m</t>
  </si>
  <si>
    <t>2,5 cm</t>
  </si>
  <si>
    <t>Theobroma cacao, lnga edulis, Guazuma crinita C. Martius</t>
  </si>
  <si>
    <t>Cacao</t>
  </si>
  <si>
    <t>The management and maintenance of this system is done with intermediate technology, using fertilizers as organic fertilizer and weed control is done by manual weeding with machetes and shovels (twice a year).</t>
  </si>
  <si>
    <t>Aucayacu - SAF</t>
  </si>
  <si>
    <t>Paspalum conjugatum Berg., Guazuma crinita C. Martius, Calycophyllum spruceanum (Benth) Hook F. Ex</t>
  </si>
  <si>
    <t>7 de Octubre - Pucayacu - SAF</t>
  </si>
  <si>
    <t>Maronilla - SAF</t>
  </si>
  <si>
    <t>Los Milagros - SSP</t>
  </si>
  <si>
    <t>Silvopastoral systems (SSP) consisting of "natural pasture" Paspalum conjugatum Berg. with forest species.</t>
  </si>
  <si>
    <t>Paspalum conjugatum Berg., Guazuma crinita C. Martius, Genipa americana H.B.K</t>
  </si>
  <si>
    <t>Aucayacu - SSP</t>
  </si>
  <si>
    <t>Territorios Indígenas de Talamanca</t>
  </si>
  <si>
    <t>SAFC - Loma</t>
  </si>
  <si>
    <t>aboveground_carbon_branches</t>
  </si>
  <si>
    <t>Cuadro 3</t>
  </si>
  <si>
    <t>unpublished allometric Andrade, Seugra 2006 and unpublished</t>
  </si>
  <si>
    <t>aboveground_carbon_trunk</t>
  </si>
  <si>
    <t>SAFC - Valle</t>
  </si>
  <si>
    <t>cacao under laurel</t>
  </si>
  <si>
    <t>Theobroma cacao, Cordia alliodora</t>
  </si>
  <si>
    <t xml:space="preserve">In August 1977 T. hybrids (Catongo x Pound) were planted with shade trees </t>
  </si>
  <si>
    <t>T. cacao bushes were pruned to remove suckers and occasionally to remove dead wood</t>
  </si>
  <si>
    <t>An initial application of fertilizer (13.9kg N.ha-1, 18.2kg P.ha-1, 11.5 kg K. ha-l) was given to the cacao and C. alliodora. Beginning in 1978 the cacao was fertilized annually with 18-10-6-5 (0.15kg. plant which is equivalent to 120 kg N, 29.3 kg P, 33.0 kg K and 20.0 kg Mg. ha-l).</t>
  </si>
  <si>
    <t>assumed cylinder for trunk and harvested branches, texture data are for 0 to 15 cm</t>
  </si>
  <si>
    <t>cacao under poro</t>
  </si>
  <si>
    <t>Theobroma cacao, Erythrina poeppigiana</t>
  </si>
  <si>
    <t xml:space="preserve">T. cacao bushes were pruned to remove suckers and occasionally to remove dead wood. The E. poeppigiana were pruned for the first time in 1981 and from then on, annually or semi annually </t>
  </si>
  <si>
    <t>An initial application of fertilizer (13.9kg N.ha-1, 18.2kg P.ha-1, 11.5 kg K. ha-l) was given to the cacao, E. poeppigiana was not fertilized. Beginning in 1978 the cacao was fertilized annually with 18-10-6-5 (0.15kg. plant which is equivalent to 120 kg N, 29.3 kg P, 33.0 kg K and 20.0 kg Mg. ha-l).</t>
  </si>
  <si>
    <t>1.15 to 1.29</t>
  </si>
  <si>
    <t>texture data are for 0 to 15 cm, assumed 0 to 45 cm for measurement</t>
  </si>
  <si>
    <t>Tabla 22</t>
  </si>
  <si>
    <t>fertilizer 12-5-15-3 of N, P2O5, K2O, MgO + minor elements is applied two to three times a year, approximately 28.3 grams per plant</t>
  </si>
  <si>
    <t>Tabla 23</t>
  </si>
  <si>
    <t>density is for coffee only</t>
  </si>
  <si>
    <t>Coffea arabica, Inga sp., Andira inermis</t>
  </si>
  <si>
    <t>PC</t>
  </si>
  <si>
    <t>Figure 1.A</t>
  </si>
  <si>
    <t>Acacia spp, Croton macrostachyus, Grevilla robusta, Coffea arabica</t>
  </si>
  <si>
    <t xml:space="preserve">herbicides are used; mulching </t>
  </si>
  <si>
    <t>fertilizers are used</t>
  </si>
  <si>
    <t>SPC</t>
  </si>
  <si>
    <t>Albizia schimperiana, Abilizia gummifera, Croton macrostachyus, Coffea arabica</t>
  </si>
  <si>
    <t>mulching</t>
  </si>
  <si>
    <t>Millettia ferruginea, Teclea nobilis, Syzgium guineense; Coffea arabica</t>
  </si>
  <si>
    <t>selective thinning</t>
  </si>
  <si>
    <t>FC</t>
  </si>
  <si>
    <t>Olea capaensis, Pouteria adolfi-friederici, Syzigium guineense, Coffea arabica</t>
  </si>
  <si>
    <t>C1</t>
  </si>
  <si>
    <t>full-sun coffee</t>
  </si>
  <si>
    <t>pruning of coffee trees, chemical and manual weed control, pruning of shade trees</t>
  </si>
  <si>
    <t xml:space="preserve">soil and foliage fertilizers used </t>
  </si>
  <si>
    <t>use of fungisides and insecticides; 0.47 B to C conversion factor</t>
  </si>
  <si>
    <t>C2</t>
  </si>
  <si>
    <t>bananas, service trees</t>
  </si>
  <si>
    <t>bananas, service trees, Coffea arabica</t>
  </si>
  <si>
    <t>C3</t>
  </si>
  <si>
    <t>bananas, service trees, timber trees</t>
  </si>
  <si>
    <t>bananas, service trees, Coffea arabica, timber trees</t>
  </si>
  <si>
    <t>C4</t>
  </si>
  <si>
    <t>bananas, service trees, fruit trees</t>
  </si>
  <si>
    <t>bananas, service trees, Coffea arabica, fruit trees</t>
  </si>
  <si>
    <t>MCS conv</t>
  </si>
  <si>
    <t>loamy to clayey loam</t>
  </si>
  <si>
    <t>cacao trees pruned twice a year, manual weeding, herbicides, pesticides used</t>
  </si>
  <si>
    <t>synthetic fertilizers ( 150 kg/ha Blaukorn (12 the cacao trees were fertilised with 150 kg ha/ytr Blaukorn (BASF, Germany, 12–8–16 3 N –P2O5–K2O –MgO).</t>
  </si>
  <si>
    <t>MCS org</t>
  </si>
  <si>
    <t xml:space="preserve">cacao trees pruned twice a year, manual weeding, bio-control, cover crops used </t>
  </si>
  <si>
    <t xml:space="preserve"> locally prepared compost was applied (8 Mg/ha,  24–17–20–18 kg/ha N–P–K–Mg)</t>
  </si>
  <si>
    <t>AFS conv</t>
  </si>
  <si>
    <t>Erythrina spp, Euterpe precatoria, Garcinia gardneriana , Inga spp. (, Myroxylon balsamum, Nephelium lappaceum (L.), Persea americana (Mill.), Theobroma grandiflorum</t>
  </si>
  <si>
    <t>synthetic fertilizers ( 75 kg/ha Blaukorn (12 the cacao trees were fertilised with 150 kg ha/ytr Blaukorn (BASF, Germany, 12–8–16 3 N –P2O5–K2O –MgO).</t>
  </si>
  <si>
    <t>Erythrina spp, Euterpe precatoria, Garcinia gardneriana , Inga spp. (, Myroxylon balsamum, Nephelium lappaceum (L.), Persea americana (Mill.), Theobroma grandiflorum, Theobroma cacao</t>
  </si>
  <si>
    <t>AFS org</t>
  </si>
  <si>
    <t xml:space="preserve"> locally prepared compost was applied (4 Mg/ ha,  24–17–20–18 kg/ha N–P–K–Mg)</t>
  </si>
  <si>
    <t>traditional cubraca</t>
  </si>
  <si>
    <t xml:space="preserve">Artocarpus heterophyllus, Spomdias mombin, </t>
  </si>
  <si>
    <t>intensified cubraca</t>
  </si>
  <si>
    <t>Artocarpus heterophyllus, Spomdias mombin</t>
  </si>
  <si>
    <t>thinning of shade trees, systematic weed control</t>
  </si>
  <si>
    <t>correction of soil fertility (no amount provided)</t>
  </si>
  <si>
    <t>Artocarpus heterophyllus, Spomdias mombin, Theobroma cacao</t>
  </si>
  <si>
    <t>MONO C</t>
  </si>
  <si>
    <t>fallow 20 yr prior to planting</t>
  </si>
  <si>
    <t>cocoa production</t>
  </si>
  <si>
    <t>depth</t>
  </si>
  <si>
    <t>clay loam to clay</t>
  </si>
  <si>
    <t>36 cocoa trees planted per plot</t>
  </si>
  <si>
    <t>MONO O</t>
  </si>
  <si>
    <t>sawdust, rice husks, manure and Canavalia residues applied in organic system</t>
  </si>
  <si>
    <t>AF C</t>
  </si>
  <si>
    <t>agroF- mix of cocoa+Persea americana, Rheedia macrophylla,  Erythrina poeppigiana, Theobroma grandiflora, Inga sp., Guazuma umifolia, Musa paradisiaca, Myroxylon balsamum, Ormosia sp., Sapindus saponaria</t>
  </si>
  <si>
    <t>AF O</t>
  </si>
  <si>
    <t>BAR</t>
  </si>
  <si>
    <t>fallow 20 yr and not planted</t>
  </si>
  <si>
    <t>fallow -natural regen no planted trees</t>
  </si>
  <si>
    <t>MC</t>
  </si>
  <si>
    <t>2003 to 2005</t>
  </si>
  <si>
    <t>6 to 8</t>
  </si>
  <si>
    <t>gC/kg</t>
  </si>
  <si>
    <t>272:380:348</t>
  </si>
  <si>
    <t>planted in 1977</t>
  </si>
  <si>
    <t>annual fertilization of 250 kgNha and 30kgPha (triple superphosphate), 100 kgKha (KCl); and 80 kgMgha (MgO), 5 kg B2O3 ha, 50 kg S ha and 60 kg CaO ha Five hundred kg of NPKMg -1 (18–3–10–8) was applied in May and August, while 70 kgNha as NH4NO3 was applied in October</t>
  </si>
  <si>
    <t>312:300:388</t>
  </si>
  <si>
    <t>292:240:468</t>
  </si>
  <si>
    <t>448:248:304</t>
  </si>
  <si>
    <t>372:400:228</t>
  </si>
  <si>
    <t>Coffea arabica, Inga densiflora</t>
  </si>
  <si>
    <t>332:320:348</t>
  </si>
  <si>
    <t>292:280:428</t>
  </si>
  <si>
    <t>MC_medium</t>
  </si>
  <si>
    <t>per_SOM</t>
  </si>
  <si>
    <t>41::39</t>
  </si>
  <si>
    <t>no fertilizer before the coffee was planted</t>
  </si>
  <si>
    <t>Spontaneous vegetation was cut down three times a year in the monocultural field, no more than the first five centimetres of the soil were mixed by annual management (minimum tillage), herbicides were applied</t>
  </si>
  <si>
    <t>Fertilisers were applied in the form of compounds (N-P-K), at rates of 300 grams of 20-5-20 per coffee tree per year. Fertiliser was always applied under the coffee canopy, i.e., not between rows. In MCMedium, limestone was applied for the last time 4-5 years ago but the rate and method are not known. Chicken manure was applied in the year of the soil sampling at a rate of around 3000 kg per ha. The manure was applied between coffee rows, where the sampling took place.</t>
  </si>
  <si>
    <t>MC_old</t>
  </si>
  <si>
    <t>20 to 24</t>
  </si>
  <si>
    <t>34::56</t>
  </si>
  <si>
    <t xml:space="preserve">Fertilisers were applied in the form of compounds (N-P-K), at rates of 100 grams of 20-5-20 per coffee tree per year. Fertiliser was always applied under the coffee canopy, i.e., not between rows. Limestone was broadcast at a rate of 100 g per tree every four years. About 3600 kg of  chicken manure per hectare per year were applied during 10-14 years, the last time it was applied being 10 years before we sampled the soil. The manure was applied between coffee rows, where the sampling took place. </t>
  </si>
  <si>
    <t>36::45</t>
  </si>
  <si>
    <t>25::65</t>
  </si>
  <si>
    <t>35::47</t>
  </si>
  <si>
    <t>25::64</t>
  </si>
  <si>
    <t>AF_medium</t>
  </si>
  <si>
    <t>46::44</t>
  </si>
  <si>
    <t>Coffea arabica, Araucaria, Sparatosperma, Tabebuia, Schizolobium, Carica, Casuarina, Cecropia, _x000D_Commelina, Tibouchina, Musa, Stenocalix, Pinus, Eriobotrya</t>
  </si>
  <si>
    <t>low parts of the tree crowns (except coffee) were pruned in winter, leaving the leaves and branches in the field, Spontaneous vegetation was cut down once a year in the agroforestry fields, farmers only use manual tools, no more than the first five centimetres of the soil were mixed by annual management (minimum tillage)</t>
  </si>
  <si>
    <t>Fertilisers were applied in the form of compounds (N-P-K), at rates of 130 grams of 20-5-20 per coffee tree per year. Fertiliser was always applied under the coffee canopy, i.e., not between rows. Limestone was broadcast _x000D_at a rate of 0.6 ton per ha per year.  Chicken manure _x000D_was applied in the year of the soil sampling at a rate of around 3000 kg per ha. The manure was applied between coffee rows, where the sampling took place.</t>
  </si>
  <si>
    <t>AF_old</t>
  </si>
  <si>
    <t>37::43</t>
  </si>
  <si>
    <t>low parts of the tree crowns (except coffee) were pruned in winter, leaving the leaves and branches in the field, Spontaneous vegetation was cut down once a year in the agroforestry fields, no more than the first five centimetres of the soil were mixed by annual management (minimum tillage)</t>
  </si>
  <si>
    <t xml:space="preserve">Fertilisers were applied in the form of compounds (N-P-K), at rates of 130 grams of 20-5-20 per coffee tree per year. Fertiliser was always applied under the coffee canopy, i.e., not between rows. Limestone was broadcast at a rate of 0.6 ton per ha per year.  The manure was applied between coffee rows, where the sampling took place. </t>
  </si>
  <si>
    <t>31::65</t>
  </si>
  <si>
    <t>34::49</t>
  </si>
  <si>
    <t>30::66</t>
  </si>
  <si>
    <t>34::45</t>
  </si>
  <si>
    <t>Tsatsayaku</t>
  </si>
  <si>
    <t>chakra</t>
  </si>
  <si>
    <t>7 to 15</t>
  </si>
  <si>
    <t>Table 4.3</t>
  </si>
  <si>
    <t>Cordia alliodora, Inga edulis, Piptocoma discolor, Jacaranda copaia, Bactris gasipaes, Citrus sinensis, Persea americana, Otoba glycycarpa, Schefflera morototoni, Terminalia oblonga</t>
  </si>
  <si>
    <t>no pesticides or heavy machinary</t>
  </si>
  <si>
    <t>no fertilizers used</t>
  </si>
  <si>
    <t>Chave 2005 (trees), ANECAFE (2008) cacao, Ordonez 2011 (Musa spp.)</t>
  </si>
  <si>
    <t>banana biomass was negligible, so added to overstory</t>
  </si>
  <si>
    <t>Table 4.4</t>
  </si>
  <si>
    <t>Cordia alliodora, Inga edulis, Piptocoma discolor, Jacaranda copaia, Bactris gasipaes, Citrus sinensis, Persea americana, Otoba glycycarpa, Schefflera morototoni, Terminalia oblonga, Theobroma cacao</t>
  </si>
  <si>
    <t>Winak</t>
  </si>
  <si>
    <t>Vochysia braceliniae, Inga edulis, Cordia alliodora, Piptadenia pteroclada, Bactris gasipaes, Cedrela odorata, Persea americana, Piptocoma discolor, Chimarrhis glabriflora, Bixa urucurana</t>
  </si>
  <si>
    <t>cacao, guyausa, plantain, cassava</t>
  </si>
  <si>
    <t>Vochysia braceliniae, Inga edulis, Cordia alliodora, Piptadenia pteroclada, Bactris gasipaes, Cedrela odorata, Persea americana, Piptocoma discolor, Chimarrhis glabriflora, Bixa urucurana, Theobroma cacao</t>
  </si>
  <si>
    <t>Kallari</t>
  </si>
  <si>
    <t>Cedrela odorata, Cedrelinga cateniformis, Cordia alliodora, Myroxylon balsamum, Inga edulis, Schizolobium parahyba, Gustavia macarenensis, Chrysophyllum venezuelanense, Ormosia amazonica, Bactris gasipaes</t>
  </si>
  <si>
    <t>cacao, vanilla, guayusa</t>
  </si>
  <si>
    <t>Cedrela odorata, Cedrelinga cateniformis, Cordia alliodora, Myroxylon balsamum, Inga edulis, Schizolobium parahyba, Gustavia macarenensis, Chrysophyllum venezuelanense, Ormosia amazonica, Bactris gasipaes, Theobroma cacao</t>
  </si>
  <si>
    <t>Plots A</t>
  </si>
  <si>
    <t>12 to 15</t>
  </si>
  <si>
    <t>Cuadro 2</t>
  </si>
  <si>
    <t>Musa spp., Citrus spp., Cocos nucifera, Theobroma bicolor, Persea americana, Ilex guayusa, Theobroma cacao, Coffea canephora, Nectandra spp., Ocotea spp., Tabebuia guayacan</t>
  </si>
  <si>
    <t>44+</t>
  </si>
  <si>
    <t>cassava, maize, beans, bananas, plantains, citrus, cacao, coffee, guava, avocado, coconut, timber, medicinal plants</t>
  </si>
  <si>
    <t>trees are felled, sometimes burned, then dozens of edible, medicinal, timber species are sown. After 2-3 harvests, the sites are allowed to regrow with selective harvest</t>
  </si>
  <si>
    <t>weeded, fumigated once with herbicide in 1980</t>
  </si>
  <si>
    <t>1980 to 2003, grazed with unknown number of cattle</t>
  </si>
  <si>
    <t>Cuenca 2014</t>
  </si>
  <si>
    <t>date of measurement unclear, but think it is 2015</t>
  </si>
  <si>
    <t>Plots B</t>
  </si>
  <si>
    <t>2014 to 2016</t>
  </si>
  <si>
    <t>22 to 25</t>
  </si>
  <si>
    <t xml:space="preserve">Musa spp., Citrus sinensis, Citrus x paradisi, Citrus limon, Cocos nucifera, Theobroma bicolor, Persea americana, Ilex guayusa, Theobroma cacao, Coffea canephora, </t>
  </si>
  <si>
    <t>no signs of logging, weeding with a machete</t>
  </si>
  <si>
    <t>40% of area was dedicated to livestock (agoutis, pigs)</t>
  </si>
  <si>
    <t>Plots C</t>
  </si>
  <si>
    <t>35 to 37</t>
  </si>
  <si>
    <t xml:space="preserve">Musa spp., Citrus spp., Cocos nucifera, Theobroma bicolor, Persea americana, Ilex guayusa, Theobroma cacao, Coffea canephora, </t>
  </si>
  <si>
    <t>no logging</t>
  </si>
  <si>
    <t>had 8 horses, 300 cattle in a paddock</t>
  </si>
  <si>
    <t>Plots D</t>
  </si>
  <si>
    <t>35 to 40</t>
  </si>
  <si>
    <t>infrequent weeding or prune, some selective logging or clearing of paths</t>
  </si>
  <si>
    <t>~30 cattle</t>
  </si>
  <si>
    <t>Cocoa AFS</t>
  </si>
  <si>
    <t>SOC 0-10</t>
  </si>
  <si>
    <t>bulk density 0-10 (Mg/m3)</t>
  </si>
  <si>
    <t>soil moisture 0-10 (%)</t>
  </si>
  <si>
    <t>Soil resistance 0-10 (MPa)</t>
  </si>
  <si>
    <t>clay loam  37%clay</t>
  </si>
  <si>
    <t>cocao (Theobroma cacao) and rubber (Hevea brasiliensis) and parica (Shizolobium amazonicum) trees</t>
  </si>
  <si>
    <t>Cupuassu AFS</t>
  </si>
  <si>
    <t>cupuassu (Theobroma grandiflorum, rubber , and parica (Shizolobium amazonicum) trees</t>
  </si>
  <si>
    <t>SOC 10-25</t>
  </si>
  <si>
    <t>bulk density 10-25 (Mg/m3)</t>
  </si>
  <si>
    <t>soil moisture 10-25 (%)</t>
  </si>
  <si>
    <t>Soil resistance 10-25 (MPa)</t>
  </si>
  <si>
    <t>cacao (Theobroma cacao) and rubber (Hevea brasiliensis) and parica (Shizolobium amazonicum) trees</t>
  </si>
  <si>
    <t>Huicungo 12</t>
  </si>
  <si>
    <t>Tabla 2</t>
  </si>
  <si>
    <t>Theobroma cacao, Cedrela odorata, Colubrina glandulosa, Inga sp.</t>
  </si>
  <si>
    <t>cacao, guaba</t>
  </si>
  <si>
    <t>weed control is done by manual weeding with machetes and shovels</t>
  </si>
  <si>
    <t>direct harvest (cacao)</t>
  </si>
  <si>
    <t>Juanjui 5</t>
  </si>
  <si>
    <t>5 to 8</t>
  </si>
  <si>
    <t>Theobroma cacao, Inga edulis</t>
  </si>
  <si>
    <t>Choclito 20</t>
  </si>
  <si>
    <t>cacao, guaba, citrus, avocado</t>
  </si>
  <si>
    <t>land has been abandoned and without maintenance of the minimum conditions required for cultivation</t>
  </si>
  <si>
    <t>Pachiza 12</t>
  </si>
  <si>
    <t>Theobroma cacao, Inga edulis, Coffea arabica, Sickingia williamsii, Carica papya</t>
  </si>
  <si>
    <t>cacao, guaba, coffee, papaya</t>
  </si>
  <si>
    <t>SOC by K dichromate and sulfuric acid oxidation, BD by core &amp; assumed 1.5 @ &gt;120 cm</t>
  </si>
  <si>
    <t>Juanjui 20</t>
  </si>
  <si>
    <t>cacao, guaba, mango</t>
  </si>
  <si>
    <t>Pachiza 5</t>
  </si>
  <si>
    <t>Theobroma cacao, Mangifera indica, Sickingia williamsii, Carica papaya, Calycophyllum spruceanum, Cocus nucifera</t>
  </si>
  <si>
    <t>cacao, mango, papaya, pigeonpea, yuca, coconut</t>
  </si>
  <si>
    <t>weed control is done by manual weeding with machetes</t>
  </si>
  <si>
    <t>CAS</t>
  </si>
  <si>
    <t>coffee agroforestry with avocado</t>
  </si>
  <si>
    <t>2017 to 2019</t>
  </si>
  <si>
    <t>Coffea spp., Persea americana</t>
  </si>
  <si>
    <t>coffee, avocado</t>
  </si>
  <si>
    <t xml:space="preserve">The control of pests and diseases is carried out with night light traps, yellow traps, and applications of fungicide composed of Cu and hydrated lime (bordeaux broth) by 1 kg each in 100 L of water (for 100 avocado plants), and the applications are  performed once a month; in coffee trees, inputs are not applied. Weed control is mechanized with a brush chopper </t>
  </si>
  <si>
    <t>Fertilization consists of applying vermicompost enriched with mycorrhizae (1 kg of mycorrhizae and 500 kg of vermicompost), applied annually; the equivalent of 15 kg (dry weight mass) vermicompost and 5 kg (dry weight mass) mycorrhizae, per coffee plant. Additionally, “efficient microorganisms” ((EM) this amendment contains 4.2% humic acids and 5.0% fulvic acids) are incorporated; the additional composition is 1.3% N; 1.2% P; 2.4% K; 2.2% Ca; 1.7% Mg; 0.02% Mn; and 0.02% B. The EM is applied t the foliar level, monthly, at a rate of one liter of EM in 200 L water (this volume supplies 50 avocado plants and 900 coffee trees).</t>
  </si>
  <si>
    <t>Segura 2006, Marin 2016</t>
  </si>
  <si>
    <t>IPCS</t>
  </si>
  <si>
    <t>intensively pruned coffee system</t>
  </si>
  <si>
    <t>Coffea spp., Juglans spp., Inga spp.</t>
  </si>
  <si>
    <t>Shade density is controlled with severe pruning. Pests and diseases are not controlled, and weed control is semi-mechanized, using a brush chopper and a hoe</t>
  </si>
  <si>
    <t>Fertilization is carried out with 5 kg (dry weight mass) vermicompost (enriched with coffee pulp 10:1) and 1 kg of lime, annually, per coffee plant</t>
  </si>
  <si>
    <t>RCS</t>
  </si>
  <si>
    <t>renovated coffee agroforestry system</t>
  </si>
  <si>
    <t>Coffea spp., Juglans spp., Inga spp., Grevillea robusta</t>
  </si>
  <si>
    <t>without any agrochemicals being added, either for soil nutrition, nor for pest or disease control. Weed control is done manually</t>
  </si>
  <si>
    <t>Fertilization is carried out with 5 kg of compost (dry weight mass) per coffee plant. The compost is previously enriched with coffee pulp residues at a rate of 100 kg of pulp per ton of compost. Additionally, before and after renovation, 8 tons lime ha is applied every three years</t>
  </si>
  <si>
    <t>Segura 2006, Begazo Curie 2018</t>
  </si>
  <si>
    <t>06.0333 -0.4500 B2700</t>
  </si>
  <si>
    <t>Duodukrom, Eastern Region</t>
  </si>
  <si>
    <t>Multistrata Agroforestry</t>
  </si>
  <si>
    <t>Soil Carbon Stocks</t>
  </si>
  <si>
    <t>Tab 4</t>
  </si>
  <si>
    <t>Terminalia ivoresensis-Terminalia superba-Entandrophragma cylindricum-Entandrophragma angolense-Newbouldia laevis-Celtis mildbraedii-Palm-Spondias mombin-Ficus exasperata-Acacia mangium-Cocoa-Avocado-Kola Nut-Papaya-Orange</t>
  </si>
  <si>
    <t>Avocado-Cocoa-Kola Nut-Orange-Papaya</t>
  </si>
  <si>
    <t>05.2397 -1.1636 B300</t>
  </si>
  <si>
    <t>Anyinabrim, Western Region</t>
  </si>
  <si>
    <t>Las Nubes/Los Cusingos M1</t>
  </si>
  <si>
    <t>M1</t>
  </si>
  <si>
    <t>Table 7.3</t>
  </si>
  <si>
    <t>Musa spp., Citrus sinensis, Mangifera indica, Persea americana, Erythrina poeppigiana, Eucalyptus deglupta</t>
  </si>
  <si>
    <t>bananito rosa, banano morado, banano críollo, plantain, citrus, mango, avocado, coffee</t>
  </si>
  <si>
    <t>Coffee planting takes place between May to July</t>
  </si>
  <si>
    <t>Pruning of coffee takes place between January and August, when farmers weed and clean fields, remove dead trees and prune coffee bushes. These are usually completely pruned every four years to increase productivity and replaced every ten to fifteen years. Between March and May,  farmers prune shade trees, particularly leguminous species such as Inga sp. and Erythrina poeppigiana.Pesticides are applied to coffee farms several times a year to limit the incidence of pests. Coffee harvesting takes place between September and December, depending on local conditions and annual climate</t>
  </si>
  <si>
    <t>Fertilizers are applied three times per year – May, June and November – to coincide with the flowering, fruiting and post-harvest stages of production. Pruned branches left on soil as fertilizer</t>
  </si>
  <si>
    <t>Suarez Pascua 2002</t>
  </si>
  <si>
    <t>Las Nubes/Los Cusingos M2</t>
  </si>
  <si>
    <t>M2</t>
  </si>
  <si>
    <t>Table 7.2</t>
  </si>
  <si>
    <t>Table 7.4</t>
  </si>
  <si>
    <t>Las Nubes/Los Cusingos P1</t>
  </si>
  <si>
    <t>P1</t>
  </si>
  <si>
    <t>Shade trees not yet pruned. Pruning of coffee takes place between January and August, when farmers weed and clean fields, remove dead trees and prune coffee bushes. These are usually completely pruned every four years to increase productivity and replaced every ten to fifteen years. Between March and May,  farmers prune shade trees, particularly leguminous species such as Inga sp. and Erythrina poeppigiana.Pesticides are applied to coffee farms several times a year to limit the incidence of pests. Coffee harvesting takes place between September and December, depending on local conditions and annual climate</t>
  </si>
  <si>
    <t>Las Nubes/Los Cusingos P2</t>
  </si>
  <si>
    <t>P2</t>
  </si>
  <si>
    <t>Las Nubes/Los Cusingos DS1</t>
  </si>
  <si>
    <t>DS1</t>
  </si>
  <si>
    <t>Terminalia amazonia, Cedrela odorata, Musa spp., Mangifera indica, Persea americana, Erythrina poeppigiana, Eucalyptus deglupta, Callophyllum brasiliense, Simarouba glauca, Diphysa robinoides, Ocotea tonduzii, Cordia collococca</t>
  </si>
  <si>
    <t>coffee, banana, mango, avocado, timber, coffee</t>
  </si>
  <si>
    <t>Las Nubes/Los Cusingos DS2</t>
  </si>
  <si>
    <t>DS2</t>
  </si>
  <si>
    <t>Las Nubes/Los Cusingos E1</t>
  </si>
  <si>
    <t>E1</t>
  </si>
  <si>
    <t>Las Nubes/Los Cusingos E2</t>
  </si>
  <si>
    <t>E2</t>
  </si>
  <si>
    <t>09.0000 35.7500 B500</t>
  </si>
  <si>
    <t>EO0037</t>
  </si>
  <si>
    <t>Buko, Arsamma Watershed</t>
  </si>
  <si>
    <t>Soil Organic Carbon</t>
  </si>
  <si>
    <t>Tab 2</t>
  </si>
  <si>
    <t>Unspecified Tree-Arabica</t>
  </si>
  <si>
    <t>Bonaya, Arsamma Watershed</t>
  </si>
  <si>
    <t>fs87</t>
  </si>
  <si>
    <t>fp35</t>
  </si>
  <si>
    <t>fm561</t>
  </si>
  <si>
    <t>COL AF system as defined in the paper: Cocoa/Erythrina fusca</t>
  </si>
  <si>
    <t>COL AF system: Cocoa-based agroforestry; COL AF system as defined in the paper: Cocoa/Erythrina fusca</t>
  </si>
  <si>
    <t>fm562</t>
  </si>
  <si>
    <t>COL AF system as defined in the paper: Cocoa cabruca</t>
  </si>
  <si>
    <t>COL AF system: Cocoa-based agroforestry; COL AF system as defined in the paper: Cocoa cabruca</t>
  </si>
  <si>
    <t>fm563</t>
  </si>
  <si>
    <t>COL AF system as defined in the paper: Cocoa/Hevea brasiliensis</t>
  </si>
  <si>
    <t>COL AF system: Cocoa-based agroforestry; COL AF system as defined in the paper: Cocoa/Hevea brasiliensis</t>
  </si>
  <si>
    <t>07.3311 -1.9936 B250</t>
  </si>
  <si>
    <t>JS0302</t>
  </si>
  <si>
    <t>Akumadan</t>
  </si>
  <si>
    <t>Alleycropping (N fixing)</t>
  </si>
  <si>
    <t>Tab 2b</t>
  </si>
  <si>
    <t>Acacia ferruginea</t>
  </si>
  <si>
    <t>Cocoa</t>
  </si>
  <si>
    <t>Improved Seeds-No fertilizers added-Chemical Weeding (Herbicides)</t>
  </si>
  <si>
    <t>Alleycropping (Non N fixing)</t>
  </si>
  <si>
    <t>Acacia toxicaria</t>
  </si>
  <si>
    <t>06.6667 -1.9500 B917</t>
  </si>
  <si>
    <t>JS0318</t>
  </si>
  <si>
    <t>Atwima District</t>
  </si>
  <si>
    <t>Scattered Trees</t>
  </si>
  <si>
    <t>Fig 2</t>
  </si>
  <si>
    <t>-0.3130 30.3250 B338</t>
  </si>
  <si>
    <t>JS0352</t>
  </si>
  <si>
    <t>Bushenyi[.][.]Ibanda</t>
  </si>
  <si>
    <t>Alleycropping (Unspecified)</t>
  </si>
  <si>
    <t>Tab 1</t>
  </si>
  <si>
    <t>Artocarpus heterophyllus.Persea americana.Mangifera indica</t>
  </si>
  <si>
    <t>Arabica-Coffee</t>
  </si>
  <si>
    <t>00.4400 30.1860 B212</t>
  </si>
  <si>
    <t>Kabarole[.][.]Kasese</t>
  </si>
  <si>
    <t>Maesopsis eminii.Ficus natalensis.Markhamia lutea.Grevillea robusta.Erythrina abyssinica.Senna spectabilis.Albizia chinensis.Albizia coriaria.Ficus ovata</t>
  </si>
  <si>
    <t>Masatepe</t>
  </si>
  <si>
    <t>Pleno sol</t>
  </si>
  <si>
    <t>coffea arabicia</t>
  </si>
  <si>
    <t>0.48 biomass to carbon conversion factor</t>
  </si>
  <si>
    <t>SSIL</t>
  </si>
  <si>
    <t>Samanea saman, Inga  laurina</t>
  </si>
  <si>
    <t>cofee</t>
  </si>
  <si>
    <t>SGTR</t>
  </si>
  <si>
    <t xml:space="preserve">Simarouba glauca, Tabebuia rosea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</si>
</sst>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1">
    <font>
      <sz val="11"/>
      <color theme="1"/>
      <name val="Calibri"/>
      <family val="2"/>
      <scheme val="minor"/>
    </font>
    <font>
      <b/>
      <sz val="11"/>
      <color theme="1"/>
      <name val="Calibri"/>
      <family val="2"/>
      <scheme val="minor"/>
    </font>
    <font>
      <b/>
      <sz val="11"/>
      <name val="Calibri"/>
      <family val="2"/>
    </font>
    <font>
      <sz val="11"/>
      <color rgb="FF000000"/>
      <name val="Calibri"/>
      <charset val="1"/>
    </font>
    <font>
      <sz val="11"/>
      <color rgb="FF000000"/>
      <name val="Calibri"/>
      <family val="2"/>
    </font>
    <font>
      <sz val="11"/>
      <color rgb="FF444444"/>
      <name val="Calibri"/>
      <family val="2"/>
      <charset val="1"/>
    </font>
    <font>
      <sz val="10"/>
      <color rgb="FF000000"/>
      <name val="Calibri"/>
      <charset val="1"/>
    </font>
    <font>
      <sz val="11"/>
      <name val="Calibri"/>
      <family val="2"/>
    </font>
    <font>
      <sz val="11"/>
      <name val="Calibri"/>
      <family val="2"/>
      <scheme val="minor"/>
    </font>
    <font>
      <sz val="12"/>
      <color rgb="FF000000"/>
      <name val="Calibri"/>
      <family val="2"/>
    </font>
    <font>
      <sz val="11"/>
      <color rgb="FF000000"/>
      <name val="Calibri"/>
      <family val="2"/>
      <scheme val="minor"/>
    </font>
  </fonts>
  <fills count="5">
    <fill>
      <patternFill patternType="none"/>
    </fill>
    <fill>
      <patternFill patternType="gray125"/>
    </fill>
    <fill>
      <patternFill patternType="solid">
        <fgColor rgb="FFFFC000"/>
        <bgColor rgb="FF000000"/>
      </patternFill>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horizontal="center" vertical="top"/>
    </xf>
    <xf numFmtId="0" fontId="1" fillId="0" borderId="0" xfId="0" applyFont="1"/>
    <xf numFmtId="0" fontId="2" fillId="0" borderId="1" xfId="0" applyFont="1" applyBorder="1" applyAlignment="1">
      <alignment horizontal="left" vertical="top"/>
    </xf>
    <xf numFmtId="0" fontId="0" fillId="0" borderId="0" xfId="0" applyAlignment="1">
      <alignment horizontal="left"/>
    </xf>
    <xf numFmtId="0" fontId="3" fillId="0" borderId="0" xfId="0" applyFont="1"/>
    <xf numFmtId="0" fontId="4" fillId="0" borderId="0" xfId="0" applyFont="1"/>
    <xf numFmtId="0" fontId="5" fillId="0" borderId="0" xfId="0" applyFont="1"/>
    <xf numFmtId="0" fontId="6" fillId="0" borderId="0" xfId="0" applyFont="1"/>
    <xf numFmtId="46" fontId="0" fillId="0" borderId="0" xfId="0" applyNumberFormat="1"/>
    <xf numFmtId="164" fontId="4" fillId="0" borderId="0" xfId="0" applyNumberFormat="1" applyFont="1"/>
    <xf numFmtId="16" fontId="0" fillId="0" borderId="0" xfId="0" applyNumberFormat="1"/>
    <xf numFmtId="1" fontId="4" fillId="0" borderId="0" xfId="0" applyNumberFormat="1" applyFont="1"/>
    <xf numFmtId="0" fontId="7" fillId="0" borderId="0" xfId="0" applyFont="1"/>
    <xf numFmtId="0" fontId="4" fillId="2" borderId="0" xfId="0" applyFont="1" applyFill="1"/>
    <xf numFmtId="0" fontId="8" fillId="0" borderId="0" xfId="0" applyFont="1"/>
    <xf numFmtId="0" fontId="9" fillId="0" borderId="0" xfId="0" applyFont="1"/>
    <xf numFmtId="0" fontId="0" fillId="3" borderId="0" xfId="0" applyFill="1"/>
    <xf numFmtId="0" fontId="8" fillId="3" borderId="0" xfId="0" applyFont="1" applyFill="1"/>
    <xf numFmtId="0" fontId="10" fillId="0" borderId="0" xfId="0" applyFont="1"/>
    <xf numFmtId="0" fontId="10" fillId="0" borderId="0" xfId="0" applyFont="1" applyAlignment="1">
      <alignment horizontal="left"/>
    </xf>
    <xf numFmtId="165" fontId="0" fillId="0" borderId="0" xfId="0" applyNumberFormat="1"/>
    <xf numFmtId="0" fontId="0" fillId="0" borderId="0" xfId="0" applyAlignment="1">
      <alignment horizontal="right"/>
    </xf>
    <xf numFmtId="0" fontId="4" fillId="0" borderId="0" xfId="0" quotePrefix="1" applyFont="1"/>
    <xf numFmtId="11" fontId="0" fillId="0" borderId="0" xfId="0" applyNumberFormat="1"/>
    <xf numFmtId="0" fontId="0" fillId="0" borderId="0" xfId="0" applyAlignment="1">
      <alignment wrapText="1"/>
    </xf>
    <xf numFmtId="0" fontId="2" fillId="4" borderId="1" xfId="0" applyFont="1" applyFill="1" applyBorder="1" applyAlignment="1">
      <alignment horizontal="center" vertical="top"/>
    </xf>
    <xf numFmtId="0" fontId="0" fillId="4" borderId="0" xfId="0" applyFill="1"/>
    <xf numFmtId="0" fontId="4" fillId="4" borderId="0" xfId="0" applyFont="1" applyFill="1"/>
    <xf numFmtId="0" fontId="5" fillId="4" borderId="0" xfId="0" applyFont="1" applyFill="1"/>
    <xf numFmtId="0" fontId="10"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Russ Briggs" id="{88B328BB-211E-44BA-ABC2-095B27E1BFF3}"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V1" dT="2022-06-15T12:17:11.03" personId="{88B328BB-211E-44BA-ABC2-095B27E1BFF3}" id="{CA6131C3-DFBA-48D8-A3B9-6DE988985563}">
    <text>procedures for soil vars</text>
  </threadedComment>
</ThreadedComments>
</file>

<file path=xl/threadedComments/threadedComment2.xml><?xml version="1.0" encoding="utf-8"?>
<ThreadedComments xmlns="http://schemas.microsoft.com/office/spreadsheetml/2018/threadedcomments" xmlns:x="http://schemas.openxmlformats.org/spreadsheetml/2006/main">
  <threadedComment ref="AU1" dT="2022-06-15T12:17:11.03" personId="{88B328BB-211E-44BA-ABC2-095B27E1BFF3}" id="{394F362A-196A-4EC7-8D87-F6992222BF31}">
    <text>procedures for soil vars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F6A7A-9EE0-48E7-A6DF-EA7BF84E47A4}">
  <dimension ref="A1:AO151"/>
  <sheetViews>
    <sheetView workbookViewId="0">
      <selection activeCell="AJ11" sqref="AJ11"/>
    </sheetView>
  </sheetViews>
  <sheetFormatPr defaultRowHeight="14.45"/>
  <sheetData>
    <row r="1" spans="1:41">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c r="A2">
        <v>1</v>
      </c>
      <c r="B2" t="s">
        <v>40</v>
      </c>
      <c r="C2">
        <v>1</v>
      </c>
      <c r="D2" t="s">
        <v>41</v>
      </c>
      <c r="E2">
        <v>1083</v>
      </c>
      <c r="F2" t="s">
        <v>42</v>
      </c>
      <c r="G2">
        <v>2016</v>
      </c>
      <c r="H2" t="s">
        <v>43</v>
      </c>
      <c r="I2" t="s">
        <v>44</v>
      </c>
      <c r="J2" t="s">
        <v>45</v>
      </c>
      <c r="K2" t="s">
        <v>46</v>
      </c>
      <c r="L2" t="s">
        <v>40</v>
      </c>
      <c r="M2">
        <v>1</v>
      </c>
      <c r="N2">
        <v>1</v>
      </c>
      <c r="O2" t="s">
        <v>40</v>
      </c>
      <c r="P2" t="s">
        <v>40</v>
      </c>
      <c r="Q2" t="s">
        <v>40</v>
      </c>
      <c r="R2" t="s">
        <v>40</v>
      </c>
      <c r="S2" t="s">
        <v>40</v>
      </c>
      <c r="T2" t="s">
        <v>40</v>
      </c>
      <c r="U2" t="s">
        <v>40</v>
      </c>
      <c r="V2" t="s">
        <v>40</v>
      </c>
      <c r="W2" t="s">
        <v>40</v>
      </c>
      <c r="X2" t="s">
        <v>40</v>
      </c>
      <c r="Y2" t="s">
        <v>40</v>
      </c>
      <c r="Z2" t="s">
        <v>40</v>
      </c>
      <c r="AA2" t="s">
        <v>40</v>
      </c>
      <c r="AB2" t="s">
        <v>40</v>
      </c>
      <c r="AC2">
        <v>1</v>
      </c>
      <c r="AD2" t="s">
        <v>40</v>
      </c>
      <c r="AE2" t="s">
        <v>40</v>
      </c>
      <c r="AF2" t="s">
        <v>40</v>
      </c>
      <c r="AG2">
        <v>1</v>
      </c>
      <c r="AH2">
        <v>1</v>
      </c>
      <c r="AI2" t="s">
        <v>40</v>
      </c>
      <c r="AJ2" t="s">
        <v>40</v>
      </c>
      <c r="AK2" t="s">
        <v>40</v>
      </c>
      <c r="AL2" t="s">
        <v>40</v>
      </c>
      <c r="AM2">
        <v>1</v>
      </c>
      <c r="AN2" t="s">
        <v>40</v>
      </c>
      <c r="AO2">
        <v>4</v>
      </c>
    </row>
    <row r="3" spans="1:41">
      <c r="A3">
        <v>2</v>
      </c>
      <c r="B3" t="s">
        <v>40</v>
      </c>
      <c r="C3">
        <v>1</v>
      </c>
      <c r="D3" t="s">
        <v>47</v>
      </c>
      <c r="E3">
        <v>16238</v>
      </c>
      <c r="F3" t="s">
        <v>48</v>
      </c>
      <c r="G3">
        <v>2020</v>
      </c>
      <c r="H3" t="s">
        <v>49</v>
      </c>
      <c r="I3" t="s">
        <v>50</v>
      </c>
      <c r="J3" t="s">
        <v>51</v>
      </c>
      <c r="K3" t="s">
        <v>46</v>
      </c>
      <c r="L3" t="s">
        <v>40</v>
      </c>
      <c r="M3" t="s">
        <v>40</v>
      </c>
      <c r="N3" t="s">
        <v>40</v>
      </c>
      <c r="O3" t="s">
        <v>40</v>
      </c>
      <c r="P3" t="s">
        <v>40</v>
      </c>
      <c r="Q3" t="s">
        <v>40</v>
      </c>
      <c r="R3" t="s">
        <v>40</v>
      </c>
      <c r="S3" t="s">
        <v>40</v>
      </c>
      <c r="T3" t="s">
        <v>40</v>
      </c>
      <c r="U3" t="s">
        <v>40</v>
      </c>
      <c r="V3" t="s">
        <v>40</v>
      </c>
      <c r="W3" t="s">
        <v>40</v>
      </c>
      <c r="X3" t="s">
        <v>40</v>
      </c>
      <c r="Y3" t="s">
        <v>40</v>
      </c>
      <c r="Z3" t="s">
        <v>40</v>
      </c>
      <c r="AA3" t="s">
        <v>40</v>
      </c>
      <c r="AB3" t="s">
        <v>40</v>
      </c>
      <c r="AC3" t="s">
        <v>40</v>
      </c>
      <c r="AD3" t="s">
        <v>40</v>
      </c>
      <c r="AE3" t="s">
        <v>40</v>
      </c>
      <c r="AF3" t="s">
        <v>40</v>
      </c>
      <c r="AG3" t="s">
        <v>40</v>
      </c>
      <c r="AH3" t="s">
        <v>40</v>
      </c>
      <c r="AI3" t="s">
        <v>40</v>
      </c>
      <c r="AJ3" t="s">
        <v>40</v>
      </c>
      <c r="AK3" t="s">
        <v>40</v>
      </c>
      <c r="AL3" t="s">
        <v>40</v>
      </c>
      <c r="AM3" t="s">
        <v>40</v>
      </c>
      <c r="AN3" t="s">
        <v>40</v>
      </c>
      <c r="AO3">
        <v>0</v>
      </c>
    </row>
    <row r="4" spans="1:41">
      <c r="A4">
        <v>3</v>
      </c>
      <c r="B4" t="s">
        <v>40</v>
      </c>
      <c r="C4">
        <v>1</v>
      </c>
      <c r="D4" t="s">
        <v>47</v>
      </c>
      <c r="E4">
        <v>16982</v>
      </c>
      <c r="F4" t="s">
        <v>52</v>
      </c>
      <c r="G4">
        <v>2004</v>
      </c>
      <c r="H4" t="s">
        <v>53</v>
      </c>
      <c r="I4" t="s">
        <v>54</v>
      </c>
      <c r="J4" t="s">
        <v>55</v>
      </c>
      <c r="K4" t="s">
        <v>40</v>
      </c>
      <c r="L4" t="s">
        <v>56</v>
      </c>
      <c r="M4" t="s">
        <v>40</v>
      </c>
      <c r="N4" t="s">
        <v>40</v>
      </c>
      <c r="O4" t="s">
        <v>40</v>
      </c>
      <c r="P4" t="s">
        <v>40</v>
      </c>
      <c r="Q4" t="s">
        <v>40</v>
      </c>
      <c r="R4" t="s">
        <v>40</v>
      </c>
      <c r="S4" t="s">
        <v>40</v>
      </c>
      <c r="T4" t="s">
        <v>40</v>
      </c>
      <c r="U4" t="s">
        <v>40</v>
      </c>
      <c r="V4" t="s">
        <v>40</v>
      </c>
      <c r="W4" t="s">
        <v>40</v>
      </c>
      <c r="X4" t="s">
        <v>40</v>
      </c>
      <c r="Y4" t="s">
        <v>40</v>
      </c>
      <c r="Z4" t="s">
        <v>40</v>
      </c>
      <c r="AA4">
        <v>1</v>
      </c>
      <c r="AB4" t="s">
        <v>40</v>
      </c>
      <c r="AC4" t="s">
        <v>40</v>
      </c>
      <c r="AD4" t="s">
        <v>40</v>
      </c>
      <c r="AE4" t="s">
        <v>40</v>
      </c>
      <c r="AF4" t="s">
        <v>40</v>
      </c>
      <c r="AG4" t="s">
        <v>40</v>
      </c>
      <c r="AH4" t="s">
        <v>40</v>
      </c>
      <c r="AI4" t="s">
        <v>40</v>
      </c>
      <c r="AJ4" t="s">
        <v>40</v>
      </c>
      <c r="AK4" t="s">
        <v>40</v>
      </c>
      <c r="AL4" t="s">
        <v>40</v>
      </c>
      <c r="AM4" t="s">
        <v>40</v>
      </c>
      <c r="AN4" t="s">
        <v>40</v>
      </c>
      <c r="AO4">
        <v>1</v>
      </c>
    </row>
    <row r="5" spans="1:41">
      <c r="A5">
        <v>4</v>
      </c>
      <c r="B5" t="s">
        <v>40</v>
      </c>
      <c r="C5">
        <v>1</v>
      </c>
      <c r="D5" t="s">
        <v>57</v>
      </c>
      <c r="E5">
        <v>17424</v>
      </c>
      <c r="F5" t="s">
        <v>58</v>
      </c>
      <c r="G5">
        <v>2015</v>
      </c>
      <c r="H5" t="s">
        <v>59</v>
      </c>
      <c r="I5" t="s">
        <v>60</v>
      </c>
      <c r="J5" t="s">
        <v>61</v>
      </c>
      <c r="K5" t="s">
        <v>40</v>
      </c>
      <c r="L5" t="s">
        <v>40</v>
      </c>
      <c r="M5" t="s">
        <v>40</v>
      </c>
      <c r="N5" t="s">
        <v>40</v>
      </c>
      <c r="O5" t="s">
        <v>40</v>
      </c>
      <c r="P5" t="s">
        <v>40</v>
      </c>
      <c r="Q5">
        <v>1</v>
      </c>
      <c r="R5" t="s">
        <v>40</v>
      </c>
      <c r="S5" t="s">
        <v>40</v>
      </c>
      <c r="T5" t="s">
        <v>40</v>
      </c>
      <c r="U5" t="s">
        <v>40</v>
      </c>
      <c r="V5" t="s">
        <v>40</v>
      </c>
      <c r="W5" t="s">
        <v>40</v>
      </c>
      <c r="X5" t="s">
        <v>40</v>
      </c>
      <c r="Y5" t="s">
        <v>40</v>
      </c>
      <c r="Z5" t="s">
        <v>40</v>
      </c>
      <c r="AA5" t="s">
        <v>40</v>
      </c>
      <c r="AB5" t="s">
        <v>40</v>
      </c>
      <c r="AC5" t="s">
        <v>40</v>
      </c>
      <c r="AD5" t="s">
        <v>40</v>
      </c>
      <c r="AE5" t="s">
        <v>40</v>
      </c>
      <c r="AF5" t="s">
        <v>40</v>
      </c>
      <c r="AG5" t="s">
        <v>40</v>
      </c>
      <c r="AH5" t="s">
        <v>40</v>
      </c>
      <c r="AI5" t="s">
        <v>40</v>
      </c>
      <c r="AJ5" t="s">
        <v>40</v>
      </c>
      <c r="AK5" t="s">
        <v>40</v>
      </c>
      <c r="AL5" t="s">
        <v>40</v>
      </c>
      <c r="AM5" t="s">
        <v>40</v>
      </c>
      <c r="AN5" t="s">
        <v>40</v>
      </c>
      <c r="AO5">
        <v>0</v>
      </c>
    </row>
    <row r="6" spans="1:41">
      <c r="A6">
        <v>5</v>
      </c>
      <c r="B6" t="s">
        <v>40</v>
      </c>
      <c r="C6">
        <v>1</v>
      </c>
      <c r="D6" t="s">
        <v>62</v>
      </c>
      <c r="E6">
        <v>17104</v>
      </c>
      <c r="F6" t="s">
        <v>63</v>
      </c>
      <c r="G6">
        <v>1986</v>
      </c>
      <c r="H6" t="s">
        <v>64</v>
      </c>
      <c r="I6" t="s">
        <v>65</v>
      </c>
      <c r="J6" t="s">
        <v>66</v>
      </c>
      <c r="K6" t="s">
        <v>46</v>
      </c>
      <c r="L6" t="s">
        <v>67</v>
      </c>
      <c r="M6" t="s">
        <v>40</v>
      </c>
      <c r="N6" t="s">
        <v>40</v>
      </c>
      <c r="O6" t="s">
        <v>40</v>
      </c>
      <c r="P6" t="s">
        <v>40</v>
      </c>
      <c r="Q6" t="s">
        <v>40</v>
      </c>
      <c r="R6" t="s">
        <v>40</v>
      </c>
      <c r="S6" t="s">
        <v>40</v>
      </c>
      <c r="T6" t="s">
        <v>40</v>
      </c>
      <c r="U6" t="s">
        <v>40</v>
      </c>
      <c r="V6" t="s">
        <v>40</v>
      </c>
      <c r="W6" t="s">
        <v>40</v>
      </c>
      <c r="X6" t="s">
        <v>40</v>
      </c>
      <c r="Y6" t="s">
        <v>40</v>
      </c>
      <c r="Z6" t="s">
        <v>40</v>
      </c>
      <c r="AA6" t="s">
        <v>40</v>
      </c>
      <c r="AB6" t="s">
        <v>40</v>
      </c>
      <c r="AC6" t="s">
        <v>40</v>
      </c>
      <c r="AD6" t="s">
        <v>40</v>
      </c>
      <c r="AE6" t="s">
        <v>40</v>
      </c>
      <c r="AF6" t="s">
        <v>40</v>
      </c>
      <c r="AG6" t="s">
        <v>40</v>
      </c>
      <c r="AH6" t="s">
        <v>40</v>
      </c>
      <c r="AI6" t="s">
        <v>40</v>
      </c>
      <c r="AJ6" t="s">
        <v>40</v>
      </c>
      <c r="AK6" t="s">
        <v>40</v>
      </c>
      <c r="AL6" t="s">
        <v>40</v>
      </c>
      <c r="AM6" t="s">
        <v>40</v>
      </c>
      <c r="AN6" t="s">
        <v>40</v>
      </c>
      <c r="AO6">
        <v>0</v>
      </c>
    </row>
    <row r="7" spans="1:41">
      <c r="A7">
        <v>6</v>
      </c>
      <c r="B7" t="s">
        <v>40</v>
      </c>
      <c r="C7">
        <v>1</v>
      </c>
      <c r="D7" t="s">
        <v>41</v>
      </c>
      <c r="E7">
        <v>16005</v>
      </c>
      <c r="F7" t="s">
        <v>68</v>
      </c>
      <c r="G7">
        <v>2012</v>
      </c>
      <c r="H7" t="s">
        <v>69</v>
      </c>
      <c r="I7" t="s">
        <v>70</v>
      </c>
      <c r="J7" t="s">
        <v>71</v>
      </c>
      <c r="K7" t="s">
        <v>46</v>
      </c>
      <c r="L7" t="s">
        <v>40</v>
      </c>
      <c r="M7" t="s">
        <v>40</v>
      </c>
      <c r="N7" t="s">
        <v>40</v>
      </c>
      <c r="O7" t="s">
        <v>40</v>
      </c>
      <c r="P7" t="s">
        <v>40</v>
      </c>
      <c r="Q7" t="s">
        <v>40</v>
      </c>
      <c r="R7" t="s">
        <v>40</v>
      </c>
      <c r="S7" t="s">
        <v>40</v>
      </c>
      <c r="T7" t="s">
        <v>40</v>
      </c>
      <c r="U7" t="s">
        <v>40</v>
      </c>
      <c r="V7" t="s">
        <v>40</v>
      </c>
      <c r="W7" t="s">
        <v>40</v>
      </c>
      <c r="X7" t="s">
        <v>40</v>
      </c>
      <c r="Y7" t="s">
        <v>40</v>
      </c>
      <c r="Z7" t="s">
        <v>40</v>
      </c>
      <c r="AA7" t="s">
        <v>40</v>
      </c>
      <c r="AB7" t="s">
        <v>40</v>
      </c>
      <c r="AC7" t="s">
        <v>40</v>
      </c>
      <c r="AD7" t="s">
        <v>40</v>
      </c>
      <c r="AE7">
        <v>1</v>
      </c>
      <c r="AF7" t="s">
        <v>40</v>
      </c>
      <c r="AG7" t="s">
        <v>40</v>
      </c>
      <c r="AH7" t="s">
        <v>40</v>
      </c>
      <c r="AI7" t="s">
        <v>40</v>
      </c>
      <c r="AJ7" t="s">
        <v>40</v>
      </c>
      <c r="AK7" t="s">
        <v>40</v>
      </c>
      <c r="AL7" t="s">
        <v>40</v>
      </c>
      <c r="AM7" t="s">
        <v>40</v>
      </c>
      <c r="AN7" t="s">
        <v>40</v>
      </c>
      <c r="AO7">
        <v>1</v>
      </c>
    </row>
    <row r="8" spans="1:41">
      <c r="A8">
        <v>7</v>
      </c>
      <c r="B8" t="s">
        <v>40</v>
      </c>
      <c r="C8">
        <v>1</v>
      </c>
      <c r="D8" t="s">
        <v>41</v>
      </c>
      <c r="E8">
        <v>17095</v>
      </c>
      <c r="F8" t="s">
        <v>72</v>
      </c>
      <c r="G8">
        <v>2008</v>
      </c>
      <c r="H8" t="s">
        <v>73</v>
      </c>
      <c r="I8" t="s">
        <v>74</v>
      </c>
      <c r="J8" t="s">
        <v>71</v>
      </c>
      <c r="K8" t="s">
        <v>40</v>
      </c>
      <c r="L8" t="s">
        <v>75</v>
      </c>
      <c r="M8" t="s">
        <v>40</v>
      </c>
      <c r="N8" t="s">
        <v>40</v>
      </c>
      <c r="O8" t="s">
        <v>40</v>
      </c>
      <c r="P8" t="s">
        <v>40</v>
      </c>
      <c r="Q8" t="s">
        <v>40</v>
      </c>
      <c r="R8" t="s">
        <v>40</v>
      </c>
      <c r="S8" t="s">
        <v>40</v>
      </c>
      <c r="T8" t="s">
        <v>40</v>
      </c>
      <c r="U8" t="s">
        <v>40</v>
      </c>
      <c r="V8" t="s">
        <v>40</v>
      </c>
      <c r="W8" t="s">
        <v>40</v>
      </c>
      <c r="X8" t="s">
        <v>40</v>
      </c>
      <c r="Y8" t="s">
        <v>40</v>
      </c>
      <c r="Z8" t="s">
        <v>40</v>
      </c>
      <c r="AA8" t="s">
        <v>40</v>
      </c>
      <c r="AB8" t="s">
        <v>40</v>
      </c>
      <c r="AC8" t="s">
        <v>40</v>
      </c>
      <c r="AD8" t="s">
        <v>40</v>
      </c>
      <c r="AE8" t="s">
        <v>40</v>
      </c>
      <c r="AF8" t="s">
        <v>40</v>
      </c>
      <c r="AG8" t="s">
        <v>40</v>
      </c>
      <c r="AH8" t="s">
        <v>40</v>
      </c>
      <c r="AI8" t="s">
        <v>40</v>
      </c>
      <c r="AJ8" t="s">
        <v>40</v>
      </c>
      <c r="AK8" t="s">
        <v>40</v>
      </c>
      <c r="AL8" t="s">
        <v>40</v>
      </c>
      <c r="AM8" t="s">
        <v>40</v>
      </c>
      <c r="AN8" t="s">
        <v>40</v>
      </c>
      <c r="AO8">
        <v>0</v>
      </c>
    </row>
    <row r="9" spans="1:41">
      <c r="A9">
        <v>8</v>
      </c>
      <c r="B9" t="s">
        <v>40</v>
      </c>
      <c r="C9">
        <v>1</v>
      </c>
      <c r="D9" t="s">
        <v>41</v>
      </c>
      <c r="E9">
        <v>11190</v>
      </c>
      <c r="F9" t="s">
        <v>72</v>
      </c>
      <c r="G9">
        <v>2014</v>
      </c>
      <c r="H9" t="s">
        <v>76</v>
      </c>
      <c r="I9" t="s">
        <v>77</v>
      </c>
      <c r="J9" t="s">
        <v>71</v>
      </c>
      <c r="K9" t="s">
        <v>46</v>
      </c>
      <c r="L9" t="s">
        <v>40</v>
      </c>
      <c r="M9" t="s">
        <v>40</v>
      </c>
      <c r="N9" t="s">
        <v>40</v>
      </c>
      <c r="O9" t="s">
        <v>40</v>
      </c>
      <c r="P9" t="s">
        <v>40</v>
      </c>
      <c r="Q9" t="s">
        <v>40</v>
      </c>
      <c r="R9" t="s">
        <v>40</v>
      </c>
      <c r="S9" t="s">
        <v>40</v>
      </c>
      <c r="T9" t="s">
        <v>40</v>
      </c>
      <c r="U9" t="s">
        <v>40</v>
      </c>
      <c r="V9" t="s">
        <v>40</v>
      </c>
      <c r="W9" t="s">
        <v>40</v>
      </c>
      <c r="X9" t="s">
        <v>40</v>
      </c>
      <c r="Y9" t="s">
        <v>40</v>
      </c>
      <c r="Z9" t="s">
        <v>40</v>
      </c>
      <c r="AA9" t="s">
        <v>40</v>
      </c>
      <c r="AB9" t="s">
        <v>40</v>
      </c>
      <c r="AC9" t="s">
        <v>40</v>
      </c>
      <c r="AD9" t="s">
        <v>40</v>
      </c>
      <c r="AE9" t="s">
        <v>40</v>
      </c>
      <c r="AF9" t="s">
        <v>40</v>
      </c>
      <c r="AG9" t="s">
        <v>40</v>
      </c>
      <c r="AH9" t="s">
        <v>40</v>
      </c>
      <c r="AI9" t="s">
        <v>40</v>
      </c>
      <c r="AJ9" t="s">
        <v>40</v>
      </c>
      <c r="AK9" t="s">
        <v>40</v>
      </c>
      <c r="AL9" t="s">
        <v>40</v>
      </c>
      <c r="AM9" t="s">
        <v>40</v>
      </c>
      <c r="AN9" t="s">
        <v>40</v>
      </c>
      <c r="AO9">
        <v>0</v>
      </c>
    </row>
    <row r="10" spans="1:41">
      <c r="A10">
        <v>9</v>
      </c>
      <c r="B10" t="s">
        <v>40</v>
      </c>
      <c r="C10">
        <v>1</v>
      </c>
      <c r="D10" t="s">
        <v>78</v>
      </c>
      <c r="E10">
        <v>16984</v>
      </c>
      <c r="F10" t="s">
        <v>72</v>
      </c>
      <c r="G10">
        <v>2019</v>
      </c>
      <c r="H10" t="s">
        <v>79</v>
      </c>
      <c r="I10" t="s">
        <v>80</v>
      </c>
      <c r="J10" t="s">
        <v>81</v>
      </c>
      <c r="K10" t="s">
        <v>46</v>
      </c>
      <c r="L10" t="s">
        <v>40</v>
      </c>
      <c r="M10" t="s">
        <v>40</v>
      </c>
      <c r="N10" t="s">
        <v>40</v>
      </c>
      <c r="O10" t="s">
        <v>40</v>
      </c>
      <c r="P10" t="s">
        <v>40</v>
      </c>
      <c r="Q10" t="s">
        <v>40</v>
      </c>
      <c r="R10" t="s">
        <v>40</v>
      </c>
      <c r="S10" t="s">
        <v>40</v>
      </c>
      <c r="T10" t="s">
        <v>40</v>
      </c>
      <c r="U10" t="s">
        <v>40</v>
      </c>
      <c r="V10" t="s">
        <v>40</v>
      </c>
      <c r="W10" t="s">
        <v>40</v>
      </c>
      <c r="X10" t="s">
        <v>40</v>
      </c>
      <c r="Y10" t="s">
        <v>40</v>
      </c>
      <c r="Z10" t="s">
        <v>40</v>
      </c>
      <c r="AA10" t="s">
        <v>40</v>
      </c>
      <c r="AB10" t="s">
        <v>40</v>
      </c>
      <c r="AC10" t="s">
        <v>40</v>
      </c>
      <c r="AD10" t="s">
        <v>40</v>
      </c>
      <c r="AE10" t="s">
        <v>40</v>
      </c>
      <c r="AF10" t="s">
        <v>40</v>
      </c>
      <c r="AG10" t="s">
        <v>40</v>
      </c>
      <c r="AH10" t="s">
        <v>40</v>
      </c>
      <c r="AI10" t="s">
        <v>40</v>
      </c>
      <c r="AJ10" t="s">
        <v>40</v>
      </c>
      <c r="AK10" t="s">
        <v>40</v>
      </c>
      <c r="AL10" t="s">
        <v>40</v>
      </c>
      <c r="AM10" t="s">
        <v>40</v>
      </c>
      <c r="AN10" t="s">
        <v>40</v>
      </c>
      <c r="AO10">
        <v>0</v>
      </c>
    </row>
    <row r="11" spans="1:41">
      <c r="A11">
        <v>10</v>
      </c>
      <c r="B11" t="s">
        <v>40</v>
      </c>
      <c r="C11">
        <v>1</v>
      </c>
      <c r="D11" t="s">
        <v>41</v>
      </c>
      <c r="E11">
        <v>16187</v>
      </c>
      <c r="F11" t="s">
        <v>82</v>
      </c>
      <c r="G11">
        <v>2016</v>
      </c>
      <c r="H11" t="s">
        <v>83</v>
      </c>
      <c r="I11" t="s">
        <v>84</v>
      </c>
      <c r="J11" t="s">
        <v>85</v>
      </c>
      <c r="K11" t="s">
        <v>46</v>
      </c>
      <c r="L11" t="s">
        <v>86</v>
      </c>
      <c r="M11" t="s">
        <v>40</v>
      </c>
      <c r="N11" t="s">
        <v>40</v>
      </c>
      <c r="O11" t="s">
        <v>40</v>
      </c>
      <c r="P11" t="s">
        <v>40</v>
      </c>
      <c r="Q11" t="s">
        <v>40</v>
      </c>
      <c r="R11" t="s">
        <v>40</v>
      </c>
      <c r="S11" t="s">
        <v>40</v>
      </c>
      <c r="T11" t="s">
        <v>40</v>
      </c>
      <c r="U11" t="s">
        <v>40</v>
      </c>
      <c r="V11" t="s">
        <v>40</v>
      </c>
      <c r="W11" t="s">
        <v>40</v>
      </c>
      <c r="X11" t="s">
        <v>40</v>
      </c>
      <c r="Y11" t="s">
        <v>40</v>
      </c>
      <c r="Z11" t="s">
        <v>40</v>
      </c>
      <c r="AA11" t="s">
        <v>40</v>
      </c>
      <c r="AB11" t="s">
        <v>40</v>
      </c>
      <c r="AC11" t="s">
        <v>40</v>
      </c>
      <c r="AD11">
        <v>1</v>
      </c>
      <c r="AE11" t="s">
        <v>40</v>
      </c>
      <c r="AF11" t="s">
        <v>40</v>
      </c>
      <c r="AG11" t="s">
        <v>40</v>
      </c>
      <c r="AH11">
        <v>1</v>
      </c>
      <c r="AI11" t="s">
        <v>40</v>
      </c>
      <c r="AJ11" t="s">
        <v>40</v>
      </c>
      <c r="AK11" t="s">
        <v>40</v>
      </c>
      <c r="AL11" t="s">
        <v>40</v>
      </c>
      <c r="AM11">
        <v>1</v>
      </c>
      <c r="AN11" t="s">
        <v>40</v>
      </c>
      <c r="AO11">
        <v>3</v>
      </c>
    </row>
    <row r="12" spans="1:41">
      <c r="A12">
        <v>11</v>
      </c>
      <c r="B12" t="s">
        <v>40</v>
      </c>
      <c r="C12">
        <v>1</v>
      </c>
      <c r="D12" t="s">
        <v>41</v>
      </c>
      <c r="E12">
        <v>16487</v>
      </c>
      <c r="F12" t="s">
        <v>87</v>
      </c>
      <c r="G12">
        <v>2019</v>
      </c>
      <c r="H12" t="s">
        <v>88</v>
      </c>
      <c r="I12" t="s">
        <v>89</v>
      </c>
      <c r="J12" t="s">
        <v>90</v>
      </c>
      <c r="K12" t="s">
        <v>46</v>
      </c>
      <c r="L12" t="s">
        <v>91</v>
      </c>
      <c r="M12" t="s">
        <v>40</v>
      </c>
      <c r="N12" t="s">
        <v>40</v>
      </c>
      <c r="O12" t="s">
        <v>40</v>
      </c>
      <c r="P12" t="s">
        <v>40</v>
      </c>
      <c r="Q12" t="s">
        <v>40</v>
      </c>
      <c r="R12" t="s">
        <v>40</v>
      </c>
      <c r="S12" t="s">
        <v>40</v>
      </c>
      <c r="T12" t="s">
        <v>40</v>
      </c>
      <c r="U12" t="s">
        <v>40</v>
      </c>
      <c r="V12" t="s">
        <v>40</v>
      </c>
      <c r="W12" t="s">
        <v>40</v>
      </c>
      <c r="X12" t="s">
        <v>40</v>
      </c>
      <c r="Y12" t="s">
        <v>40</v>
      </c>
      <c r="Z12" t="s">
        <v>40</v>
      </c>
      <c r="AA12" t="s">
        <v>40</v>
      </c>
      <c r="AB12" t="s">
        <v>40</v>
      </c>
      <c r="AC12" t="s">
        <v>40</v>
      </c>
      <c r="AD12" t="s">
        <v>40</v>
      </c>
      <c r="AE12" t="s">
        <v>40</v>
      </c>
      <c r="AF12" t="s">
        <v>40</v>
      </c>
      <c r="AG12" t="s">
        <v>40</v>
      </c>
      <c r="AH12" t="s">
        <v>40</v>
      </c>
      <c r="AI12" t="s">
        <v>40</v>
      </c>
      <c r="AJ12" t="s">
        <v>40</v>
      </c>
      <c r="AK12" t="s">
        <v>40</v>
      </c>
      <c r="AL12" t="s">
        <v>40</v>
      </c>
      <c r="AM12" t="s">
        <v>40</v>
      </c>
      <c r="AN12" t="s">
        <v>40</v>
      </c>
      <c r="AO12">
        <v>0</v>
      </c>
    </row>
    <row r="13" spans="1:41">
      <c r="A13">
        <v>12</v>
      </c>
      <c r="B13" t="s">
        <v>40</v>
      </c>
      <c r="C13">
        <v>1</v>
      </c>
      <c r="D13" t="s">
        <v>41</v>
      </c>
      <c r="E13">
        <v>16487</v>
      </c>
      <c r="F13" t="s">
        <v>87</v>
      </c>
      <c r="G13">
        <v>2021</v>
      </c>
      <c r="H13" t="s">
        <v>92</v>
      </c>
      <c r="I13" t="s">
        <v>93</v>
      </c>
      <c r="J13" t="s">
        <v>94</v>
      </c>
      <c r="K13" t="s">
        <v>46</v>
      </c>
      <c r="L13" t="s">
        <v>95</v>
      </c>
      <c r="M13" t="s">
        <v>40</v>
      </c>
      <c r="N13" t="s">
        <v>40</v>
      </c>
      <c r="O13" t="s">
        <v>40</v>
      </c>
      <c r="P13" t="s">
        <v>40</v>
      </c>
      <c r="Q13" t="s">
        <v>40</v>
      </c>
      <c r="R13" t="s">
        <v>40</v>
      </c>
      <c r="S13" t="s">
        <v>40</v>
      </c>
      <c r="T13" t="s">
        <v>40</v>
      </c>
      <c r="U13" t="s">
        <v>40</v>
      </c>
      <c r="V13" t="s">
        <v>40</v>
      </c>
      <c r="W13" t="s">
        <v>40</v>
      </c>
      <c r="X13" t="s">
        <v>40</v>
      </c>
      <c r="Y13" t="s">
        <v>40</v>
      </c>
      <c r="Z13" t="s">
        <v>40</v>
      </c>
      <c r="AA13" t="s">
        <v>40</v>
      </c>
      <c r="AB13" t="s">
        <v>40</v>
      </c>
      <c r="AC13" t="s">
        <v>40</v>
      </c>
      <c r="AD13" t="s">
        <v>40</v>
      </c>
      <c r="AE13" t="s">
        <v>40</v>
      </c>
      <c r="AF13" t="s">
        <v>40</v>
      </c>
      <c r="AG13" t="s">
        <v>40</v>
      </c>
      <c r="AH13" t="s">
        <v>40</v>
      </c>
      <c r="AI13" t="s">
        <v>40</v>
      </c>
      <c r="AJ13" t="s">
        <v>40</v>
      </c>
      <c r="AK13" t="s">
        <v>40</v>
      </c>
      <c r="AL13" t="s">
        <v>40</v>
      </c>
      <c r="AM13" t="s">
        <v>40</v>
      </c>
      <c r="AN13" t="s">
        <v>40</v>
      </c>
      <c r="AO13">
        <v>0</v>
      </c>
    </row>
    <row r="14" spans="1:41">
      <c r="A14">
        <v>13</v>
      </c>
      <c r="B14" t="s">
        <v>40</v>
      </c>
      <c r="C14">
        <v>1</v>
      </c>
      <c r="D14" t="s">
        <v>41</v>
      </c>
      <c r="E14">
        <v>11272</v>
      </c>
      <c r="F14" t="s">
        <v>96</v>
      </c>
      <c r="G14">
        <v>2001</v>
      </c>
      <c r="H14" t="s">
        <v>97</v>
      </c>
      <c r="I14" t="s">
        <v>98</v>
      </c>
      <c r="J14" t="s">
        <v>71</v>
      </c>
      <c r="K14" t="s">
        <v>46</v>
      </c>
      <c r="L14" t="s">
        <v>99</v>
      </c>
      <c r="M14" t="s">
        <v>40</v>
      </c>
      <c r="N14" t="s">
        <v>40</v>
      </c>
      <c r="O14" t="s">
        <v>40</v>
      </c>
      <c r="P14" t="s">
        <v>40</v>
      </c>
      <c r="Q14" t="s">
        <v>40</v>
      </c>
      <c r="R14" t="s">
        <v>40</v>
      </c>
      <c r="S14" t="s">
        <v>40</v>
      </c>
      <c r="T14" t="s">
        <v>40</v>
      </c>
      <c r="U14" t="s">
        <v>40</v>
      </c>
      <c r="V14" t="s">
        <v>40</v>
      </c>
      <c r="W14" t="s">
        <v>40</v>
      </c>
      <c r="X14" t="s">
        <v>40</v>
      </c>
      <c r="Y14" t="s">
        <v>40</v>
      </c>
      <c r="Z14" t="s">
        <v>40</v>
      </c>
      <c r="AA14" t="s">
        <v>40</v>
      </c>
      <c r="AB14" t="s">
        <v>40</v>
      </c>
      <c r="AC14" t="s">
        <v>40</v>
      </c>
      <c r="AD14" t="s">
        <v>40</v>
      </c>
      <c r="AE14">
        <v>1</v>
      </c>
      <c r="AF14" t="s">
        <v>40</v>
      </c>
      <c r="AG14" t="s">
        <v>40</v>
      </c>
      <c r="AH14" t="s">
        <v>40</v>
      </c>
      <c r="AI14" t="s">
        <v>40</v>
      </c>
      <c r="AJ14" t="s">
        <v>40</v>
      </c>
      <c r="AK14" t="s">
        <v>40</v>
      </c>
      <c r="AL14" t="s">
        <v>40</v>
      </c>
      <c r="AM14" t="s">
        <v>40</v>
      </c>
      <c r="AN14" t="s">
        <v>40</v>
      </c>
      <c r="AO14">
        <v>1</v>
      </c>
    </row>
    <row r="15" spans="1:41">
      <c r="A15">
        <v>14</v>
      </c>
      <c r="B15" t="s">
        <v>40</v>
      </c>
      <c r="C15" t="s">
        <v>40</v>
      </c>
      <c r="D15" t="s">
        <v>100</v>
      </c>
      <c r="E15">
        <v>16958</v>
      </c>
      <c r="F15" t="s">
        <v>101</v>
      </c>
      <c r="G15">
        <v>2000</v>
      </c>
      <c r="H15" t="s">
        <v>102</v>
      </c>
      <c r="I15" t="s">
        <v>103</v>
      </c>
      <c r="J15" t="s">
        <v>71</v>
      </c>
      <c r="K15" t="s">
        <v>104</v>
      </c>
      <c r="L15" t="s">
        <v>105</v>
      </c>
      <c r="M15" t="s">
        <v>40</v>
      </c>
      <c r="N15" t="s">
        <v>40</v>
      </c>
      <c r="O15" t="s">
        <v>40</v>
      </c>
      <c r="P15" t="s">
        <v>40</v>
      </c>
      <c r="Q15" t="s">
        <v>40</v>
      </c>
      <c r="R15" t="s">
        <v>40</v>
      </c>
      <c r="S15" t="s">
        <v>40</v>
      </c>
      <c r="T15" t="s">
        <v>40</v>
      </c>
      <c r="U15" t="s">
        <v>40</v>
      </c>
      <c r="V15" t="s">
        <v>40</v>
      </c>
      <c r="W15" t="s">
        <v>40</v>
      </c>
      <c r="X15" t="s">
        <v>40</v>
      </c>
      <c r="Y15" t="s">
        <v>40</v>
      </c>
      <c r="Z15" t="s">
        <v>40</v>
      </c>
      <c r="AA15" t="s">
        <v>40</v>
      </c>
      <c r="AB15" t="s">
        <v>40</v>
      </c>
      <c r="AC15" t="s">
        <v>40</v>
      </c>
      <c r="AD15" t="s">
        <v>40</v>
      </c>
      <c r="AE15" t="s">
        <v>40</v>
      </c>
      <c r="AF15" t="s">
        <v>40</v>
      </c>
      <c r="AG15" t="s">
        <v>40</v>
      </c>
      <c r="AH15" t="s">
        <v>40</v>
      </c>
      <c r="AI15" t="s">
        <v>40</v>
      </c>
      <c r="AJ15" t="s">
        <v>40</v>
      </c>
      <c r="AK15" t="s">
        <v>40</v>
      </c>
      <c r="AL15" t="s">
        <v>40</v>
      </c>
      <c r="AM15" t="s">
        <v>40</v>
      </c>
      <c r="AN15" t="s">
        <v>40</v>
      </c>
      <c r="AO15">
        <v>0</v>
      </c>
    </row>
    <row r="16" spans="1:41">
      <c r="A16">
        <v>15</v>
      </c>
      <c r="B16" t="s">
        <v>40</v>
      </c>
      <c r="C16">
        <v>1</v>
      </c>
      <c r="D16" t="s">
        <v>41</v>
      </c>
      <c r="E16">
        <v>17118</v>
      </c>
      <c r="F16" t="s">
        <v>106</v>
      </c>
      <c r="G16">
        <v>2009</v>
      </c>
      <c r="H16" t="s">
        <v>107</v>
      </c>
      <c r="I16" t="s">
        <v>108</v>
      </c>
      <c r="J16" t="s">
        <v>71</v>
      </c>
      <c r="K16" t="s">
        <v>104</v>
      </c>
      <c r="L16" t="s">
        <v>109</v>
      </c>
      <c r="M16" t="s">
        <v>40</v>
      </c>
      <c r="N16" t="s">
        <v>40</v>
      </c>
      <c r="O16" t="s">
        <v>40</v>
      </c>
      <c r="P16" t="s">
        <v>40</v>
      </c>
      <c r="Q16" t="s">
        <v>40</v>
      </c>
      <c r="R16" t="s">
        <v>40</v>
      </c>
      <c r="S16" t="s">
        <v>40</v>
      </c>
      <c r="T16" t="s">
        <v>40</v>
      </c>
      <c r="U16" t="s">
        <v>40</v>
      </c>
      <c r="V16" t="s">
        <v>40</v>
      </c>
      <c r="W16" t="s">
        <v>40</v>
      </c>
      <c r="X16" t="s">
        <v>40</v>
      </c>
      <c r="Y16" t="s">
        <v>40</v>
      </c>
      <c r="Z16" t="s">
        <v>40</v>
      </c>
      <c r="AA16" t="s">
        <v>40</v>
      </c>
      <c r="AB16" t="s">
        <v>40</v>
      </c>
      <c r="AC16" t="s">
        <v>40</v>
      </c>
      <c r="AD16" t="s">
        <v>40</v>
      </c>
      <c r="AE16" t="s">
        <v>40</v>
      </c>
      <c r="AF16" t="s">
        <v>40</v>
      </c>
      <c r="AG16" t="s">
        <v>40</v>
      </c>
      <c r="AH16" t="s">
        <v>40</v>
      </c>
      <c r="AI16" t="s">
        <v>40</v>
      </c>
      <c r="AJ16" t="s">
        <v>40</v>
      </c>
      <c r="AK16" t="s">
        <v>40</v>
      </c>
      <c r="AL16" t="s">
        <v>40</v>
      </c>
      <c r="AM16" t="s">
        <v>40</v>
      </c>
      <c r="AN16" t="s">
        <v>40</v>
      </c>
      <c r="AO16">
        <v>0</v>
      </c>
    </row>
    <row r="17" spans="1:41">
      <c r="A17">
        <v>16</v>
      </c>
      <c r="B17" t="s">
        <v>40</v>
      </c>
      <c r="C17">
        <v>1</v>
      </c>
      <c r="D17" t="s">
        <v>41</v>
      </c>
      <c r="E17">
        <v>17471</v>
      </c>
      <c r="F17" t="s">
        <v>110</v>
      </c>
      <c r="G17">
        <v>2022</v>
      </c>
      <c r="H17" t="s">
        <v>111</v>
      </c>
      <c r="I17" t="s">
        <v>112</v>
      </c>
      <c r="J17" t="s">
        <v>113</v>
      </c>
      <c r="K17" t="s">
        <v>46</v>
      </c>
      <c r="L17" t="s">
        <v>114</v>
      </c>
      <c r="M17" t="s">
        <v>40</v>
      </c>
      <c r="N17" t="s">
        <v>40</v>
      </c>
      <c r="O17" t="s">
        <v>40</v>
      </c>
      <c r="P17" t="s">
        <v>40</v>
      </c>
      <c r="Q17" t="s">
        <v>40</v>
      </c>
      <c r="R17" t="s">
        <v>40</v>
      </c>
      <c r="S17" t="s">
        <v>40</v>
      </c>
      <c r="T17" t="s">
        <v>40</v>
      </c>
      <c r="U17" t="s">
        <v>40</v>
      </c>
      <c r="V17" t="s">
        <v>40</v>
      </c>
      <c r="W17" t="s">
        <v>40</v>
      </c>
      <c r="X17" t="s">
        <v>40</v>
      </c>
      <c r="Y17" t="s">
        <v>40</v>
      </c>
      <c r="Z17" t="s">
        <v>40</v>
      </c>
      <c r="AA17" t="s">
        <v>40</v>
      </c>
      <c r="AB17" t="s">
        <v>40</v>
      </c>
      <c r="AC17" t="s">
        <v>40</v>
      </c>
      <c r="AD17" t="s">
        <v>40</v>
      </c>
      <c r="AE17" t="s">
        <v>40</v>
      </c>
      <c r="AF17" t="s">
        <v>40</v>
      </c>
      <c r="AG17" t="s">
        <v>40</v>
      </c>
      <c r="AH17" t="s">
        <v>40</v>
      </c>
      <c r="AI17" t="s">
        <v>40</v>
      </c>
      <c r="AJ17" t="s">
        <v>40</v>
      </c>
      <c r="AK17" t="s">
        <v>40</v>
      </c>
      <c r="AL17" t="s">
        <v>40</v>
      </c>
      <c r="AM17" t="s">
        <v>40</v>
      </c>
      <c r="AN17" t="s">
        <v>40</v>
      </c>
      <c r="AO17" t="s">
        <v>40</v>
      </c>
    </row>
    <row r="18" spans="1:41">
      <c r="A18">
        <v>17</v>
      </c>
      <c r="B18" t="s">
        <v>40</v>
      </c>
      <c r="C18">
        <v>1</v>
      </c>
      <c r="D18" t="s">
        <v>41</v>
      </c>
      <c r="E18">
        <v>16255</v>
      </c>
      <c r="F18" t="s">
        <v>115</v>
      </c>
      <c r="G18">
        <v>2020</v>
      </c>
      <c r="H18" t="s">
        <v>116</v>
      </c>
      <c r="I18" t="s">
        <v>117</v>
      </c>
      <c r="J18" t="s">
        <v>118</v>
      </c>
      <c r="K18" t="s">
        <v>46</v>
      </c>
      <c r="L18" t="s">
        <v>40</v>
      </c>
      <c r="M18" t="s">
        <v>40</v>
      </c>
      <c r="N18" t="s">
        <v>40</v>
      </c>
      <c r="O18" t="s">
        <v>40</v>
      </c>
      <c r="P18" t="s">
        <v>40</v>
      </c>
      <c r="Q18" t="s">
        <v>40</v>
      </c>
      <c r="R18" t="s">
        <v>40</v>
      </c>
      <c r="S18" t="s">
        <v>40</v>
      </c>
      <c r="T18" t="s">
        <v>40</v>
      </c>
      <c r="U18" t="s">
        <v>40</v>
      </c>
      <c r="V18" t="s">
        <v>40</v>
      </c>
      <c r="W18" t="s">
        <v>40</v>
      </c>
      <c r="X18" t="s">
        <v>40</v>
      </c>
      <c r="Y18" t="s">
        <v>40</v>
      </c>
      <c r="Z18" t="s">
        <v>40</v>
      </c>
      <c r="AA18" t="s">
        <v>40</v>
      </c>
      <c r="AB18" t="s">
        <v>40</v>
      </c>
      <c r="AC18" t="s">
        <v>40</v>
      </c>
      <c r="AD18" t="s">
        <v>40</v>
      </c>
      <c r="AE18" t="s">
        <v>40</v>
      </c>
      <c r="AF18" t="s">
        <v>40</v>
      </c>
      <c r="AG18" t="s">
        <v>40</v>
      </c>
      <c r="AH18" t="s">
        <v>40</v>
      </c>
      <c r="AI18" t="s">
        <v>40</v>
      </c>
      <c r="AJ18" t="s">
        <v>40</v>
      </c>
      <c r="AK18" t="s">
        <v>40</v>
      </c>
      <c r="AL18" t="s">
        <v>40</v>
      </c>
      <c r="AM18" t="s">
        <v>40</v>
      </c>
      <c r="AN18" t="s">
        <v>40</v>
      </c>
      <c r="AO18">
        <v>0</v>
      </c>
    </row>
    <row r="19" spans="1:41">
      <c r="A19">
        <v>18</v>
      </c>
      <c r="B19" t="s">
        <v>40</v>
      </c>
      <c r="C19">
        <v>1</v>
      </c>
      <c r="D19" t="s">
        <v>78</v>
      </c>
      <c r="E19">
        <v>16686</v>
      </c>
      <c r="F19" t="s">
        <v>119</v>
      </c>
      <c r="G19">
        <v>2021</v>
      </c>
      <c r="H19" t="s">
        <v>120</v>
      </c>
      <c r="I19" t="s">
        <v>121</v>
      </c>
      <c r="J19" t="s">
        <v>122</v>
      </c>
      <c r="K19" t="s">
        <v>46</v>
      </c>
      <c r="L19" t="s">
        <v>40</v>
      </c>
      <c r="M19" t="s">
        <v>40</v>
      </c>
      <c r="N19" t="s">
        <v>40</v>
      </c>
      <c r="O19" t="s">
        <v>40</v>
      </c>
      <c r="P19" t="s">
        <v>40</v>
      </c>
      <c r="Q19" t="s">
        <v>40</v>
      </c>
      <c r="R19" t="s">
        <v>40</v>
      </c>
      <c r="S19" t="s">
        <v>40</v>
      </c>
      <c r="T19" t="s">
        <v>40</v>
      </c>
      <c r="U19" t="s">
        <v>40</v>
      </c>
      <c r="V19" t="s">
        <v>40</v>
      </c>
      <c r="W19" t="s">
        <v>40</v>
      </c>
      <c r="X19" t="s">
        <v>40</v>
      </c>
      <c r="Y19" t="s">
        <v>40</v>
      </c>
      <c r="Z19" t="s">
        <v>40</v>
      </c>
      <c r="AA19" t="s">
        <v>40</v>
      </c>
      <c r="AB19" t="s">
        <v>40</v>
      </c>
      <c r="AC19" t="s">
        <v>40</v>
      </c>
      <c r="AD19" t="s">
        <v>40</v>
      </c>
      <c r="AE19" t="s">
        <v>40</v>
      </c>
      <c r="AF19" t="s">
        <v>40</v>
      </c>
      <c r="AG19" t="s">
        <v>40</v>
      </c>
      <c r="AH19" t="s">
        <v>40</v>
      </c>
      <c r="AI19" t="s">
        <v>40</v>
      </c>
      <c r="AJ19" t="s">
        <v>40</v>
      </c>
      <c r="AK19" t="s">
        <v>40</v>
      </c>
      <c r="AL19" t="s">
        <v>40</v>
      </c>
      <c r="AM19" t="s">
        <v>40</v>
      </c>
      <c r="AN19" t="s">
        <v>40</v>
      </c>
      <c r="AO19">
        <v>0</v>
      </c>
    </row>
    <row r="20" spans="1:41">
      <c r="A20">
        <v>19</v>
      </c>
      <c r="B20" t="s">
        <v>40</v>
      </c>
      <c r="C20">
        <v>1</v>
      </c>
      <c r="D20" t="s">
        <v>41</v>
      </c>
      <c r="E20">
        <v>11406</v>
      </c>
      <c r="F20" t="s">
        <v>123</v>
      </c>
      <c r="G20">
        <v>1990</v>
      </c>
      <c r="H20" t="s">
        <v>124</v>
      </c>
      <c r="I20" t="s">
        <v>125</v>
      </c>
      <c r="J20" t="s">
        <v>126</v>
      </c>
      <c r="K20" t="s">
        <v>46</v>
      </c>
      <c r="L20" t="s">
        <v>127</v>
      </c>
      <c r="M20" t="s">
        <v>40</v>
      </c>
      <c r="N20" t="s">
        <v>40</v>
      </c>
      <c r="O20" t="s">
        <v>40</v>
      </c>
      <c r="P20" t="s">
        <v>40</v>
      </c>
      <c r="Q20" t="s">
        <v>40</v>
      </c>
      <c r="R20" t="s">
        <v>40</v>
      </c>
      <c r="S20" t="s">
        <v>40</v>
      </c>
      <c r="T20" t="s">
        <v>40</v>
      </c>
      <c r="U20" t="s">
        <v>40</v>
      </c>
      <c r="V20" t="s">
        <v>40</v>
      </c>
      <c r="W20" t="s">
        <v>40</v>
      </c>
      <c r="X20" t="s">
        <v>40</v>
      </c>
      <c r="Y20" t="s">
        <v>40</v>
      </c>
      <c r="Z20" t="s">
        <v>40</v>
      </c>
      <c r="AA20" t="s">
        <v>40</v>
      </c>
      <c r="AB20" t="s">
        <v>40</v>
      </c>
      <c r="AC20">
        <v>1</v>
      </c>
      <c r="AD20" t="s">
        <v>40</v>
      </c>
      <c r="AE20">
        <v>1</v>
      </c>
      <c r="AF20">
        <v>1</v>
      </c>
      <c r="AG20" t="s">
        <v>40</v>
      </c>
      <c r="AH20">
        <v>1</v>
      </c>
      <c r="AI20" t="s">
        <v>40</v>
      </c>
      <c r="AJ20" t="s">
        <v>40</v>
      </c>
      <c r="AK20" t="s">
        <v>40</v>
      </c>
      <c r="AL20" t="s">
        <v>40</v>
      </c>
      <c r="AM20" t="s">
        <v>40</v>
      </c>
      <c r="AN20" t="s">
        <v>40</v>
      </c>
      <c r="AO20">
        <v>4</v>
      </c>
    </row>
    <row r="21" spans="1:41">
      <c r="A21">
        <v>20</v>
      </c>
      <c r="B21" t="s">
        <v>40</v>
      </c>
      <c r="C21">
        <v>1</v>
      </c>
      <c r="D21" t="s">
        <v>78</v>
      </c>
      <c r="E21">
        <v>16261</v>
      </c>
      <c r="F21" t="s">
        <v>128</v>
      </c>
      <c r="G21">
        <v>2020</v>
      </c>
      <c r="H21" t="s">
        <v>129</v>
      </c>
      <c r="I21" t="s">
        <v>130</v>
      </c>
      <c r="J21" t="s">
        <v>131</v>
      </c>
      <c r="K21" t="s">
        <v>46</v>
      </c>
      <c r="L21" t="s">
        <v>40</v>
      </c>
      <c r="M21" t="s">
        <v>40</v>
      </c>
      <c r="N21" t="s">
        <v>40</v>
      </c>
      <c r="O21" t="s">
        <v>40</v>
      </c>
      <c r="P21" t="s">
        <v>40</v>
      </c>
      <c r="Q21" t="s">
        <v>40</v>
      </c>
      <c r="R21" t="s">
        <v>40</v>
      </c>
      <c r="S21" t="s">
        <v>40</v>
      </c>
      <c r="T21" t="s">
        <v>40</v>
      </c>
      <c r="U21" t="s">
        <v>40</v>
      </c>
      <c r="V21" t="s">
        <v>40</v>
      </c>
      <c r="W21" t="s">
        <v>40</v>
      </c>
      <c r="X21" t="s">
        <v>40</v>
      </c>
      <c r="Y21" t="s">
        <v>40</v>
      </c>
      <c r="Z21" t="s">
        <v>40</v>
      </c>
      <c r="AA21" t="s">
        <v>40</v>
      </c>
      <c r="AB21" t="s">
        <v>40</v>
      </c>
      <c r="AC21" t="s">
        <v>40</v>
      </c>
      <c r="AD21" t="s">
        <v>40</v>
      </c>
      <c r="AE21" t="s">
        <v>40</v>
      </c>
      <c r="AF21" t="s">
        <v>40</v>
      </c>
      <c r="AG21" t="s">
        <v>40</v>
      </c>
      <c r="AH21" t="s">
        <v>40</v>
      </c>
      <c r="AI21" t="s">
        <v>40</v>
      </c>
      <c r="AJ21" t="s">
        <v>40</v>
      </c>
      <c r="AK21" t="s">
        <v>40</v>
      </c>
      <c r="AL21" t="s">
        <v>40</v>
      </c>
      <c r="AM21" t="s">
        <v>40</v>
      </c>
      <c r="AN21" t="s">
        <v>40</v>
      </c>
      <c r="AO21">
        <v>0</v>
      </c>
    </row>
    <row r="22" spans="1:41">
      <c r="A22">
        <v>21</v>
      </c>
      <c r="B22" t="s">
        <v>40</v>
      </c>
      <c r="C22">
        <v>1</v>
      </c>
      <c r="D22" t="s">
        <v>78</v>
      </c>
      <c r="E22">
        <v>16262</v>
      </c>
      <c r="F22" t="s">
        <v>132</v>
      </c>
      <c r="G22">
        <v>2018</v>
      </c>
      <c r="H22" t="s">
        <v>133</v>
      </c>
      <c r="I22" t="s">
        <v>134</v>
      </c>
      <c r="J22" t="s">
        <v>135</v>
      </c>
      <c r="K22" t="s">
        <v>46</v>
      </c>
      <c r="L22" t="s">
        <v>40</v>
      </c>
      <c r="M22" t="s">
        <v>40</v>
      </c>
      <c r="N22" t="s">
        <v>40</v>
      </c>
      <c r="O22" t="s">
        <v>40</v>
      </c>
      <c r="P22" t="s">
        <v>40</v>
      </c>
      <c r="Q22" t="s">
        <v>40</v>
      </c>
      <c r="R22" t="s">
        <v>40</v>
      </c>
      <c r="S22" t="s">
        <v>40</v>
      </c>
      <c r="T22" t="s">
        <v>40</v>
      </c>
      <c r="U22" t="s">
        <v>40</v>
      </c>
      <c r="V22" t="s">
        <v>40</v>
      </c>
      <c r="W22" t="s">
        <v>40</v>
      </c>
      <c r="X22" t="s">
        <v>40</v>
      </c>
      <c r="Y22" t="s">
        <v>40</v>
      </c>
      <c r="Z22" t="s">
        <v>40</v>
      </c>
      <c r="AA22" t="s">
        <v>40</v>
      </c>
      <c r="AB22" t="s">
        <v>40</v>
      </c>
      <c r="AC22" t="s">
        <v>40</v>
      </c>
      <c r="AD22" t="s">
        <v>40</v>
      </c>
      <c r="AE22" t="s">
        <v>40</v>
      </c>
      <c r="AF22" t="s">
        <v>40</v>
      </c>
      <c r="AG22" t="s">
        <v>40</v>
      </c>
      <c r="AH22" t="s">
        <v>40</v>
      </c>
      <c r="AI22" t="s">
        <v>40</v>
      </c>
      <c r="AJ22" t="s">
        <v>40</v>
      </c>
      <c r="AK22" t="s">
        <v>40</v>
      </c>
      <c r="AL22" t="s">
        <v>40</v>
      </c>
      <c r="AM22" t="s">
        <v>40</v>
      </c>
      <c r="AN22" t="s">
        <v>40</v>
      </c>
      <c r="AO22">
        <v>0</v>
      </c>
    </row>
    <row r="23" spans="1:41">
      <c r="A23">
        <v>22</v>
      </c>
      <c r="B23" t="s">
        <v>40</v>
      </c>
      <c r="C23">
        <v>1</v>
      </c>
      <c r="D23" t="s">
        <v>78</v>
      </c>
      <c r="E23">
        <v>16990</v>
      </c>
      <c r="F23" t="s">
        <v>136</v>
      </c>
      <c r="G23">
        <v>2019</v>
      </c>
      <c r="H23" t="s">
        <v>137</v>
      </c>
      <c r="I23" t="s">
        <v>138</v>
      </c>
      <c r="J23" t="s">
        <v>139</v>
      </c>
      <c r="K23" t="s">
        <v>40</v>
      </c>
      <c r="L23" t="s">
        <v>40</v>
      </c>
      <c r="M23" t="s">
        <v>40</v>
      </c>
      <c r="N23" t="s">
        <v>40</v>
      </c>
      <c r="O23" t="s">
        <v>40</v>
      </c>
      <c r="P23" t="s">
        <v>40</v>
      </c>
      <c r="Q23" t="s">
        <v>40</v>
      </c>
      <c r="R23" t="s">
        <v>40</v>
      </c>
      <c r="S23" t="s">
        <v>40</v>
      </c>
      <c r="T23" t="s">
        <v>40</v>
      </c>
      <c r="U23" t="s">
        <v>40</v>
      </c>
      <c r="V23" t="s">
        <v>40</v>
      </c>
      <c r="W23" t="s">
        <v>40</v>
      </c>
      <c r="X23" t="s">
        <v>40</v>
      </c>
      <c r="Y23" t="s">
        <v>40</v>
      </c>
      <c r="Z23" t="s">
        <v>40</v>
      </c>
      <c r="AA23" t="s">
        <v>40</v>
      </c>
      <c r="AB23" t="s">
        <v>40</v>
      </c>
      <c r="AC23" t="s">
        <v>40</v>
      </c>
      <c r="AD23" t="s">
        <v>40</v>
      </c>
      <c r="AE23" t="s">
        <v>40</v>
      </c>
      <c r="AF23" t="s">
        <v>40</v>
      </c>
      <c r="AG23" t="s">
        <v>40</v>
      </c>
      <c r="AH23" t="s">
        <v>40</v>
      </c>
      <c r="AI23" t="s">
        <v>40</v>
      </c>
      <c r="AJ23" t="s">
        <v>40</v>
      </c>
      <c r="AK23" t="s">
        <v>40</v>
      </c>
      <c r="AL23" t="s">
        <v>40</v>
      </c>
      <c r="AM23" t="s">
        <v>40</v>
      </c>
      <c r="AN23" t="s">
        <v>40</v>
      </c>
      <c r="AO23">
        <v>0</v>
      </c>
    </row>
    <row r="24" spans="1:41">
      <c r="A24">
        <v>23</v>
      </c>
      <c r="B24" t="s">
        <v>40</v>
      </c>
      <c r="C24">
        <v>1</v>
      </c>
      <c r="D24" t="s">
        <v>78</v>
      </c>
      <c r="E24">
        <v>16635</v>
      </c>
      <c r="F24" t="s">
        <v>140</v>
      </c>
      <c r="G24">
        <v>2019</v>
      </c>
      <c r="H24" t="s">
        <v>141</v>
      </c>
      <c r="I24" t="s">
        <v>142</v>
      </c>
      <c r="J24" t="s">
        <v>143</v>
      </c>
      <c r="K24" t="s">
        <v>46</v>
      </c>
      <c r="L24" t="s">
        <v>40</v>
      </c>
      <c r="M24" t="s">
        <v>40</v>
      </c>
      <c r="N24" t="s">
        <v>40</v>
      </c>
      <c r="O24" t="s">
        <v>40</v>
      </c>
      <c r="P24" t="s">
        <v>40</v>
      </c>
      <c r="Q24" t="s">
        <v>40</v>
      </c>
      <c r="R24" t="s">
        <v>40</v>
      </c>
      <c r="S24" t="s">
        <v>40</v>
      </c>
      <c r="T24" t="s">
        <v>40</v>
      </c>
      <c r="U24" t="s">
        <v>40</v>
      </c>
      <c r="V24" t="s">
        <v>40</v>
      </c>
      <c r="W24" t="s">
        <v>40</v>
      </c>
      <c r="X24" t="s">
        <v>40</v>
      </c>
      <c r="Y24" t="s">
        <v>40</v>
      </c>
      <c r="Z24" t="s">
        <v>40</v>
      </c>
      <c r="AA24" t="s">
        <v>40</v>
      </c>
      <c r="AB24" t="s">
        <v>40</v>
      </c>
      <c r="AC24" t="s">
        <v>40</v>
      </c>
      <c r="AD24" t="s">
        <v>40</v>
      </c>
      <c r="AE24" t="s">
        <v>40</v>
      </c>
      <c r="AF24" t="s">
        <v>40</v>
      </c>
      <c r="AG24" t="s">
        <v>40</v>
      </c>
      <c r="AH24" t="s">
        <v>40</v>
      </c>
      <c r="AI24" t="s">
        <v>40</v>
      </c>
      <c r="AJ24" t="s">
        <v>40</v>
      </c>
      <c r="AK24" t="s">
        <v>40</v>
      </c>
      <c r="AL24" t="s">
        <v>40</v>
      </c>
      <c r="AM24" t="s">
        <v>40</v>
      </c>
      <c r="AN24" t="s">
        <v>40</v>
      </c>
      <c r="AO24">
        <v>0</v>
      </c>
    </row>
    <row r="25" spans="1:41">
      <c r="A25">
        <v>24</v>
      </c>
      <c r="B25" t="s">
        <v>40</v>
      </c>
      <c r="C25">
        <v>1</v>
      </c>
      <c r="D25" t="s">
        <v>41</v>
      </c>
      <c r="E25">
        <v>16024</v>
      </c>
      <c r="F25" t="s">
        <v>144</v>
      </c>
      <c r="G25">
        <v>2011</v>
      </c>
      <c r="H25" t="s">
        <v>145</v>
      </c>
      <c r="I25" t="s">
        <v>146</v>
      </c>
      <c r="J25" t="s">
        <v>147</v>
      </c>
      <c r="K25" t="s">
        <v>46</v>
      </c>
      <c r="L25" t="s">
        <v>40</v>
      </c>
      <c r="M25" t="s">
        <v>40</v>
      </c>
      <c r="N25" t="s">
        <v>40</v>
      </c>
      <c r="O25" t="s">
        <v>40</v>
      </c>
      <c r="P25" t="s">
        <v>40</v>
      </c>
      <c r="Q25" t="s">
        <v>40</v>
      </c>
      <c r="R25" t="s">
        <v>40</v>
      </c>
      <c r="S25" t="s">
        <v>40</v>
      </c>
      <c r="T25" t="s">
        <v>40</v>
      </c>
      <c r="U25" t="s">
        <v>40</v>
      </c>
      <c r="V25" t="s">
        <v>40</v>
      </c>
      <c r="W25" t="s">
        <v>40</v>
      </c>
      <c r="X25" t="s">
        <v>40</v>
      </c>
      <c r="Y25" t="s">
        <v>40</v>
      </c>
      <c r="Z25" t="s">
        <v>40</v>
      </c>
      <c r="AA25" t="s">
        <v>40</v>
      </c>
      <c r="AB25" t="s">
        <v>40</v>
      </c>
      <c r="AC25">
        <v>1</v>
      </c>
      <c r="AD25" t="s">
        <v>40</v>
      </c>
      <c r="AE25">
        <v>1</v>
      </c>
      <c r="AF25">
        <v>1</v>
      </c>
      <c r="AG25" t="s">
        <v>40</v>
      </c>
      <c r="AH25">
        <v>1</v>
      </c>
      <c r="AI25" t="s">
        <v>40</v>
      </c>
      <c r="AJ25" t="s">
        <v>40</v>
      </c>
      <c r="AK25" t="s">
        <v>40</v>
      </c>
      <c r="AL25" t="s">
        <v>40</v>
      </c>
      <c r="AM25" t="s">
        <v>40</v>
      </c>
      <c r="AN25" t="s">
        <v>40</v>
      </c>
      <c r="AO25">
        <v>4</v>
      </c>
    </row>
    <row r="26" spans="1:41">
      <c r="A26">
        <v>25</v>
      </c>
      <c r="B26" t="s">
        <v>40</v>
      </c>
      <c r="C26">
        <v>1</v>
      </c>
      <c r="D26" t="s">
        <v>78</v>
      </c>
      <c r="E26">
        <v>16884</v>
      </c>
      <c r="F26" t="s">
        <v>148</v>
      </c>
      <c r="G26">
        <v>2013</v>
      </c>
      <c r="H26" t="s">
        <v>149</v>
      </c>
      <c r="I26" t="s">
        <v>150</v>
      </c>
      <c r="J26" t="s">
        <v>40</v>
      </c>
      <c r="K26" t="s">
        <v>40</v>
      </c>
      <c r="L26" t="s">
        <v>151</v>
      </c>
      <c r="M26" t="s">
        <v>40</v>
      </c>
      <c r="N26" t="s">
        <v>40</v>
      </c>
      <c r="O26" t="s">
        <v>40</v>
      </c>
      <c r="P26" t="s">
        <v>40</v>
      </c>
      <c r="Q26" t="s">
        <v>40</v>
      </c>
      <c r="R26" t="s">
        <v>40</v>
      </c>
      <c r="S26" t="s">
        <v>40</v>
      </c>
      <c r="T26" t="s">
        <v>40</v>
      </c>
      <c r="U26" t="s">
        <v>40</v>
      </c>
      <c r="V26" t="s">
        <v>40</v>
      </c>
      <c r="W26" t="s">
        <v>40</v>
      </c>
      <c r="X26" t="s">
        <v>40</v>
      </c>
      <c r="Y26" t="s">
        <v>40</v>
      </c>
      <c r="Z26" t="s">
        <v>40</v>
      </c>
      <c r="AA26" t="s">
        <v>40</v>
      </c>
      <c r="AB26" t="s">
        <v>40</v>
      </c>
      <c r="AC26" t="s">
        <v>40</v>
      </c>
      <c r="AD26" t="s">
        <v>40</v>
      </c>
      <c r="AE26" t="s">
        <v>40</v>
      </c>
      <c r="AF26" t="s">
        <v>40</v>
      </c>
      <c r="AG26" t="s">
        <v>40</v>
      </c>
      <c r="AH26" t="s">
        <v>40</v>
      </c>
      <c r="AI26" t="s">
        <v>40</v>
      </c>
      <c r="AJ26" t="s">
        <v>40</v>
      </c>
      <c r="AK26" t="s">
        <v>40</v>
      </c>
      <c r="AL26" t="s">
        <v>40</v>
      </c>
      <c r="AM26" t="s">
        <v>40</v>
      </c>
      <c r="AN26" t="s">
        <v>40</v>
      </c>
      <c r="AO26">
        <v>0</v>
      </c>
    </row>
    <row r="27" spans="1:41">
      <c r="A27">
        <v>26</v>
      </c>
      <c r="B27" t="s">
        <v>40</v>
      </c>
      <c r="C27">
        <v>1</v>
      </c>
      <c r="D27" t="s">
        <v>78</v>
      </c>
      <c r="E27">
        <v>16962</v>
      </c>
      <c r="F27" t="s">
        <v>152</v>
      </c>
      <c r="G27">
        <v>2004</v>
      </c>
      <c r="H27" t="s">
        <v>153</v>
      </c>
      <c r="I27" t="s">
        <v>154</v>
      </c>
      <c r="J27" t="s">
        <v>40</v>
      </c>
      <c r="K27" t="s">
        <v>40</v>
      </c>
      <c r="L27" t="s">
        <v>155</v>
      </c>
      <c r="M27" t="s">
        <v>40</v>
      </c>
      <c r="N27" t="s">
        <v>40</v>
      </c>
      <c r="O27" t="s">
        <v>40</v>
      </c>
      <c r="P27" t="s">
        <v>40</v>
      </c>
      <c r="Q27" t="s">
        <v>40</v>
      </c>
      <c r="R27" t="s">
        <v>40</v>
      </c>
      <c r="S27" t="s">
        <v>40</v>
      </c>
      <c r="T27" t="s">
        <v>40</v>
      </c>
      <c r="U27" t="s">
        <v>40</v>
      </c>
      <c r="V27" t="s">
        <v>40</v>
      </c>
      <c r="W27" t="s">
        <v>40</v>
      </c>
      <c r="X27" t="s">
        <v>40</v>
      </c>
      <c r="Y27" t="s">
        <v>40</v>
      </c>
      <c r="Z27" t="s">
        <v>40</v>
      </c>
      <c r="AA27" t="s">
        <v>40</v>
      </c>
      <c r="AB27" t="s">
        <v>40</v>
      </c>
      <c r="AC27" t="s">
        <v>40</v>
      </c>
      <c r="AD27" t="s">
        <v>40</v>
      </c>
      <c r="AE27" t="s">
        <v>40</v>
      </c>
      <c r="AF27" t="s">
        <v>40</v>
      </c>
      <c r="AG27" t="s">
        <v>40</v>
      </c>
      <c r="AH27" t="s">
        <v>40</v>
      </c>
      <c r="AI27" t="s">
        <v>40</v>
      </c>
      <c r="AJ27" t="s">
        <v>40</v>
      </c>
      <c r="AK27" t="s">
        <v>40</v>
      </c>
      <c r="AL27" t="s">
        <v>40</v>
      </c>
      <c r="AM27" t="s">
        <v>40</v>
      </c>
      <c r="AN27" t="s">
        <v>40</v>
      </c>
      <c r="AO27">
        <v>0</v>
      </c>
    </row>
    <row r="28" spans="1:41">
      <c r="A28">
        <v>27</v>
      </c>
      <c r="B28" t="s">
        <v>40</v>
      </c>
      <c r="C28">
        <v>1</v>
      </c>
      <c r="D28" t="s">
        <v>41</v>
      </c>
      <c r="E28">
        <v>17458</v>
      </c>
      <c r="F28" t="s">
        <v>152</v>
      </c>
      <c r="G28">
        <v>2007</v>
      </c>
      <c r="H28" t="s">
        <v>156</v>
      </c>
      <c r="I28" t="s">
        <v>157</v>
      </c>
      <c r="J28" t="s">
        <v>71</v>
      </c>
      <c r="K28" t="s">
        <v>46</v>
      </c>
      <c r="L28" t="s">
        <v>158</v>
      </c>
      <c r="M28">
        <v>1</v>
      </c>
      <c r="N28" t="s">
        <v>40</v>
      </c>
      <c r="O28" t="s">
        <v>40</v>
      </c>
      <c r="P28" t="s">
        <v>40</v>
      </c>
      <c r="Q28" t="s">
        <v>40</v>
      </c>
      <c r="R28" t="s">
        <v>40</v>
      </c>
      <c r="S28" t="s">
        <v>40</v>
      </c>
      <c r="T28" t="s">
        <v>40</v>
      </c>
      <c r="U28" t="s">
        <v>40</v>
      </c>
      <c r="V28" t="s">
        <v>40</v>
      </c>
      <c r="W28" t="s">
        <v>40</v>
      </c>
      <c r="X28" t="s">
        <v>40</v>
      </c>
      <c r="Y28" t="s">
        <v>40</v>
      </c>
      <c r="Z28" t="s">
        <v>40</v>
      </c>
      <c r="AA28" t="s">
        <v>40</v>
      </c>
      <c r="AB28" t="s">
        <v>40</v>
      </c>
      <c r="AC28" t="s">
        <v>40</v>
      </c>
      <c r="AD28" t="s">
        <v>40</v>
      </c>
      <c r="AE28" t="s">
        <v>40</v>
      </c>
      <c r="AF28" t="s">
        <v>40</v>
      </c>
      <c r="AG28" t="s">
        <v>40</v>
      </c>
      <c r="AH28" t="s">
        <v>40</v>
      </c>
      <c r="AI28" t="s">
        <v>40</v>
      </c>
      <c r="AJ28" t="s">
        <v>40</v>
      </c>
      <c r="AK28" t="s">
        <v>40</v>
      </c>
      <c r="AL28" t="s">
        <v>40</v>
      </c>
      <c r="AM28" t="s">
        <v>40</v>
      </c>
      <c r="AN28" t="s">
        <v>40</v>
      </c>
      <c r="AO28" t="s">
        <v>40</v>
      </c>
    </row>
    <row r="29" spans="1:41">
      <c r="A29">
        <v>28</v>
      </c>
      <c r="B29" t="s">
        <v>40</v>
      </c>
      <c r="C29">
        <v>1</v>
      </c>
      <c r="D29" t="s">
        <v>41</v>
      </c>
      <c r="E29">
        <v>17428</v>
      </c>
      <c r="F29" t="s">
        <v>159</v>
      </c>
      <c r="G29">
        <v>2011</v>
      </c>
      <c r="H29" t="s">
        <v>160</v>
      </c>
      <c r="I29" t="s">
        <v>161</v>
      </c>
      <c r="J29" t="s">
        <v>162</v>
      </c>
      <c r="K29" t="s">
        <v>46</v>
      </c>
      <c r="L29" t="s">
        <v>163</v>
      </c>
      <c r="M29" t="s">
        <v>40</v>
      </c>
      <c r="N29" t="s">
        <v>40</v>
      </c>
      <c r="O29" t="s">
        <v>40</v>
      </c>
      <c r="P29" t="s">
        <v>40</v>
      </c>
      <c r="Q29">
        <v>1</v>
      </c>
      <c r="R29" t="s">
        <v>40</v>
      </c>
      <c r="S29" t="s">
        <v>40</v>
      </c>
      <c r="T29" t="s">
        <v>40</v>
      </c>
      <c r="U29" t="s">
        <v>40</v>
      </c>
      <c r="V29" t="s">
        <v>40</v>
      </c>
      <c r="W29" t="s">
        <v>40</v>
      </c>
      <c r="X29" t="s">
        <v>40</v>
      </c>
      <c r="Y29" t="s">
        <v>40</v>
      </c>
      <c r="Z29" t="s">
        <v>40</v>
      </c>
      <c r="AA29" t="s">
        <v>40</v>
      </c>
      <c r="AB29" t="s">
        <v>40</v>
      </c>
      <c r="AC29" t="s">
        <v>40</v>
      </c>
      <c r="AD29" t="s">
        <v>40</v>
      </c>
      <c r="AE29" t="s">
        <v>40</v>
      </c>
      <c r="AF29" t="s">
        <v>40</v>
      </c>
      <c r="AG29" t="s">
        <v>40</v>
      </c>
      <c r="AH29" t="s">
        <v>40</v>
      </c>
      <c r="AI29" t="s">
        <v>40</v>
      </c>
      <c r="AJ29" t="s">
        <v>40</v>
      </c>
      <c r="AK29" t="s">
        <v>40</v>
      </c>
      <c r="AL29" t="s">
        <v>40</v>
      </c>
      <c r="AM29" t="s">
        <v>40</v>
      </c>
      <c r="AN29" t="s">
        <v>40</v>
      </c>
      <c r="AO29">
        <v>0</v>
      </c>
    </row>
    <row r="30" spans="1:41">
      <c r="A30">
        <v>29</v>
      </c>
      <c r="B30" t="s">
        <v>40</v>
      </c>
      <c r="C30">
        <v>1</v>
      </c>
      <c r="D30" t="s">
        <v>41</v>
      </c>
      <c r="E30">
        <v>17429</v>
      </c>
      <c r="F30" t="s">
        <v>164</v>
      </c>
      <c r="G30">
        <v>2003</v>
      </c>
      <c r="H30" t="s">
        <v>165</v>
      </c>
      <c r="I30" t="s">
        <v>166</v>
      </c>
      <c r="J30" t="s">
        <v>167</v>
      </c>
      <c r="K30" t="s">
        <v>46</v>
      </c>
      <c r="L30" t="s">
        <v>40</v>
      </c>
      <c r="M30" t="s">
        <v>40</v>
      </c>
      <c r="N30" t="s">
        <v>40</v>
      </c>
      <c r="O30" t="s">
        <v>40</v>
      </c>
      <c r="P30" t="s">
        <v>40</v>
      </c>
      <c r="Q30">
        <v>1</v>
      </c>
      <c r="R30" t="s">
        <v>40</v>
      </c>
      <c r="S30" t="s">
        <v>40</v>
      </c>
      <c r="T30" t="s">
        <v>40</v>
      </c>
      <c r="U30" t="s">
        <v>40</v>
      </c>
      <c r="V30" t="s">
        <v>40</v>
      </c>
      <c r="W30" t="s">
        <v>40</v>
      </c>
      <c r="X30" t="s">
        <v>40</v>
      </c>
      <c r="Y30" t="s">
        <v>40</v>
      </c>
      <c r="Z30" t="s">
        <v>40</v>
      </c>
      <c r="AA30" t="s">
        <v>40</v>
      </c>
      <c r="AB30" t="s">
        <v>40</v>
      </c>
      <c r="AC30" t="s">
        <v>40</v>
      </c>
      <c r="AD30" t="s">
        <v>40</v>
      </c>
      <c r="AE30" t="s">
        <v>40</v>
      </c>
      <c r="AF30" t="s">
        <v>40</v>
      </c>
      <c r="AG30" t="s">
        <v>40</v>
      </c>
      <c r="AH30" t="s">
        <v>40</v>
      </c>
      <c r="AI30" t="s">
        <v>40</v>
      </c>
      <c r="AJ30" t="s">
        <v>40</v>
      </c>
      <c r="AK30" t="s">
        <v>40</v>
      </c>
      <c r="AL30" t="s">
        <v>40</v>
      </c>
      <c r="AM30" t="s">
        <v>40</v>
      </c>
      <c r="AN30" t="s">
        <v>40</v>
      </c>
      <c r="AO30">
        <v>0</v>
      </c>
    </row>
    <row r="31" spans="1:41">
      <c r="A31">
        <v>30</v>
      </c>
      <c r="B31" t="s">
        <v>40</v>
      </c>
      <c r="C31">
        <v>1</v>
      </c>
      <c r="D31" t="s">
        <v>41</v>
      </c>
      <c r="E31">
        <v>16189</v>
      </c>
      <c r="F31" t="s">
        <v>168</v>
      </c>
      <c r="G31">
        <v>2018</v>
      </c>
      <c r="H31" t="s">
        <v>169</v>
      </c>
      <c r="I31" t="s">
        <v>170</v>
      </c>
      <c r="J31" t="s">
        <v>171</v>
      </c>
      <c r="K31" t="s">
        <v>46</v>
      </c>
      <c r="L31" t="s">
        <v>172</v>
      </c>
      <c r="M31" t="s">
        <v>40</v>
      </c>
      <c r="N31" t="s">
        <v>40</v>
      </c>
      <c r="O31" t="s">
        <v>40</v>
      </c>
      <c r="P31" t="s">
        <v>40</v>
      </c>
      <c r="Q31" t="s">
        <v>40</v>
      </c>
      <c r="R31" t="s">
        <v>40</v>
      </c>
      <c r="S31" t="s">
        <v>40</v>
      </c>
      <c r="T31" t="s">
        <v>40</v>
      </c>
      <c r="U31" t="s">
        <v>40</v>
      </c>
      <c r="V31" t="s">
        <v>40</v>
      </c>
      <c r="W31" t="s">
        <v>40</v>
      </c>
      <c r="X31" t="s">
        <v>40</v>
      </c>
      <c r="Y31" t="s">
        <v>40</v>
      </c>
      <c r="Z31" t="s">
        <v>40</v>
      </c>
      <c r="AA31" t="s">
        <v>40</v>
      </c>
      <c r="AB31" t="s">
        <v>40</v>
      </c>
      <c r="AC31" t="s">
        <v>40</v>
      </c>
      <c r="AD31" t="s">
        <v>40</v>
      </c>
      <c r="AE31" t="s">
        <v>40</v>
      </c>
      <c r="AF31" t="s">
        <v>40</v>
      </c>
      <c r="AG31" t="s">
        <v>40</v>
      </c>
      <c r="AH31">
        <v>1</v>
      </c>
      <c r="AI31" t="s">
        <v>40</v>
      </c>
      <c r="AJ31" t="s">
        <v>40</v>
      </c>
      <c r="AK31" t="s">
        <v>40</v>
      </c>
      <c r="AL31" t="s">
        <v>40</v>
      </c>
      <c r="AM31" t="s">
        <v>40</v>
      </c>
      <c r="AN31" t="s">
        <v>40</v>
      </c>
      <c r="AO31">
        <v>1</v>
      </c>
    </row>
    <row r="32" spans="1:41">
      <c r="A32">
        <v>31</v>
      </c>
      <c r="B32" t="s">
        <v>40</v>
      </c>
      <c r="C32">
        <v>1</v>
      </c>
      <c r="D32" t="s">
        <v>57</v>
      </c>
      <c r="E32">
        <v>16275</v>
      </c>
      <c r="F32" t="s">
        <v>173</v>
      </c>
      <c r="G32">
        <v>2020</v>
      </c>
      <c r="H32" t="s">
        <v>174</v>
      </c>
      <c r="I32" t="s">
        <v>175</v>
      </c>
      <c r="J32" t="s">
        <v>176</v>
      </c>
      <c r="K32" t="s">
        <v>46</v>
      </c>
      <c r="L32" t="s">
        <v>40</v>
      </c>
      <c r="M32" t="s">
        <v>40</v>
      </c>
      <c r="N32" t="s">
        <v>40</v>
      </c>
      <c r="O32" t="s">
        <v>40</v>
      </c>
      <c r="P32" t="s">
        <v>40</v>
      </c>
      <c r="Q32" t="s">
        <v>40</v>
      </c>
      <c r="R32" t="s">
        <v>40</v>
      </c>
      <c r="S32" t="s">
        <v>40</v>
      </c>
      <c r="T32" t="s">
        <v>40</v>
      </c>
      <c r="U32" t="s">
        <v>40</v>
      </c>
      <c r="V32" t="s">
        <v>40</v>
      </c>
      <c r="W32" t="s">
        <v>40</v>
      </c>
      <c r="X32" t="s">
        <v>40</v>
      </c>
      <c r="Y32" t="s">
        <v>40</v>
      </c>
      <c r="Z32" t="s">
        <v>40</v>
      </c>
      <c r="AA32" t="s">
        <v>40</v>
      </c>
      <c r="AB32" t="s">
        <v>40</v>
      </c>
      <c r="AC32" t="s">
        <v>40</v>
      </c>
      <c r="AD32" t="s">
        <v>40</v>
      </c>
      <c r="AE32" t="s">
        <v>40</v>
      </c>
      <c r="AF32" t="s">
        <v>40</v>
      </c>
      <c r="AG32" t="s">
        <v>40</v>
      </c>
      <c r="AH32" t="s">
        <v>40</v>
      </c>
      <c r="AI32" t="s">
        <v>40</v>
      </c>
      <c r="AJ32" t="s">
        <v>40</v>
      </c>
      <c r="AK32" t="s">
        <v>40</v>
      </c>
      <c r="AL32" t="s">
        <v>40</v>
      </c>
      <c r="AM32" t="s">
        <v>40</v>
      </c>
      <c r="AN32" t="s">
        <v>40</v>
      </c>
      <c r="AO32">
        <v>0</v>
      </c>
    </row>
    <row r="33" spans="1:41">
      <c r="A33">
        <v>32</v>
      </c>
      <c r="B33" t="s">
        <v>40</v>
      </c>
      <c r="C33">
        <v>1</v>
      </c>
      <c r="D33" t="s">
        <v>78</v>
      </c>
      <c r="E33">
        <v>1327</v>
      </c>
      <c r="F33" t="s">
        <v>177</v>
      </c>
      <c r="G33">
        <v>2016</v>
      </c>
      <c r="H33" t="s">
        <v>178</v>
      </c>
      <c r="I33" t="s">
        <v>179</v>
      </c>
      <c r="J33" t="s">
        <v>180</v>
      </c>
      <c r="K33" t="s">
        <v>46</v>
      </c>
      <c r="L33" t="s">
        <v>40</v>
      </c>
      <c r="M33" t="s">
        <v>40</v>
      </c>
      <c r="N33" t="s">
        <v>40</v>
      </c>
      <c r="O33" t="s">
        <v>40</v>
      </c>
      <c r="P33" t="s">
        <v>40</v>
      </c>
      <c r="Q33" t="s">
        <v>40</v>
      </c>
      <c r="R33" t="s">
        <v>40</v>
      </c>
      <c r="S33" t="s">
        <v>40</v>
      </c>
      <c r="T33" t="s">
        <v>40</v>
      </c>
      <c r="U33" t="s">
        <v>40</v>
      </c>
      <c r="V33" t="s">
        <v>40</v>
      </c>
      <c r="W33" t="s">
        <v>40</v>
      </c>
      <c r="X33" t="s">
        <v>40</v>
      </c>
      <c r="Y33" t="s">
        <v>40</v>
      </c>
      <c r="Z33" t="s">
        <v>40</v>
      </c>
      <c r="AA33" t="s">
        <v>40</v>
      </c>
      <c r="AB33" t="s">
        <v>40</v>
      </c>
      <c r="AC33" t="s">
        <v>40</v>
      </c>
      <c r="AD33" t="s">
        <v>40</v>
      </c>
      <c r="AE33" t="s">
        <v>40</v>
      </c>
      <c r="AF33" t="s">
        <v>40</v>
      </c>
      <c r="AG33" t="s">
        <v>40</v>
      </c>
      <c r="AH33" t="s">
        <v>40</v>
      </c>
      <c r="AI33" t="s">
        <v>40</v>
      </c>
      <c r="AJ33" t="s">
        <v>40</v>
      </c>
      <c r="AK33" t="s">
        <v>40</v>
      </c>
      <c r="AL33" t="s">
        <v>40</v>
      </c>
      <c r="AM33" t="s">
        <v>40</v>
      </c>
      <c r="AN33" t="s">
        <v>40</v>
      </c>
      <c r="AO33">
        <v>0</v>
      </c>
    </row>
    <row r="34" spans="1:41">
      <c r="A34">
        <v>33</v>
      </c>
      <c r="B34" t="s">
        <v>40</v>
      </c>
      <c r="C34">
        <v>1</v>
      </c>
      <c r="D34" t="s">
        <v>57</v>
      </c>
      <c r="E34">
        <v>16496</v>
      </c>
      <c r="F34" t="s">
        <v>177</v>
      </c>
      <c r="G34">
        <v>2017</v>
      </c>
      <c r="H34" t="s">
        <v>181</v>
      </c>
      <c r="I34" t="s">
        <v>182</v>
      </c>
      <c r="J34" t="s">
        <v>183</v>
      </c>
      <c r="K34" t="s">
        <v>46</v>
      </c>
      <c r="L34" t="s">
        <v>40</v>
      </c>
      <c r="M34" t="s">
        <v>40</v>
      </c>
      <c r="N34" t="s">
        <v>40</v>
      </c>
      <c r="O34" t="s">
        <v>40</v>
      </c>
      <c r="P34" t="s">
        <v>40</v>
      </c>
      <c r="Q34" t="s">
        <v>40</v>
      </c>
      <c r="R34" t="s">
        <v>40</v>
      </c>
      <c r="S34" t="s">
        <v>40</v>
      </c>
      <c r="T34" t="s">
        <v>40</v>
      </c>
      <c r="U34" t="s">
        <v>40</v>
      </c>
      <c r="V34" t="s">
        <v>40</v>
      </c>
      <c r="W34" t="s">
        <v>40</v>
      </c>
      <c r="X34" t="s">
        <v>40</v>
      </c>
      <c r="Y34" t="s">
        <v>40</v>
      </c>
      <c r="Z34" t="s">
        <v>40</v>
      </c>
      <c r="AA34">
        <v>1</v>
      </c>
      <c r="AB34" t="s">
        <v>40</v>
      </c>
      <c r="AC34" t="s">
        <v>40</v>
      </c>
      <c r="AD34" t="s">
        <v>40</v>
      </c>
      <c r="AE34" t="s">
        <v>40</v>
      </c>
      <c r="AF34" t="s">
        <v>40</v>
      </c>
      <c r="AG34" t="s">
        <v>40</v>
      </c>
      <c r="AH34" t="s">
        <v>40</v>
      </c>
      <c r="AI34" t="s">
        <v>40</v>
      </c>
      <c r="AJ34" t="s">
        <v>40</v>
      </c>
      <c r="AK34" t="s">
        <v>40</v>
      </c>
      <c r="AL34" t="s">
        <v>40</v>
      </c>
      <c r="AM34" t="s">
        <v>40</v>
      </c>
      <c r="AN34" t="s">
        <v>40</v>
      </c>
      <c r="AO34">
        <v>1</v>
      </c>
    </row>
    <row r="35" spans="1:41">
      <c r="A35">
        <v>34</v>
      </c>
      <c r="B35" t="s">
        <v>40</v>
      </c>
      <c r="C35">
        <v>1</v>
      </c>
      <c r="D35" t="s">
        <v>57</v>
      </c>
      <c r="E35">
        <v>17454</v>
      </c>
      <c r="F35" t="s">
        <v>184</v>
      </c>
      <c r="G35">
        <v>2018</v>
      </c>
      <c r="H35" t="s">
        <v>185</v>
      </c>
      <c r="I35" t="s">
        <v>186</v>
      </c>
      <c r="J35" t="s">
        <v>187</v>
      </c>
      <c r="K35" t="s">
        <v>46</v>
      </c>
      <c r="L35" t="s">
        <v>40</v>
      </c>
      <c r="M35" t="s">
        <v>40</v>
      </c>
      <c r="N35" t="s">
        <v>40</v>
      </c>
      <c r="O35" t="s">
        <v>40</v>
      </c>
      <c r="P35" t="s">
        <v>40</v>
      </c>
      <c r="Q35" t="s">
        <v>40</v>
      </c>
      <c r="R35" t="s">
        <v>40</v>
      </c>
      <c r="S35" t="s">
        <v>40</v>
      </c>
      <c r="T35" t="s">
        <v>40</v>
      </c>
      <c r="U35" t="s">
        <v>40</v>
      </c>
      <c r="V35" t="s">
        <v>40</v>
      </c>
      <c r="W35" t="s">
        <v>40</v>
      </c>
      <c r="X35" t="s">
        <v>40</v>
      </c>
      <c r="Y35" t="s">
        <v>40</v>
      </c>
      <c r="Z35" t="s">
        <v>40</v>
      </c>
      <c r="AA35" t="s">
        <v>40</v>
      </c>
      <c r="AB35" t="s">
        <v>40</v>
      </c>
      <c r="AC35" t="s">
        <v>40</v>
      </c>
      <c r="AD35" t="s">
        <v>40</v>
      </c>
      <c r="AE35" t="s">
        <v>40</v>
      </c>
      <c r="AF35" t="s">
        <v>40</v>
      </c>
      <c r="AG35" t="s">
        <v>40</v>
      </c>
      <c r="AH35" t="s">
        <v>40</v>
      </c>
      <c r="AI35" t="s">
        <v>40</v>
      </c>
      <c r="AJ35" t="s">
        <v>40</v>
      </c>
      <c r="AK35" t="s">
        <v>40</v>
      </c>
      <c r="AL35" t="s">
        <v>40</v>
      </c>
      <c r="AM35" t="s">
        <v>40</v>
      </c>
      <c r="AN35" t="s">
        <v>40</v>
      </c>
      <c r="AO35">
        <v>0</v>
      </c>
    </row>
    <row r="36" spans="1:41">
      <c r="A36">
        <v>35</v>
      </c>
      <c r="B36" t="s">
        <v>40</v>
      </c>
      <c r="C36">
        <v>1</v>
      </c>
      <c r="D36" t="s">
        <v>41</v>
      </c>
      <c r="E36">
        <v>16037</v>
      </c>
      <c r="F36" t="s">
        <v>188</v>
      </c>
      <c r="G36">
        <v>2007</v>
      </c>
      <c r="H36" t="s">
        <v>189</v>
      </c>
      <c r="I36" t="s">
        <v>190</v>
      </c>
      <c r="J36" t="s">
        <v>71</v>
      </c>
      <c r="K36" t="s">
        <v>46</v>
      </c>
      <c r="L36" t="s">
        <v>40</v>
      </c>
      <c r="M36" t="s">
        <v>40</v>
      </c>
      <c r="N36" t="s">
        <v>40</v>
      </c>
      <c r="O36" t="s">
        <v>40</v>
      </c>
      <c r="P36" t="s">
        <v>40</v>
      </c>
      <c r="Q36" t="s">
        <v>40</v>
      </c>
      <c r="R36" t="s">
        <v>40</v>
      </c>
      <c r="S36" t="s">
        <v>40</v>
      </c>
      <c r="T36" t="s">
        <v>40</v>
      </c>
      <c r="U36" t="s">
        <v>40</v>
      </c>
      <c r="V36" t="s">
        <v>40</v>
      </c>
      <c r="W36" t="s">
        <v>40</v>
      </c>
      <c r="X36" t="s">
        <v>40</v>
      </c>
      <c r="Y36" t="s">
        <v>40</v>
      </c>
      <c r="Z36" t="s">
        <v>40</v>
      </c>
      <c r="AA36" t="s">
        <v>40</v>
      </c>
      <c r="AB36" t="s">
        <v>40</v>
      </c>
      <c r="AC36" t="s">
        <v>40</v>
      </c>
      <c r="AD36" t="s">
        <v>40</v>
      </c>
      <c r="AE36">
        <v>1</v>
      </c>
      <c r="AF36" t="s">
        <v>40</v>
      </c>
      <c r="AG36" t="s">
        <v>40</v>
      </c>
      <c r="AH36" t="s">
        <v>40</v>
      </c>
      <c r="AI36" t="s">
        <v>40</v>
      </c>
      <c r="AJ36" t="s">
        <v>40</v>
      </c>
      <c r="AK36" t="s">
        <v>40</v>
      </c>
      <c r="AL36" t="s">
        <v>40</v>
      </c>
      <c r="AM36" t="s">
        <v>40</v>
      </c>
      <c r="AN36" t="s">
        <v>40</v>
      </c>
      <c r="AO36">
        <v>1</v>
      </c>
    </row>
    <row r="37" spans="1:41">
      <c r="A37">
        <v>36</v>
      </c>
      <c r="B37" t="s">
        <v>40</v>
      </c>
      <c r="C37">
        <v>1</v>
      </c>
      <c r="D37" t="s">
        <v>78</v>
      </c>
      <c r="E37">
        <v>4372</v>
      </c>
      <c r="F37" t="s">
        <v>191</v>
      </c>
      <c r="G37">
        <v>2012</v>
      </c>
      <c r="H37" t="s">
        <v>192</v>
      </c>
      <c r="I37" t="s">
        <v>193</v>
      </c>
      <c r="J37" t="s">
        <v>194</v>
      </c>
      <c r="K37" t="s">
        <v>46</v>
      </c>
      <c r="L37" t="s">
        <v>40</v>
      </c>
      <c r="M37" t="s">
        <v>40</v>
      </c>
      <c r="N37" t="s">
        <v>40</v>
      </c>
      <c r="O37" t="s">
        <v>40</v>
      </c>
      <c r="P37" t="s">
        <v>40</v>
      </c>
      <c r="Q37" t="s">
        <v>40</v>
      </c>
      <c r="R37" t="s">
        <v>40</v>
      </c>
      <c r="S37" t="s">
        <v>40</v>
      </c>
      <c r="T37" t="s">
        <v>40</v>
      </c>
      <c r="U37" t="s">
        <v>40</v>
      </c>
      <c r="V37" t="s">
        <v>40</v>
      </c>
      <c r="W37" t="s">
        <v>40</v>
      </c>
      <c r="X37" t="s">
        <v>40</v>
      </c>
      <c r="Y37" t="s">
        <v>40</v>
      </c>
      <c r="Z37" t="s">
        <v>40</v>
      </c>
      <c r="AA37" t="s">
        <v>40</v>
      </c>
      <c r="AB37" t="s">
        <v>40</v>
      </c>
      <c r="AC37" t="s">
        <v>40</v>
      </c>
      <c r="AD37" t="s">
        <v>40</v>
      </c>
      <c r="AE37" t="s">
        <v>40</v>
      </c>
      <c r="AF37" t="s">
        <v>40</v>
      </c>
      <c r="AG37" t="s">
        <v>40</v>
      </c>
      <c r="AH37" t="s">
        <v>40</v>
      </c>
      <c r="AI37" t="s">
        <v>40</v>
      </c>
      <c r="AJ37" t="s">
        <v>40</v>
      </c>
      <c r="AK37" t="s">
        <v>40</v>
      </c>
      <c r="AL37" t="s">
        <v>40</v>
      </c>
      <c r="AM37" t="s">
        <v>40</v>
      </c>
      <c r="AN37" t="s">
        <v>40</v>
      </c>
      <c r="AO37">
        <v>0</v>
      </c>
    </row>
    <row r="38" spans="1:41">
      <c r="A38">
        <v>37</v>
      </c>
      <c r="B38" t="s">
        <v>40</v>
      </c>
      <c r="C38">
        <v>1</v>
      </c>
      <c r="D38" t="s">
        <v>41</v>
      </c>
      <c r="E38">
        <v>16039</v>
      </c>
      <c r="F38" t="s">
        <v>195</v>
      </c>
      <c r="G38">
        <v>2008</v>
      </c>
      <c r="H38" t="s">
        <v>196</v>
      </c>
      <c r="I38" t="s">
        <v>197</v>
      </c>
      <c r="J38" t="s">
        <v>198</v>
      </c>
      <c r="K38" t="s">
        <v>46</v>
      </c>
      <c r="L38" t="s">
        <v>40</v>
      </c>
      <c r="M38" t="s">
        <v>40</v>
      </c>
      <c r="N38" t="s">
        <v>40</v>
      </c>
      <c r="O38" t="s">
        <v>40</v>
      </c>
      <c r="P38" t="s">
        <v>40</v>
      </c>
      <c r="Q38" t="s">
        <v>40</v>
      </c>
      <c r="R38" t="s">
        <v>40</v>
      </c>
      <c r="S38" t="s">
        <v>40</v>
      </c>
      <c r="T38" t="s">
        <v>40</v>
      </c>
      <c r="U38" t="s">
        <v>40</v>
      </c>
      <c r="V38" t="s">
        <v>40</v>
      </c>
      <c r="W38" t="s">
        <v>40</v>
      </c>
      <c r="X38" t="s">
        <v>40</v>
      </c>
      <c r="Y38" t="s">
        <v>40</v>
      </c>
      <c r="Z38" t="s">
        <v>40</v>
      </c>
      <c r="AA38" t="s">
        <v>40</v>
      </c>
      <c r="AB38" t="s">
        <v>40</v>
      </c>
      <c r="AC38" t="s">
        <v>40</v>
      </c>
      <c r="AD38" t="s">
        <v>40</v>
      </c>
      <c r="AE38">
        <v>1</v>
      </c>
      <c r="AF38" t="s">
        <v>40</v>
      </c>
      <c r="AG38" t="s">
        <v>40</v>
      </c>
      <c r="AH38" t="s">
        <v>40</v>
      </c>
      <c r="AI38" t="s">
        <v>40</v>
      </c>
      <c r="AJ38" t="s">
        <v>40</v>
      </c>
      <c r="AK38" t="s">
        <v>40</v>
      </c>
      <c r="AL38" t="s">
        <v>40</v>
      </c>
      <c r="AM38" t="s">
        <v>40</v>
      </c>
      <c r="AN38" t="s">
        <v>40</v>
      </c>
      <c r="AO38">
        <v>1</v>
      </c>
    </row>
    <row r="39" spans="1:41">
      <c r="A39">
        <v>38</v>
      </c>
      <c r="B39" t="s">
        <v>40</v>
      </c>
      <c r="C39">
        <v>1</v>
      </c>
      <c r="D39" t="s">
        <v>78</v>
      </c>
      <c r="E39">
        <v>3052</v>
      </c>
      <c r="F39" t="s">
        <v>199</v>
      </c>
      <c r="G39">
        <v>2014</v>
      </c>
      <c r="H39" t="s">
        <v>200</v>
      </c>
      <c r="I39" t="s">
        <v>201</v>
      </c>
      <c r="J39" t="s">
        <v>202</v>
      </c>
      <c r="K39" t="s">
        <v>46</v>
      </c>
      <c r="L39" t="s">
        <v>40</v>
      </c>
      <c r="M39" t="s">
        <v>40</v>
      </c>
      <c r="N39" t="s">
        <v>40</v>
      </c>
      <c r="O39" t="s">
        <v>40</v>
      </c>
      <c r="P39" t="s">
        <v>40</v>
      </c>
      <c r="Q39" t="s">
        <v>40</v>
      </c>
      <c r="R39" t="s">
        <v>40</v>
      </c>
      <c r="S39" t="s">
        <v>40</v>
      </c>
      <c r="T39" t="s">
        <v>40</v>
      </c>
      <c r="U39" t="s">
        <v>40</v>
      </c>
      <c r="V39" t="s">
        <v>40</v>
      </c>
      <c r="W39" t="s">
        <v>40</v>
      </c>
      <c r="X39" t="s">
        <v>40</v>
      </c>
      <c r="Y39" t="s">
        <v>40</v>
      </c>
      <c r="Z39" t="s">
        <v>40</v>
      </c>
      <c r="AA39" t="s">
        <v>40</v>
      </c>
      <c r="AB39" t="s">
        <v>40</v>
      </c>
      <c r="AC39" t="s">
        <v>40</v>
      </c>
      <c r="AD39" t="s">
        <v>40</v>
      </c>
      <c r="AE39" t="s">
        <v>40</v>
      </c>
      <c r="AF39" t="s">
        <v>40</v>
      </c>
      <c r="AG39" t="s">
        <v>40</v>
      </c>
      <c r="AH39" t="s">
        <v>40</v>
      </c>
      <c r="AI39" t="s">
        <v>40</v>
      </c>
      <c r="AJ39" t="s">
        <v>40</v>
      </c>
      <c r="AK39" t="s">
        <v>40</v>
      </c>
      <c r="AL39" t="s">
        <v>40</v>
      </c>
      <c r="AM39" t="s">
        <v>40</v>
      </c>
      <c r="AN39" t="s">
        <v>40</v>
      </c>
      <c r="AO39">
        <v>0</v>
      </c>
    </row>
    <row r="40" spans="1:41">
      <c r="A40">
        <v>39</v>
      </c>
      <c r="B40" t="s">
        <v>40</v>
      </c>
      <c r="C40">
        <v>1</v>
      </c>
      <c r="D40" t="s">
        <v>78</v>
      </c>
      <c r="E40">
        <v>16886</v>
      </c>
      <c r="F40" t="s">
        <v>199</v>
      </c>
      <c r="G40">
        <v>2016</v>
      </c>
      <c r="H40" t="s">
        <v>203</v>
      </c>
      <c r="I40" t="s">
        <v>204</v>
      </c>
      <c r="J40" t="s">
        <v>205</v>
      </c>
      <c r="K40" t="s">
        <v>46</v>
      </c>
      <c r="L40" t="s">
        <v>206</v>
      </c>
      <c r="M40" t="s">
        <v>40</v>
      </c>
      <c r="N40" t="s">
        <v>40</v>
      </c>
      <c r="O40" t="s">
        <v>40</v>
      </c>
      <c r="P40" t="s">
        <v>40</v>
      </c>
      <c r="Q40" t="s">
        <v>40</v>
      </c>
      <c r="R40" t="s">
        <v>40</v>
      </c>
      <c r="S40" t="s">
        <v>40</v>
      </c>
      <c r="T40" t="s">
        <v>40</v>
      </c>
      <c r="U40" t="s">
        <v>40</v>
      </c>
      <c r="V40" t="s">
        <v>40</v>
      </c>
      <c r="W40" t="s">
        <v>40</v>
      </c>
      <c r="X40" t="s">
        <v>40</v>
      </c>
      <c r="Y40" t="s">
        <v>40</v>
      </c>
      <c r="Z40" t="s">
        <v>40</v>
      </c>
      <c r="AA40" t="s">
        <v>40</v>
      </c>
      <c r="AB40" t="s">
        <v>40</v>
      </c>
      <c r="AC40" t="s">
        <v>40</v>
      </c>
      <c r="AD40" t="s">
        <v>40</v>
      </c>
      <c r="AE40" t="s">
        <v>40</v>
      </c>
      <c r="AF40" t="s">
        <v>40</v>
      </c>
      <c r="AG40" t="s">
        <v>40</v>
      </c>
      <c r="AH40" t="s">
        <v>40</v>
      </c>
      <c r="AI40" t="s">
        <v>40</v>
      </c>
      <c r="AJ40" t="s">
        <v>40</v>
      </c>
      <c r="AK40" t="s">
        <v>40</v>
      </c>
      <c r="AL40" t="s">
        <v>40</v>
      </c>
      <c r="AM40" t="s">
        <v>40</v>
      </c>
      <c r="AN40" t="s">
        <v>40</v>
      </c>
      <c r="AO40">
        <v>0</v>
      </c>
    </row>
    <row r="41" spans="1:41">
      <c r="A41">
        <v>40</v>
      </c>
      <c r="B41" t="s">
        <v>40</v>
      </c>
      <c r="C41">
        <v>1</v>
      </c>
      <c r="D41" t="s">
        <v>78</v>
      </c>
      <c r="E41">
        <v>17161</v>
      </c>
      <c r="F41" t="s">
        <v>207</v>
      </c>
      <c r="G41">
        <v>2016</v>
      </c>
      <c r="H41" t="s">
        <v>208</v>
      </c>
      <c r="I41" t="s">
        <v>209</v>
      </c>
      <c r="J41" t="s">
        <v>210</v>
      </c>
      <c r="K41" t="s">
        <v>46</v>
      </c>
      <c r="L41" t="s">
        <v>211</v>
      </c>
      <c r="M41" t="s">
        <v>40</v>
      </c>
      <c r="N41" t="s">
        <v>40</v>
      </c>
      <c r="O41" t="s">
        <v>40</v>
      </c>
      <c r="P41" t="s">
        <v>40</v>
      </c>
      <c r="Q41" t="s">
        <v>40</v>
      </c>
      <c r="R41" t="s">
        <v>40</v>
      </c>
      <c r="S41" t="s">
        <v>40</v>
      </c>
      <c r="T41" t="s">
        <v>40</v>
      </c>
      <c r="U41" t="s">
        <v>40</v>
      </c>
      <c r="V41" t="s">
        <v>40</v>
      </c>
      <c r="W41" t="s">
        <v>40</v>
      </c>
      <c r="X41" t="s">
        <v>40</v>
      </c>
      <c r="Y41" t="s">
        <v>40</v>
      </c>
      <c r="Z41" t="s">
        <v>40</v>
      </c>
      <c r="AA41" t="s">
        <v>40</v>
      </c>
      <c r="AB41" t="s">
        <v>40</v>
      </c>
      <c r="AC41" t="s">
        <v>40</v>
      </c>
      <c r="AD41" t="s">
        <v>40</v>
      </c>
      <c r="AE41" t="s">
        <v>40</v>
      </c>
      <c r="AF41" t="s">
        <v>40</v>
      </c>
      <c r="AG41" t="s">
        <v>40</v>
      </c>
      <c r="AH41" t="s">
        <v>40</v>
      </c>
      <c r="AI41" t="s">
        <v>40</v>
      </c>
      <c r="AJ41" t="s">
        <v>40</v>
      </c>
      <c r="AK41" t="s">
        <v>40</v>
      </c>
      <c r="AL41" t="s">
        <v>40</v>
      </c>
      <c r="AM41" t="s">
        <v>40</v>
      </c>
      <c r="AN41" t="s">
        <v>40</v>
      </c>
      <c r="AO41">
        <v>0</v>
      </c>
    </row>
    <row r="42" spans="1:41">
      <c r="A42">
        <v>41</v>
      </c>
      <c r="B42" t="s">
        <v>40</v>
      </c>
      <c r="C42">
        <v>1</v>
      </c>
      <c r="D42" t="s">
        <v>41</v>
      </c>
      <c r="E42">
        <v>2902</v>
      </c>
      <c r="F42" t="s">
        <v>212</v>
      </c>
      <c r="G42">
        <v>2014</v>
      </c>
      <c r="H42" t="s">
        <v>213</v>
      </c>
      <c r="I42" t="s">
        <v>214</v>
      </c>
      <c r="J42" t="s">
        <v>215</v>
      </c>
      <c r="K42" t="s">
        <v>46</v>
      </c>
      <c r="L42" t="s">
        <v>216</v>
      </c>
      <c r="M42" t="s">
        <v>40</v>
      </c>
      <c r="N42" t="s">
        <v>40</v>
      </c>
      <c r="O42" t="s">
        <v>40</v>
      </c>
      <c r="P42" t="s">
        <v>40</v>
      </c>
      <c r="Q42" t="s">
        <v>40</v>
      </c>
      <c r="R42" t="s">
        <v>40</v>
      </c>
      <c r="S42" t="s">
        <v>40</v>
      </c>
      <c r="T42" t="s">
        <v>40</v>
      </c>
      <c r="U42" t="s">
        <v>40</v>
      </c>
      <c r="V42" t="s">
        <v>40</v>
      </c>
      <c r="W42" t="s">
        <v>40</v>
      </c>
      <c r="X42" t="s">
        <v>40</v>
      </c>
      <c r="Y42" t="s">
        <v>40</v>
      </c>
      <c r="Z42" t="s">
        <v>40</v>
      </c>
      <c r="AA42" t="s">
        <v>40</v>
      </c>
      <c r="AB42" t="s">
        <v>40</v>
      </c>
      <c r="AC42" t="s">
        <v>40</v>
      </c>
      <c r="AD42">
        <v>1</v>
      </c>
      <c r="AE42" t="s">
        <v>40</v>
      </c>
      <c r="AF42" t="s">
        <v>40</v>
      </c>
      <c r="AG42" t="s">
        <v>40</v>
      </c>
      <c r="AH42" t="s">
        <v>40</v>
      </c>
      <c r="AI42" t="s">
        <v>40</v>
      </c>
      <c r="AJ42" t="s">
        <v>40</v>
      </c>
      <c r="AK42" t="s">
        <v>40</v>
      </c>
      <c r="AL42" t="s">
        <v>40</v>
      </c>
      <c r="AM42">
        <v>1</v>
      </c>
      <c r="AN42" t="s">
        <v>40</v>
      </c>
      <c r="AO42">
        <v>2</v>
      </c>
    </row>
    <row r="43" spans="1:41">
      <c r="A43">
        <v>42</v>
      </c>
      <c r="B43" t="s">
        <v>40</v>
      </c>
      <c r="C43">
        <v>1</v>
      </c>
      <c r="D43" t="s">
        <v>78</v>
      </c>
      <c r="E43">
        <v>16964</v>
      </c>
      <c r="F43" t="s">
        <v>217</v>
      </c>
      <c r="G43">
        <v>2004</v>
      </c>
      <c r="H43" t="s">
        <v>218</v>
      </c>
      <c r="I43" t="s">
        <v>219</v>
      </c>
      <c r="J43" t="s">
        <v>40</v>
      </c>
      <c r="K43" t="s">
        <v>40</v>
      </c>
      <c r="L43" t="s">
        <v>105</v>
      </c>
      <c r="M43" t="s">
        <v>40</v>
      </c>
      <c r="N43" t="s">
        <v>40</v>
      </c>
      <c r="O43" t="s">
        <v>40</v>
      </c>
      <c r="P43" t="s">
        <v>40</v>
      </c>
      <c r="Q43" t="s">
        <v>40</v>
      </c>
      <c r="R43" t="s">
        <v>40</v>
      </c>
      <c r="S43" t="s">
        <v>40</v>
      </c>
      <c r="T43" t="s">
        <v>40</v>
      </c>
      <c r="U43" t="s">
        <v>40</v>
      </c>
      <c r="V43" t="s">
        <v>40</v>
      </c>
      <c r="W43" t="s">
        <v>40</v>
      </c>
      <c r="X43" t="s">
        <v>40</v>
      </c>
      <c r="Y43" t="s">
        <v>40</v>
      </c>
      <c r="Z43" t="s">
        <v>40</v>
      </c>
      <c r="AA43" t="s">
        <v>40</v>
      </c>
      <c r="AB43" t="s">
        <v>40</v>
      </c>
      <c r="AC43" t="s">
        <v>40</v>
      </c>
      <c r="AD43" t="s">
        <v>40</v>
      </c>
      <c r="AE43" t="s">
        <v>40</v>
      </c>
      <c r="AF43" t="s">
        <v>40</v>
      </c>
      <c r="AG43" t="s">
        <v>40</v>
      </c>
      <c r="AH43" t="s">
        <v>40</v>
      </c>
      <c r="AI43" t="s">
        <v>40</v>
      </c>
      <c r="AJ43" t="s">
        <v>40</v>
      </c>
      <c r="AK43" t="s">
        <v>40</v>
      </c>
      <c r="AL43" t="s">
        <v>40</v>
      </c>
      <c r="AM43" t="s">
        <v>40</v>
      </c>
      <c r="AN43" t="s">
        <v>40</v>
      </c>
      <c r="AO43">
        <v>0</v>
      </c>
    </row>
    <row r="44" spans="1:41">
      <c r="A44">
        <v>43</v>
      </c>
      <c r="B44" t="s">
        <v>40</v>
      </c>
      <c r="C44">
        <v>1</v>
      </c>
      <c r="D44" t="s">
        <v>41</v>
      </c>
      <c r="E44">
        <v>16045</v>
      </c>
      <c r="F44" t="s">
        <v>220</v>
      </c>
      <c r="G44">
        <v>2004</v>
      </c>
      <c r="H44" t="s">
        <v>221</v>
      </c>
      <c r="I44" t="s">
        <v>222</v>
      </c>
      <c r="J44" t="s">
        <v>223</v>
      </c>
      <c r="K44" t="s">
        <v>46</v>
      </c>
      <c r="L44" t="s">
        <v>40</v>
      </c>
      <c r="M44" t="s">
        <v>40</v>
      </c>
      <c r="N44" t="s">
        <v>40</v>
      </c>
      <c r="O44" t="s">
        <v>40</v>
      </c>
      <c r="P44" t="s">
        <v>40</v>
      </c>
      <c r="Q44" t="s">
        <v>40</v>
      </c>
      <c r="R44" t="s">
        <v>40</v>
      </c>
      <c r="S44" t="s">
        <v>40</v>
      </c>
      <c r="T44" t="s">
        <v>40</v>
      </c>
      <c r="U44" t="s">
        <v>40</v>
      </c>
      <c r="V44" t="s">
        <v>40</v>
      </c>
      <c r="W44" t="s">
        <v>40</v>
      </c>
      <c r="X44" t="s">
        <v>40</v>
      </c>
      <c r="Y44" t="s">
        <v>40</v>
      </c>
      <c r="Z44" t="s">
        <v>40</v>
      </c>
      <c r="AA44" t="s">
        <v>40</v>
      </c>
      <c r="AB44" t="s">
        <v>40</v>
      </c>
      <c r="AC44" t="s">
        <v>40</v>
      </c>
      <c r="AD44" t="s">
        <v>40</v>
      </c>
      <c r="AE44" t="s">
        <v>40</v>
      </c>
      <c r="AF44" t="s">
        <v>40</v>
      </c>
      <c r="AG44">
        <v>1</v>
      </c>
      <c r="AH44" t="s">
        <v>40</v>
      </c>
      <c r="AI44" t="s">
        <v>40</v>
      </c>
      <c r="AJ44" t="s">
        <v>40</v>
      </c>
      <c r="AK44" t="s">
        <v>40</v>
      </c>
      <c r="AL44" t="s">
        <v>40</v>
      </c>
      <c r="AM44" t="s">
        <v>40</v>
      </c>
      <c r="AN44" t="s">
        <v>40</v>
      </c>
      <c r="AO44">
        <v>1</v>
      </c>
    </row>
    <row r="45" spans="1:41">
      <c r="A45">
        <v>44</v>
      </c>
      <c r="B45" t="s">
        <v>40</v>
      </c>
      <c r="C45">
        <v>1</v>
      </c>
      <c r="D45" t="s">
        <v>78</v>
      </c>
      <c r="E45">
        <v>499</v>
      </c>
      <c r="F45" t="s">
        <v>224</v>
      </c>
      <c r="G45">
        <v>2016</v>
      </c>
      <c r="H45" t="s">
        <v>225</v>
      </c>
      <c r="I45" t="s">
        <v>226</v>
      </c>
      <c r="J45" t="s">
        <v>227</v>
      </c>
      <c r="K45" t="s">
        <v>46</v>
      </c>
      <c r="L45" t="s">
        <v>40</v>
      </c>
      <c r="M45" t="s">
        <v>40</v>
      </c>
      <c r="N45" t="s">
        <v>40</v>
      </c>
      <c r="O45" t="s">
        <v>40</v>
      </c>
      <c r="P45" t="s">
        <v>40</v>
      </c>
      <c r="Q45" t="s">
        <v>40</v>
      </c>
      <c r="R45" t="s">
        <v>40</v>
      </c>
      <c r="S45" t="s">
        <v>40</v>
      </c>
      <c r="T45" t="s">
        <v>40</v>
      </c>
      <c r="U45" t="s">
        <v>40</v>
      </c>
      <c r="V45" t="s">
        <v>40</v>
      </c>
      <c r="W45" t="s">
        <v>40</v>
      </c>
      <c r="X45" t="s">
        <v>40</v>
      </c>
      <c r="Y45" t="s">
        <v>40</v>
      </c>
      <c r="Z45" t="s">
        <v>40</v>
      </c>
      <c r="AA45" t="s">
        <v>40</v>
      </c>
      <c r="AB45" t="s">
        <v>40</v>
      </c>
      <c r="AC45" t="s">
        <v>40</v>
      </c>
      <c r="AD45" t="s">
        <v>40</v>
      </c>
      <c r="AE45" t="s">
        <v>40</v>
      </c>
      <c r="AF45" t="s">
        <v>40</v>
      </c>
      <c r="AG45" t="s">
        <v>40</v>
      </c>
      <c r="AH45" t="s">
        <v>40</v>
      </c>
      <c r="AI45" t="s">
        <v>40</v>
      </c>
      <c r="AJ45" t="s">
        <v>40</v>
      </c>
      <c r="AK45" t="s">
        <v>40</v>
      </c>
      <c r="AL45" t="s">
        <v>40</v>
      </c>
      <c r="AM45" t="s">
        <v>40</v>
      </c>
      <c r="AN45" t="s">
        <v>40</v>
      </c>
      <c r="AO45">
        <v>0</v>
      </c>
    </row>
    <row r="46" spans="1:41">
      <c r="A46">
        <v>45</v>
      </c>
      <c r="B46" t="s">
        <v>40</v>
      </c>
      <c r="C46">
        <v>1</v>
      </c>
      <c r="D46" t="s">
        <v>78</v>
      </c>
      <c r="E46">
        <v>16994</v>
      </c>
      <c r="F46" t="s">
        <v>228</v>
      </c>
      <c r="G46">
        <v>2016</v>
      </c>
      <c r="H46" t="s">
        <v>229</v>
      </c>
      <c r="I46" t="s">
        <v>230</v>
      </c>
      <c r="J46" t="s">
        <v>231</v>
      </c>
      <c r="K46" t="s">
        <v>46</v>
      </c>
      <c r="L46" t="s">
        <v>232</v>
      </c>
      <c r="M46" t="s">
        <v>40</v>
      </c>
      <c r="N46" t="s">
        <v>40</v>
      </c>
      <c r="O46" t="s">
        <v>40</v>
      </c>
      <c r="P46" t="s">
        <v>40</v>
      </c>
      <c r="Q46" t="s">
        <v>40</v>
      </c>
      <c r="R46" t="s">
        <v>40</v>
      </c>
      <c r="S46" t="s">
        <v>40</v>
      </c>
      <c r="T46" t="s">
        <v>40</v>
      </c>
      <c r="U46" t="s">
        <v>40</v>
      </c>
      <c r="V46" t="s">
        <v>40</v>
      </c>
      <c r="W46" t="s">
        <v>40</v>
      </c>
      <c r="X46" t="s">
        <v>40</v>
      </c>
      <c r="Y46" t="s">
        <v>40</v>
      </c>
      <c r="Z46" t="s">
        <v>40</v>
      </c>
      <c r="AA46">
        <v>1</v>
      </c>
      <c r="AB46" t="s">
        <v>40</v>
      </c>
      <c r="AC46" t="s">
        <v>40</v>
      </c>
      <c r="AD46" t="s">
        <v>40</v>
      </c>
      <c r="AE46" t="s">
        <v>40</v>
      </c>
      <c r="AF46" t="s">
        <v>40</v>
      </c>
      <c r="AG46" t="s">
        <v>40</v>
      </c>
      <c r="AH46" t="s">
        <v>40</v>
      </c>
      <c r="AI46" t="s">
        <v>40</v>
      </c>
      <c r="AJ46" t="s">
        <v>40</v>
      </c>
      <c r="AK46" t="s">
        <v>40</v>
      </c>
      <c r="AL46" t="s">
        <v>40</v>
      </c>
      <c r="AM46" t="s">
        <v>40</v>
      </c>
      <c r="AN46" t="s">
        <v>40</v>
      </c>
      <c r="AO46">
        <v>1</v>
      </c>
    </row>
    <row r="47" spans="1:41">
      <c r="A47">
        <v>46</v>
      </c>
      <c r="B47" t="s">
        <v>40</v>
      </c>
      <c r="C47">
        <v>1</v>
      </c>
      <c r="D47" t="s">
        <v>78</v>
      </c>
      <c r="E47">
        <v>16294</v>
      </c>
      <c r="F47" t="s">
        <v>233</v>
      </c>
      <c r="G47">
        <v>2020</v>
      </c>
      <c r="H47" t="s">
        <v>234</v>
      </c>
      <c r="I47" t="s">
        <v>235</v>
      </c>
      <c r="J47" t="s">
        <v>236</v>
      </c>
      <c r="K47" t="s">
        <v>46</v>
      </c>
      <c r="L47" t="s">
        <v>40</v>
      </c>
      <c r="M47" t="s">
        <v>40</v>
      </c>
      <c r="N47" t="s">
        <v>40</v>
      </c>
      <c r="O47" t="s">
        <v>40</v>
      </c>
      <c r="P47" t="s">
        <v>40</v>
      </c>
      <c r="Q47" t="s">
        <v>40</v>
      </c>
      <c r="R47" t="s">
        <v>40</v>
      </c>
      <c r="S47" t="s">
        <v>40</v>
      </c>
      <c r="T47" t="s">
        <v>40</v>
      </c>
      <c r="U47" t="s">
        <v>40</v>
      </c>
      <c r="V47" t="s">
        <v>40</v>
      </c>
      <c r="W47" t="s">
        <v>40</v>
      </c>
      <c r="X47" t="s">
        <v>40</v>
      </c>
      <c r="Y47" t="s">
        <v>40</v>
      </c>
      <c r="Z47" t="s">
        <v>40</v>
      </c>
      <c r="AA47" t="s">
        <v>40</v>
      </c>
      <c r="AB47" t="s">
        <v>40</v>
      </c>
      <c r="AC47" t="s">
        <v>40</v>
      </c>
      <c r="AD47" t="s">
        <v>40</v>
      </c>
      <c r="AE47" t="s">
        <v>40</v>
      </c>
      <c r="AF47" t="s">
        <v>40</v>
      </c>
      <c r="AG47" t="s">
        <v>40</v>
      </c>
      <c r="AH47" t="s">
        <v>40</v>
      </c>
      <c r="AI47" t="s">
        <v>40</v>
      </c>
      <c r="AJ47" t="s">
        <v>40</v>
      </c>
      <c r="AK47" t="s">
        <v>40</v>
      </c>
      <c r="AL47" t="s">
        <v>40</v>
      </c>
      <c r="AM47" t="s">
        <v>40</v>
      </c>
      <c r="AN47" t="s">
        <v>40</v>
      </c>
      <c r="AO47">
        <v>0</v>
      </c>
    </row>
    <row r="48" spans="1:41">
      <c r="A48">
        <v>47</v>
      </c>
      <c r="B48" t="s">
        <v>40</v>
      </c>
      <c r="C48">
        <v>1</v>
      </c>
      <c r="D48" t="s">
        <v>78</v>
      </c>
      <c r="E48">
        <v>9173</v>
      </c>
      <c r="F48" t="s">
        <v>237</v>
      </c>
      <c r="G48">
        <v>2003</v>
      </c>
      <c r="H48" t="s">
        <v>238</v>
      </c>
      <c r="I48" t="s">
        <v>239</v>
      </c>
      <c r="J48" t="s">
        <v>240</v>
      </c>
      <c r="K48" t="s">
        <v>46</v>
      </c>
      <c r="L48" t="s">
        <v>40</v>
      </c>
      <c r="M48" t="s">
        <v>40</v>
      </c>
      <c r="N48" t="s">
        <v>40</v>
      </c>
      <c r="O48" t="s">
        <v>40</v>
      </c>
      <c r="P48" t="s">
        <v>40</v>
      </c>
      <c r="Q48" t="s">
        <v>40</v>
      </c>
      <c r="R48" t="s">
        <v>40</v>
      </c>
      <c r="S48" t="s">
        <v>40</v>
      </c>
      <c r="T48" t="s">
        <v>40</v>
      </c>
      <c r="U48" t="s">
        <v>40</v>
      </c>
      <c r="V48" t="s">
        <v>40</v>
      </c>
      <c r="W48" t="s">
        <v>40</v>
      </c>
      <c r="X48" t="s">
        <v>40</v>
      </c>
      <c r="Y48" t="s">
        <v>40</v>
      </c>
      <c r="Z48" t="s">
        <v>40</v>
      </c>
      <c r="AA48" t="s">
        <v>40</v>
      </c>
      <c r="AB48" t="s">
        <v>40</v>
      </c>
      <c r="AC48" t="s">
        <v>40</v>
      </c>
      <c r="AD48" t="s">
        <v>40</v>
      </c>
      <c r="AE48" t="s">
        <v>40</v>
      </c>
      <c r="AF48" t="s">
        <v>40</v>
      </c>
      <c r="AG48" t="s">
        <v>40</v>
      </c>
      <c r="AH48" t="s">
        <v>40</v>
      </c>
      <c r="AI48" t="s">
        <v>40</v>
      </c>
      <c r="AJ48" t="s">
        <v>40</v>
      </c>
      <c r="AK48" t="s">
        <v>40</v>
      </c>
      <c r="AL48" t="s">
        <v>40</v>
      </c>
      <c r="AM48" t="s">
        <v>40</v>
      </c>
      <c r="AN48" t="s">
        <v>40</v>
      </c>
      <c r="AO48">
        <v>0</v>
      </c>
    </row>
    <row r="49" spans="1:41">
      <c r="A49">
        <v>48</v>
      </c>
      <c r="B49" t="s">
        <v>40</v>
      </c>
      <c r="C49" t="s">
        <v>40</v>
      </c>
      <c r="D49" t="s">
        <v>100</v>
      </c>
      <c r="E49">
        <v>17056</v>
      </c>
      <c r="F49" t="s">
        <v>241</v>
      </c>
      <c r="G49">
        <v>2004</v>
      </c>
      <c r="H49" t="s">
        <v>242</v>
      </c>
      <c r="I49" t="s">
        <v>243</v>
      </c>
      <c r="J49" t="s">
        <v>244</v>
      </c>
      <c r="K49" t="s">
        <v>40</v>
      </c>
      <c r="L49" t="s">
        <v>245</v>
      </c>
      <c r="M49" t="s">
        <v>40</v>
      </c>
      <c r="N49" t="s">
        <v>40</v>
      </c>
      <c r="O49" t="s">
        <v>40</v>
      </c>
      <c r="P49" t="s">
        <v>40</v>
      </c>
      <c r="Q49" t="s">
        <v>40</v>
      </c>
      <c r="R49" t="s">
        <v>40</v>
      </c>
      <c r="S49" t="s">
        <v>40</v>
      </c>
      <c r="T49" t="s">
        <v>40</v>
      </c>
      <c r="U49" t="s">
        <v>40</v>
      </c>
      <c r="V49" t="s">
        <v>40</v>
      </c>
      <c r="W49" t="s">
        <v>40</v>
      </c>
      <c r="X49" t="s">
        <v>40</v>
      </c>
      <c r="Y49" t="s">
        <v>40</v>
      </c>
      <c r="Z49" t="s">
        <v>40</v>
      </c>
      <c r="AA49" t="s">
        <v>40</v>
      </c>
      <c r="AB49" t="s">
        <v>40</v>
      </c>
      <c r="AC49" t="s">
        <v>40</v>
      </c>
      <c r="AD49" t="s">
        <v>40</v>
      </c>
      <c r="AE49" t="s">
        <v>40</v>
      </c>
      <c r="AF49" t="s">
        <v>40</v>
      </c>
      <c r="AG49" t="s">
        <v>40</v>
      </c>
      <c r="AH49" t="s">
        <v>40</v>
      </c>
      <c r="AI49" t="s">
        <v>40</v>
      </c>
      <c r="AJ49" t="s">
        <v>40</v>
      </c>
      <c r="AK49" t="s">
        <v>40</v>
      </c>
      <c r="AL49" t="s">
        <v>40</v>
      </c>
      <c r="AM49" t="s">
        <v>40</v>
      </c>
      <c r="AN49" t="s">
        <v>40</v>
      </c>
      <c r="AO49">
        <v>0</v>
      </c>
    </row>
    <row r="50" spans="1:41">
      <c r="A50">
        <v>49</v>
      </c>
      <c r="B50" t="s">
        <v>40</v>
      </c>
      <c r="C50">
        <v>1</v>
      </c>
      <c r="D50" t="s">
        <v>41</v>
      </c>
      <c r="E50">
        <v>7252</v>
      </c>
      <c r="F50" t="s">
        <v>246</v>
      </c>
      <c r="G50">
        <v>2008</v>
      </c>
      <c r="H50" t="s">
        <v>247</v>
      </c>
      <c r="I50" t="s">
        <v>248</v>
      </c>
      <c r="J50" t="s">
        <v>249</v>
      </c>
      <c r="K50" t="s">
        <v>46</v>
      </c>
      <c r="L50" t="s">
        <v>40</v>
      </c>
      <c r="M50" t="s">
        <v>40</v>
      </c>
      <c r="N50" t="s">
        <v>40</v>
      </c>
      <c r="O50" t="s">
        <v>40</v>
      </c>
      <c r="P50" t="s">
        <v>40</v>
      </c>
      <c r="Q50" t="s">
        <v>40</v>
      </c>
      <c r="R50" t="s">
        <v>40</v>
      </c>
      <c r="S50" t="s">
        <v>40</v>
      </c>
      <c r="T50" t="s">
        <v>40</v>
      </c>
      <c r="U50" t="s">
        <v>40</v>
      </c>
      <c r="V50" t="s">
        <v>40</v>
      </c>
      <c r="W50" t="s">
        <v>40</v>
      </c>
      <c r="X50" t="s">
        <v>40</v>
      </c>
      <c r="Y50" t="s">
        <v>40</v>
      </c>
      <c r="Z50" t="s">
        <v>40</v>
      </c>
      <c r="AA50" t="s">
        <v>40</v>
      </c>
      <c r="AB50" t="s">
        <v>40</v>
      </c>
      <c r="AC50" t="s">
        <v>40</v>
      </c>
      <c r="AD50" t="s">
        <v>40</v>
      </c>
      <c r="AE50">
        <v>1</v>
      </c>
      <c r="AF50">
        <v>1</v>
      </c>
      <c r="AG50" t="s">
        <v>40</v>
      </c>
      <c r="AH50">
        <v>1</v>
      </c>
      <c r="AI50" t="s">
        <v>40</v>
      </c>
      <c r="AJ50" t="s">
        <v>40</v>
      </c>
      <c r="AK50" t="s">
        <v>40</v>
      </c>
      <c r="AL50" t="s">
        <v>40</v>
      </c>
      <c r="AM50" t="s">
        <v>40</v>
      </c>
      <c r="AN50" t="s">
        <v>40</v>
      </c>
      <c r="AO50">
        <v>3</v>
      </c>
    </row>
    <row r="51" spans="1:41">
      <c r="A51">
        <v>50</v>
      </c>
      <c r="B51" t="s">
        <v>41</v>
      </c>
      <c r="C51" t="s">
        <v>250</v>
      </c>
      <c r="D51" t="s">
        <v>41</v>
      </c>
      <c r="E51">
        <v>16053</v>
      </c>
      <c r="F51" t="s">
        <v>251</v>
      </c>
      <c r="G51">
        <v>2001</v>
      </c>
      <c r="H51" t="s">
        <v>252</v>
      </c>
      <c r="I51" t="s">
        <v>253</v>
      </c>
      <c r="J51" t="s">
        <v>254</v>
      </c>
      <c r="K51" t="s">
        <v>46</v>
      </c>
      <c r="L51" t="s">
        <v>255</v>
      </c>
      <c r="M51" t="s">
        <v>40</v>
      </c>
      <c r="N51" t="s">
        <v>40</v>
      </c>
      <c r="O51" t="s">
        <v>40</v>
      </c>
      <c r="P51" t="s">
        <v>40</v>
      </c>
      <c r="Q51" t="s">
        <v>40</v>
      </c>
      <c r="R51" t="s">
        <v>40</v>
      </c>
      <c r="S51" t="s">
        <v>40</v>
      </c>
      <c r="T51" t="s">
        <v>40</v>
      </c>
      <c r="U51" t="s">
        <v>40</v>
      </c>
      <c r="V51" t="s">
        <v>40</v>
      </c>
      <c r="W51" t="s">
        <v>40</v>
      </c>
      <c r="X51" t="s">
        <v>40</v>
      </c>
      <c r="Y51" t="s">
        <v>40</v>
      </c>
      <c r="Z51" t="s">
        <v>40</v>
      </c>
      <c r="AA51" t="s">
        <v>40</v>
      </c>
      <c r="AB51" t="s">
        <v>40</v>
      </c>
      <c r="AC51" t="s">
        <v>40</v>
      </c>
      <c r="AD51" t="s">
        <v>40</v>
      </c>
      <c r="AE51">
        <v>1</v>
      </c>
      <c r="AF51">
        <v>1</v>
      </c>
      <c r="AG51" t="s">
        <v>40</v>
      </c>
      <c r="AH51">
        <v>1</v>
      </c>
      <c r="AI51" t="s">
        <v>40</v>
      </c>
      <c r="AJ51" t="s">
        <v>40</v>
      </c>
      <c r="AK51" t="s">
        <v>40</v>
      </c>
      <c r="AL51" t="s">
        <v>40</v>
      </c>
      <c r="AM51" t="s">
        <v>40</v>
      </c>
      <c r="AN51" t="s">
        <v>40</v>
      </c>
      <c r="AO51">
        <v>3</v>
      </c>
    </row>
    <row r="52" spans="1:41">
      <c r="A52">
        <v>51</v>
      </c>
      <c r="B52" t="s">
        <v>40</v>
      </c>
      <c r="C52" t="s">
        <v>40</v>
      </c>
      <c r="D52" t="s">
        <v>100</v>
      </c>
      <c r="E52">
        <v>16966</v>
      </c>
      <c r="F52" t="s">
        <v>256</v>
      </c>
      <c r="G52">
        <v>2003</v>
      </c>
      <c r="H52" t="s">
        <v>257</v>
      </c>
      <c r="I52" t="s">
        <v>258</v>
      </c>
      <c r="J52" t="s">
        <v>40</v>
      </c>
      <c r="K52" t="s">
        <v>104</v>
      </c>
      <c r="L52" t="s">
        <v>105</v>
      </c>
      <c r="M52" t="s">
        <v>40</v>
      </c>
      <c r="N52" t="s">
        <v>40</v>
      </c>
      <c r="O52" t="s">
        <v>40</v>
      </c>
      <c r="P52" t="s">
        <v>40</v>
      </c>
      <c r="Q52" t="s">
        <v>40</v>
      </c>
      <c r="R52" t="s">
        <v>40</v>
      </c>
      <c r="S52" t="s">
        <v>40</v>
      </c>
      <c r="T52" t="s">
        <v>40</v>
      </c>
      <c r="U52" t="s">
        <v>40</v>
      </c>
      <c r="V52" t="s">
        <v>40</v>
      </c>
      <c r="W52" t="s">
        <v>40</v>
      </c>
      <c r="X52" t="s">
        <v>40</v>
      </c>
      <c r="Y52" t="s">
        <v>40</v>
      </c>
      <c r="Z52" t="s">
        <v>40</v>
      </c>
      <c r="AA52" t="s">
        <v>40</v>
      </c>
      <c r="AB52" t="s">
        <v>40</v>
      </c>
      <c r="AC52" t="s">
        <v>40</v>
      </c>
      <c r="AD52" t="s">
        <v>40</v>
      </c>
      <c r="AE52" t="s">
        <v>40</v>
      </c>
      <c r="AF52" t="s">
        <v>40</v>
      </c>
      <c r="AG52" t="s">
        <v>40</v>
      </c>
      <c r="AH52" t="s">
        <v>40</v>
      </c>
      <c r="AI52" t="s">
        <v>40</v>
      </c>
      <c r="AJ52" t="s">
        <v>40</v>
      </c>
      <c r="AK52" t="s">
        <v>40</v>
      </c>
      <c r="AL52" t="s">
        <v>40</v>
      </c>
      <c r="AM52" t="s">
        <v>40</v>
      </c>
      <c r="AN52" t="s">
        <v>40</v>
      </c>
      <c r="AO52">
        <v>0</v>
      </c>
    </row>
    <row r="53" spans="1:41">
      <c r="A53">
        <v>52</v>
      </c>
      <c r="B53" t="s">
        <v>40</v>
      </c>
      <c r="C53">
        <v>1</v>
      </c>
      <c r="D53" t="s">
        <v>41</v>
      </c>
      <c r="E53">
        <v>800</v>
      </c>
      <c r="F53" t="s">
        <v>259</v>
      </c>
      <c r="G53">
        <v>2016</v>
      </c>
      <c r="H53" t="s">
        <v>260</v>
      </c>
      <c r="I53" t="s">
        <v>261</v>
      </c>
      <c r="J53" t="s">
        <v>262</v>
      </c>
      <c r="K53" t="s">
        <v>46</v>
      </c>
      <c r="L53" t="s">
        <v>40</v>
      </c>
      <c r="M53" t="s">
        <v>40</v>
      </c>
      <c r="N53" t="s">
        <v>40</v>
      </c>
      <c r="O53" t="s">
        <v>40</v>
      </c>
      <c r="P53" t="s">
        <v>40</v>
      </c>
      <c r="Q53" t="s">
        <v>40</v>
      </c>
      <c r="R53" t="s">
        <v>40</v>
      </c>
      <c r="S53" t="s">
        <v>40</v>
      </c>
      <c r="T53" t="s">
        <v>40</v>
      </c>
      <c r="U53" t="s">
        <v>40</v>
      </c>
      <c r="V53" t="s">
        <v>40</v>
      </c>
      <c r="W53" t="s">
        <v>40</v>
      </c>
      <c r="X53" t="s">
        <v>40</v>
      </c>
      <c r="Y53" t="s">
        <v>40</v>
      </c>
      <c r="Z53" t="s">
        <v>40</v>
      </c>
      <c r="AA53" t="s">
        <v>40</v>
      </c>
      <c r="AB53" t="s">
        <v>40</v>
      </c>
      <c r="AC53">
        <v>1</v>
      </c>
      <c r="AD53" t="s">
        <v>40</v>
      </c>
      <c r="AE53" t="s">
        <v>40</v>
      </c>
      <c r="AF53" t="s">
        <v>40</v>
      </c>
      <c r="AG53" t="s">
        <v>40</v>
      </c>
      <c r="AH53">
        <v>1</v>
      </c>
      <c r="AI53" t="s">
        <v>40</v>
      </c>
      <c r="AJ53" t="s">
        <v>40</v>
      </c>
      <c r="AK53" t="s">
        <v>40</v>
      </c>
      <c r="AL53" t="s">
        <v>40</v>
      </c>
      <c r="AM53">
        <v>1</v>
      </c>
      <c r="AN53" t="s">
        <v>40</v>
      </c>
      <c r="AO53">
        <v>3</v>
      </c>
    </row>
    <row r="54" spans="1:41">
      <c r="A54">
        <v>53</v>
      </c>
      <c r="B54" t="s">
        <v>40</v>
      </c>
      <c r="C54" t="s">
        <v>263</v>
      </c>
      <c r="D54" t="s">
        <v>57</v>
      </c>
      <c r="E54">
        <v>16791</v>
      </c>
      <c r="F54" t="s">
        <v>264</v>
      </c>
      <c r="G54">
        <v>1987</v>
      </c>
      <c r="H54" t="s">
        <v>265</v>
      </c>
      <c r="I54" t="s">
        <v>266</v>
      </c>
      <c r="J54" t="s">
        <v>267</v>
      </c>
      <c r="K54" t="s">
        <v>46</v>
      </c>
      <c r="L54" t="s">
        <v>40</v>
      </c>
      <c r="M54" t="s">
        <v>40</v>
      </c>
      <c r="N54" t="s">
        <v>40</v>
      </c>
      <c r="O54" t="s">
        <v>40</v>
      </c>
      <c r="P54" t="s">
        <v>40</v>
      </c>
      <c r="Q54" t="s">
        <v>40</v>
      </c>
      <c r="R54" t="s">
        <v>40</v>
      </c>
      <c r="S54" t="s">
        <v>40</v>
      </c>
      <c r="T54" t="s">
        <v>40</v>
      </c>
      <c r="U54" t="s">
        <v>40</v>
      </c>
      <c r="V54" t="s">
        <v>40</v>
      </c>
      <c r="W54" t="s">
        <v>40</v>
      </c>
      <c r="X54" t="s">
        <v>40</v>
      </c>
      <c r="Y54" t="s">
        <v>40</v>
      </c>
      <c r="Z54" t="s">
        <v>40</v>
      </c>
      <c r="AA54" t="s">
        <v>40</v>
      </c>
      <c r="AB54" t="s">
        <v>40</v>
      </c>
      <c r="AC54" t="s">
        <v>40</v>
      </c>
      <c r="AD54" t="s">
        <v>40</v>
      </c>
      <c r="AE54" t="s">
        <v>40</v>
      </c>
      <c r="AF54" t="s">
        <v>40</v>
      </c>
      <c r="AG54" t="s">
        <v>40</v>
      </c>
      <c r="AH54" t="s">
        <v>40</v>
      </c>
      <c r="AI54" t="s">
        <v>40</v>
      </c>
      <c r="AJ54" t="s">
        <v>40</v>
      </c>
      <c r="AK54" t="s">
        <v>40</v>
      </c>
      <c r="AL54" t="s">
        <v>40</v>
      </c>
      <c r="AM54" t="s">
        <v>40</v>
      </c>
      <c r="AN54" t="s">
        <v>40</v>
      </c>
      <c r="AO54">
        <v>0</v>
      </c>
    </row>
    <row r="55" spans="1:41">
      <c r="A55">
        <v>54</v>
      </c>
      <c r="B55" t="s">
        <v>40</v>
      </c>
      <c r="C55">
        <v>1</v>
      </c>
      <c r="D55" t="s">
        <v>78</v>
      </c>
      <c r="E55">
        <v>16302</v>
      </c>
      <c r="F55" t="s">
        <v>268</v>
      </c>
      <c r="G55">
        <v>2012</v>
      </c>
      <c r="H55" t="s">
        <v>269</v>
      </c>
      <c r="I55" t="s">
        <v>270</v>
      </c>
      <c r="J55" t="s">
        <v>271</v>
      </c>
      <c r="K55" t="s">
        <v>46</v>
      </c>
      <c r="L55" t="s">
        <v>272</v>
      </c>
      <c r="M55" t="s">
        <v>40</v>
      </c>
      <c r="N55" t="s">
        <v>40</v>
      </c>
      <c r="O55" t="s">
        <v>40</v>
      </c>
      <c r="P55" t="s">
        <v>40</v>
      </c>
      <c r="Q55" t="s">
        <v>40</v>
      </c>
      <c r="R55" t="s">
        <v>40</v>
      </c>
      <c r="S55" t="s">
        <v>40</v>
      </c>
      <c r="T55" t="s">
        <v>40</v>
      </c>
      <c r="U55" t="s">
        <v>40</v>
      </c>
      <c r="V55" t="s">
        <v>40</v>
      </c>
      <c r="W55" t="s">
        <v>40</v>
      </c>
      <c r="X55" t="s">
        <v>40</v>
      </c>
      <c r="Y55" t="s">
        <v>40</v>
      </c>
      <c r="Z55" t="s">
        <v>40</v>
      </c>
      <c r="AA55" t="s">
        <v>40</v>
      </c>
      <c r="AB55" t="s">
        <v>40</v>
      </c>
      <c r="AC55" t="s">
        <v>40</v>
      </c>
      <c r="AD55" t="s">
        <v>40</v>
      </c>
      <c r="AE55" t="s">
        <v>40</v>
      </c>
      <c r="AF55" t="s">
        <v>40</v>
      </c>
      <c r="AG55" t="s">
        <v>40</v>
      </c>
      <c r="AH55" t="s">
        <v>40</v>
      </c>
      <c r="AI55" t="s">
        <v>40</v>
      </c>
      <c r="AJ55" t="s">
        <v>40</v>
      </c>
      <c r="AK55" t="s">
        <v>40</v>
      </c>
      <c r="AL55" t="s">
        <v>40</v>
      </c>
      <c r="AM55" t="s">
        <v>40</v>
      </c>
      <c r="AN55" t="s">
        <v>40</v>
      </c>
      <c r="AO55">
        <v>0</v>
      </c>
    </row>
    <row r="56" spans="1:41">
      <c r="A56">
        <v>55</v>
      </c>
      <c r="B56" t="s">
        <v>40</v>
      </c>
      <c r="C56">
        <v>1</v>
      </c>
      <c r="D56" t="s">
        <v>78</v>
      </c>
      <c r="E56">
        <v>16968</v>
      </c>
      <c r="F56" t="s">
        <v>273</v>
      </c>
      <c r="G56">
        <v>1991</v>
      </c>
      <c r="H56" t="s">
        <v>274</v>
      </c>
      <c r="I56" t="s">
        <v>275</v>
      </c>
      <c r="J56" t="s">
        <v>40</v>
      </c>
      <c r="K56" t="s">
        <v>40</v>
      </c>
      <c r="L56" t="s">
        <v>276</v>
      </c>
      <c r="M56" t="s">
        <v>40</v>
      </c>
      <c r="N56" t="s">
        <v>40</v>
      </c>
      <c r="O56" t="s">
        <v>40</v>
      </c>
      <c r="P56" t="s">
        <v>40</v>
      </c>
      <c r="Q56" t="s">
        <v>40</v>
      </c>
      <c r="R56" t="s">
        <v>40</v>
      </c>
      <c r="S56" t="s">
        <v>40</v>
      </c>
      <c r="T56" t="s">
        <v>40</v>
      </c>
      <c r="U56" t="s">
        <v>40</v>
      </c>
      <c r="V56" t="s">
        <v>40</v>
      </c>
      <c r="W56" t="s">
        <v>40</v>
      </c>
      <c r="X56" t="s">
        <v>40</v>
      </c>
      <c r="Y56" t="s">
        <v>40</v>
      </c>
      <c r="Z56" t="s">
        <v>40</v>
      </c>
      <c r="AA56" t="s">
        <v>40</v>
      </c>
      <c r="AB56" t="s">
        <v>40</v>
      </c>
      <c r="AC56" t="s">
        <v>40</v>
      </c>
      <c r="AD56" t="s">
        <v>40</v>
      </c>
      <c r="AE56" t="s">
        <v>40</v>
      </c>
      <c r="AF56" t="s">
        <v>40</v>
      </c>
      <c r="AG56" t="s">
        <v>40</v>
      </c>
      <c r="AH56" t="s">
        <v>40</v>
      </c>
      <c r="AI56" t="s">
        <v>40</v>
      </c>
      <c r="AJ56" t="s">
        <v>40</v>
      </c>
      <c r="AK56" t="s">
        <v>40</v>
      </c>
      <c r="AL56" t="s">
        <v>40</v>
      </c>
      <c r="AM56" t="s">
        <v>40</v>
      </c>
      <c r="AN56" t="s">
        <v>40</v>
      </c>
      <c r="AO56">
        <v>0</v>
      </c>
    </row>
    <row r="57" spans="1:41">
      <c r="A57">
        <v>56</v>
      </c>
      <c r="B57" t="s">
        <v>40</v>
      </c>
      <c r="C57">
        <v>1</v>
      </c>
      <c r="D57" t="s">
        <v>41</v>
      </c>
      <c r="E57">
        <v>17452</v>
      </c>
      <c r="F57" t="s">
        <v>277</v>
      </c>
      <c r="G57">
        <v>2018</v>
      </c>
      <c r="H57" t="s">
        <v>278</v>
      </c>
      <c r="I57" t="s">
        <v>279</v>
      </c>
      <c r="J57" t="s">
        <v>280</v>
      </c>
      <c r="K57" t="s">
        <v>40</v>
      </c>
      <c r="L57" t="s">
        <v>281</v>
      </c>
      <c r="M57" t="s">
        <v>40</v>
      </c>
      <c r="N57" t="s">
        <v>40</v>
      </c>
      <c r="O57" t="s">
        <v>40</v>
      </c>
      <c r="P57" t="s">
        <v>40</v>
      </c>
      <c r="Q57" t="s">
        <v>40</v>
      </c>
      <c r="R57" t="s">
        <v>40</v>
      </c>
      <c r="S57" t="s">
        <v>40</v>
      </c>
      <c r="T57" t="s">
        <v>40</v>
      </c>
      <c r="U57" t="s">
        <v>40</v>
      </c>
      <c r="V57" t="s">
        <v>40</v>
      </c>
      <c r="W57" t="s">
        <v>40</v>
      </c>
      <c r="X57" t="s">
        <v>40</v>
      </c>
      <c r="Y57" t="s">
        <v>40</v>
      </c>
      <c r="Z57" t="s">
        <v>40</v>
      </c>
      <c r="AA57" t="s">
        <v>40</v>
      </c>
      <c r="AB57" t="s">
        <v>40</v>
      </c>
      <c r="AC57" t="s">
        <v>40</v>
      </c>
      <c r="AD57" t="s">
        <v>40</v>
      </c>
      <c r="AE57" t="s">
        <v>40</v>
      </c>
      <c r="AF57" t="s">
        <v>40</v>
      </c>
      <c r="AG57" t="s">
        <v>40</v>
      </c>
      <c r="AH57" t="s">
        <v>40</v>
      </c>
      <c r="AI57" t="s">
        <v>40</v>
      </c>
      <c r="AJ57" t="s">
        <v>40</v>
      </c>
      <c r="AK57" t="s">
        <v>40</v>
      </c>
      <c r="AL57" t="s">
        <v>40</v>
      </c>
      <c r="AM57" t="s">
        <v>40</v>
      </c>
      <c r="AN57" t="s">
        <v>40</v>
      </c>
      <c r="AO57" t="s">
        <v>40</v>
      </c>
    </row>
    <row r="58" spans="1:41">
      <c r="A58">
        <v>57</v>
      </c>
      <c r="B58" t="s">
        <v>40</v>
      </c>
      <c r="C58">
        <v>1</v>
      </c>
      <c r="D58" t="s">
        <v>282</v>
      </c>
      <c r="E58">
        <v>16063</v>
      </c>
      <c r="F58" t="s">
        <v>283</v>
      </c>
      <c r="G58">
        <v>2011</v>
      </c>
      <c r="H58" t="s">
        <v>284</v>
      </c>
      <c r="I58" t="s">
        <v>285</v>
      </c>
      <c r="J58" t="s">
        <v>286</v>
      </c>
      <c r="K58" t="s">
        <v>46</v>
      </c>
      <c r="L58" t="s">
        <v>287</v>
      </c>
      <c r="M58">
        <v>1</v>
      </c>
      <c r="N58">
        <v>1</v>
      </c>
      <c r="O58" t="s">
        <v>40</v>
      </c>
      <c r="P58" t="s">
        <v>40</v>
      </c>
      <c r="Q58" t="s">
        <v>40</v>
      </c>
      <c r="R58" t="s">
        <v>40</v>
      </c>
      <c r="S58" t="s">
        <v>40</v>
      </c>
      <c r="T58" t="s">
        <v>40</v>
      </c>
      <c r="U58" t="s">
        <v>40</v>
      </c>
      <c r="V58" t="s">
        <v>40</v>
      </c>
      <c r="W58" t="s">
        <v>40</v>
      </c>
      <c r="X58" t="s">
        <v>40</v>
      </c>
      <c r="Y58" t="s">
        <v>40</v>
      </c>
      <c r="Z58">
        <v>1</v>
      </c>
      <c r="AA58" t="s">
        <v>40</v>
      </c>
      <c r="AB58" t="s">
        <v>40</v>
      </c>
      <c r="AC58" t="s">
        <v>40</v>
      </c>
      <c r="AD58" t="s">
        <v>40</v>
      </c>
      <c r="AE58">
        <v>1</v>
      </c>
      <c r="AF58" t="s">
        <v>40</v>
      </c>
      <c r="AG58" t="s">
        <v>40</v>
      </c>
      <c r="AH58" t="s">
        <v>40</v>
      </c>
      <c r="AI58" t="s">
        <v>40</v>
      </c>
      <c r="AJ58" t="s">
        <v>40</v>
      </c>
      <c r="AK58" t="s">
        <v>40</v>
      </c>
      <c r="AL58" t="s">
        <v>40</v>
      </c>
      <c r="AM58" t="s">
        <v>40</v>
      </c>
      <c r="AN58" t="s">
        <v>40</v>
      </c>
      <c r="AO58">
        <v>2</v>
      </c>
    </row>
    <row r="59" spans="1:41">
      <c r="A59">
        <v>58</v>
      </c>
      <c r="B59" t="s">
        <v>40</v>
      </c>
      <c r="C59">
        <v>1</v>
      </c>
      <c r="D59" t="s">
        <v>78</v>
      </c>
      <c r="E59">
        <v>16324</v>
      </c>
      <c r="F59" t="s">
        <v>288</v>
      </c>
      <c r="G59">
        <v>2021</v>
      </c>
      <c r="H59" t="s">
        <v>289</v>
      </c>
      <c r="I59" t="s">
        <v>290</v>
      </c>
      <c r="J59" t="s">
        <v>291</v>
      </c>
      <c r="K59" t="s">
        <v>46</v>
      </c>
      <c r="L59" t="s">
        <v>40</v>
      </c>
      <c r="M59" t="s">
        <v>40</v>
      </c>
      <c r="N59" t="s">
        <v>40</v>
      </c>
      <c r="O59" t="s">
        <v>40</v>
      </c>
      <c r="P59" t="s">
        <v>40</v>
      </c>
      <c r="Q59" t="s">
        <v>40</v>
      </c>
      <c r="R59" t="s">
        <v>40</v>
      </c>
      <c r="S59" t="s">
        <v>40</v>
      </c>
      <c r="T59" t="s">
        <v>40</v>
      </c>
      <c r="U59" t="s">
        <v>40</v>
      </c>
      <c r="V59" t="s">
        <v>40</v>
      </c>
      <c r="W59" t="s">
        <v>40</v>
      </c>
      <c r="X59" t="s">
        <v>40</v>
      </c>
      <c r="Y59" t="s">
        <v>40</v>
      </c>
      <c r="Z59" t="s">
        <v>40</v>
      </c>
      <c r="AA59" t="s">
        <v>40</v>
      </c>
      <c r="AB59" t="s">
        <v>40</v>
      </c>
      <c r="AC59" t="s">
        <v>40</v>
      </c>
      <c r="AD59" t="s">
        <v>40</v>
      </c>
      <c r="AE59" t="s">
        <v>40</v>
      </c>
      <c r="AF59" t="s">
        <v>40</v>
      </c>
      <c r="AG59" t="s">
        <v>40</v>
      </c>
      <c r="AH59" t="s">
        <v>40</v>
      </c>
      <c r="AI59" t="s">
        <v>40</v>
      </c>
      <c r="AJ59" t="s">
        <v>40</v>
      </c>
      <c r="AK59" t="s">
        <v>40</v>
      </c>
      <c r="AL59" t="s">
        <v>40</v>
      </c>
      <c r="AM59" t="s">
        <v>40</v>
      </c>
      <c r="AN59" t="s">
        <v>40</v>
      </c>
      <c r="AO59">
        <v>0</v>
      </c>
    </row>
    <row r="60" spans="1:41">
      <c r="A60">
        <v>59</v>
      </c>
      <c r="B60" t="s">
        <v>40</v>
      </c>
      <c r="C60">
        <v>1</v>
      </c>
      <c r="D60" t="s">
        <v>78</v>
      </c>
      <c r="E60">
        <v>2279</v>
      </c>
      <c r="F60" t="s">
        <v>292</v>
      </c>
      <c r="G60">
        <v>2015</v>
      </c>
      <c r="H60" t="s">
        <v>293</v>
      </c>
      <c r="I60" t="s">
        <v>294</v>
      </c>
      <c r="J60" t="s">
        <v>295</v>
      </c>
      <c r="K60" t="s">
        <v>46</v>
      </c>
      <c r="L60" t="s">
        <v>40</v>
      </c>
      <c r="M60" t="s">
        <v>40</v>
      </c>
      <c r="N60" t="s">
        <v>40</v>
      </c>
      <c r="O60" t="s">
        <v>40</v>
      </c>
      <c r="P60" t="s">
        <v>40</v>
      </c>
      <c r="Q60" t="s">
        <v>40</v>
      </c>
      <c r="R60" t="s">
        <v>40</v>
      </c>
      <c r="S60" t="s">
        <v>40</v>
      </c>
      <c r="T60" t="s">
        <v>40</v>
      </c>
      <c r="U60" t="s">
        <v>40</v>
      </c>
      <c r="V60" t="s">
        <v>40</v>
      </c>
      <c r="W60" t="s">
        <v>40</v>
      </c>
      <c r="X60" t="s">
        <v>40</v>
      </c>
      <c r="Y60" t="s">
        <v>40</v>
      </c>
      <c r="Z60" t="s">
        <v>40</v>
      </c>
      <c r="AA60" t="s">
        <v>40</v>
      </c>
      <c r="AB60" t="s">
        <v>40</v>
      </c>
      <c r="AC60" t="s">
        <v>40</v>
      </c>
      <c r="AD60" t="s">
        <v>40</v>
      </c>
      <c r="AE60" t="s">
        <v>40</v>
      </c>
      <c r="AF60" t="s">
        <v>40</v>
      </c>
      <c r="AG60" t="s">
        <v>40</v>
      </c>
      <c r="AH60" t="s">
        <v>40</v>
      </c>
      <c r="AI60" t="s">
        <v>40</v>
      </c>
      <c r="AJ60" t="s">
        <v>40</v>
      </c>
      <c r="AK60" t="s">
        <v>40</v>
      </c>
      <c r="AL60" t="s">
        <v>40</v>
      </c>
      <c r="AM60" t="s">
        <v>40</v>
      </c>
      <c r="AN60" t="s">
        <v>40</v>
      </c>
      <c r="AO60">
        <v>0</v>
      </c>
    </row>
    <row r="61" spans="1:41">
      <c r="A61">
        <v>60</v>
      </c>
      <c r="B61" t="s">
        <v>40</v>
      </c>
      <c r="C61">
        <v>1</v>
      </c>
      <c r="D61" t="s">
        <v>78</v>
      </c>
      <c r="E61">
        <v>16510</v>
      </c>
      <c r="F61" t="s">
        <v>296</v>
      </c>
      <c r="G61">
        <v>2018</v>
      </c>
      <c r="H61" t="s">
        <v>297</v>
      </c>
      <c r="I61" t="s">
        <v>298</v>
      </c>
      <c r="J61" t="s">
        <v>299</v>
      </c>
      <c r="K61" t="s">
        <v>46</v>
      </c>
      <c r="L61" t="s">
        <v>300</v>
      </c>
      <c r="M61" t="s">
        <v>40</v>
      </c>
      <c r="N61" t="s">
        <v>40</v>
      </c>
      <c r="O61" t="s">
        <v>40</v>
      </c>
      <c r="P61" t="s">
        <v>40</v>
      </c>
      <c r="Q61" t="s">
        <v>40</v>
      </c>
      <c r="R61" t="s">
        <v>40</v>
      </c>
      <c r="S61" t="s">
        <v>40</v>
      </c>
      <c r="T61" t="s">
        <v>40</v>
      </c>
      <c r="U61" t="s">
        <v>40</v>
      </c>
      <c r="V61" t="s">
        <v>40</v>
      </c>
      <c r="W61" t="s">
        <v>40</v>
      </c>
      <c r="X61" t="s">
        <v>40</v>
      </c>
      <c r="Y61" t="s">
        <v>40</v>
      </c>
      <c r="Z61" t="s">
        <v>40</v>
      </c>
      <c r="AA61" t="s">
        <v>40</v>
      </c>
      <c r="AB61" t="s">
        <v>40</v>
      </c>
      <c r="AC61" t="s">
        <v>40</v>
      </c>
      <c r="AD61" t="s">
        <v>40</v>
      </c>
      <c r="AE61" t="s">
        <v>40</v>
      </c>
      <c r="AF61" t="s">
        <v>40</v>
      </c>
      <c r="AG61" t="s">
        <v>40</v>
      </c>
      <c r="AH61" t="s">
        <v>40</v>
      </c>
      <c r="AI61" t="s">
        <v>40</v>
      </c>
      <c r="AJ61" t="s">
        <v>40</v>
      </c>
      <c r="AK61" t="s">
        <v>40</v>
      </c>
      <c r="AL61" t="s">
        <v>40</v>
      </c>
      <c r="AM61" t="s">
        <v>40</v>
      </c>
      <c r="AN61" t="s">
        <v>40</v>
      </c>
      <c r="AO61">
        <v>0</v>
      </c>
    </row>
    <row r="62" spans="1:41">
      <c r="A62">
        <v>61</v>
      </c>
      <c r="B62" t="s">
        <v>40</v>
      </c>
      <c r="C62">
        <v>1</v>
      </c>
      <c r="D62" t="s">
        <v>41</v>
      </c>
      <c r="E62">
        <v>3210</v>
      </c>
      <c r="F62" t="s">
        <v>301</v>
      </c>
      <c r="G62">
        <v>2014</v>
      </c>
      <c r="H62" t="s">
        <v>302</v>
      </c>
      <c r="I62" t="s">
        <v>303</v>
      </c>
      <c r="J62" t="s">
        <v>304</v>
      </c>
      <c r="K62" t="s">
        <v>46</v>
      </c>
      <c r="L62" t="s">
        <v>305</v>
      </c>
      <c r="M62">
        <v>1</v>
      </c>
      <c r="N62" t="s">
        <v>40</v>
      </c>
      <c r="O62" t="s">
        <v>40</v>
      </c>
      <c r="P62" t="s">
        <v>40</v>
      </c>
      <c r="Q62">
        <v>1</v>
      </c>
      <c r="R62" t="s">
        <v>40</v>
      </c>
      <c r="S62" t="s">
        <v>40</v>
      </c>
      <c r="T62" t="s">
        <v>40</v>
      </c>
      <c r="U62" t="s">
        <v>40</v>
      </c>
      <c r="V62" t="s">
        <v>40</v>
      </c>
      <c r="W62" t="s">
        <v>40</v>
      </c>
      <c r="X62" t="s">
        <v>40</v>
      </c>
      <c r="Y62" t="s">
        <v>40</v>
      </c>
      <c r="Z62" t="s">
        <v>40</v>
      </c>
      <c r="AA62">
        <v>1</v>
      </c>
      <c r="AB62" t="s">
        <v>40</v>
      </c>
      <c r="AC62" t="s">
        <v>40</v>
      </c>
      <c r="AD62" t="s">
        <v>40</v>
      </c>
      <c r="AE62" t="s">
        <v>40</v>
      </c>
      <c r="AF62" t="s">
        <v>40</v>
      </c>
      <c r="AG62" t="s">
        <v>40</v>
      </c>
      <c r="AH62">
        <v>1</v>
      </c>
      <c r="AI62" t="s">
        <v>40</v>
      </c>
      <c r="AJ62" t="s">
        <v>40</v>
      </c>
      <c r="AK62" t="s">
        <v>40</v>
      </c>
      <c r="AL62" t="s">
        <v>40</v>
      </c>
      <c r="AM62" t="s">
        <v>40</v>
      </c>
      <c r="AN62" t="s">
        <v>40</v>
      </c>
      <c r="AO62">
        <v>2</v>
      </c>
    </row>
    <row r="63" spans="1:41">
      <c r="A63">
        <v>62</v>
      </c>
      <c r="B63" t="s">
        <v>40</v>
      </c>
      <c r="C63">
        <v>1</v>
      </c>
      <c r="D63" t="s">
        <v>78</v>
      </c>
      <c r="E63">
        <v>16328</v>
      </c>
      <c r="F63" t="s">
        <v>306</v>
      </c>
      <c r="G63">
        <v>2020</v>
      </c>
      <c r="H63" t="s">
        <v>307</v>
      </c>
      <c r="I63" t="s">
        <v>308</v>
      </c>
      <c r="J63" t="s">
        <v>309</v>
      </c>
      <c r="K63" t="s">
        <v>46</v>
      </c>
      <c r="L63" t="s">
        <v>40</v>
      </c>
      <c r="M63" t="s">
        <v>40</v>
      </c>
      <c r="N63" t="s">
        <v>40</v>
      </c>
      <c r="O63" t="s">
        <v>40</v>
      </c>
      <c r="P63" t="s">
        <v>40</v>
      </c>
      <c r="Q63" t="s">
        <v>40</v>
      </c>
      <c r="R63" t="s">
        <v>40</v>
      </c>
      <c r="S63" t="s">
        <v>40</v>
      </c>
      <c r="T63" t="s">
        <v>40</v>
      </c>
      <c r="U63" t="s">
        <v>40</v>
      </c>
      <c r="V63" t="s">
        <v>40</v>
      </c>
      <c r="W63" t="s">
        <v>40</v>
      </c>
      <c r="X63" t="s">
        <v>40</v>
      </c>
      <c r="Y63" t="s">
        <v>40</v>
      </c>
      <c r="Z63" t="s">
        <v>40</v>
      </c>
      <c r="AA63" t="s">
        <v>40</v>
      </c>
      <c r="AB63" t="s">
        <v>40</v>
      </c>
      <c r="AC63" t="s">
        <v>40</v>
      </c>
      <c r="AD63" t="s">
        <v>40</v>
      </c>
      <c r="AE63" t="s">
        <v>40</v>
      </c>
      <c r="AF63" t="s">
        <v>40</v>
      </c>
      <c r="AG63" t="s">
        <v>40</v>
      </c>
      <c r="AH63" t="s">
        <v>40</v>
      </c>
      <c r="AI63" t="s">
        <v>40</v>
      </c>
      <c r="AJ63" t="s">
        <v>40</v>
      </c>
      <c r="AK63" t="s">
        <v>40</v>
      </c>
      <c r="AL63" t="s">
        <v>40</v>
      </c>
      <c r="AM63" t="s">
        <v>40</v>
      </c>
      <c r="AN63" t="s">
        <v>40</v>
      </c>
      <c r="AO63">
        <v>0</v>
      </c>
    </row>
    <row r="64" spans="1:41">
      <c r="A64">
        <v>63</v>
      </c>
      <c r="B64" t="s">
        <v>40</v>
      </c>
      <c r="C64">
        <v>1</v>
      </c>
      <c r="D64" t="s">
        <v>78</v>
      </c>
      <c r="E64">
        <v>4278</v>
      </c>
      <c r="F64" t="s">
        <v>310</v>
      </c>
      <c r="G64">
        <v>2012</v>
      </c>
      <c r="H64" t="s">
        <v>311</v>
      </c>
      <c r="I64" t="s">
        <v>312</v>
      </c>
      <c r="J64" t="s">
        <v>313</v>
      </c>
      <c r="K64" t="s">
        <v>46</v>
      </c>
      <c r="L64" t="s">
        <v>40</v>
      </c>
      <c r="M64" t="s">
        <v>40</v>
      </c>
      <c r="N64" t="s">
        <v>40</v>
      </c>
      <c r="O64" t="s">
        <v>40</v>
      </c>
      <c r="P64" t="s">
        <v>40</v>
      </c>
      <c r="Q64" t="s">
        <v>40</v>
      </c>
      <c r="R64" t="s">
        <v>40</v>
      </c>
      <c r="S64" t="s">
        <v>40</v>
      </c>
      <c r="T64" t="s">
        <v>40</v>
      </c>
      <c r="U64" t="s">
        <v>40</v>
      </c>
      <c r="V64" t="s">
        <v>40</v>
      </c>
      <c r="W64" t="s">
        <v>40</v>
      </c>
      <c r="X64" t="s">
        <v>40</v>
      </c>
      <c r="Y64" t="s">
        <v>40</v>
      </c>
      <c r="Z64" t="s">
        <v>40</v>
      </c>
      <c r="AA64" t="s">
        <v>40</v>
      </c>
      <c r="AB64" t="s">
        <v>40</v>
      </c>
      <c r="AC64" t="s">
        <v>40</v>
      </c>
      <c r="AD64" t="s">
        <v>40</v>
      </c>
      <c r="AE64" t="s">
        <v>40</v>
      </c>
      <c r="AF64" t="s">
        <v>40</v>
      </c>
      <c r="AG64" t="s">
        <v>40</v>
      </c>
      <c r="AH64" t="s">
        <v>40</v>
      </c>
      <c r="AI64" t="s">
        <v>40</v>
      </c>
      <c r="AJ64" t="s">
        <v>40</v>
      </c>
      <c r="AK64" t="s">
        <v>40</v>
      </c>
      <c r="AL64" t="s">
        <v>40</v>
      </c>
      <c r="AM64" t="s">
        <v>40</v>
      </c>
      <c r="AN64" t="s">
        <v>40</v>
      </c>
      <c r="AO64">
        <v>0</v>
      </c>
    </row>
    <row r="65" spans="1:41">
      <c r="A65">
        <v>64</v>
      </c>
      <c r="B65" t="s">
        <v>40</v>
      </c>
      <c r="C65">
        <v>1</v>
      </c>
      <c r="D65" t="s">
        <v>78</v>
      </c>
      <c r="E65">
        <v>16329</v>
      </c>
      <c r="F65" t="s">
        <v>310</v>
      </c>
      <c r="G65">
        <v>2017</v>
      </c>
      <c r="H65" t="s">
        <v>314</v>
      </c>
      <c r="I65" t="s">
        <v>315</v>
      </c>
      <c r="J65" t="s">
        <v>316</v>
      </c>
      <c r="K65" t="s">
        <v>46</v>
      </c>
      <c r="L65" t="s">
        <v>40</v>
      </c>
      <c r="M65" t="s">
        <v>40</v>
      </c>
      <c r="N65" t="s">
        <v>40</v>
      </c>
      <c r="O65" t="s">
        <v>40</v>
      </c>
      <c r="P65" t="s">
        <v>40</v>
      </c>
      <c r="Q65" t="s">
        <v>40</v>
      </c>
      <c r="R65" t="s">
        <v>40</v>
      </c>
      <c r="S65" t="s">
        <v>40</v>
      </c>
      <c r="T65" t="s">
        <v>40</v>
      </c>
      <c r="U65" t="s">
        <v>40</v>
      </c>
      <c r="V65" t="s">
        <v>40</v>
      </c>
      <c r="W65" t="s">
        <v>40</v>
      </c>
      <c r="X65" t="s">
        <v>40</v>
      </c>
      <c r="Y65" t="s">
        <v>40</v>
      </c>
      <c r="Z65" t="s">
        <v>40</v>
      </c>
      <c r="AA65" t="s">
        <v>40</v>
      </c>
      <c r="AB65" t="s">
        <v>40</v>
      </c>
      <c r="AC65" t="s">
        <v>40</v>
      </c>
      <c r="AD65" t="s">
        <v>40</v>
      </c>
      <c r="AE65" t="s">
        <v>40</v>
      </c>
      <c r="AF65" t="s">
        <v>40</v>
      </c>
      <c r="AG65" t="s">
        <v>40</v>
      </c>
      <c r="AH65" t="s">
        <v>40</v>
      </c>
      <c r="AI65" t="s">
        <v>40</v>
      </c>
      <c r="AJ65" t="s">
        <v>40</v>
      </c>
      <c r="AK65" t="s">
        <v>40</v>
      </c>
      <c r="AL65" t="s">
        <v>40</v>
      </c>
      <c r="AM65" t="s">
        <v>40</v>
      </c>
      <c r="AN65" t="s">
        <v>40</v>
      </c>
      <c r="AO65">
        <v>0</v>
      </c>
    </row>
    <row r="66" spans="1:41">
      <c r="A66">
        <v>65</v>
      </c>
      <c r="B66" t="s">
        <v>40</v>
      </c>
      <c r="C66">
        <v>1</v>
      </c>
      <c r="D66" t="s">
        <v>41</v>
      </c>
      <c r="E66">
        <v>3829</v>
      </c>
      <c r="F66" t="s">
        <v>317</v>
      </c>
      <c r="G66">
        <v>2013</v>
      </c>
      <c r="H66" t="s">
        <v>318</v>
      </c>
      <c r="I66" t="s">
        <v>319</v>
      </c>
      <c r="J66" t="s">
        <v>320</v>
      </c>
      <c r="K66" t="s">
        <v>46</v>
      </c>
      <c r="L66" t="s">
        <v>40</v>
      </c>
      <c r="M66">
        <v>1</v>
      </c>
      <c r="N66" t="s">
        <v>40</v>
      </c>
      <c r="O66" t="s">
        <v>40</v>
      </c>
      <c r="P66" t="s">
        <v>40</v>
      </c>
      <c r="Q66" t="s">
        <v>40</v>
      </c>
      <c r="R66" t="s">
        <v>40</v>
      </c>
      <c r="S66" t="s">
        <v>40</v>
      </c>
      <c r="T66" t="s">
        <v>40</v>
      </c>
      <c r="U66" t="s">
        <v>40</v>
      </c>
      <c r="V66" t="s">
        <v>40</v>
      </c>
      <c r="W66" t="s">
        <v>40</v>
      </c>
      <c r="X66" t="s">
        <v>40</v>
      </c>
      <c r="Y66" t="s">
        <v>40</v>
      </c>
      <c r="Z66" t="s">
        <v>40</v>
      </c>
      <c r="AA66" t="s">
        <v>40</v>
      </c>
      <c r="AB66" t="s">
        <v>40</v>
      </c>
      <c r="AC66" t="s">
        <v>40</v>
      </c>
      <c r="AD66" t="s">
        <v>40</v>
      </c>
      <c r="AE66" t="s">
        <v>40</v>
      </c>
      <c r="AF66" t="s">
        <v>40</v>
      </c>
      <c r="AG66" t="s">
        <v>40</v>
      </c>
      <c r="AH66" t="s">
        <v>40</v>
      </c>
      <c r="AI66" t="s">
        <v>40</v>
      </c>
      <c r="AJ66" t="s">
        <v>40</v>
      </c>
      <c r="AK66" t="s">
        <v>40</v>
      </c>
      <c r="AL66" t="s">
        <v>40</v>
      </c>
      <c r="AM66" t="s">
        <v>40</v>
      </c>
      <c r="AN66" t="s">
        <v>40</v>
      </c>
      <c r="AO66">
        <v>0</v>
      </c>
    </row>
    <row r="67" spans="1:41">
      <c r="A67">
        <v>66</v>
      </c>
      <c r="B67" t="s">
        <v>40</v>
      </c>
      <c r="C67">
        <v>1</v>
      </c>
      <c r="D67" t="s">
        <v>78</v>
      </c>
      <c r="E67">
        <v>17002</v>
      </c>
      <c r="F67" t="s">
        <v>317</v>
      </c>
      <c r="G67">
        <v>2017</v>
      </c>
      <c r="H67" t="s">
        <v>321</v>
      </c>
      <c r="I67" t="s">
        <v>322</v>
      </c>
      <c r="J67" t="s">
        <v>40</v>
      </c>
      <c r="K67" t="s">
        <v>40</v>
      </c>
      <c r="L67" t="s">
        <v>56</v>
      </c>
      <c r="M67" t="s">
        <v>40</v>
      </c>
      <c r="N67" t="s">
        <v>40</v>
      </c>
      <c r="O67" t="s">
        <v>40</v>
      </c>
      <c r="P67" t="s">
        <v>40</v>
      </c>
      <c r="Q67" t="s">
        <v>40</v>
      </c>
      <c r="R67" t="s">
        <v>40</v>
      </c>
      <c r="S67" t="s">
        <v>40</v>
      </c>
      <c r="T67" t="s">
        <v>40</v>
      </c>
      <c r="U67" t="s">
        <v>40</v>
      </c>
      <c r="V67" t="s">
        <v>40</v>
      </c>
      <c r="W67" t="s">
        <v>40</v>
      </c>
      <c r="X67" t="s">
        <v>40</v>
      </c>
      <c r="Y67" t="s">
        <v>40</v>
      </c>
      <c r="Z67" t="s">
        <v>40</v>
      </c>
      <c r="AA67">
        <v>1</v>
      </c>
      <c r="AB67" t="s">
        <v>40</v>
      </c>
      <c r="AC67" t="s">
        <v>40</v>
      </c>
      <c r="AD67" t="s">
        <v>40</v>
      </c>
      <c r="AE67" t="s">
        <v>40</v>
      </c>
      <c r="AF67" t="s">
        <v>40</v>
      </c>
      <c r="AG67" t="s">
        <v>40</v>
      </c>
      <c r="AH67" t="s">
        <v>40</v>
      </c>
      <c r="AI67" t="s">
        <v>40</v>
      </c>
      <c r="AJ67" t="s">
        <v>40</v>
      </c>
      <c r="AK67" t="s">
        <v>40</v>
      </c>
      <c r="AL67" t="s">
        <v>40</v>
      </c>
      <c r="AM67" t="s">
        <v>40</v>
      </c>
      <c r="AN67" t="s">
        <v>40</v>
      </c>
      <c r="AO67">
        <v>1</v>
      </c>
    </row>
    <row r="68" spans="1:41">
      <c r="A68">
        <v>67</v>
      </c>
      <c r="B68" t="s">
        <v>40</v>
      </c>
      <c r="C68">
        <v>1</v>
      </c>
      <c r="D68" t="s">
        <v>78</v>
      </c>
      <c r="E68">
        <v>17003</v>
      </c>
      <c r="F68" t="s">
        <v>323</v>
      </c>
      <c r="G68">
        <v>2007</v>
      </c>
      <c r="H68" t="s">
        <v>324</v>
      </c>
      <c r="I68" t="s">
        <v>325</v>
      </c>
      <c r="J68" t="s">
        <v>71</v>
      </c>
      <c r="K68" t="s">
        <v>326</v>
      </c>
      <c r="L68" t="s">
        <v>56</v>
      </c>
      <c r="M68" t="s">
        <v>40</v>
      </c>
      <c r="N68" t="s">
        <v>40</v>
      </c>
      <c r="O68" t="s">
        <v>40</v>
      </c>
      <c r="P68" t="s">
        <v>40</v>
      </c>
      <c r="Q68" t="s">
        <v>40</v>
      </c>
      <c r="R68" t="s">
        <v>40</v>
      </c>
      <c r="S68" t="s">
        <v>40</v>
      </c>
      <c r="T68" t="s">
        <v>40</v>
      </c>
      <c r="U68" t="s">
        <v>40</v>
      </c>
      <c r="V68" t="s">
        <v>40</v>
      </c>
      <c r="W68" t="s">
        <v>40</v>
      </c>
      <c r="X68" t="s">
        <v>40</v>
      </c>
      <c r="Y68" t="s">
        <v>40</v>
      </c>
      <c r="Z68" t="s">
        <v>40</v>
      </c>
      <c r="AA68">
        <v>1</v>
      </c>
      <c r="AB68" t="s">
        <v>40</v>
      </c>
      <c r="AC68" t="s">
        <v>40</v>
      </c>
      <c r="AD68" t="s">
        <v>40</v>
      </c>
      <c r="AE68" t="s">
        <v>40</v>
      </c>
      <c r="AF68" t="s">
        <v>40</v>
      </c>
      <c r="AG68" t="s">
        <v>40</v>
      </c>
      <c r="AH68" t="s">
        <v>40</v>
      </c>
      <c r="AI68" t="s">
        <v>40</v>
      </c>
      <c r="AJ68" t="s">
        <v>40</v>
      </c>
      <c r="AK68" t="s">
        <v>40</v>
      </c>
      <c r="AL68" t="s">
        <v>40</v>
      </c>
      <c r="AM68" t="s">
        <v>40</v>
      </c>
      <c r="AN68" t="s">
        <v>40</v>
      </c>
      <c r="AO68">
        <v>1</v>
      </c>
    </row>
    <row r="69" spans="1:41">
      <c r="A69">
        <v>68</v>
      </c>
      <c r="B69" t="s">
        <v>40</v>
      </c>
      <c r="C69">
        <v>1</v>
      </c>
      <c r="D69" t="s">
        <v>41</v>
      </c>
      <c r="E69">
        <v>7035</v>
      </c>
      <c r="F69" t="s">
        <v>327</v>
      </c>
      <c r="G69">
        <v>2008</v>
      </c>
      <c r="H69" t="s">
        <v>328</v>
      </c>
      <c r="I69" t="s">
        <v>329</v>
      </c>
      <c r="J69" t="s">
        <v>330</v>
      </c>
      <c r="K69" t="s">
        <v>46</v>
      </c>
      <c r="L69" t="s">
        <v>331</v>
      </c>
      <c r="M69" t="s">
        <v>40</v>
      </c>
      <c r="N69" t="s">
        <v>40</v>
      </c>
      <c r="O69" t="s">
        <v>40</v>
      </c>
      <c r="P69" t="s">
        <v>40</v>
      </c>
      <c r="Q69">
        <v>1</v>
      </c>
      <c r="R69" t="s">
        <v>40</v>
      </c>
      <c r="S69" t="s">
        <v>40</v>
      </c>
      <c r="T69" t="s">
        <v>40</v>
      </c>
      <c r="U69" t="s">
        <v>40</v>
      </c>
      <c r="V69" t="s">
        <v>40</v>
      </c>
      <c r="W69" t="s">
        <v>40</v>
      </c>
      <c r="X69" t="s">
        <v>40</v>
      </c>
      <c r="Y69" t="s">
        <v>40</v>
      </c>
      <c r="Z69" t="s">
        <v>40</v>
      </c>
      <c r="AA69" t="s">
        <v>40</v>
      </c>
      <c r="AB69" t="s">
        <v>40</v>
      </c>
      <c r="AC69" t="s">
        <v>40</v>
      </c>
      <c r="AD69" t="s">
        <v>40</v>
      </c>
      <c r="AE69" t="s">
        <v>40</v>
      </c>
      <c r="AF69">
        <v>1</v>
      </c>
      <c r="AG69" t="s">
        <v>40</v>
      </c>
      <c r="AH69" t="s">
        <v>40</v>
      </c>
      <c r="AI69" t="s">
        <v>40</v>
      </c>
      <c r="AJ69" t="s">
        <v>40</v>
      </c>
      <c r="AK69" t="s">
        <v>40</v>
      </c>
      <c r="AL69" t="s">
        <v>40</v>
      </c>
      <c r="AM69" t="s">
        <v>40</v>
      </c>
      <c r="AN69" t="s">
        <v>40</v>
      </c>
      <c r="AO69">
        <v>1</v>
      </c>
    </row>
    <row r="70" spans="1:41">
      <c r="A70">
        <v>69</v>
      </c>
      <c r="B70" t="s">
        <v>40</v>
      </c>
      <c r="C70">
        <v>1</v>
      </c>
      <c r="D70" t="s">
        <v>41</v>
      </c>
      <c r="E70">
        <v>11192</v>
      </c>
      <c r="F70" t="s">
        <v>327</v>
      </c>
      <c r="G70">
        <v>2012</v>
      </c>
      <c r="H70" t="s">
        <v>332</v>
      </c>
      <c r="I70" t="s">
        <v>333</v>
      </c>
      <c r="J70" t="s">
        <v>334</v>
      </c>
      <c r="K70" t="s">
        <v>46</v>
      </c>
      <c r="L70" t="s">
        <v>335</v>
      </c>
      <c r="M70" t="s">
        <v>40</v>
      </c>
      <c r="N70" t="s">
        <v>40</v>
      </c>
      <c r="O70" t="s">
        <v>40</v>
      </c>
      <c r="P70" t="s">
        <v>40</v>
      </c>
      <c r="Q70">
        <v>1</v>
      </c>
      <c r="R70" t="s">
        <v>40</v>
      </c>
      <c r="S70" t="s">
        <v>40</v>
      </c>
      <c r="T70" t="s">
        <v>40</v>
      </c>
      <c r="U70" t="s">
        <v>40</v>
      </c>
      <c r="V70" t="s">
        <v>40</v>
      </c>
      <c r="W70" t="s">
        <v>40</v>
      </c>
      <c r="X70" t="s">
        <v>40</v>
      </c>
      <c r="Y70" t="s">
        <v>40</v>
      </c>
      <c r="Z70" t="s">
        <v>40</v>
      </c>
      <c r="AA70" t="s">
        <v>40</v>
      </c>
      <c r="AB70" t="s">
        <v>40</v>
      </c>
      <c r="AC70">
        <v>1</v>
      </c>
      <c r="AD70">
        <v>1</v>
      </c>
      <c r="AE70" t="s">
        <v>40</v>
      </c>
      <c r="AF70">
        <v>1</v>
      </c>
      <c r="AG70">
        <v>1</v>
      </c>
      <c r="AH70">
        <v>1</v>
      </c>
      <c r="AI70" t="s">
        <v>40</v>
      </c>
      <c r="AJ70" t="s">
        <v>40</v>
      </c>
      <c r="AK70" t="s">
        <v>40</v>
      </c>
      <c r="AL70" t="s">
        <v>40</v>
      </c>
      <c r="AM70">
        <v>1</v>
      </c>
      <c r="AN70" t="s">
        <v>40</v>
      </c>
      <c r="AO70">
        <v>6</v>
      </c>
    </row>
    <row r="71" spans="1:41">
      <c r="A71">
        <v>70</v>
      </c>
      <c r="B71" t="s">
        <v>40</v>
      </c>
      <c r="C71">
        <v>1</v>
      </c>
      <c r="D71" t="s">
        <v>78</v>
      </c>
      <c r="E71">
        <v>16332</v>
      </c>
      <c r="F71" t="s">
        <v>336</v>
      </c>
      <c r="G71">
        <v>2021</v>
      </c>
      <c r="H71" t="s">
        <v>337</v>
      </c>
      <c r="I71" t="s">
        <v>338</v>
      </c>
      <c r="J71" t="s">
        <v>339</v>
      </c>
      <c r="K71" t="s">
        <v>46</v>
      </c>
      <c r="L71" t="s">
        <v>40</v>
      </c>
      <c r="M71" t="s">
        <v>40</v>
      </c>
      <c r="N71" t="s">
        <v>40</v>
      </c>
      <c r="O71" t="s">
        <v>40</v>
      </c>
      <c r="P71" t="s">
        <v>40</v>
      </c>
      <c r="Q71" t="s">
        <v>40</v>
      </c>
      <c r="R71" t="s">
        <v>40</v>
      </c>
      <c r="S71" t="s">
        <v>40</v>
      </c>
      <c r="T71" t="s">
        <v>40</v>
      </c>
      <c r="U71" t="s">
        <v>40</v>
      </c>
      <c r="V71" t="s">
        <v>40</v>
      </c>
      <c r="W71" t="s">
        <v>40</v>
      </c>
      <c r="X71" t="s">
        <v>40</v>
      </c>
      <c r="Y71" t="s">
        <v>40</v>
      </c>
      <c r="Z71" t="s">
        <v>40</v>
      </c>
      <c r="AA71" t="s">
        <v>40</v>
      </c>
      <c r="AB71" t="s">
        <v>40</v>
      </c>
      <c r="AC71" t="s">
        <v>40</v>
      </c>
      <c r="AD71" t="s">
        <v>40</v>
      </c>
      <c r="AE71" t="s">
        <v>40</v>
      </c>
      <c r="AF71" t="s">
        <v>40</v>
      </c>
      <c r="AG71" t="s">
        <v>40</v>
      </c>
      <c r="AH71" t="s">
        <v>40</v>
      </c>
      <c r="AI71" t="s">
        <v>40</v>
      </c>
      <c r="AJ71" t="s">
        <v>40</v>
      </c>
      <c r="AK71" t="s">
        <v>40</v>
      </c>
      <c r="AL71" t="s">
        <v>40</v>
      </c>
      <c r="AM71" t="s">
        <v>40</v>
      </c>
      <c r="AN71" t="s">
        <v>40</v>
      </c>
      <c r="AO71">
        <v>0</v>
      </c>
    </row>
    <row r="72" spans="1:41">
      <c r="A72">
        <v>71</v>
      </c>
      <c r="B72" t="s">
        <v>40</v>
      </c>
      <c r="C72">
        <v>1</v>
      </c>
      <c r="D72" t="s">
        <v>41</v>
      </c>
      <c r="E72">
        <v>8568</v>
      </c>
      <c r="F72" t="s">
        <v>340</v>
      </c>
      <c r="G72">
        <v>2005</v>
      </c>
      <c r="H72" t="s">
        <v>341</v>
      </c>
      <c r="I72" t="s">
        <v>342</v>
      </c>
      <c r="J72" t="s">
        <v>343</v>
      </c>
      <c r="K72" t="s">
        <v>46</v>
      </c>
      <c r="L72" t="s">
        <v>40</v>
      </c>
      <c r="M72" t="s">
        <v>40</v>
      </c>
      <c r="N72" t="s">
        <v>40</v>
      </c>
      <c r="O72" t="s">
        <v>40</v>
      </c>
      <c r="P72" t="s">
        <v>40</v>
      </c>
      <c r="Q72" t="s">
        <v>40</v>
      </c>
      <c r="R72" t="s">
        <v>40</v>
      </c>
      <c r="S72" t="s">
        <v>40</v>
      </c>
      <c r="T72" t="s">
        <v>40</v>
      </c>
      <c r="U72" t="s">
        <v>40</v>
      </c>
      <c r="V72" t="s">
        <v>40</v>
      </c>
      <c r="W72" t="s">
        <v>40</v>
      </c>
      <c r="X72" t="s">
        <v>40</v>
      </c>
      <c r="Y72" t="s">
        <v>40</v>
      </c>
      <c r="Z72" t="s">
        <v>40</v>
      </c>
      <c r="AA72" t="s">
        <v>40</v>
      </c>
      <c r="AB72" t="s">
        <v>40</v>
      </c>
      <c r="AC72">
        <v>1</v>
      </c>
      <c r="AD72" t="s">
        <v>40</v>
      </c>
      <c r="AE72">
        <v>1</v>
      </c>
      <c r="AF72" t="s">
        <v>40</v>
      </c>
      <c r="AG72" t="s">
        <v>40</v>
      </c>
      <c r="AH72">
        <v>1</v>
      </c>
      <c r="AI72" t="s">
        <v>40</v>
      </c>
      <c r="AJ72" t="s">
        <v>40</v>
      </c>
      <c r="AK72" t="s">
        <v>40</v>
      </c>
      <c r="AL72" t="s">
        <v>40</v>
      </c>
      <c r="AM72" t="s">
        <v>40</v>
      </c>
      <c r="AN72" t="s">
        <v>40</v>
      </c>
      <c r="AO72">
        <v>3</v>
      </c>
    </row>
    <row r="73" spans="1:41">
      <c r="A73">
        <v>72</v>
      </c>
      <c r="B73" t="s">
        <v>40</v>
      </c>
      <c r="C73">
        <v>1</v>
      </c>
      <c r="D73" t="s">
        <v>41</v>
      </c>
      <c r="E73">
        <v>16074</v>
      </c>
      <c r="F73" t="s">
        <v>340</v>
      </c>
      <c r="G73">
        <v>2007</v>
      </c>
      <c r="H73" t="s">
        <v>344</v>
      </c>
      <c r="I73" t="s">
        <v>345</v>
      </c>
      <c r="J73" t="s">
        <v>346</v>
      </c>
      <c r="K73" t="s">
        <v>46</v>
      </c>
      <c r="L73" t="s">
        <v>347</v>
      </c>
      <c r="M73" t="s">
        <v>40</v>
      </c>
      <c r="N73" t="s">
        <v>40</v>
      </c>
      <c r="O73" t="s">
        <v>40</v>
      </c>
      <c r="P73" t="s">
        <v>40</v>
      </c>
      <c r="Q73" t="s">
        <v>40</v>
      </c>
      <c r="R73" t="s">
        <v>40</v>
      </c>
      <c r="S73" t="s">
        <v>40</v>
      </c>
      <c r="T73" t="s">
        <v>40</v>
      </c>
      <c r="U73" t="s">
        <v>40</v>
      </c>
      <c r="V73" t="s">
        <v>40</v>
      </c>
      <c r="W73" t="s">
        <v>40</v>
      </c>
      <c r="X73" t="s">
        <v>40</v>
      </c>
      <c r="Y73" t="s">
        <v>40</v>
      </c>
      <c r="Z73" t="s">
        <v>40</v>
      </c>
      <c r="AA73" t="s">
        <v>40</v>
      </c>
      <c r="AB73" t="s">
        <v>40</v>
      </c>
      <c r="AC73" t="s">
        <v>40</v>
      </c>
      <c r="AD73" t="s">
        <v>40</v>
      </c>
      <c r="AE73">
        <v>1</v>
      </c>
      <c r="AF73" t="s">
        <v>40</v>
      </c>
      <c r="AG73" t="s">
        <v>40</v>
      </c>
      <c r="AH73" t="s">
        <v>40</v>
      </c>
      <c r="AI73" t="s">
        <v>40</v>
      </c>
      <c r="AJ73" t="s">
        <v>40</v>
      </c>
      <c r="AK73" t="s">
        <v>40</v>
      </c>
      <c r="AL73" t="s">
        <v>40</v>
      </c>
      <c r="AM73" t="s">
        <v>40</v>
      </c>
      <c r="AN73" t="s">
        <v>40</v>
      </c>
      <c r="AO73">
        <v>1</v>
      </c>
    </row>
    <row r="74" spans="1:41">
      <c r="A74">
        <v>73</v>
      </c>
      <c r="B74" t="s">
        <v>40</v>
      </c>
      <c r="C74">
        <v>1</v>
      </c>
      <c r="D74" t="s">
        <v>41</v>
      </c>
      <c r="E74">
        <v>2382</v>
      </c>
      <c r="F74" t="s">
        <v>348</v>
      </c>
      <c r="G74">
        <v>2014</v>
      </c>
      <c r="H74" t="s">
        <v>349</v>
      </c>
      <c r="I74" t="s">
        <v>350</v>
      </c>
      <c r="J74" t="s">
        <v>351</v>
      </c>
      <c r="K74" t="s">
        <v>46</v>
      </c>
      <c r="L74" t="s">
        <v>40</v>
      </c>
      <c r="M74">
        <v>1</v>
      </c>
      <c r="N74" t="s">
        <v>40</v>
      </c>
      <c r="O74" t="s">
        <v>40</v>
      </c>
      <c r="P74" t="s">
        <v>40</v>
      </c>
      <c r="Q74" t="s">
        <v>40</v>
      </c>
      <c r="R74" t="s">
        <v>40</v>
      </c>
      <c r="S74" t="s">
        <v>40</v>
      </c>
      <c r="T74" t="s">
        <v>40</v>
      </c>
      <c r="U74" t="s">
        <v>40</v>
      </c>
      <c r="V74" t="s">
        <v>40</v>
      </c>
      <c r="W74" t="s">
        <v>40</v>
      </c>
      <c r="X74" t="s">
        <v>40</v>
      </c>
      <c r="Y74" t="s">
        <v>40</v>
      </c>
      <c r="Z74" t="s">
        <v>40</v>
      </c>
      <c r="AA74" t="s">
        <v>40</v>
      </c>
      <c r="AB74" t="s">
        <v>40</v>
      </c>
      <c r="AC74">
        <v>1</v>
      </c>
      <c r="AD74">
        <v>1</v>
      </c>
      <c r="AE74" t="s">
        <v>40</v>
      </c>
      <c r="AF74" t="s">
        <v>40</v>
      </c>
      <c r="AG74">
        <v>1</v>
      </c>
      <c r="AH74">
        <v>1</v>
      </c>
      <c r="AI74" t="s">
        <v>40</v>
      </c>
      <c r="AJ74" t="s">
        <v>40</v>
      </c>
      <c r="AK74" t="s">
        <v>40</v>
      </c>
      <c r="AL74" t="s">
        <v>40</v>
      </c>
      <c r="AM74">
        <v>1</v>
      </c>
      <c r="AN74" t="s">
        <v>40</v>
      </c>
      <c r="AO74">
        <v>5</v>
      </c>
    </row>
    <row r="75" spans="1:41">
      <c r="A75">
        <v>74</v>
      </c>
      <c r="B75" t="s">
        <v>40</v>
      </c>
      <c r="C75">
        <v>1</v>
      </c>
      <c r="D75" t="s">
        <v>41</v>
      </c>
      <c r="E75">
        <v>16075</v>
      </c>
      <c r="F75" t="s">
        <v>348</v>
      </c>
      <c r="G75">
        <v>2015</v>
      </c>
      <c r="H75" t="s">
        <v>352</v>
      </c>
      <c r="I75" t="s">
        <v>353</v>
      </c>
      <c r="J75" t="s">
        <v>354</v>
      </c>
      <c r="K75" t="s">
        <v>46</v>
      </c>
      <c r="L75" t="s">
        <v>40</v>
      </c>
      <c r="M75">
        <v>1</v>
      </c>
      <c r="N75" t="s">
        <v>40</v>
      </c>
      <c r="O75" t="s">
        <v>40</v>
      </c>
      <c r="P75" t="s">
        <v>40</v>
      </c>
      <c r="Q75" t="s">
        <v>40</v>
      </c>
      <c r="R75" t="s">
        <v>40</v>
      </c>
      <c r="S75" t="s">
        <v>40</v>
      </c>
      <c r="T75" t="s">
        <v>40</v>
      </c>
      <c r="U75" t="s">
        <v>40</v>
      </c>
      <c r="V75" t="s">
        <v>40</v>
      </c>
      <c r="W75" t="s">
        <v>40</v>
      </c>
      <c r="X75" t="s">
        <v>40</v>
      </c>
      <c r="Y75" t="s">
        <v>40</v>
      </c>
      <c r="Z75" t="s">
        <v>40</v>
      </c>
      <c r="AA75" t="s">
        <v>40</v>
      </c>
      <c r="AB75" t="s">
        <v>40</v>
      </c>
      <c r="AC75" t="s">
        <v>40</v>
      </c>
      <c r="AD75" t="s">
        <v>40</v>
      </c>
      <c r="AE75" t="s">
        <v>40</v>
      </c>
      <c r="AF75" t="s">
        <v>40</v>
      </c>
      <c r="AG75">
        <v>1</v>
      </c>
      <c r="AH75" t="s">
        <v>40</v>
      </c>
      <c r="AI75" t="s">
        <v>40</v>
      </c>
      <c r="AJ75" t="s">
        <v>40</v>
      </c>
      <c r="AK75" t="s">
        <v>40</v>
      </c>
      <c r="AL75" t="s">
        <v>40</v>
      </c>
      <c r="AM75" t="s">
        <v>40</v>
      </c>
      <c r="AN75" t="s">
        <v>40</v>
      </c>
      <c r="AO75">
        <v>1</v>
      </c>
    </row>
    <row r="76" spans="1:41">
      <c r="A76">
        <v>75</v>
      </c>
      <c r="B76" t="s">
        <v>40</v>
      </c>
      <c r="C76">
        <v>1</v>
      </c>
      <c r="D76" t="s">
        <v>41</v>
      </c>
      <c r="E76">
        <v>2185</v>
      </c>
      <c r="F76" t="s">
        <v>355</v>
      </c>
      <c r="G76">
        <v>2015</v>
      </c>
      <c r="H76" t="s">
        <v>356</v>
      </c>
      <c r="I76" t="s">
        <v>357</v>
      </c>
      <c r="J76" t="s">
        <v>358</v>
      </c>
      <c r="K76" t="s">
        <v>46</v>
      </c>
      <c r="L76" t="s">
        <v>40</v>
      </c>
      <c r="M76" t="s">
        <v>40</v>
      </c>
      <c r="N76" t="s">
        <v>40</v>
      </c>
      <c r="O76" t="s">
        <v>40</v>
      </c>
      <c r="P76" t="s">
        <v>40</v>
      </c>
      <c r="Q76" t="s">
        <v>40</v>
      </c>
      <c r="R76" t="s">
        <v>40</v>
      </c>
      <c r="S76" t="s">
        <v>40</v>
      </c>
      <c r="T76" t="s">
        <v>40</v>
      </c>
      <c r="U76" t="s">
        <v>40</v>
      </c>
      <c r="V76" t="s">
        <v>40</v>
      </c>
      <c r="W76" t="s">
        <v>40</v>
      </c>
      <c r="X76" t="s">
        <v>40</v>
      </c>
      <c r="Y76" t="s">
        <v>40</v>
      </c>
      <c r="Z76" t="s">
        <v>40</v>
      </c>
      <c r="AA76" t="s">
        <v>40</v>
      </c>
      <c r="AB76" t="s">
        <v>40</v>
      </c>
      <c r="AC76" t="s">
        <v>40</v>
      </c>
      <c r="AD76">
        <v>1</v>
      </c>
      <c r="AE76" t="s">
        <v>40</v>
      </c>
      <c r="AF76" t="s">
        <v>40</v>
      </c>
      <c r="AG76" t="s">
        <v>40</v>
      </c>
      <c r="AH76">
        <v>1</v>
      </c>
      <c r="AI76" t="s">
        <v>40</v>
      </c>
      <c r="AJ76" t="s">
        <v>40</v>
      </c>
      <c r="AK76" t="s">
        <v>40</v>
      </c>
      <c r="AL76" t="s">
        <v>40</v>
      </c>
      <c r="AM76">
        <v>1</v>
      </c>
      <c r="AN76" t="s">
        <v>40</v>
      </c>
      <c r="AO76">
        <v>3</v>
      </c>
    </row>
    <row r="77" spans="1:41">
      <c r="A77">
        <v>76</v>
      </c>
      <c r="B77" t="s">
        <v>40</v>
      </c>
      <c r="C77">
        <v>1</v>
      </c>
      <c r="D77" t="s">
        <v>78</v>
      </c>
      <c r="E77">
        <v>4257</v>
      </c>
      <c r="F77" t="s">
        <v>359</v>
      </c>
      <c r="G77">
        <v>2012</v>
      </c>
      <c r="H77" t="s">
        <v>360</v>
      </c>
      <c r="I77" t="s">
        <v>361</v>
      </c>
      <c r="J77" t="s">
        <v>362</v>
      </c>
      <c r="K77" t="s">
        <v>46</v>
      </c>
      <c r="L77" t="s">
        <v>40</v>
      </c>
      <c r="M77" t="s">
        <v>40</v>
      </c>
      <c r="N77" t="s">
        <v>40</v>
      </c>
      <c r="O77" t="s">
        <v>40</v>
      </c>
      <c r="P77" t="s">
        <v>40</v>
      </c>
      <c r="Q77" t="s">
        <v>40</v>
      </c>
      <c r="R77" t="s">
        <v>40</v>
      </c>
      <c r="S77" t="s">
        <v>40</v>
      </c>
      <c r="T77" t="s">
        <v>40</v>
      </c>
      <c r="U77" t="s">
        <v>40</v>
      </c>
      <c r="V77" t="s">
        <v>40</v>
      </c>
      <c r="W77" t="s">
        <v>40</v>
      </c>
      <c r="X77" t="s">
        <v>40</v>
      </c>
      <c r="Y77" t="s">
        <v>40</v>
      </c>
      <c r="Z77" t="s">
        <v>40</v>
      </c>
      <c r="AA77" t="s">
        <v>40</v>
      </c>
      <c r="AB77" t="s">
        <v>40</v>
      </c>
      <c r="AC77" t="s">
        <v>40</v>
      </c>
      <c r="AD77" t="s">
        <v>40</v>
      </c>
      <c r="AE77" t="s">
        <v>40</v>
      </c>
      <c r="AF77" t="s">
        <v>40</v>
      </c>
      <c r="AG77" t="s">
        <v>40</v>
      </c>
      <c r="AH77" t="s">
        <v>40</v>
      </c>
      <c r="AI77" t="s">
        <v>40</v>
      </c>
      <c r="AJ77" t="s">
        <v>40</v>
      </c>
      <c r="AK77" t="s">
        <v>40</v>
      </c>
      <c r="AL77" t="s">
        <v>40</v>
      </c>
      <c r="AM77" t="s">
        <v>40</v>
      </c>
      <c r="AN77" t="s">
        <v>40</v>
      </c>
      <c r="AO77">
        <v>0</v>
      </c>
    </row>
    <row r="78" spans="1:41">
      <c r="A78">
        <v>77</v>
      </c>
      <c r="B78" t="s">
        <v>40</v>
      </c>
      <c r="C78">
        <v>1</v>
      </c>
      <c r="D78" t="s">
        <v>41</v>
      </c>
      <c r="E78">
        <v>16085</v>
      </c>
      <c r="F78" t="s">
        <v>363</v>
      </c>
      <c r="G78">
        <v>2016</v>
      </c>
      <c r="H78" t="s">
        <v>364</v>
      </c>
      <c r="I78" t="s">
        <v>365</v>
      </c>
      <c r="J78" t="s">
        <v>366</v>
      </c>
      <c r="K78" t="s">
        <v>46</v>
      </c>
      <c r="L78" t="s">
        <v>40</v>
      </c>
      <c r="M78" t="s">
        <v>40</v>
      </c>
      <c r="N78" t="s">
        <v>40</v>
      </c>
      <c r="O78" t="s">
        <v>40</v>
      </c>
      <c r="P78" t="s">
        <v>40</v>
      </c>
      <c r="Q78" t="s">
        <v>40</v>
      </c>
      <c r="R78" t="s">
        <v>40</v>
      </c>
      <c r="S78" t="s">
        <v>40</v>
      </c>
      <c r="T78" t="s">
        <v>40</v>
      </c>
      <c r="U78" t="s">
        <v>40</v>
      </c>
      <c r="V78" t="s">
        <v>40</v>
      </c>
      <c r="W78" t="s">
        <v>40</v>
      </c>
      <c r="X78" t="s">
        <v>40</v>
      </c>
      <c r="Y78" t="s">
        <v>40</v>
      </c>
      <c r="Z78" t="s">
        <v>40</v>
      </c>
      <c r="AA78">
        <v>1</v>
      </c>
      <c r="AB78" t="s">
        <v>40</v>
      </c>
      <c r="AC78" t="s">
        <v>40</v>
      </c>
      <c r="AD78">
        <v>1</v>
      </c>
      <c r="AE78" t="s">
        <v>40</v>
      </c>
      <c r="AF78" t="s">
        <v>40</v>
      </c>
      <c r="AG78">
        <v>1</v>
      </c>
      <c r="AH78" t="s">
        <v>40</v>
      </c>
      <c r="AI78" t="s">
        <v>40</v>
      </c>
      <c r="AJ78" t="s">
        <v>40</v>
      </c>
      <c r="AK78" t="s">
        <v>40</v>
      </c>
      <c r="AL78" t="s">
        <v>40</v>
      </c>
      <c r="AM78">
        <v>1</v>
      </c>
      <c r="AN78" t="s">
        <v>40</v>
      </c>
      <c r="AO78">
        <v>4</v>
      </c>
    </row>
    <row r="79" spans="1:41">
      <c r="A79">
        <v>78</v>
      </c>
      <c r="B79" t="s">
        <v>40</v>
      </c>
      <c r="C79">
        <v>1</v>
      </c>
      <c r="D79" t="s">
        <v>78</v>
      </c>
      <c r="E79">
        <v>16928</v>
      </c>
      <c r="F79" t="s">
        <v>367</v>
      </c>
      <c r="G79">
        <v>2012</v>
      </c>
      <c r="H79" t="s">
        <v>368</v>
      </c>
      <c r="I79" t="s">
        <v>369</v>
      </c>
      <c r="J79" t="s">
        <v>40</v>
      </c>
      <c r="K79" t="s">
        <v>40</v>
      </c>
      <c r="L79" t="s">
        <v>370</v>
      </c>
      <c r="M79" t="s">
        <v>40</v>
      </c>
      <c r="N79" t="s">
        <v>40</v>
      </c>
      <c r="O79" t="s">
        <v>40</v>
      </c>
      <c r="P79" t="s">
        <v>40</v>
      </c>
      <c r="Q79" t="s">
        <v>40</v>
      </c>
      <c r="R79">
        <v>1</v>
      </c>
      <c r="S79" t="s">
        <v>40</v>
      </c>
      <c r="T79" t="s">
        <v>40</v>
      </c>
      <c r="U79" t="s">
        <v>40</v>
      </c>
      <c r="V79" t="s">
        <v>40</v>
      </c>
      <c r="W79" t="s">
        <v>40</v>
      </c>
      <c r="X79" t="s">
        <v>40</v>
      </c>
      <c r="Y79" t="s">
        <v>40</v>
      </c>
      <c r="Z79" t="s">
        <v>40</v>
      </c>
      <c r="AA79" t="s">
        <v>40</v>
      </c>
      <c r="AB79" t="s">
        <v>40</v>
      </c>
      <c r="AC79" t="s">
        <v>40</v>
      </c>
      <c r="AD79" t="s">
        <v>40</v>
      </c>
      <c r="AE79" t="s">
        <v>40</v>
      </c>
      <c r="AF79" t="s">
        <v>40</v>
      </c>
      <c r="AG79" t="s">
        <v>40</v>
      </c>
      <c r="AH79" t="s">
        <v>40</v>
      </c>
      <c r="AI79" t="s">
        <v>40</v>
      </c>
      <c r="AJ79" t="s">
        <v>40</v>
      </c>
      <c r="AK79" t="s">
        <v>40</v>
      </c>
      <c r="AL79" t="s">
        <v>40</v>
      </c>
      <c r="AM79" t="s">
        <v>40</v>
      </c>
      <c r="AN79" t="s">
        <v>40</v>
      </c>
      <c r="AO79">
        <v>1</v>
      </c>
    </row>
    <row r="80" spans="1:41">
      <c r="A80">
        <v>79</v>
      </c>
      <c r="B80" t="s">
        <v>40</v>
      </c>
      <c r="C80">
        <v>1</v>
      </c>
      <c r="D80" t="s">
        <v>41</v>
      </c>
      <c r="E80">
        <v>11202</v>
      </c>
      <c r="F80" t="s">
        <v>371</v>
      </c>
      <c r="G80">
        <v>2004</v>
      </c>
      <c r="H80" t="s">
        <v>372</v>
      </c>
      <c r="I80" t="s">
        <v>373</v>
      </c>
      <c r="J80" t="s">
        <v>374</v>
      </c>
      <c r="K80" t="s">
        <v>46</v>
      </c>
      <c r="L80" t="s">
        <v>40</v>
      </c>
      <c r="M80">
        <v>1</v>
      </c>
      <c r="N80" t="s">
        <v>40</v>
      </c>
      <c r="O80" t="s">
        <v>40</v>
      </c>
      <c r="P80" t="s">
        <v>40</v>
      </c>
      <c r="Q80" t="s">
        <v>40</v>
      </c>
      <c r="R80" t="s">
        <v>40</v>
      </c>
      <c r="S80" t="s">
        <v>40</v>
      </c>
      <c r="T80" t="s">
        <v>40</v>
      </c>
      <c r="U80" t="s">
        <v>40</v>
      </c>
      <c r="V80" t="s">
        <v>40</v>
      </c>
      <c r="W80" t="s">
        <v>40</v>
      </c>
      <c r="X80" t="s">
        <v>40</v>
      </c>
      <c r="Y80" t="s">
        <v>40</v>
      </c>
      <c r="Z80" t="s">
        <v>40</v>
      </c>
      <c r="AA80" t="s">
        <v>40</v>
      </c>
      <c r="AB80" t="s">
        <v>40</v>
      </c>
      <c r="AC80" t="s">
        <v>40</v>
      </c>
      <c r="AD80" t="s">
        <v>40</v>
      </c>
      <c r="AE80" t="s">
        <v>40</v>
      </c>
      <c r="AF80" t="s">
        <v>40</v>
      </c>
      <c r="AG80" t="s">
        <v>40</v>
      </c>
      <c r="AH80" t="s">
        <v>40</v>
      </c>
      <c r="AI80" t="s">
        <v>40</v>
      </c>
      <c r="AJ80" t="s">
        <v>40</v>
      </c>
      <c r="AK80" t="s">
        <v>40</v>
      </c>
      <c r="AL80" t="s">
        <v>40</v>
      </c>
      <c r="AM80" t="s">
        <v>40</v>
      </c>
      <c r="AN80" t="s">
        <v>40</v>
      </c>
      <c r="AO80">
        <v>0</v>
      </c>
    </row>
    <row r="81" spans="1:41">
      <c r="A81">
        <v>80</v>
      </c>
      <c r="B81" t="s">
        <v>40</v>
      </c>
      <c r="C81">
        <v>1</v>
      </c>
      <c r="D81" t="s">
        <v>41</v>
      </c>
      <c r="E81">
        <v>351</v>
      </c>
      <c r="F81" t="s">
        <v>375</v>
      </c>
      <c r="G81">
        <v>2016</v>
      </c>
      <c r="H81" t="s">
        <v>376</v>
      </c>
      <c r="I81" t="s">
        <v>377</v>
      </c>
      <c r="J81" t="s">
        <v>378</v>
      </c>
      <c r="K81" t="s">
        <v>46</v>
      </c>
      <c r="L81" t="s">
        <v>40</v>
      </c>
      <c r="M81" t="s">
        <v>40</v>
      </c>
      <c r="N81" t="s">
        <v>40</v>
      </c>
      <c r="O81" t="s">
        <v>40</v>
      </c>
      <c r="P81" t="s">
        <v>40</v>
      </c>
      <c r="Q81" t="s">
        <v>40</v>
      </c>
      <c r="R81" t="s">
        <v>40</v>
      </c>
      <c r="S81" t="s">
        <v>40</v>
      </c>
      <c r="T81" t="s">
        <v>40</v>
      </c>
      <c r="U81" t="s">
        <v>40</v>
      </c>
      <c r="V81" t="s">
        <v>40</v>
      </c>
      <c r="W81" t="s">
        <v>40</v>
      </c>
      <c r="X81" t="s">
        <v>40</v>
      </c>
      <c r="Y81" t="s">
        <v>40</v>
      </c>
      <c r="Z81" t="s">
        <v>40</v>
      </c>
      <c r="AA81" t="s">
        <v>40</v>
      </c>
      <c r="AB81" t="s">
        <v>40</v>
      </c>
      <c r="AC81" t="s">
        <v>40</v>
      </c>
      <c r="AD81" t="s">
        <v>40</v>
      </c>
      <c r="AE81" t="s">
        <v>40</v>
      </c>
      <c r="AF81" t="s">
        <v>40</v>
      </c>
      <c r="AG81" t="s">
        <v>40</v>
      </c>
      <c r="AH81" t="s">
        <v>40</v>
      </c>
      <c r="AI81" t="s">
        <v>40</v>
      </c>
      <c r="AJ81" t="s">
        <v>40</v>
      </c>
      <c r="AK81" t="s">
        <v>40</v>
      </c>
      <c r="AL81" t="s">
        <v>40</v>
      </c>
      <c r="AM81" t="s">
        <v>40</v>
      </c>
      <c r="AN81" t="s">
        <v>40</v>
      </c>
      <c r="AO81">
        <v>0</v>
      </c>
    </row>
    <row r="82" spans="1:41">
      <c r="A82">
        <v>81</v>
      </c>
      <c r="B82" t="s">
        <v>40</v>
      </c>
      <c r="C82">
        <v>1</v>
      </c>
      <c r="D82" t="s">
        <v>78</v>
      </c>
      <c r="E82">
        <v>16931</v>
      </c>
      <c r="F82" t="s">
        <v>379</v>
      </c>
      <c r="G82">
        <v>1985</v>
      </c>
      <c r="H82" t="s">
        <v>380</v>
      </c>
      <c r="I82" t="s">
        <v>381</v>
      </c>
      <c r="J82" t="s">
        <v>40</v>
      </c>
      <c r="K82" t="s">
        <v>40</v>
      </c>
      <c r="L82" t="s">
        <v>370</v>
      </c>
      <c r="M82" t="s">
        <v>40</v>
      </c>
      <c r="N82" t="s">
        <v>40</v>
      </c>
      <c r="O82" t="s">
        <v>40</v>
      </c>
      <c r="P82" t="s">
        <v>40</v>
      </c>
      <c r="Q82" t="s">
        <v>40</v>
      </c>
      <c r="R82">
        <v>1</v>
      </c>
      <c r="S82" t="s">
        <v>40</v>
      </c>
      <c r="T82" t="s">
        <v>40</v>
      </c>
      <c r="U82" t="s">
        <v>40</v>
      </c>
      <c r="V82" t="s">
        <v>40</v>
      </c>
      <c r="W82" t="s">
        <v>40</v>
      </c>
      <c r="X82" t="s">
        <v>40</v>
      </c>
      <c r="Y82" t="s">
        <v>40</v>
      </c>
      <c r="Z82" t="s">
        <v>40</v>
      </c>
      <c r="AA82" t="s">
        <v>40</v>
      </c>
      <c r="AB82" t="s">
        <v>40</v>
      </c>
      <c r="AC82" t="s">
        <v>40</v>
      </c>
      <c r="AD82" t="s">
        <v>40</v>
      </c>
      <c r="AE82" t="s">
        <v>40</v>
      </c>
      <c r="AF82" t="s">
        <v>40</v>
      </c>
      <c r="AG82" t="s">
        <v>40</v>
      </c>
      <c r="AH82" t="s">
        <v>40</v>
      </c>
      <c r="AI82" t="s">
        <v>40</v>
      </c>
      <c r="AJ82" t="s">
        <v>40</v>
      </c>
      <c r="AK82" t="s">
        <v>40</v>
      </c>
      <c r="AL82" t="s">
        <v>40</v>
      </c>
      <c r="AM82" t="s">
        <v>40</v>
      </c>
      <c r="AN82" t="s">
        <v>40</v>
      </c>
      <c r="AO82">
        <v>1</v>
      </c>
    </row>
    <row r="83" spans="1:41">
      <c r="A83">
        <v>82</v>
      </c>
      <c r="B83" t="s">
        <v>40</v>
      </c>
      <c r="C83">
        <v>1</v>
      </c>
      <c r="D83" t="s">
        <v>78</v>
      </c>
      <c r="E83">
        <v>2383</v>
      </c>
      <c r="F83" t="s">
        <v>382</v>
      </c>
      <c r="G83">
        <v>2014</v>
      </c>
      <c r="H83" t="s">
        <v>383</v>
      </c>
      <c r="I83" t="s">
        <v>384</v>
      </c>
      <c r="J83" t="s">
        <v>385</v>
      </c>
      <c r="K83" t="s">
        <v>46</v>
      </c>
      <c r="L83" t="s">
        <v>40</v>
      </c>
      <c r="M83" t="s">
        <v>40</v>
      </c>
      <c r="N83" t="s">
        <v>40</v>
      </c>
      <c r="O83" t="s">
        <v>40</v>
      </c>
      <c r="P83" t="s">
        <v>40</v>
      </c>
      <c r="Q83" t="s">
        <v>40</v>
      </c>
      <c r="R83" t="s">
        <v>40</v>
      </c>
      <c r="S83" t="s">
        <v>40</v>
      </c>
      <c r="T83" t="s">
        <v>40</v>
      </c>
      <c r="U83" t="s">
        <v>40</v>
      </c>
      <c r="V83" t="s">
        <v>40</v>
      </c>
      <c r="W83" t="s">
        <v>40</v>
      </c>
      <c r="X83" t="s">
        <v>40</v>
      </c>
      <c r="Y83" t="s">
        <v>40</v>
      </c>
      <c r="Z83" t="s">
        <v>40</v>
      </c>
      <c r="AA83" t="s">
        <v>40</v>
      </c>
      <c r="AB83" t="s">
        <v>40</v>
      </c>
      <c r="AC83" t="s">
        <v>40</v>
      </c>
      <c r="AD83" t="s">
        <v>40</v>
      </c>
      <c r="AE83" t="s">
        <v>40</v>
      </c>
      <c r="AF83" t="s">
        <v>40</v>
      </c>
      <c r="AG83" t="s">
        <v>40</v>
      </c>
      <c r="AH83" t="s">
        <v>40</v>
      </c>
      <c r="AI83" t="s">
        <v>40</v>
      </c>
      <c r="AJ83" t="s">
        <v>40</v>
      </c>
      <c r="AK83" t="s">
        <v>40</v>
      </c>
      <c r="AL83" t="s">
        <v>40</v>
      </c>
      <c r="AM83" t="s">
        <v>40</v>
      </c>
      <c r="AN83" t="s">
        <v>40</v>
      </c>
      <c r="AO83">
        <v>0</v>
      </c>
    </row>
    <row r="84" spans="1:41">
      <c r="A84">
        <v>83</v>
      </c>
      <c r="B84" t="s">
        <v>40</v>
      </c>
      <c r="C84">
        <v>1</v>
      </c>
      <c r="D84" t="s">
        <v>41</v>
      </c>
      <c r="E84">
        <v>2236</v>
      </c>
      <c r="F84" t="s">
        <v>386</v>
      </c>
      <c r="G84">
        <v>2015</v>
      </c>
      <c r="H84" t="s">
        <v>387</v>
      </c>
      <c r="I84" t="s">
        <v>388</v>
      </c>
      <c r="J84" t="s">
        <v>389</v>
      </c>
      <c r="K84" t="s">
        <v>46</v>
      </c>
      <c r="L84" t="s">
        <v>40</v>
      </c>
      <c r="M84" t="s">
        <v>40</v>
      </c>
      <c r="N84" t="s">
        <v>40</v>
      </c>
      <c r="O84" t="s">
        <v>40</v>
      </c>
      <c r="P84" t="s">
        <v>40</v>
      </c>
      <c r="Q84" t="s">
        <v>40</v>
      </c>
      <c r="R84" t="s">
        <v>40</v>
      </c>
      <c r="S84" t="s">
        <v>40</v>
      </c>
      <c r="T84" t="s">
        <v>40</v>
      </c>
      <c r="U84" t="s">
        <v>40</v>
      </c>
      <c r="V84" t="s">
        <v>40</v>
      </c>
      <c r="W84" t="s">
        <v>40</v>
      </c>
      <c r="X84" t="s">
        <v>40</v>
      </c>
      <c r="Y84" t="s">
        <v>40</v>
      </c>
      <c r="Z84" t="s">
        <v>40</v>
      </c>
      <c r="AA84" t="s">
        <v>40</v>
      </c>
      <c r="AB84" t="s">
        <v>40</v>
      </c>
      <c r="AC84" t="s">
        <v>40</v>
      </c>
      <c r="AD84" t="s">
        <v>40</v>
      </c>
      <c r="AE84" t="s">
        <v>40</v>
      </c>
      <c r="AF84" t="s">
        <v>40</v>
      </c>
      <c r="AG84">
        <v>1</v>
      </c>
      <c r="AH84" t="s">
        <v>40</v>
      </c>
      <c r="AI84" t="s">
        <v>40</v>
      </c>
      <c r="AJ84" t="s">
        <v>40</v>
      </c>
      <c r="AK84" t="s">
        <v>40</v>
      </c>
      <c r="AL84" t="s">
        <v>40</v>
      </c>
      <c r="AM84" t="s">
        <v>40</v>
      </c>
      <c r="AN84" t="s">
        <v>40</v>
      </c>
      <c r="AO84">
        <v>1</v>
      </c>
    </row>
    <row r="85" spans="1:41">
      <c r="A85">
        <v>84</v>
      </c>
      <c r="B85" t="s">
        <v>40</v>
      </c>
      <c r="C85">
        <v>1</v>
      </c>
      <c r="D85" t="s">
        <v>78</v>
      </c>
      <c r="E85">
        <v>9770</v>
      </c>
      <c r="F85" t="s">
        <v>390</v>
      </c>
      <c r="G85">
        <v>2000</v>
      </c>
      <c r="H85" t="s">
        <v>391</v>
      </c>
      <c r="I85" t="s">
        <v>392</v>
      </c>
      <c r="J85" t="s">
        <v>393</v>
      </c>
      <c r="K85" t="s">
        <v>46</v>
      </c>
      <c r="L85" t="s">
        <v>40</v>
      </c>
      <c r="M85" t="s">
        <v>40</v>
      </c>
      <c r="N85" t="s">
        <v>40</v>
      </c>
      <c r="O85" t="s">
        <v>40</v>
      </c>
      <c r="P85" t="s">
        <v>40</v>
      </c>
      <c r="Q85" t="s">
        <v>40</v>
      </c>
      <c r="R85" t="s">
        <v>40</v>
      </c>
      <c r="S85" t="s">
        <v>40</v>
      </c>
      <c r="T85" t="s">
        <v>40</v>
      </c>
      <c r="U85" t="s">
        <v>40</v>
      </c>
      <c r="V85" t="s">
        <v>40</v>
      </c>
      <c r="W85" t="s">
        <v>40</v>
      </c>
      <c r="X85" t="s">
        <v>40</v>
      </c>
      <c r="Y85" t="s">
        <v>40</v>
      </c>
      <c r="Z85" t="s">
        <v>40</v>
      </c>
      <c r="AA85" t="s">
        <v>40</v>
      </c>
      <c r="AB85" t="s">
        <v>40</v>
      </c>
      <c r="AC85" t="s">
        <v>40</v>
      </c>
      <c r="AD85" t="s">
        <v>40</v>
      </c>
      <c r="AE85" t="s">
        <v>40</v>
      </c>
      <c r="AF85" t="s">
        <v>40</v>
      </c>
      <c r="AG85" t="s">
        <v>40</v>
      </c>
      <c r="AH85" t="s">
        <v>40</v>
      </c>
      <c r="AI85" t="s">
        <v>40</v>
      </c>
      <c r="AJ85" t="s">
        <v>40</v>
      </c>
      <c r="AK85" t="s">
        <v>40</v>
      </c>
      <c r="AL85" t="s">
        <v>40</v>
      </c>
      <c r="AM85" t="s">
        <v>40</v>
      </c>
      <c r="AN85" t="s">
        <v>40</v>
      </c>
      <c r="AO85">
        <v>0</v>
      </c>
    </row>
    <row r="86" spans="1:41">
      <c r="A86">
        <v>85</v>
      </c>
      <c r="B86" t="s">
        <v>40</v>
      </c>
      <c r="C86" t="s">
        <v>40</v>
      </c>
      <c r="D86" t="s">
        <v>100</v>
      </c>
      <c r="E86">
        <v>11203</v>
      </c>
      <c r="F86" t="s">
        <v>394</v>
      </c>
      <c r="G86">
        <v>2011</v>
      </c>
      <c r="H86" t="s">
        <v>395</v>
      </c>
      <c r="I86" t="s">
        <v>396</v>
      </c>
      <c r="J86" t="s">
        <v>71</v>
      </c>
      <c r="K86" t="s">
        <v>46</v>
      </c>
      <c r="L86" t="s">
        <v>40</v>
      </c>
      <c r="M86" t="s">
        <v>40</v>
      </c>
      <c r="N86" t="s">
        <v>40</v>
      </c>
      <c r="O86" t="s">
        <v>40</v>
      </c>
      <c r="P86" t="s">
        <v>40</v>
      </c>
      <c r="Q86" t="s">
        <v>40</v>
      </c>
      <c r="R86" t="s">
        <v>40</v>
      </c>
      <c r="S86" t="s">
        <v>40</v>
      </c>
      <c r="T86" t="s">
        <v>40</v>
      </c>
      <c r="U86" t="s">
        <v>40</v>
      </c>
      <c r="V86" t="s">
        <v>40</v>
      </c>
      <c r="W86" t="s">
        <v>40</v>
      </c>
      <c r="X86" t="s">
        <v>40</v>
      </c>
      <c r="Y86" t="s">
        <v>40</v>
      </c>
      <c r="Z86" t="s">
        <v>40</v>
      </c>
      <c r="AA86" t="s">
        <v>40</v>
      </c>
      <c r="AB86" t="s">
        <v>40</v>
      </c>
      <c r="AC86" t="s">
        <v>40</v>
      </c>
      <c r="AD86" t="s">
        <v>40</v>
      </c>
      <c r="AE86" t="s">
        <v>40</v>
      </c>
      <c r="AF86" t="s">
        <v>40</v>
      </c>
      <c r="AG86" t="s">
        <v>40</v>
      </c>
      <c r="AH86" t="s">
        <v>40</v>
      </c>
      <c r="AI86" t="s">
        <v>40</v>
      </c>
      <c r="AJ86" t="s">
        <v>40</v>
      </c>
      <c r="AK86" t="s">
        <v>40</v>
      </c>
      <c r="AL86" t="s">
        <v>40</v>
      </c>
      <c r="AM86" t="s">
        <v>40</v>
      </c>
      <c r="AN86" t="s">
        <v>40</v>
      </c>
      <c r="AO86">
        <v>0</v>
      </c>
    </row>
    <row r="87" spans="1:41">
      <c r="A87">
        <v>86</v>
      </c>
      <c r="B87" t="s">
        <v>40</v>
      </c>
      <c r="C87">
        <v>1</v>
      </c>
      <c r="D87" t="s">
        <v>41</v>
      </c>
      <c r="E87">
        <v>16106</v>
      </c>
      <c r="F87" t="s">
        <v>397</v>
      </c>
      <c r="G87">
        <v>2014</v>
      </c>
      <c r="H87" t="s">
        <v>398</v>
      </c>
      <c r="I87" t="s">
        <v>399</v>
      </c>
      <c r="J87" t="s">
        <v>400</v>
      </c>
      <c r="K87" t="s">
        <v>46</v>
      </c>
      <c r="L87" t="s">
        <v>40</v>
      </c>
      <c r="M87" t="s">
        <v>40</v>
      </c>
      <c r="N87" t="s">
        <v>40</v>
      </c>
      <c r="O87" t="s">
        <v>40</v>
      </c>
      <c r="P87" t="s">
        <v>40</v>
      </c>
      <c r="Q87" t="s">
        <v>40</v>
      </c>
      <c r="R87" t="s">
        <v>40</v>
      </c>
      <c r="S87" t="s">
        <v>40</v>
      </c>
      <c r="T87" t="s">
        <v>40</v>
      </c>
      <c r="U87" t="s">
        <v>40</v>
      </c>
      <c r="V87" t="s">
        <v>40</v>
      </c>
      <c r="W87" t="s">
        <v>40</v>
      </c>
      <c r="X87" t="s">
        <v>40</v>
      </c>
      <c r="Y87" t="s">
        <v>40</v>
      </c>
      <c r="Z87" t="s">
        <v>40</v>
      </c>
      <c r="AA87" t="s">
        <v>40</v>
      </c>
      <c r="AB87" t="s">
        <v>40</v>
      </c>
      <c r="AC87" t="s">
        <v>40</v>
      </c>
      <c r="AD87" t="s">
        <v>40</v>
      </c>
      <c r="AE87" t="s">
        <v>40</v>
      </c>
      <c r="AF87" t="s">
        <v>40</v>
      </c>
      <c r="AG87">
        <v>1</v>
      </c>
      <c r="AH87">
        <v>1</v>
      </c>
      <c r="AI87" t="s">
        <v>40</v>
      </c>
      <c r="AJ87" t="s">
        <v>40</v>
      </c>
      <c r="AK87" t="s">
        <v>40</v>
      </c>
      <c r="AL87" t="s">
        <v>40</v>
      </c>
      <c r="AM87" t="s">
        <v>40</v>
      </c>
      <c r="AN87" t="s">
        <v>40</v>
      </c>
      <c r="AO87">
        <v>2</v>
      </c>
    </row>
    <row r="88" spans="1:41">
      <c r="A88">
        <v>87</v>
      </c>
      <c r="B88" t="s">
        <v>40</v>
      </c>
      <c r="C88">
        <v>1</v>
      </c>
      <c r="D88" t="s">
        <v>78</v>
      </c>
      <c r="E88">
        <v>16897</v>
      </c>
      <c r="F88" t="s">
        <v>401</v>
      </c>
      <c r="G88">
        <v>2016</v>
      </c>
      <c r="H88" t="s">
        <v>402</v>
      </c>
      <c r="I88" t="s">
        <v>403</v>
      </c>
      <c r="J88" t="s">
        <v>404</v>
      </c>
      <c r="K88" t="s">
        <v>46</v>
      </c>
      <c r="L88" t="s">
        <v>206</v>
      </c>
      <c r="M88" t="s">
        <v>40</v>
      </c>
      <c r="N88" t="s">
        <v>40</v>
      </c>
      <c r="O88" t="s">
        <v>40</v>
      </c>
      <c r="P88" t="s">
        <v>40</v>
      </c>
      <c r="Q88" t="s">
        <v>40</v>
      </c>
      <c r="R88" t="s">
        <v>40</v>
      </c>
      <c r="S88" t="s">
        <v>40</v>
      </c>
      <c r="T88" t="s">
        <v>40</v>
      </c>
      <c r="U88" t="s">
        <v>40</v>
      </c>
      <c r="V88" t="s">
        <v>40</v>
      </c>
      <c r="W88" t="s">
        <v>40</v>
      </c>
      <c r="X88" t="s">
        <v>40</v>
      </c>
      <c r="Y88" t="s">
        <v>40</v>
      </c>
      <c r="Z88" t="s">
        <v>40</v>
      </c>
      <c r="AA88" t="s">
        <v>40</v>
      </c>
      <c r="AB88" t="s">
        <v>40</v>
      </c>
      <c r="AC88" t="s">
        <v>40</v>
      </c>
      <c r="AD88" t="s">
        <v>40</v>
      </c>
      <c r="AE88" t="s">
        <v>40</v>
      </c>
      <c r="AF88" t="s">
        <v>40</v>
      </c>
      <c r="AG88" t="s">
        <v>40</v>
      </c>
      <c r="AH88" t="s">
        <v>40</v>
      </c>
      <c r="AI88" t="s">
        <v>40</v>
      </c>
      <c r="AJ88" t="s">
        <v>40</v>
      </c>
      <c r="AK88" t="s">
        <v>40</v>
      </c>
      <c r="AL88" t="s">
        <v>40</v>
      </c>
      <c r="AM88" t="s">
        <v>40</v>
      </c>
      <c r="AN88" t="s">
        <v>40</v>
      </c>
      <c r="AO88">
        <v>0</v>
      </c>
    </row>
    <row r="89" spans="1:41">
      <c r="A89">
        <v>88</v>
      </c>
      <c r="B89" t="s">
        <v>40</v>
      </c>
      <c r="C89">
        <v>1</v>
      </c>
      <c r="D89" t="s">
        <v>13</v>
      </c>
      <c r="E89" t="s">
        <v>405</v>
      </c>
      <c r="F89" t="s">
        <v>401</v>
      </c>
      <c r="G89">
        <v>2016</v>
      </c>
      <c r="H89" t="s">
        <v>406</v>
      </c>
      <c r="I89" t="s">
        <v>40</v>
      </c>
      <c r="J89" t="s">
        <v>404</v>
      </c>
      <c r="K89" t="s">
        <v>40</v>
      </c>
      <c r="L89" t="s">
        <v>40</v>
      </c>
      <c r="M89" t="s">
        <v>40</v>
      </c>
      <c r="N89" t="s">
        <v>40</v>
      </c>
      <c r="O89" t="s">
        <v>40</v>
      </c>
      <c r="P89" t="s">
        <v>40</v>
      </c>
      <c r="Q89" t="s">
        <v>40</v>
      </c>
      <c r="R89" t="s">
        <v>40</v>
      </c>
      <c r="S89" t="s">
        <v>40</v>
      </c>
      <c r="T89" t="s">
        <v>40</v>
      </c>
      <c r="U89" t="s">
        <v>40</v>
      </c>
      <c r="V89" t="s">
        <v>40</v>
      </c>
      <c r="W89" t="s">
        <v>40</v>
      </c>
      <c r="X89" t="s">
        <v>40</v>
      </c>
      <c r="Y89" t="s">
        <v>40</v>
      </c>
      <c r="Z89" t="s">
        <v>40</v>
      </c>
      <c r="AA89" t="s">
        <v>40</v>
      </c>
      <c r="AB89" t="s">
        <v>40</v>
      </c>
      <c r="AC89" t="s">
        <v>40</v>
      </c>
      <c r="AD89" t="s">
        <v>40</v>
      </c>
      <c r="AE89" t="s">
        <v>40</v>
      </c>
      <c r="AF89" t="s">
        <v>40</v>
      </c>
      <c r="AG89" t="s">
        <v>40</v>
      </c>
      <c r="AH89" t="s">
        <v>40</v>
      </c>
      <c r="AI89" t="s">
        <v>40</v>
      </c>
      <c r="AJ89" t="s">
        <v>40</v>
      </c>
      <c r="AK89" t="s">
        <v>40</v>
      </c>
      <c r="AL89" t="s">
        <v>40</v>
      </c>
      <c r="AM89" t="s">
        <v>40</v>
      </c>
      <c r="AN89" t="s">
        <v>40</v>
      </c>
      <c r="AO89">
        <v>0</v>
      </c>
    </row>
    <row r="90" spans="1:41">
      <c r="A90">
        <v>89</v>
      </c>
      <c r="B90" t="s">
        <v>40</v>
      </c>
      <c r="C90">
        <v>1</v>
      </c>
      <c r="D90" t="s">
        <v>13</v>
      </c>
      <c r="E90">
        <v>975</v>
      </c>
      <c r="F90" t="s">
        <v>407</v>
      </c>
      <c r="G90">
        <v>2016</v>
      </c>
      <c r="H90" t="s">
        <v>408</v>
      </c>
      <c r="I90" t="s">
        <v>409</v>
      </c>
      <c r="J90" t="s">
        <v>410</v>
      </c>
      <c r="K90" t="s">
        <v>46</v>
      </c>
      <c r="L90" t="s">
        <v>40</v>
      </c>
      <c r="M90" t="s">
        <v>40</v>
      </c>
      <c r="N90" t="s">
        <v>40</v>
      </c>
      <c r="O90" t="s">
        <v>40</v>
      </c>
      <c r="P90" t="s">
        <v>40</v>
      </c>
      <c r="Q90" t="s">
        <v>40</v>
      </c>
      <c r="R90" t="s">
        <v>40</v>
      </c>
      <c r="S90" t="s">
        <v>40</v>
      </c>
      <c r="T90" t="s">
        <v>40</v>
      </c>
      <c r="U90" t="s">
        <v>40</v>
      </c>
      <c r="V90" t="s">
        <v>40</v>
      </c>
      <c r="W90" t="s">
        <v>40</v>
      </c>
      <c r="X90" t="s">
        <v>40</v>
      </c>
      <c r="Y90" t="s">
        <v>40</v>
      </c>
      <c r="Z90" t="s">
        <v>40</v>
      </c>
      <c r="AA90" t="s">
        <v>40</v>
      </c>
      <c r="AB90" t="s">
        <v>40</v>
      </c>
      <c r="AC90">
        <v>1</v>
      </c>
      <c r="AD90">
        <v>1</v>
      </c>
      <c r="AE90" t="s">
        <v>40</v>
      </c>
      <c r="AF90" t="s">
        <v>40</v>
      </c>
      <c r="AG90">
        <v>1</v>
      </c>
      <c r="AH90">
        <v>1</v>
      </c>
      <c r="AI90" t="s">
        <v>40</v>
      </c>
      <c r="AJ90" t="s">
        <v>40</v>
      </c>
      <c r="AK90" t="s">
        <v>40</v>
      </c>
      <c r="AL90" t="s">
        <v>40</v>
      </c>
      <c r="AM90">
        <v>1</v>
      </c>
      <c r="AN90" t="s">
        <v>40</v>
      </c>
      <c r="AO90">
        <v>5</v>
      </c>
    </row>
    <row r="91" spans="1:41">
      <c r="A91">
        <v>90</v>
      </c>
      <c r="B91" t="s">
        <v>40</v>
      </c>
      <c r="C91">
        <v>1</v>
      </c>
      <c r="D91" t="s">
        <v>78</v>
      </c>
      <c r="E91">
        <v>17028</v>
      </c>
      <c r="F91" t="s">
        <v>411</v>
      </c>
      <c r="G91">
        <v>2019</v>
      </c>
      <c r="H91" t="s">
        <v>412</v>
      </c>
      <c r="I91" t="s">
        <v>413</v>
      </c>
      <c r="J91" t="s">
        <v>414</v>
      </c>
      <c r="K91" t="s">
        <v>40</v>
      </c>
      <c r="L91" t="s">
        <v>40</v>
      </c>
      <c r="M91" t="s">
        <v>40</v>
      </c>
      <c r="N91" t="s">
        <v>40</v>
      </c>
      <c r="O91" t="s">
        <v>40</v>
      </c>
      <c r="P91" t="s">
        <v>40</v>
      </c>
      <c r="Q91" t="s">
        <v>40</v>
      </c>
      <c r="R91" t="s">
        <v>40</v>
      </c>
      <c r="S91" t="s">
        <v>40</v>
      </c>
      <c r="T91" t="s">
        <v>40</v>
      </c>
      <c r="U91" t="s">
        <v>40</v>
      </c>
      <c r="V91" t="s">
        <v>40</v>
      </c>
      <c r="W91" t="s">
        <v>40</v>
      </c>
      <c r="X91" t="s">
        <v>40</v>
      </c>
      <c r="Y91" t="s">
        <v>40</v>
      </c>
      <c r="Z91" t="s">
        <v>40</v>
      </c>
      <c r="AA91" t="s">
        <v>40</v>
      </c>
      <c r="AB91" t="s">
        <v>40</v>
      </c>
      <c r="AC91" t="s">
        <v>40</v>
      </c>
      <c r="AD91" t="s">
        <v>40</v>
      </c>
      <c r="AE91" t="s">
        <v>40</v>
      </c>
      <c r="AF91" t="s">
        <v>40</v>
      </c>
      <c r="AG91" t="s">
        <v>40</v>
      </c>
      <c r="AH91" t="s">
        <v>40</v>
      </c>
      <c r="AI91" t="s">
        <v>40</v>
      </c>
      <c r="AJ91" t="s">
        <v>40</v>
      </c>
      <c r="AK91" t="s">
        <v>40</v>
      </c>
      <c r="AL91" t="s">
        <v>40</v>
      </c>
      <c r="AM91" t="s">
        <v>40</v>
      </c>
      <c r="AN91" t="s">
        <v>40</v>
      </c>
      <c r="AO91">
        <v>0</v>
      </c>
    </row>
    <row r="92" spans="1:41">
      <c r="A92">
        <v>91</v>
      </c>
      <c r="B92" t="s">
        <v>40</v>
      </c>
      <c r="C92">
        <v>1</v>
      </c>
      <c r="D92" t="s">
        <v>78</v>
      </c>
      <c r="E92">
        <v>16378</v>
      </c>
      <c r="F92" t="s">
        <v>415</v>
      </c>
      <c r="G92">
        <v>2020</v>
      </c>
      <c r="H92" t="s">
        <v>416</v>
      </c>
      <c r="I92" t="s">
        <v>417</v>
      </c>
      <c r="J92" t="s">
        <v>418</v>
      </c>
      <c r="K92" t="s">
        <v>46</v>
      </c>
      <c r="L92" t="s">
        <v>40</v>
      </c>
      <c r="M92" t="s">
        <v>40</v>
      </c>
      <c r="N92" t="s">
        <v>40</v>
      </c>
      <c r="O92" t="s">
        <v>40</v>
      </c>
      <c r="P92" t="s">
        <v>40</v>
      </c>
      <c r="Q92" t="s">
        <v>40</v>
      </c>
      <c r="R92" t="s">
        <v>40</v>
      </c>
      <c r="S92" t="s">
        <v>40</v>
      </c>
      <c r="T92" t="s">
        <v>40</v>
      </c>
      <c r="U92" t="s">
        <v>40</v>
      </c>
      <c r="V92" t="s">
        <v>40</v>
      </c>
      <c r="W92" t="s">
        <v>40</v>
      </c>
      <c r="X92" t="s">
        <v>40</v>
      </c>
      <c r="Y92" t="s">
        <v>40</v>
      </c>
      <c r="Z92" t="s">
        <v>40</v>
      </c>
      <c r="AA92" t="s">
        <v>40</v>
      </c>
      <c r="AB92" t="s">
        <v>40</v>
      </c>
      <c r="AC92" t="s">
        <v>40</v>
      </c>
      <c r="AD92" t="s">
        <v>40</v>
      </c>
      <c r="AE92" t="s">
        <v>40</v>
      </c>
      <c r="AF92" t="s">
        <v>40</v>
      </c>
      <c r="AG92" t="s">
        <v>40</v>
      </c>
      <c r="AH92" t="s">
        <v>40</v>
      </c>
      <c r="AI92" t="s">
        <v>40</v>
      </c>
      <c r="AJ92" t="s">
        <v>40</v>
      </c>
      <c r="AK92" t="s">
        <v>40</v>
      </c>
      <c r="AL92" t="s">
        <v>40</v>
      </c>
      <c r="AM92" t="s">
        <v>40</v>
      </c>
      <c r="AN92" t="s">
        <v>40</v>
      </c>
      <c r="AO92">
        <v>0</v>
      </c>
    </row>
    <row r="93" spans="1:41">
      <c r="A93">
        <v>92</v>
      </c>
      <c r="B93" t="s">
        <v>40</v>
      </c>
      <c r="C93">
        <v>1</v>
      </c>
      <c r="D93" t="s">
        <v>78</v>
      </c>
      <c r="E93">
        <v>17030</v>
      </c>
      <c r="F93" t="s">
        <v>419</v>
      </c>
      <c r="G93">
        <v>2019</v>
      </c>
      <c r="H93" t="s">
        <v>420</v>
      </c>
      <c r="I93" t="s">
        <v>421</v>
      </c>
      <c r="J93" t="s">
        <v>422</v>
      </c>
      <c r="K93" t="s">
        <v>40</v>
      </c>
      <c r="L93" t="s">
        <v>40</v>
      </c>
      <c r="M93" t="s">
        <v>40</v>
      </c>
      <c r="N93" t="s">
        <v>40</v>
      </c>
      <c r="O93" t="s">
        <v>40</v>
      </c>
      <c r="P93" t="s">
        <v>40</v>
      </c>
      <c r="Q93" t="s">
        <v>40</v>
      </c>
      <c r="R93" t="s">
        <v>40</v>
      </c>
      <c r="S93" t="s">
        <v>40</v>
      </c>
      <c r="T93" t="s">
        <v>40</v>
      </c>
      <c r="U93" t="s">
        <v>40</v>
      </c>
      <c r="V93" t="s">
        <v>40</v>
      </c>
      <c r="W93" t="s">
        <v>40</v>
      </c>
      <c r="X93" t="s">
        <v>40</v>
      </c>
      <c r="Y93" t="s">
        <v>40</v>
      </c>
      <c r="Z93" t="s">
        <v>40</v>
      </c>
      <c r="AA93" t="s">
        <v>40</v>
      </c>
      <c r="AB93" t="s">
        <v>40</v>
      </c>
      <c r="AC93" t="s">
        <v>40</v>
      </c>
      <c r="AD93" t="s">
        <v>40</v>
      </c>
      <c r="AE93" t="s">
        <v>40</v>
      </c>
      <c r="AF93" t="s">
        <v>40</v>
      </c>
      <c r="AG93" t="s">
        <v>40</v>
      </c>
      <c r="AH93" t="s">
        <v>40</v>
      </c>
      <c r="AI93" t="s">
        <v>40</v>
      </c>
      <c r="AJ93" t="s">
        <v>40</v>
      </c>
      <c r="AK93" t="s">
        <v>40</v>
      </c>
      <c r="AL93" t="s">
        <v>40</v>
      </c>
      <c r="AM93" t="s">
        <v>40</v>
      </c>
      <c r="AN93" t="s">
        <v>40</v>
      </c>
      <c r="AO93">
        <v>0</v>
      </c>
    </row>
    <row r="94" spans="1:41">
      <c r="A94">
        <v>93</v>
      </c>
      <c r="B94" t="s">
        <v>40</v>
      </c>
      <c r="C94">
        <v>1</v>
      </c>
      <c r="D94" t="s">
        <v>78</v>
      </c>
      <c r="E94">
        <v>1712</v>
      </c>
      <c r="F94" t="s">
        <v>423</v>
      </c>
      <c r="G94">
        <v>2015</v>
      </c>
      <c r="H94" t="s">
        <v>424</v>
      </c>
      <c r="I94" t="s">
        <v>425</v>
      </c>
      <c r="J94" t="s">
        <v>426</v>
      </c>
      <c r="K94" t="s">
        <v>46</v>
      </c>
      <c r="L94" t="s">
        <v>40</v>
      </c>
      <c r="M94" t="s">
        <v>40</v>
      </c>
      <c r="N94" t="s">
        <v>40</v>
      </c>
      <c r="O94" t="s">
        <v>40</v>
      </c>
      <c r="P94" t="s">
        <v>40</v>
      </c>
      <c r="Q94" t="s">
        <v>40</v>
      </c>
      <c r="R94" t="s">
        <v>40</v>
      </c>
      <c r="S94" t="s">
        <v>40</v>
      </c>
      <c r="T94" t="s">
        <v>40</v>
      </c>
      <c r="U94" t="s">
        <v>40</v>
      </c>
      <c r="V94" t="s">
        <v>40</v>
      </c>
      <c r="W94" t="s">
        <v>40</v>
      </c>
      <c r="X94" t="s">
        <v>40</v>
      </c>
      <c r="Y94" t="s">
        <v>40</v>
      </c>
      <c r="Z94" t="s">
        <v>40</v>
      </c>
      <c r="AA94" t="s">
        <v>40</v>
      </c>
      <c r="AB94" t="s">
        <v>40</v>
      </c>
      <c r="AC94" t="s">
        <v>40</v>
      </c>
      <c r="AD94" t="s">
        <v>40</v>
      </c>
      <c r="AE94" t="s">
        <v>40</v>
      </c>
      <c r="AF94" t="s">
        <v>40</v>
      </c>
      <c r="AG94" t="s">
        <v>40</v>
      </c>
      <c r="AH94" t="s">
        <v>40</v>
      </c>
      <c r="AI94" t="s">
        <v>40</v>
      </c>
      <c r="AJ94" t="s">
        <v>40</v>
      </c>
      <c r="AK94" t="s">
        <v>40</v>
      </c>
      <c r="AL94" t="s">
        <v>40</v>
      </c>
      <c r="AM94" t="s">
        <v>40</v>
      </c>
      <c r="AN94" t="s">
        <v>40</v>
      </c>
      <c r="AO94">
        <v>0</v>
      </c>
    </row>
    <row r="95" spans="1:41">
      <c r="A95">
        <v>94</v>
      </c>
      <c r="B95" t="s">
        <v>40</v>
      </c>
      <c r="C95">
        <v>1</v>
      </c>
      <c r="D95" t="s">
        <v>41</v>
      </c>
      <c r="E95">
        <v>69</v>
      </c>
      <c r="F95" t="s">
        <v>427</v>
      </c>
      <c r="G95">
        <v>2017</v>
      </c>
      <c r="H95" t="s">
        <v>428</v>
      </c>
      <c r="I95" t="s">
        <v>429</v>
      </c>
      <c r="J95" t="s">
        <v>430</v>
      </c>
      <c r="K95" t="s">
        <v>46</v>
      </c>
      <c r="L95" t="s">
        <v>40</v>
      </c>
      <c r="M95">
        <v>0</v>
      </c>
      <c r="N95">
        <v>0</v>
      </c>
      <c r="O95" t="s">
        <v>40</v>
      </c>
      <c r="P95" t="s">
        <v>40</v>
      </c>
      <c r="Q95" t="s">
        <v>40</v>
      </c>
      <c r="R95" t="s">
        <v>40</v>
      </c>
      <c r="S95" t="s">
        <v>40</v>
      </c>
      <c r="T95" t="s">
        <v>40</v>
      </c>
      <c r="U95" t="s">
        <v>40</v>
      </c>
      <c r="V95" t="s">
        <v>40</v>
      </c>
      <c r="W95" t="s">
        <v>40</v>
      </c>
      <c r="X95" t="s">
        <v>40</v>
      </c>
      <c r="Y95" t="s">
        <v>40</v>
      </c>
      <c r="Z95" t="s">
        <v>40</v>
      </c>
      <c r="AA95" t="s">
        <v>40</v>
      </c>
      <c r="AB95" t="s">
        <v>40</v>
      </c>
      <c r="AC95" t="s">
        <v>40</v>
      </c>
      <c r="AD95" t="s">
        <v>40</v>
      </c>
      <c r="AE95" t="s">
        <v>40</v>
      </c>
      <c r="AF95" t="s">
        <v>40</v>
      </c>
      <c r="AG95" t="s">
        <v>40</v>
      </c>
      <c r="AH95" t="s">
        <v>40</v>
      </c>
      <c r="AI95" t="s">
        <v>40</v>
      </c>
      <c r="AJ95" t="s">
        <v>40</v>
      </c>
      <c r="AK95" t="s">
        <v>40</v>
      </c>
      <c r="AL95" t="s">
        <v>40</v>
      </c>
      <c r="AM95" t="s">
        <v>40</v>
      </c>
      <c r="AN95" t="s">
        <v>40</v>
      </c>
      <c r="AO95">
        <v>0</v>
      </c>
    </row>
    <row r="96" spans="1:41">
      <c r="A96">
        <v>95</v>
      </c>
      <c r="B96" t="s">
        <v>40</v>
      </c>
      <c r="C96">
        <v>1</v>
      </c>
      <c r="D96" t="s">
        <v>41</v>
      </c>
      <c r="E96">
        <v>16115</v>
      </c>
      <c r="F96" t="s">
        <v>431</v>
      </c>
      <c r="G96">
        <v>2019</v>
      </c>
      <c r="H96" t="s">
        <v>432</v>
      </c>
      <c r="I96" t="s">
        <v>433</v>
      </c>
      <c r="J96" t="s">
        <v>434</v>
      </c>
      <c r="K96" t="s">
        <v>46</v>
      </c>
      <c r="L96" t="s">
        <v>40</v>
      </c>
      <c r="M96" t="s">
        <v>40</v>
      </c>
      <c r="N96" t="s">
        <v>40</v>
      </c>
      <c r="O96" t="s">
        <v>40</v>
      </c>
      <c r="P96" t="s">
        <v>40</v>
      </c>
      <c r="Q96" t="s">
        <v>40</v>
      </c>
      <c r="R96" t="s">
        <v>40</v>
      </c>
      <c r="S96" t="s">
        <v>40</v>
      </c>
      <c r="T96" t="s">
        <v>40</v>
      </c>
      <c r="U96" t="s">
        <v>40</v>
      </c>
      <c r="V96" t="s">
        <v>40</v>
      </c>
      <c r="W96" t="s">
        <v>40</v>
      </c>
      <c r="X96" t="s">
        <v>40</v>
      </c>
      <c r="Y96" t="s">
        <v>40</v>
      </c>
      <c r="Z96" t="s">
        <v>40</v>
      </c>
      <c r="AA96" t="s">
        <v>40</v>
      </c>
      <c r="AB96" t="s">
        <v>40</v>
      </c>
      <c r="AC96">
        <v>1</v>
      </c>
      <c r="AD96" t="s">
        <v>40</v>
      </c>
      <c r="AE96" t="s">
        <v>40</v>
      </c>
      <c r="AF96" t="s">
        <v>40</v>
      </c>
      <c r="AG96" t="s">
        <v>40</v>
      </c>
      <c r="AH96">
        <v>1</v>
      </c>
      <c r="AI96" t="s">
        <v>40</v>
      </c>
      <c r="AJ96" t="s">
        <v>40</v>
      </c>
      <c r="AK96" t="s">
        <v>40</v>
      </c>
      <c r="AL96" t="s">
        <v>40</v>
      </c>
      <c r="AM96" t="s">
        <v>40</v>
      </c>
      <c r="AN96" t="s">
        <v>40</v>
      </c>
      <c r="AO96">
        <v>2</v>
      </c>
    </row>
    <row r="97" spans="1:41">
      <c r="A97">
        <v>96</v>
      </c>
      <c r="B97" t="s">
        <v>40</v>
      </c>
      <c r="C97">
        <v>1</v>
      </c>
      <c r="D97" t="s">
        <v>78</v>
      </c>
      <c r="E97">
        <v>17035</v>
      </c>
      <c r="F97" t="s">
        <v>431</v>
      </c>
      <c r="G97">
        <v>2019</v>
      </c>
      <c r="H97" t="s">
        <v>435</v>
      </c>
      <c r="I97" t="s">
        <v>436</v>
      </c>
      <c r="J97" t="s">
        <v>437</v>
      </c>
      <c r="K97" t="s">
        <v>40</v>
      </c>
      <c r="L97" t="s">
        <v>40</v>
      </c>
      <c r="M97" t="s">
        <v>40</v>
      </c>
      <c r="N97" t="s">
        <v>40</v>
      </c>
      <c r="O97" t="s">
        <v>40</v>
      </c>
      <c r="P97" t="s">
        <v>40</v>
      </c>
      <c r="Q97" t="s">
        <v>40</v>
      </c>
      <c r="R97" t="s">
        <v>40</v>
      </c>
      <c r="S97" t="s">
        <v>40</v>
      </c>
      <c r="T97" t="s">
        <v>40</v>
      </c>
      <c r="U97" t="s">
        <v>40</v>
      </c>
      <c r="V97" t="s">
        <v>40</v>
      </c>
      <c r="W97" t="s">
        <v>40</v>
      </c>
      <c r="X97" t="s">
        <v>40</v>
      </c>
      <c r="Y97" t="s">
        <v>40</v>
      </c>
      <c r="Z97" t="s">
        <v>40</v>
      </c>
      <c r="AA97" t="s">
        <v>40</v>
      </c>
      <c r="AB97" t="s">
        <v>40</v>
      </c>
      <c r="AC97" t="s">
        <v>40</v>
      </c>
      <c r="AD97" t="s">
        <v>40</v>
      </c>
      <c r="AE97" t="s">
        <v>40</v>
      </c>
      <c r="AF97" t="s">
        <v>40</v>
      </c>
      <c r="AG97" t="s">
        <v>40</v>
      </c>
      <c r="AH97" t="s">
        <v>40</v>
      </c>
      <c r="AI97" t="s">
        <v>40</v>
      </c>
      <c r="AJ97" t="s">
        <v>40</v>
      </c>
      <c r="AK97" t="s">
        <v>40</v>
      </c>
      <c r="AL97" t="s">
        <v>40</v>
      </c>
      <c r="AM97" t="s">
        <v>40</v>
      </c>
      <c r="AN97" t="s">
        <v>40</v>
      </c>
      <c r="AO97">
        <v>0</v>
      </c>
    </row>
    <row r="98" spans="1:41">
      <c r="A98">
        <v>97</v>
      </c>
      <c r="B98" t="s">
        <v>40</v>
      </c>
      <c r="C98">
        <v>1</v>
      </c>
      <c r="D98" t="s">
        <v>78</v>
      </c>
      <c r="E98">
        <v>4155</v>
      </c>
      <c r="F98" t="s">
        <v>438</v>
      </c>
      <c r="G98">
        <v>2013</v>
      </c>
      <c r="H98" t="s">
        <v>439</v>
      </c>
      <c r="I98" t="s">
        <v>440</v>
      </c>
      <c r="J98" t="s">
        <v>71</v>
      </c>
      <c r="K98" t="s">
        <v>46</v>
      </c>
      <c r="L98" t="s">
        <v>40</v>
      </c>
      <c r="M98" t="s">
        <v>40</v>
      </c>
      <c r="N98" t="s">
        <v>40</v>
      </c>
      <c r="O98" t="s">
        <v>40</v>
      </c>
      <c r="P98" t="s">
        <v>40</v>
      </c>
      <c r="Q98" t="s">
        <v>40</v>
      </c>
      <c r="R98" t="s">
        <v>40</v>
      </c>
      <c r="S98" t="s">
        <v>40</v>
      </c>
      <c r="T98" t="s">
        <v>40</v>
      </c>
      <c r="U98" t="s">
        <v>40</v>
      </c>
      <c r="V98" t="s">
        <v>40</v>
      </c>
      <c r="W98" t="s">
        <v>40</v>
      </c>
      <c r="X98" t="s">
        <v>40</v>
      </c>
      <c r="Y98" t="s">
        <v>40</v>
      </c>
      <c r="Z98">
        <v>1</v>
      </c>
      <c r="AA98" t="s">
        <v>40</v>
      </c>
      <c r="AB98" t="s">
        <v>40</v>
      </c>
      <c r="AC98">
        <v>1</v>
      </c>
      <c r="AD98">
        <v>1</v>
      </c>
      <c r="AE98" t="s">
        <v>40</v>
      </c>
      <c r="AF98" t="s">
        <v>40</v>
      </c>
      <c r="AG98" t="s">
        <v>40</v>
      </c>
      <c r="AH98">
        <v>1</v>
      </c>
      <c r="AI98" t="s">
        <v>40</v>
      </c>
      <c r="AJ98" t="s">
        <v>40</v>
      </c>
      <c r="AK98" t="s">
        <v>40</v>
      </c>
      <c r="AL98" t="s">
        <v>40</v>
      </c>
      <c r="AM98">
        <v>1</v>
      </c>
      <c r="AN98" t="s">
        <v>40</v>
      </c>
      <c r="AO98">
        <v>5</v>
      </c>
    </row>
    <row r="99" spans="1:41">
      <c r="A99">
        <v>98</v>
      </c>
      <c r="B99" t="s">
        <v>40</v>
      </c>
      <c r="C99">
        <v>1</v>
      </c>
      <c r="D99" t="s">
        <v>41</v>
      </c>
      <c r="E99">
        <v>2960</v>
      </c>
      <c r="F99" t="s">
        <v>441</v>
      </c>
      <c r="G99">
        <v>2014</v>
      </c>
      <c r="H99" t="s">
        <v>442</v>
      </c>
      <c r="I99" t="s">
        <v>443</v>
      </c>
      <c r="J99" t="s">
        <v>444</v>
      </c>
      <c r="K99" t="s">
        <v>46</v>
      </c>
      <c r="L99" t="s">
        <v>40</v>
      </c>
      <c r="M99" t="s">
        <v>40</v>
      </c>
      <c r="N99" t="s">
        <v>40</v>
      </c>
      <c r="O99" t="s">
        <v>40</v>
      </c>
      <c r="P99" t="s">
        <v>40</v>
      </c>
      <c r="Q99" t="s">
        <v>40</v>
      </c>
      <c r="R99" t="s">
        <v>40</v>
      </c>
      <c r="S99" t="s">
        <v>40</v>
      </c>
      <c r="T99" t="s">
        <v>40</v>
      </c>
      <c r="U99" t="s">
        <v>40</v>
      </c>
      <c r="V99" t="s">
        <v>40</v>
      </c>
      <c r="W99" t="s">
        <v>40</v>
      </c>
      <c r="X99" t="s">
        <v>40</v>
      </c>
      <c r="Y99" t="s">
        <v>40</v>
      </c>
      <c r="Z99" t="s">
        <v>40</v>
      </c>
      <c r="AA99" t="s">
        <v>40</v>
      </c>
      <c r="AB99" t="s">
        <v>40</v>
      </c>
      <c r="AC99" t="s">
        <v>40</v>
      </c>
      <c r="AD99" t="s">
        <v>40</v>
      </c>
      <c r="AE99" t="s">
        <v>40</v>
      </c>
      <c r="AF99" t="s">
        <v>40</v>
      </c>
      <c r="AG99">
        <v>1</v>
      </c>
      <c r="AH99" t="s">
        <v>40</v>
      </c>
      <c r="AI99" t="s">
        <v>40</v>
      </c>
      <c r="AJ99" t="s">
        <v>40</v>
      </c>
      <c r="AK99" t="s">
        <v>40</v>
      </c>
      <c r="AL99" t="s">
        <v>40</v>
      </c>
      <c r="AM99" t="s">
        <v>40</v>
      </c>
      <c r="AN99" t="s">
        <v>40</v>
      </c>
      <c r="AO99">
        <v>1</v>
      </c>
    </row>
    <row r="100" spans="1:41">
      <c r="A100">
        <v>99</v>
      </c>
      <c r="B100" t="s">
        <v>40</v>
      </c>
      <c r="C100">
        <v>1</v>
      </c>
      <c r="D100" t="s">
        <v>78</v>
      </c>
      <c r="E100">
        <v>16392</v>
      </c>
      <c r="F100" t="s">
        <v>445</v>
      </c>
      <c r="G100">
        <v>2018</v>
      </c>
      <c r="H100" t="s">
        <v>446</v>
      </c>
      <c r="I100" t="s">
        <v>447</v>
      </c>
      <c r="J100" t="s">
        <v>448</v>
      </c>
      <c r="K100" t="s">
        <v>46</v>
      </c>
      <c r="L100" t="s">
        <v>40</v>
      </c>
      <c r="M100" t="s">
        <v>40</v>
      </c>
      <c r="N100" t="s">
        <v>40</v>
      </c>
      <c r="O100" t="s">
        <v>40</v>
      </c>
      <c r="P100" t="s">
        <v>40</v>
      </c>
      <c r="Q100" t="s">
        <v>40</v>
      </c>
      <c r="R100" t="s">
        <v>40</v>
      </c>
      <c r="S100" t="s">
        <v>40</v>
      </c>
      <c r="T100" t="s">
        <v>40</v>
      </c>
      <c r="U100" t="s">
        <v>40</v>
      </c>
      <c r="V100" t="s">
        <v>40</v>
      </c>
      <c r="W100" t="s">
        <v>40</v>
      </c>
      <c r="X100" t="s">
        <v>40</v>
      </c>
      <c r="Y100" t="s">
        <v>40</v>
      </c>
      <c r="Z100" t="s">
        <v>40</v>
      </c>
      <c r="AA100" t="s">
        <v>40</v>
      </c>
      <c r="AB100" t="s">
        <v>40</v>
      </c>
      <c r="AC100" t="s">
        <v>40</v>
      </c>
      <c r="AD100" t="s">
        <v>40</v>
      </c>
      <c r="AE100" t="s">
        <v>40</v>
      </c>
      <c r="AF100" t="s">
        <v>40</v>
      </c>
      <c r="AG100" t="s">
        <v>40</v>
      </c>
      <c r="AH100" t="s">
        <v>40</v>
      </c>
      <c r="AI100" t="s">
        <v>40</v>
      </c>
      <c r="AJ100" t="s">
        <v>40</v>
      </c>
      <c r="AK100" t="s">
        <v>40</v>
      </c>
      <c r="AL100" t="s">
        <v>40</v>
      </c>
      <c r="AM100" t="s">
        <v>40</v>
      </c>
      <c r="AN100" t="s">
        <v>40</v>
      </c>
      <c r="AO100">
        <v>0</v>
      </c>
    </row>
    <row r="101" spans="1:41">
      <c r="A101">
        <v>100</v>
      </c>
      <c r="B101" t="s">
        <v>40</v>
      </c>
      <c r="C101">
        <v>1</v>
      </c>
      <c r="D101" t="s">
        <v>41</v>
      </c>
      <c r="E101">
        <v>16121</v>
      </c>
      <c r="F101" t="s">
        <v>449</v>
      </c>
      <c r="G101">
        <v>2011</v>
      </c>
      <c r="H101" t="s">
        <v>450</v>
      </c>
      <c r="I101" t="s">
        <v>451</v>
      </c>
      <c r="J101" t="s">
        <v>452</v>
      </c>
      <c r="K101" t="s">
        <v>46</v>
      </c>
      <c r="L101" t="s">
        <v>40</v>
      </c>
      <c r="M101" t="s">
        <v>40</v>
      </c>
      <c r="N101" t="s">
        <v>40</v>
      </c>
      <c r="O101" t="s">
        <v>40</v>
      </c>
      <c r="P101" t="s">
        <v>40</v>
      </c>
      <c r="Q101" t="s">
        <v>40</v>
      </c>
      <c r="R101" t="s">
        <v>40</v>
      </c>
      <c r="S101" t="s">
        <v>40</v>
      </c>
      <c r="T101" t="s">
        <v>40</v>
      </c>
      <c r="U101" t="s">
        <v>40</v>
      </c>
      <c r="V101" t="s">
        <v>40</v>
      </c>
      <c r="W101" t="s">
        <v>40</v>
      </c>
      <c r="X101" t="s">
        <v>40</v>
      </c>
      <c r="Y101" t="s">
        <v>40</v>
      </c>
      <c r="Z101">
        <v>1</v>
      </c>
      <c r="AA101" t="s">
        <v>40</v>
      </c>
      <c r="AB101" t="s">
        <v>40</v>
      </c>
      <c r="AC101" t="s">
        <v>40</v>
      </c>
      <c r="AD101" t="s">
        <v>40</v>
      </c>
      <c r="AE101">
        <v>1</v>
      </c>
      <c r="AF101" t="s">
        <v>40</v>
      </c>
      <c r="AG101" t="s">
        <v>40</v>
      </c>
      <c r="AH101" t="s">
        <v>40</v>
      </c>
      <c r="AI101" t="s">
        <v>40</v>
      </c>
      <c r="AJ101" t="s">
        <v>40</v>
      </c>
      <c r="AK101" t="s">
        <v>40</v>
      </c>
      <c r="AL101" t="s">
        <v>40</v>
      </c>
      <c r="AM101" t="s">
        <v>40</v>
      </c>
      <c r="AN101" t="s">
        <v>40</v>
      </c>
      <c r="AO101">
        <v>2</v>
      </c>
    </row>
    <row r="102" spans="1:41">
      <c r="A102">
        <v>101</v>
      </c>
      <c r="B102" t="s">
        <v>40</v>
      </c>
      <c r="C102">
        <v>1</v>
      </c>
      <c r="D102" t="s">
        <v>78</v>
      </c>
      <c r="E102">
        <v>16272</v>
      </c>
      <c r="F102" t="s">
        <v>453</v>
      </c>
      <c r="G102">
        <v>2020</v>
      </c>
      <c r="H102" t="s">
        <v>454</v>
      </c>
      <c r="I102" t="s">
        <v>455</v>
      </c>
      <c r="J102" t="s">
        <v>456</v>
      </c>
      <c r="K102" t="s">
        <v>46</v>
      </c>
      <c r="L102" t="s">
        <v>40</v>
      </c>
      <c r="M102" t="s">
        <v>40</v>
      </c>
      <c r="N102" t="s">
        <v>40</v>
      </c>
      <c r="O102" t="s">
        <v>40</v>
      </c>
      <c r="P102" t="s">
        <v>40</v>
      </c>
      <c r="Q102" t="s">
        <v>40</v>
      </c>
      <c r="R102" t="s">
        <v>40</v>
      </c>
      <c r="S102" t="s">
        <v>40</v>
      </c>
      <c r="T102" t="s">
        <v>40</v>
      </c>
      <c r="U102" t="s">
        <v>40</v>
      </c>
      <c r="V102" t="s">
        <v>40</v>
      </c>
      <c r="W102" t="s">
        <v>40</v>
      </c>
      <c r="X102" t="s">
        <v>40</v>
      </c>
      <c r="Y102" t="s">
        <v>40</v>
      </c>
      <c r="Z102" t="s">
        <v>40</v>
      </c>
      <c r="AA102" t="s">
        <v>40</v>
      </c>
      <c r="AB102" t="s">
        <v>40</v>
      </c>
      <c r="AC102" t="s">
        <v>40</v>
      </c>
      <c r="AD102" t="s">
        <v>40</v>
      </c>
      <c r="AE102" t="s">
        <v>40</v>
      </c>
      <c r="AF102" t="s">
        <v>40</v>
      </c>
      <c r="AG102" t="s">
        <v>40</v>
      </c>
      <c r="AH102" t="s">
        <v>40</v>
      </c>
      <c r="AI102" t="s">
        <v>40</v>
      </c>
      <c r="AJ102" t="s">
        <v>40</v>
      </c>
      <c r="AK102" t="s">
        <v>40</v>
      </c>
      <c r="AL102" t="s">
        <v>40</v>
      </c>
      <c r="AM102" t="s">
        <v>40</v>
      </c>
      <c r="AN102" t="s">
        <v>40</v>
      </c>
      <c r="AO102">
        <v>0</v>
      </c>
    </row>
    <row r="103" spans="1:41">
      <c r="A103">
        <v>102</v>
      </c>
      <c r="B103" t="s">
        <v>40</v>
      </c>
      <c r="C103">
        <v>1</v>
      </c>
      <c r="D103" t="s">
        <v>78</v>
      </c>
      <c r="E103">
        <v>16126</v>
      </c>
      <c r="F103" t="s">
        <v>457</v>
      </c>
      <c r="G103">
        <v>2017</v>
      </c>
      <c r="H103" t="s">
        <v>458</v>
      </c>
      <c r="I103" t="s">
        <v>459</v>
      </c>
      <c r="J103" t="s">
        <v>460</v>
      </c>
      <c r="K103" t="s">
        <v>46</v>
      </c>
      <c r="L103" t="s">
        <v>40</v>
      </c>
      <c r="M103" t="s">
        <v>40</v>
      </c>
      <c r="N103" t="s">
        <v>40</v>
      </c>
      <c r="O103" t="s">
        <v>40</v>
      </c>
      <c r="P103" t="s">
        <v>40</v>
      </c>
      <c r="Q103" t="s">
        <v>40</v>
      </c>
      <c r="R103" t="s">
        <v>40</v>
      </c>
      <c r="S103" t="s">
        <v>40</v>
      </c>
      <c r="T103" t="s">
        <v>40</v>
      </c>
      <c r="U103" t="s">
        <v>40</v>
      </c>
      <c r="V103" t="s">
        <v>40</v>
      </c>
      <c r="W103" t="s">
        <v>40</v>
      </c>
      <c r="X103" t="s">
        <v>40</v>
      </c>
      <c r="Y103" t="s">
        <v>40</v>
      </c>
      <c r="Z103" t="s">
        <v>40</v>
      </c>
      <c r="AA103" t="s">
        <v>40</v>
      </c>
      <c r="AB103" t="s">
        <v>40</v>
      </c>
      <c r="AC103" t="s">
        <v>40</v>
      </c>
      <c r="AD103" t="s">
        <v>40</v>
      </c>
      <c r="AE103" t="s">
        <v>40</v>
      </c>
      <c r="AF103" t="s">
        <v>40</v>
      </c>
      <c r="AG103" t="s">
        <v>40</v>
      </c>
      <c r="AH103" t="s">
        <v>40</v>
      </c>
      <c r="AI103" t="s">
        <v>40</v>
      </c>
      <c r="AJ103" t="s">
        <v>40</v>
      </c>
      <c r="AK103" t="s">
        <v>40</v>
      </c>
      <c r="AL103" t="s">
        <v>40</v>
      </c>
      <c r="AM103" t="s">
        <v>40</v>
      </c>
      <c r="AN103" t="s">
        <v>40</v>
      </c>
      <c r="AO103">
        <v>0</v>
      </c>
    </row>
    <row r="104" spans="1:41">
      <c r="A104">
        <v>103</v>
      </c>
      <c r="B104" t="s">
        <v>40</v>
      </c>
      <c r="C104">
        <v>1</v>
      </c>
      <c r="D104" t="s">
        <v>78</v>
      </c>
      <c r="E104">
        <v>16543</v>
      </c>
      <c r="F104" t="s">
        <v>461</v>
      </c>
      <c r="G104">
        <v>2021</v>
      </c>
      <c r="H104" t="s">
        <v>462</v>
      </c>
      <c r="I104" t="s">
        <v>463</v>
      </c>
      <c r="J104" t="s">
        <v>464</v>
      </c>
      <c r="K104" t="s">
        <v>46</v>
      </c>
      <c r="L104" t="s">
        <v>40</v>
      </c>
      <c r="M104" t="s">
        <v>40</v>
      </c>
      <c r="N104" t="s">
        <v>40</v>
      </c>
      <c r="O104" t="s">
        <v>40</v>
      </c>
      <c r="P104" t="s">
        <v>40</v>
      </c>
      <c r="Q104" t="s">
        <v>40</v>
      </c>
      <c r="R104" t="s">
        <v>40</v>
      </c>
      <c r="S104" t="s">
        <v>40</v>
      </c>
      <c r="T104" t="s">
        <v>40</v>
      </c>
      <c r="U104" t="s">
        <v>40</v>
      </c>
      <c r="V104" t="s">
        <v>40</v>
      </c>
      <c r="W104" t="s">
        <v>40</v>
      </c>
      <c r="X104" t="s">
        <v>40</v>
      </c>
      <c r="Y104" t="s">
        <v>40</v>
      </c>
      <c r="Z104" t="s">
        <v>40</v>
      </c>
      <c r="AA104" t="s">
        <v>40</v>
      </c>
      <c r="AB104" t="s">
        <v>40</v>
      </c>
      <c r="AC104" t="s">
        <v>40</v>
      </c>
      <c r="AD104" t="s">
        <v>40</v>
      </c>
      <c r="AE104" t="s">
        <v>40</v>
      </c>
      <c r="AF104" t="s">
        <v>40</v>
      </c>
      <c r="AG104" t="s">
        <v>40</v>
      </c>
      <c r="AH104" t="s">
        <v>40</v>
      </c>
      <c r="AI104" t="s">
        <v>40</v>
      </c>
      <c r="AJ104" t="s">
        <v>40</v>
      </c>
      <c r="AK104" t="s">
        <v>40</v>
      </c>
      <c r="AL104" t="s">
        <v>40</v>
      </c>
      <c r="AM104" t="s">
        <v>40</v>
      </c>
      <c r="AN104" t="s">
        <v>40</v>
      </c>
      <c r="AO104">
        <v>0</v>
      </c>
    </row>
    <row r="105" spans="1:41">
      <c r="A105">
        <v>104</v>
      </c>
      <c r="B105" t="s">
        <v>465</v>
      </c>
      <c r="C105">
        <v>1</v>
      </c>
      <c r="D105" t="s">
        <v>41</v>
      </c>
      <c r="E105">
        <v>11204</v>
      </c>
      <c r="F105" t="s">
        <v>466</v>
      </c>
      <c r="G105">
        <v>1999</v>
      </c>
      <c r="H105" t="s">
        <v>467</v>
      </c>
      <c r="I105" t="s">
        <v>468</v>
      </c>
      <c r="J105" t="s">
        <v>71</v>
      </c>
      <c r="K105" t="s">
        <v>469</v>
      </c>
      <c r="L105" t="s">
        <v>470</v>
      </c>
      <c r="M105" t="s">
        <v>40</v>
      </c>
      <c r="N105" t="s">
        <v>40</v>
      </c>
      <c r="O105" t="s">
        <v>40</v>
      </c>
      <c r="P105" t="s">
        <v>40</v>
      </c>
      <c r="Q105" t="s">
        <v>40</v>
      </c>
      <c r="R105" t="s">
        <v>40</v>
      </c>
      <c r="S105" t="s">
        <v>40</v>
      </c>
      <c r="T105" t="s">
        <v>40</v>
      </c>
      <c r="U105" t="s">
        <v>40</v>
      </c>
      <c r="V105" t="s">
        <v>40</v>
      </c>
      <c r="W105" t="s">
        <v>40</v>
      </c>
      <c r="X105" t="s">
        <v>40</v>
      </c>
      <c r="Y105" t="s">
        <v>40</v>
      </c>
      <c r="Z105" t="s">
        <v>40</v>
      </c>
      <c r="AA105" t="s">
        <v>40</v>
      </c>
      <c r="AB105" t="s">
        <v>40</v>
      </c>
      <c r="AC105">
        <v>1</v>
      </c>
      <c r="AD105" t="s">
        <v>40</v>
      </c>
      <c r="AE105" t="s">
        <v>40</v>
      </c>
      <c r="AF105" t="s">
        <v>40</v>
      </c>
      <c r="AG105" t="s">
        <v>40</v>
      </c>
      <c r="AH105" t="s">
        <v>40</v>
      </c>
      <c r="AI105" t="s">
        <v>40</v>
      </c>
      <c r="AJ105" t="s">
        <v>40</v>
      </c>
      <c r="AK105" t="s">
        <v>40</v>
      </c>
      <c r="AL105" t="s">
        <v>40</v>
      </c>
      <c r="AM105" t="s">
        <v>40</v>
      </c>
      <c r="AN105" t="s">
        <v>40</v>
      </c>
      <c r="AO105">
        <v>1</v>
      </c>
    </row>
    <row r="106" spans="1:41">
      <c r="A106">
        <v>105</v>
      </c>
      <c r="B106" t="s">
        <v>40</v>
      </c>
      <c r="C106">
        <v>1</v>
      </c>
      <c r="D106" t="s">
        <v>78</v>
      </c>
      <c r="E106">
        <v>17039</v>
      </c>
      <c r="F106" t="s">
        <v>466</v>
      </c>
      <c r="G106">
        <v>2005</v>
      </c>
      <c r="H106" t="s">
        <v>471</v>
      </c>
      <c r="I106" t="s">
        <v>472</v>
      </c>
      <c r="J106" t="s">
        <v>71</v>
      </c>
      <c r="K106" t="s">
        <v>40</v>
      </c>
      <c r="L106" t="s">
        <v>155</v>
      </c>
      <c r="M106" t="s">
        <v>40</v>
      </c>
      <c r="N106" t="s">
        <v>40</v>
      </c>
      <c r="O106" t="s">
        <v>40</v>
      </c>
      <c r="P106" t="s">
        <v>40</v>
      </c>
      <c r="Q106" t="s">
        <v>40</v>
      </c>
      <c r="R106" t="s">
        <v>40</v>
      </c>
      <c r="S106" t="s">
        <v>40</v>
      </c>
      <c r="T106" t="s">
        <v>40</v>
      </c>
      <c r="U106" t="s">
        <v>40</v>
      </c>
      <c r="V106" t="s">
        <v>40</v>
      </c>
      <c r="W106" t="s">
        <v>40</v>
      </c>
      <c r="X106" t="s">
        <v>40</v>
      </c>
      <c r="Y106" t="s">
        <v>40</v>
      </c>
      <c r="Z106" t="s">
        <v>40</v>
      </c>
      <c r="AA106" t="s">
        <v>40</v>
      </c>
      <c r="AB106" t="s">
        <v>40</v>
      </c>
      <c r="AC106" t="s">
        <v>40</v>
      </c>
      <c r="AD106" t="s">
        <v>40</v>
      </c>
      <c r="AE106" t="s">
        <v>40</v>
      </c>
      <c r="AF106" t="s">
        <v>40</v>
      </c>
      <c r="AG106" t="s">
        <v>40</v>
      </c>
      <c r="AH106" t="s">
        <v>40</v>
      </c>
      <c r="AI106" t="s">
        <v>40</v>
      </c>
      <c r="AJ106" t="s">
        <v>40</v>
      </c>
      <c r="AK106" t="s">
        <v>40</v>
      </c>
      <c r="AL106" t="s">
        <v>40</v>
      </c>
      <c r="AM106" t="s">
        <v>40</v>
      </c>
      <c r="AN106" t="s">
        <v>40</v>
      </c>
      <c r="AO106">
        <v>0</v>
      </c>
    </row>
    <row r="107" spans="1:41">
      <c r="A107">
        <v>106</v>
      </c>
      <c r="B107" t="s">
        <v>40</v>
      </c>
      <c r="C107">
        <v>1</v>
      </c>
      <c r="D107" t="s">
        <v>78</v>
      </c>
      <c r="E107">
        <v>17041</v>
      </c>
      <c r="F107" t="s">
        <v>473</v>
      </c>
      <c r="G107">
        <v>2003</v>
      </c>
      <c r="H107" t="s">
        <v>474</v>
      </c>
      <c r="I107" t="s">
        <v>475</v>
      </c>
      <c r="J107" t="s">
        <v>476</v>
      </c>
      <c r="K107" t="s">
        <v>40</v>
      </c>
      <c r="L107" t="s">
        <v>105</v>
      </c>
      <c r="M107" t="s">
        <v>40</v>
      </c>
      <c r="N107" t="s">
        <v>40</v>
      </c>
      <c r="O107" t="s">
        <v>40</v>
      </c>
      <c r="P107" t="s">
        <v>40</v>
      </c>
      <c r="Q107" t="s">
        <v>40</v>
      </c>
      <c r="R107" t="s">
        <v>40</v>
      </c>
      <c r="S107" t="s">
        <v>40</v>
      </c>
      <c r="T107" t="s">
        <v>40</v>
      </c>
      <c r="U107" t="s">
        <v>40</v>
      </c>
      <c r="V107" t="s">
        <v>40</v>
      </c>
      <c r="W107" t="s">
        <v>40</v>
      </c>
      <c r="X107" t="s">
        <v>40</v>
      </c>
      <c r="Y107" t="s">
        <v>40</v>
      </c>
      <c r="Z107" t="s">
        <v>40</v>
      </c>
      <c r="AA107" t="s">
        <v>40</v>
      </c>
      <c r="AB107" t="s">
        <v>40</v>
      </c>
      <c r="AC107" t="s">
        <v>40</v>
      </c>
      <c r="AD107" t="s">
        <v>40</v>
      </c>
      <c r="AE107" t="s">
        <v>40</v>
      </c>
      <c r="AF107" t="s">
        <v>40</v>
      </c>
      <c r="AG107" t="s">
        <v>40</v>
      </c>
      <c r="AH107" t="s">
        <v>40</v>
      </c>
      <c r="AI107" t="s">
        <v>40</v>
      </c>
      <c r="AJ107" t="s">
        <v>40</v>
      </c>
      <c r="AK107" t="s">
        <v>40</v>
      </c>
      <c r="AL107" t="s">
        <v>40</v>
      </c>
      <c r="AM107" t="s">
        <v>40</v>
      </c>
      <c r="AN107" t="s">
        <v>40</v>
      </c>
      <c r="AO107">
        <v>0</v>
      </c>
    </row>
    <row r="108" spans="1:41">
      <c r="A108">
        <v>107</v>
      </c>
      <c r="B108" t="s">
        <v>40</v>
      </c>
      <c r="C108" t="s">
        <v>40</v>
      </c>
      <c r="D108" t="s">
        <v>100</v>
      </c>
      <c r="E108">
        <v>16481</v>
      </c>
      <c r="F108" t="s">
        <v>477</v>
      </c>
      <c r="G108">
        <v>2012</v>
      </c>
      <c r="H108" t="s">
        <v>478</v>
      </c>
      <c r="I108" t="s">
        <v>479</v>
      </c>
      <c r="J108" t="s">
        <v>71</v>
      </c>
      <c r="K108" t="s">
        <v>104</v>
      </c>
      <c r="L108" t="s">
        <v>480</v>
      </c>
      <c r="M108" t="s">
        <v>40</v>
      </c>
      <c r="N108" t="s">
        <v>40</v>
      </c>
      <c r="O108" t="s">
        <v>40</v>
      </c>
      <c r="P108" t="s">
        <v>40</v>
      </c>
      <c r="Q108" t="s">
        <v>40</v>
      </c>
      <c r="R108" t="s">
        <v>40</v>
      </c>
      <c r="S108" t="s">
        <v>40</v>
      </c>
      <c r="T108" t="s">
        <v>40</v>
      </c>
      <c r="U108" t="s">
        <v>40</v>
      </c>
      <c r="V108" t="s">
        <v>40</v>
      </c>
      <c r="W108" t="s">
        <v>40</v>
      </c>
      <c r="X108" t="s">
        <v>40</v>
      </c>
      <c r="Y108" t="s">
        <v>40</v>
      </c>
      <c r="Z108" t="s">
        <v>40</v>
      </c>
      <c r="AA108" t="s">
        <v>40</v>
      </c>
      <c r="AB108" t="s">
        <v>40</v>
      </c>
      <c r="AC108" t="s">
        <v>40</v>
      </c>
      <c r="AD108" t="s">
        <v>40</v>
      </c>
      <c r="AE108" t="s">
        <v>40</v>
      </c>
      <c r="AF108" t="s">
        <v>40</v>
      </c>
      <c r="AG108" t="s">
        <v>40</v>
      </c>
      <c r="AH108" t="s">
        <v>40</v>
      </c>
      <c r="AI108" t="s">
        <v>40</v>
      </c>
      <c r="AJ108" t="s">
        <v>40</v>
      </c>
      <c r="AK108" t="s">
        <v>40</v>
      </c>
      <c r="AL108" t="s">
        <v>40</v>
      </c>
      <c r="AM108" t="s">
        <v>40</v>
      </c>
      <c r="AN108" t="s">
        <v>40</v>
      </c>
      <c r="AO108">
        <v>0</v>
      </c>
    </row>
    <row r="109" spans="1:41">
      <c r="A109">
        <v>108</v>
      </c>
      <c r="B109" t="s">
        <v>40</v>
      </c>
      <c r="C109">
        <v>1</v>
      </c>
      <c r="D109" t="s">
        <v>78</v>
      </c>
      <c r="E109">
        <v>16546</v>
      </c>
      <c r="F109" t="s">
        <v>481</v>
      </c>
      <c r="G109">
        <v>2020</v>
      </c>
      <c r="H109" t="s">
        <v>482</v>
      </c>
      <c r="I109" t="s">
        <v>483</v>
      </c>
      <c r="J109" t="s">
        <v>484</v>
      </c>
      <c r="K109" t="s">
        <v>46</v>
      </c>
      <c r="L109" t="s">
        <v>40</v>
      </c>
      <c r="M109" t="s">
        <v>40</v>
      </c>
      <c r="N109" t="s">
        <v>40</v>
      </c>
      <c r="O109" t="s">
        <v>40</v>
      </c>
      <c r="P109" t="s">
        <v>40</v>
      </c>
      <c r="Q109" t="s">
        <v>40</v>
      </c>
      <c r="R109" t="s">
        <v>40</v>
      </c>
      <c r="S109" t="s">
        <v>40</v>
      </c>
      <c r="T109" t="s">
        <v>40</v>
      </c>
      <c r="U109" t="s">
        <v>40</v>
      </c>
      <c r="V109" t="s">
        <v>40</v>
      </c>
      <c r="W109" t="s">
        <v>40</v>
      </c>
      <c r="X109" t="s">
        <v>40</v>
      </c>
      <c r="Y109" t="s">
        <v>40</v>
      </c>
      <c r="Z109" t="s">
        <v>40</v>
      </c>
      <c r="AA109" t="s">
        <v>40</v>
      </c>
      <c r="AB109" t="s">
        <v>40</v>
      </c>
      <c r="AC109" t="s">
        <v>40</v>
      </c>
      <c r="AD109" t="s">
        <v>40</v>
      </c>
      <c r="AE109" t="s">
        <v>40</v>
      </c>
      <c r="AF109" t="s">
        <v>40</v>
      </c>
      <c r="AG109" t="s">
        <v>40</v>
      </c>
      <c r="AH109" t="s">
        <v>40</v>
      </c>
      <c r="AI109" t="s">
        <v>40</v>
      </c>
      <c r="AJ109" t="s">
        <v>40</v>
      </c>
      <c r="AK109" t="s">
        <v>40</v>
      </c>
      <c r="AL109" t="s">
        <v>40</v>
      </c>
      <c r="AM109" t="s">
        <v>40</v>
      </c>
      <c r="AN109" t="s">
        <v>40</v>
      </c>
      <c r="AO109">
        <v>0</v>
      </c>
    </row>
    <row r="110" spans="1:41">
      <c r="A110">
        <v>109</v>
      </c>
      <c r="B110" t="s">
        <v>40</v>
      </c>
      <c r="C110">
        <v>1</v>
      </c>
      <c r="D110" t="s">
        <v>78</v>
      </c>
      <c r="E110">
        <v>17306</v>
      </c>
      <c r="F110" t="s">
        <v>485</v>
      </c>
      <c r="G110">
        <v>2017</v>
      </c>
      <c r="H110" t="s">
        <v>486</v>
      </c>
      <c r="I110" t="s">
        <v>487</v>
      </c>
      <c r="J110" t="s">
        <v>488</v>
      </c>
      <c r="K110" t="s">
        <v>40</v>
      </c>
      <c r="L110" t="s">
        <v>56</v>
      </c>
      <c r="M110" t="s">
        <v>40</v>
      </c>
      <c r="N110" t="s">
        <v>40</v>
      </c>
      <c r="O110" t="s">
        <v>40</v>
      </c>
      <c r="P110" t="s">
        <v>40</v>
      </c>
      <c r="Q110" t="s">
        <v>40</v>
      </c>
      <c r="R110" t="s">
        <v>40</v>
      </c>
      <c r="S110" t="s">
        <v>40</v>
      </c>
      <c r="T110" t="s">
        <v>40</v>
      </c>
      <c r="U110" t="s">
        <v>40</v>
      </c>
      <c r="V110" t="s">
        <v>40</v>
      </c>
      <c r="W110" t="s">
        <v>40</v>
      </c>
      <c r="X110" t="s">
        <v>40</v>
      </c>
      <c r="Y110" t="s">
        <v>40</v>
      </c>
      <c r="Z110" t="s">
        <v>40</v>
      </c>
      <c r="AA110">
        <v>1</v>
      </c>
      <c r="AB110" t="s">
        <v>40</v>
      </c>
      <c r="AC110" t="s">
        <v>40</v>
      </c>
      <c r="AD110" t="s">
        <v>40</v>
      </c>
      <c r="AE110" t="s">
        <v>40</v>
      </c>
      <c r="AF110" t="s">
        <v>40</v>
      </c>
      <c r="AG110" t="s">
        <v>40</v>
      </c>
      <c r="AH110" t="s">
        <v>40</v>
      </c>
      <c r="AI110" t="s">
        <v>40</v>
      </c>
      <c r="AJ110" t="s">
        <v>40</v>
      </c>
      <c r="AK110" t="s">
        <v>40</v>
      </c>
      <c r="AL110" t="s">
        <v>40</v>
      </c>
      <c r="AM110" t="s">
        <v>40</v>
      </c>
      <c r="AN110" t="s">
        <v>40</v>
      </c>
      <c r="AO110">
        <v>1</v>
      </c>
    </row>
    <row r="111" spans="1:41">
      <c r="A111">
        <v>110</v>
      </c>
      <c r="B111" t="s">
        <v>40</v>
      </c>
      <c r="C111">
        <v>1</v>
      </c>
      <c r="D111" t="s">
        <v>41</v>
      </c>
      <c r="E111" t="s">
        <v>489</v>
      </c>
      <c r="F111" t="s">
        <v>490</v>
      </c>
      <c r="G111">
        <v>2004</v>
      </c>
      <c r="H111" t="s">
        <v>491</v>
      </c>
      <c r="I111" t="s">
        <v>492</v>
      </c>
      <c r="J111" t="s">
        <v>71</v>
      </c>
      <c r="K111" t="s">
        <v>104</v>
      </c>
      <c r="L111" t="s">
        <v>493</v>
      </c>
      <c r="M111" t="s">
        <v>40</v>
      </c>
      <c r="N111" t="s">
        <v>40</v>
      </c>
      <c r="O111" t="s">
        <v>40</v>
      </c>
      <c r="P111" t="s">
        <v>40</v>
      </c>
      <c r="Q111" t="s">
        <v>40</v>
      </c>
      <c r="R111" t="s">
        <v>40</v>
      </c>
      <c r="S111" t="s">
        <v>40</v>
      </c>
      <c r="T111" t="s">
        <v>40</v>
      </c>
      <c r="U111" t="s">
        <v>40</v>
      </c>
      <c r="V111" t="s">
        <v>40</v>
      </c>
      <c r="W111" t="s">
        <v>40</v>
      </c>
      <c r="X111" t="s">
        <v>40</v>
      </c>
      <c r="Y111" t="s">
        <v>40</v>
      </c>
      <c r="Z111" t="s">
        <v>40</v>
      </c>
      <c r="AA111" t="s">
        <v>40</v>
      </c>
      <c r="AB111" t="s">
        <v>40</v>
      </c>
      <c r="AC111">
        <v>1</v>
      </c>
      <c r="AD111" t="s">
        <v>40</v>
      </c>
      <c r="AE111" t="s">
        <v>40</v>
      </c>
      <c r="AF111" t="s">
        <v>40</v>
      </c>
      <c r="AG111" t="s">
        <v>40</v>
      </c>
      <c r="AH111" t="s">
        <v>40</v>
      </c>
      <c r="AI111" t="s">
        <v>40</v>
      </c>
      <c r="AJ111" t="s">
        <v>40</v>
      </c>
      <c r="AK111" t="s">
        <v>40</v>
      </c>
      <c r="AL111" t="s">
        <v>40</v>
      </c>
      <c r="AM111" t="s">
        <v>40</v>
      </c>
      <c r="AN111" t="s">
        <v>40</v>
      </c>
      <c r="AO111">
        <v>1</v>
      </c>
    </row>
    <row r="112" spans="1:41">
      <c r="A112">
        <v>111</v>
      </c>
      <c r="B112" t="s">
        <v>40</v>
      </c>
      <c r="C112">
        <v>1</v>
      </c>
      <c r="D112" t="s">
        <v>78</v>
      </c>
      <c r="E112">
        <v>17042</v>
      </c>
      <c r="F112" t="s">
        <v>494</v>
      </c>
      <c r="G112">
        <v>1998</v>
      </c>
      <c r="H112" t="s">
        <v>495</v>
      </c>
      <c r="I112" t="s">
        <v>496</v>
      </c>
      <c r="J112" t="s">
        <v>71</v>
      </c>
      <c r="K112" t="s">
        <v>469</v>
      </c>
      <c r="L112" t="s">
        <v>105</v>
      </c>
      <c r="M112" t="s">
        <v>40</v>
      </c>
      <c r="N112" t="s">
        <v>40</v>
      </c>
      <c r="O112" t="s">
        <v>40</v>
      </c>
      <c r="P112" t="s">
        <v>40</v>
      </c>
      <c r="Q112" t="s">
        <v>40</v>
      </c>
      <c r="R112" t="s">
        <v>40</v>
      </c>
      <c r="S112" t="s">
        <v>40</v>
      </c>
      <c r="T112" t="s">
        <v>40</v>
      </c>
      <c r="U112" t="s">
        <v>40</v>
      </c>
      <c r="V112" t="s">
        <v>40</v>
      </c>
      <c r="W112" t="s">
        <v>40</v>
      </c>
      <c r="X112" t="s">
        <v>40</v>
      </c>
      <c r="Y112" t="s">
        <v>40</v>
      </c>
      <c r="Z112" t="s">
        <v>40</v>
      </c>
      <c r="AA112" t="s">
        <v>40</v>
      </c>
      <c r="AB112" t="s">
        <v>40</v>
      </c>
      <c r="AC112" t="s">
        <v>40</v>
      </c>
      <c r="AD112" t="s">
        <v>40</v>
      </c>
      <c r="AE112" t="s">
        <v>40</v>
      </c>
      <c r="AF112" t="s">
        <v>40</v>
      </c>
      <c r="AG112" t="s">
        <v>40</v>
      </c>
      <c r="AH112" t="s">
        <v>40</v>
      </c>
      <c r="AI112" t="s">
        <v>40</v>
      </c>
      <c r="AJ112" t="s">
        <v>40</v>
      </c>
      <c r="AK112" t="s">
        <v>40</v>
      </c>
      <c r="AL112" t="s">
        <v>40</v>
      </c>
      <c r="AM112" t="s">
        <v>40</v>
      </c>
      <c r="AN112" t="s">
        <v>40</v>
      </c>
      <c r="AO112">
        <v>0</v>
      </c>
    </row>
    <row r="113" spans="1:41">
      <c r="A113">
        <v>112</v>
      </c>
      <c r="B113" t="s">
        <v>40</v>
      </c>
      <c r="C113" t="s">
        <v>497</v>
      </c>
      <c r="D113" t="s">
        <v>41</v>
      </c>
      <c r="E113">
        <v>16140</v>
      </c>
      <c r="F113" t="s">
        <v>498</v>
      </c>
      <c r="G113">
        <v>2016</v>
      </c>
      <c r="H113" t="s">
        <v>499</v>
      </c>
      <c r="I113" t="s">
        <v>500</v>
      </c>
      <c r="J113" t="s">
        <v>501</v>
      </c>
      <c r="K113" t="s">
        <v>46</v>
      </c>
      <c r="L113" t="s">
        <v>40</v>
      </c>
      <c r="M113" t="s">
        <v>40</v>
      </c>
      <c r="N113" t="s">
        <v>40</v>
      </c>
      <c r="O113" t="s">
        <v>40</v>
      </c>
      <c r="P113" t="s">
        <v>40</v>
      </c>
      <c r="Q113" t="s">
        <v>40</v>
      </c>
      <c r="R113" t="s">
        <v>40</v>
      </c>
      <c r="S113" t="s">
        <v>40</v>
      </c>
      <c r="T113" t="s">
        <v>40</v>
      </c>
      <c r="U113" t="s">
        <v>40</v>
      </c>
      <c r="V113" t="s">
        <v>40</v>
      </c>
      <c r="W113" t="s">
        <v>40</v>
      </c>
      <c r="X113" t="s">
        <v>40</v>
      </c>
      <c r="Y113" t="s">
        <v>40</v>
      </c>
      <c r="Z113" t="s">
        <v>40</v>
      </c>
      <c r="AA113">
        <v>1</v>
      </c>
      <c r="AB113" t="s">
        <v>40</v>
      </c>
      <c r="AC113">
        <v>1</v>
      </c>
      <c r="AD113" t="s">
        <v>40</v>
      </c>
      <c r="AE113" t="s">
        <v>40</v>
      </c>
      <c r="AF113" t="s">
        <v>40</v>
      </c>
      <c r="AG113" t="s">
        <v>40</v>
      </c>
      <c r="AH113">
        <v>1</v>
      </c>
      <c r="AI113" t="s">
        <v>40</v>
      </c>
      <c r="AJ113" t="s">
        <v>40</v>
      </c>
      <c r="AK113" t="s">
        <v>40</v>
      </c>
      <c r="AL113" t="s">
        <v>40</v>
      </c>
      <c r="AM113">
        <v>1</v>
      </c>
      <c r="AN113" t="s">
        <v>40</v>
      </c>
      <c r="AO113">
        <v>4</v>
      </c>
    </row>
    <row r="114" spans="1:41">
      <c r="A114">
        <v>113</v>
      </c>
      <c r="B114" t="s">
        <v>40</v>
      </c>
      <c r="C114">
        <v>1</v>
      </c>
      <c r="D114" t="s">
        <v>41</v>
      </c>
      <c r="E114">
        <v>6095</v>
      </c>
      <c r="F114" t="s">
        <v>502</v>
      </c>
      <c r="G114">
        <v>2010</v>
      </c>
      <c r="H114" t="s">
        <v>503</v>
      </c>
      <c r="I114" t="s">
        <v>504</v>
      </c>
      <c r="J114" t="s">
        <v>505</v>
      </c>
      <c r="K114" t="s">
        <v>46</v>
      </c>
      <c r="L114" t="s">
        <v>40</v>
      </c>
      <c r="M114" t="s">
        <v>40</v>
      </c>
      <c r="N114" t="s">
        <v>40</v>
      </c>
      <c r="O114" t="s">
        <v>40</v>
      </c>
      <c r="P114" t="s">
        <v>40</v>
      </c>
      <c r="Q114" t="s">
        <v>40</v>
      </c>
      <c r="R114" t="s">
        <v>40</v>
      </c>
      <c r="S114" t="s">
        <v>40</v>
      </c>
      <c r="T114" t="s">
        <v>40</v>
      </c>
      <c r="U114" t="s">
        <v>40</v>
      </c>
      <c r="V114" t="s">
        <v>40</v>
      </c>
      <c r="W114">
        <v>1</v>
      </c>
      <c r="X114" t="s">
        <v>40</v>
      </c>
      <c r="Y114" t="s">
        <v>40</v>
      </c>
      <c r="Z114" t="s">
        <v>40</v>
      </c>
      <c r="AA114">
        <v>1</v>
      </c>
      <c r="AB114" t="s">
        <v>40</v>
      </c>
      <c r="AC114" t="s">
        <v>40</v>
      </c>
      <c r="AD114">
        <v>1</v>
      </c>
      <c r="AE114" t="s">
        <v>40</v>
      </c>
      <c r="AF114" t="s">
        <v>40</v>
      </c>
      <c r="AG114">
        <v>1</v>
      </c>
      <c r="AH114" t="s">
        <v>40</v>
      </c>
      <c r="AI114" t="s">
        <v>40</v>
      </c>
      <c r="AJ114" t="s">
        <v>40</v>
      </c>
      <c r="AK114" t="s">
        <v>40</v>
      </c>
      <c r="AL114" t="s">
        <v>40</v>
      </c>
      <c r="AM114">
        <v>1</v>
      </c>
      <c r="AN114" t="s">
        <v>40</v>
      </c>
      <c r="AO114">
        <v>5</v>
      </c>
    </row>
    <row r="115" spans="1:41">
      <c r="A115">
        <v>114</v>
      </c>
      <c r="B115" t="s">
        <v>40</v>
      </c>
      <c r="C115">
        <v>1</v>
      </c>
      <c r="D115" t="s">
        <v>78</v>
      </c>
      <c r="E115">
        <v>3353</v>
      </c>
      <c r="F115" t="s">
        <v>506</v>
      </c>
      <c r="G115">
        <v>2013</v>
      </c>
      <c r="H115" t="s">
        <v>507</v>
      </c>
      <c r="I115" t="s">
        <v>508</v>
      </c>
      <c r="J115" t="s">
        <v>509</v>
      </c>
      <c r="K115" t="s">
        <v>46</v>
      </c>
      <c r="L115" t="s">
        <v>40</v>
      </c>
      <c r="M115" t="s">
        <v>40</v>
      </c>
      <c r="N115" t="s">
        <v>40</v>
      </c>
      <c r="O115" t="s">
        <v>40</v>
      </c>
      <c r="P115" t="s">
        <v>40</v>
      </c>
      <c r="Q115" t="s">
        <v>40</v>
      </c>
      <c r="R115" t="s">
        <v>40</v>
      </c>
      <c r="S115" t="s">
        <v>40</v>
      </c>
      <c r="T115" t="s">
        <v>40</v>
      </c>
      <c r="U115" t="s">
        <v>40</v>
      </c>
      <c r="V115" t="s">
        <v>40</v>
      </c>
      <c r="W115" t="s">
        <v>40</v>
      </c>
      <c r="X115" t="s">
        <v>40</v>
      </c>
      <c r="Y115" t="s">
        <v>40</v>
      </c>
      <c r="Z115" t="s">
        <v>40</v>
      </c>
      <c r="AA115" t="s">
        <v>40</v>
      </c>
      <c r="AB115" t="s">
        <v>40</v>
      </c>
      <c r="AC115" t="s">
        <v>40</v>
      </c>
      <c r="AD115" t="s">
        <v>40</v>
      </c>
      <c r="AE115" t="s">
        <v>40</v>
      </c>
      <c r="AF115" t="s">
        <v>40</v>
      </c>
      <c r="AG115" t="s">
        <v>40</v>
      </c>
      <c r="AH115" t="s">
        <v>40</v>
      </c>
      <c r="AI115" t="s">
        <v>40</v>
      </c>
      <c r="AJ115" t="s">
        <v>40</v>
      </c>
      <c r="AK115" t="s">
        <v>40</v>
      </c>
      <c r="AL115" t="s">
        <v>40</v>
      </c>
      <c r="AM115" t="s">
        <v>40</v>
      </c>
      <c r="AN115" t="s">
        <v>40</v>
      </c>
      <c r="AO115">
        <v>0</v>
      </c>
    </row>
    <row r="116" spans="1:41">
      <c r="A116">
        <v>115</v>
      </c>
      <c r="B116" t="s">
        <v>40</v>
      </c>
      <c r="C116">
        <v>1</v>
      </c>
      <c r="D116" t="s">
        <v>78</v>
      </c>
      <c r="E116">
        <v>16552</v>
      </c>
      <c r="F116" t="s">
        <v>506</v>
      </c>
      <c r="G116">
        <v>2017</v>
      </c>
      <c r="H116" t="s">
        <v>510</v>
      </c>
      <c r="I116" t="s">
        <v>511</v>
      </c>
      <c r="J116" t="s">
        <v>512</v>
      </c>
      <c r="K116" t="s">
        <v>46</v>
      </c>
      <c r="L116" t="s">
        <v>40</v>
      </c>
      <c r="M116" t="s">
        <v>40</v>
      </c>
      <c r="N116" t="s">
        <v>40</v>
      </c>
      <c r="O116" t="s">
        <v>40</v>
      </c>
      <c r="P116" t="s">
        <v>40</v>
      </c>
      <c r="Q116" t="s">
        <v>40</v>
      </c>
      <c r="R116" t="s">
        <v>40</v>
      </c>
      <c r="S116" t="s">
        <v>40</v>
      </c>
      <c r="T116" t="s">
        <v>40</v>
      </c>
      <c r="U116" t="s">
        <v>40</v>
      </c>
      <c r="V116" t="s">
        <v>40</v>
      </c>
      <c r="W116" t="s">
        <v>40</v>
      </c>
      <c r="X116" t="s">
        <v>40</v>
      </c>
      <c r="Y116" t="s">
        <v>40</v>
      </c>
      <c r="Z116" t="s">
        <v>40</v>
      </c>
      <c r="AA116" t="s">
        <v>40</v>
      </c>
      <c r="AB116" t="s">
        <v>40</v>
      </c>
      <c r="AC116" t="s">
        <v>40</v>
      </c>
      <c r="AD116" t="s">
        <v>40</v>
      </c>
      <c r="AE116" t="s">
        <v>40</v>
      </c>
      <c r="AF116" t="s">
        <v>40</v>
      </c>
      <c r="AG116" t="s">
        <v>40</v>
      </c>
      <c r="AH116" t="s">
        <v>40</v>
      </c>
      <c r="AI116" t="s">
        <v>40</v>
      </c>
      <c r="AJ116" t="s">
        <v>40</v>
      </c>
      <c r="AK116" t="s">
        <v>40</v>
      </c>
      <c r="AL116" t="s">
        <v>40</v>
      </c>
      <c r="AM116" t="s">
        <v>40</v>
      </c>
      <c r="AN116" t="s">
        <v>40</v>
      </c>
      <c r="AO116">
        <v>0</v>
      </c>
    </row>
    <row r="117" spans="1:41">
      <c r="A117">
        <v>116</v>
      </c>
      <c r="B117" t="s">
        <v>40</v>
      </c>
      <c r="C117">
        <v>1</v>
      </c>
      <c r="D117" t="s">
        <v>78</v>
      </c>
      <c r="E117">
        <v>16427</v>
      </c>
      <c r="F117" t="s">
        <v>513</v>
      </c>
      <c r="G117">
        <v>2020</v>
      </c>
      <c r="H117" t="s">
        <v>514</v>
      </c>
      <c r="I117" t="s">
        <v>515</v>
      </c>
      <c r="J117" t="s">
        <v>516</v>
      </c>
      <c r="K117" t="s">
        <v>46</v>
      </c>
      <c r="L117" t="s">
        <v>40</v>
      </c>
      <c r="M117" t="s">
        <v>40</v>
      </c>
      <c r="N117" t="s">
        <v>40</v>
      </c>
      <c r="O117" t="s">
        <v>40</v>
      </c>
      <c r="P117" t="s">
        <v>40</v>
      </c>
      <c r="Q117" t="s">
        <v>40</v>
      </c>
      <c r="R117" t="s">
        <v>40</v>
      </c>
      <c r="S117" t="s">
        <v>40</v>
      </c>
      <c r="T117" t="s">
        <v>40</v>
      </c>
      <c r="U117" t="s">
        <v>40</v>
      </c>
      <c r="V117" t="s">
        <v>40</v>
      </c>
      <c r="W117" t="s">
        <v>40</v>
      </c>
      <c r="X117" t="s">
        <v>40</v>
      </c>
      <c r="Y117" t="s">
        <v>40</v>
      </c>
      <c r="Z117" t="s">
        <v>40</v>
      </c>
      <c r="AA117" t="s">
        <v>40</v>
      </c>
      <c r="AB117" t="s">
        <v>40</v>
      </c>
      <c r="AC117" t="s">
        <v>40</v>
      </c>
      <c r="AD117" t="s">
        <v>40</v>
      </c>
      <c r="AE117" t="s">
        <v>40</v>
      </c>
      <c r="AF117" t="s">
        <v>40</v>
      </c>
      <c r="AG117" t="s">
        <v>40</v>
      </c>
      <c r="AH117" t="s">
        <v>40</v>
      </c>
      <c r="AI117" t="s">
        <v>40</v>
      </c>
      <c r="AJ117" t="s">
        <v>40</v>
      </c>
      <c r="AK117" t="s">
        <v>40</v>
      </c>
      <c r="AL117" t="s">
        <v>40</v>
      </c>
      <c r="AM117" t="s">
        <v>40</v>
      </c>
      <c r="AN117" t="s">
        <v>40</v>
      </c>
      <c r="AO117">
        <v>0</v>
      </c>
    </row>
    <row r="118" spans="1:41">
      <c r="A118">
        <v>117</v>
      </c>
      <c r="B118" t="s">
        <v>40</v>
      </c>
      <c r="C118">
        <v>1</v>
      </c>
      <c r="D118" t="s">
        <v>78</v>
      </c>
      <c r="E118">
        <v>16433</v>
      </c>
      <c r="F118" t="s">
        <v>517</v>
      </c>
      <c r="G118">
        <v>2020</v>
      </c>
      <c r="H118" t="s">
        <v>518</v>
      </c>
      <c r="I118" t="s">
        <v>519</v>
      </c>
      <c r="J118" t="s">
        <v>520</v>
      </c>
      <c r="K118" t="s">
        <v>46</v>
      </c>
      <c r="L118" t="s">
        <v>40</v>
      </c>
      <c r="M118" t="s">
        <v>40</v>
      </c>
      <c r="N118" t="s">
        <v>40</v>
      </c>
      <c r="O118" t="s">
        <v>40</v>
      </c>
      <c r="P118" t="s">
        <v>40</v>
      </c>
      <c r="Q118" t="s">
        <v>40</v>
      </c>
      <c r="R118" t="s">
        <v>40</v>
      </c>
      <c r="S118" t="s">
        <v>40</v>
      </c>
      <c r="T118" t="s">
        <v>40</v>
      </c>
      <c r="U118" t="s">
        <v>40</v>
      </c>
      <c r="V118" t="s">
        <v>40</v>
      </c>
      <c r="W118" t="s">
        <v>40</v>
      </c>
      <c r="X118" t="s">
        <v>40</v>
      </c>
      <c r="Y118" t="s">
        <v>40</v>
      </c>
      <c r="Z118" t="s">
        <v>40</v>
      </c>
      <c r="AA118" t="s">
        <v>40</v>
      </c>
      <c r="AB118" t="s">
        <v>40</v>
      </c>
      <c r="AC118" t="s">
        <v>40</v>
      </c>
      <c r="AD118" t="s">
        <v>40</v>
      </c>
      <c r="AE118" t="s">
        <v>40</v>
      </c>
      <c r="AF118" t="s">
        <v>40</v>
      </c>
      <c r="AG118" t="s">
        <v>40</v>
      </c>
      <c r="AH118" t="s">
        <v>40</v>
      </c>
      <c r="AI118" t="s">
        <v>40</v>
      </c>
      <c r="AJ118" t="s">
        <v>40</v>
      </c>
      <c r="AK118" t="s">
        <v>40</v>
      </c>
      <c r="AL118" t="s">
        <v>40</v>
      </c>
      <c r="AM118" t="s">
        <v>40</v>
      </c>
      <c r="AN118" t="s">
        <v>40</v>
      </c>
      <c r="AO118">
        <v>0</v>
      </c>
    </row>
    <row r="119" spans="1:41">
      <c r="A119">
        <v>118</v>
      </c>
      <c r="B119" t="s">
        <v>40</v>
      </c>
      <c r="C119">
        <v>1</v>
      </c>
      <c r="D119" t="s">
        <v>78</v>
      </c>
      <c r="E119">
        <v>16437</v>
      </c>
      <c r="F119" t="s">
        <v>521</v>
      </c>
      <c r="G119">
        <v>2020</v>
      </c>
      <c r="H119" t="s">
        <v>522</v>
      </c>
      <c r="I119" t="s">
        <v>523</v>
      </c>
      <c r="J119" t="s">
        <v>524</v>
      </c>
      <c r="K119" t="s">
        <v>46</v>
      </c>
      <c r="L119" t="s">
        <v>40</v>
      </c>
      <c r="M119" t="s">
        <v>40</v>
      </c>
      <c r="N119" t="s">
        <v>40</v>
      </c>
      <c r="O119" t="s">
        <v>40</v>
      </c>
      <c r="P119" t="s">
        <v>40</v>
      </c>
      <c r="Q119" t="s">
        <v>40</v>
      </c>
      <c r="R119" t="s">
        <v>40</v>
      </c>
      <c r="S119" t="s">
        <v>40</v>
      </c>
      <c r="T119" t="s">
        <v>40</v>
      </c>
      <c r="U119" t="s">
        <v>40</v>
      </c>
      <c r="V119" t="s">
        <v>40</v>
      </c>
      <c r="W119" t="s">
        <v>40</v>
      </c>
      <c r="X119" t="s">
        <v>40</v>
      </c>
      <c r="Y119" t="s">
        <v>40</v>
      </c>
      <c r="Z119" t="s">
        <v>40</v>
      </c>
      <c r="AA119" t="s">
        <v>40</v>
      </c>
      <c r="AB119" t="s">
        <v>40</v>
      </c>
      <c r="AC119" t="s">
        <v>40</v>
      </c>
      <c r="AD119" t="s">
        <v>40</v>
      </c>
      <c r="AE119" t="s">
        <v>40</v>
      </c>
      <c r="AF119" t="s">
        <v>40</v>
      </c>
      <c r="AG119" t="s">
        <v>40</v>
      </c>
      <c r="AH119" t="s">
        <v>40</v>
      </c>
      <c r="AI119" t="s">
        <v>40</v>
      </c>
      <c r="AJ119" t="s">
        <v>40</v>
      </c>
      <c r="AK119" t="s">
        <v>40</v>
      </c>
      <c r="AL119" t="s">
        <v>40</v>
      </c>
      <c r="AM119" t="s">
        <v>40</v>
      </c>
      <c r="AN119" t="s">
        <v>40</v>
      </c>
      <c r="AO119">
        <v>0</v>
      </c>
    </row>
    <row r="120" spans="1:41">
      <c r="A120">
        <v>119</v>
      </c>
      <c r="B120" t="s">
        <v>40</v>
      </c>
      <c r="C120">
        <v>1</v>
      </c>
      <c r="D120" t="s">
        <v>78</v>
      </c>
      <c r="E120">
        <v>4277</v>
      </c>
      <c r="F120" t="s">
        <v>525</v>
      </c>
      <c r="G120">
        <v>2012</v>
      </c>
      <c r="H120" t="s">
        <v>526</v>
      </c>
      <c r="I120" t="s">
        <v>527</v>
      </c>
      <c r="J120" t="s">
        <v>528</v>
      </c>
      <c r="K120" t="s">
        <v>46</v>
      </c>
      <c r="L120" t="s">
        <v>40</v>
      </c>
      <c r="M120" t="s">
        <v>40</v>
      </c>
      <c r="N120" t="s">
        <v>40</v>
      </c>
      <c r="O120" t="s">
        <v>40</v>
      </c>
      <c r="P120" t="s">
        <v>40</v>
      </c>
      <c r="Q120" t="s">
        <v>40</v>
      </c>
      <c r="R120" t="s">
        <v>40</v>
      </c>
      <c r="S120" t="s">
        <v>40</v>
      </c>
      <c r="T120" t="s">
        <v>40</v>
      </c>
      <c r="U120" t="s">
        <v>40</v>
      </c>
      <c r="V120" t="s">
        <v>40</v>
      </c>
      <c r="W120" t="s">
        <v>40</v>
      </c>
      <c r="X120" t="s">
        <v>40</v>
      </c>
      <c r="Y120" t="s">
        <v>40</v>
      </c>
      <c r="Z120" t="s">
        <v>40</v>
      </c>
      <c r="AA120" t="s">
        <v>40</v>
      </c>
      <c r="AB120" t="s">
        <v>40</v>
      </c>
      <c r="AC120">
        <v>1</v>
      </c>
      <c r="AD120">
        <v>1</v>
      </c>
      <c r="AE120" t="s">
        <v>40</v>
      </c>
      <c r="AF120" t="s">
        <v>40</v>
      </c>
      <c r="AG120">
        <v>1</v>
      </c>
      <c r="AH120">
        <v>1</v>
      </c>
      <c r="AI120" t="s">
        <v>40</v>
      </c>
      <c r="AJ120" t="s">
        <v>40</v>
      </c>
      <c r="AK120" t="s">
        <v>40</v>
      </c>
      <c r="AL120" t="s">
        <v>40</v>
      </c>
      <c r="AM120">
        <v>1</v>
      </c>
      <c r="AN120" t="s">
        <v>40</v>
      </c>
      <c r="AO120">
        <v>5</v>
      </c>
    </row>
    <row r="121" spans="1:41">
      <c r="A121">
        <v>120</v>
      </c>
      <c r="B121" t="s">
        <v>40</v>
      </c>
      <c r="C121">
        <v>1</v>
      </c>
      <c r="D121" t="s">
        <v>78</v>
      </c>
      <c r="E121">
        <v>17340</v>
      </c>
      <c r="F121" t="s">
        <v>529</v>
      </c>
      <c r="G121">
        <v>2018</v>
      </c>
      <c r="H121" t="s">
        <v>530</v>
      </c>
      <c r="I121" t="s">
        <v>531</v>
      </c>
      <c r="J121" t="s">
        <v>532</v>
      </c>
      <c r="K121" t="s">
        <v>533</v>
      </c>
      <c r="L121" t="s">
        <v>206</v>
      </c>
      <c r="M121" t="s">
        <v>40</v>
      </c>
      <c r="N121" t="s">
        <v>40</v>
      </c>
      <c r="O121" t="s">
        <v>40</v>
      </c>
      <c r="P121" t="s">
        <v>40</v>
      </c>
      <c r="Q121" t="s">
        <v>40</v>
      </c>
      <c r="R121" t="s">
        <v>40</v>
      </c>
      <c r="S121" t="s">
        <v>40</v>
      </c>
      <c r="T121" t="s">
        <v>40</v>
      </c>
      <c r="U121" t="s">
        <v>40</v>
      </c>
      <c r="V121" t="s">
        <v>40</v>
      </c>
      <c r="W121" t="s">
        <v>40</v>
      </c>
      <c r="X121" t="s">
        <v>40</v>
      </c>
      <c r="Y121" t="s">
        <v>40</v>
      </c>
      <c r="Z121" t="s">
        <v>40</v>
      </c>
      <c r="AA121" t="s">
        <v>40</v>
      </c>
      <c r="AB121" t="s">
        <v>40</v>
      </c>
      <c r="AC121" t="s">
        <v>40</v>
      </c>
      <c r="AD121" t="s">
        <v>40</v>
      </c>
      <c r="AE121" t="s">
        <v>40</v>
      </c>
      <c r="AF121" t="s">
        <v>40</v>
      </c>
      <c r="AG121" t="s">
        <v>40</v>
      </c>
      <c r="AH121" t="s">
        <v>40</v>
      </c>
      <c r="AI121" t="s">
        <v>40</v>
      </c>
      <c r="AJ121" t="s">
        <v>40</v>
      </c>
      <c r="AK121" t="s">
        <v>40</v>
      </c>
      <c r="AL121" t="s">
        <v>40</v>
      </c>
      <c r="AM121" t="s">
        <v>40</v>
      </c>
      <c r="AN121" t="s">
        <v>40</v>
      </c>
      <c r="AO121">
        <v>0</v>
      </c>
    </row>
    <row r="122" spans="1:41">
      <c r="A122">
        <v>121</v>
      </c>
      <c r="B122" t="s">
        <v>40</v>
      </c>
      <c r="C122">
        <v>1</v>
      </c>
      <c r="D122" t="s">
        <v>78</v>
      </c>
      <c r="E122">
        <v>9396</v>
      </c>
      <c r="F122" t="s">
        <v>534</v>
      </c>
      <c r="G122">
        <v>2002</v>
      </c>
      <c r="H122" t="s">
        <v>535</v>
      </c>
      <c r="I122" t="s">
        <v>536</v>
      </c>
      <c r="J122" t="s">
        <v>537</v>
      </c>
      <c r="K122" t="s">
        <v>46</v>
      </c>
      <c r="L122" t="s">
        <v>40</v>
      </c>
      <c r="M122" t="s">
        <v>40</v>
      </c>
      <c r="N122" t="s">
        <v>40</v>
      </c>
      <c r="O122" t="s">
        <v>40</v>
      </c>
      <c r="P122" t="s">
        <v>40</v>
      </c>
      <c r="Q122" t="s">
        <v>40</v>
      </c>
      <c r="R122" t="s">
        <v>40</v>
      </c>
      <c r="S122" t="s">
        <v>40</v>
      </c>
      <c r="T122" t="s">
        <v>40</v>
      </c>
      <c r="U122" t="s">
        <v>40</v>
      </c>
      <c r="V122" t="s">
        <v>40</v>
      </c>
      <c r="W122" t="s">
        <v>40</v>
      </c>
      <c r="X122" t="s">
        <v>40</v>
      </c>
      <c r="Y122" t="s">
        <v>40</v>
      </c>
      <c r="Z122" t="s">
        <v>40</v>
      </c>
      <c r="AA122" t="s">
        <v>40</v>
      </c>
      <c r="AB122" t="s">
        <v>40</v>
      </c>
      <c r="AC122">
        <v>1</v>
      </c>
      <c r="AD122" t="s">
        <v>40</v>
      </c>
      <c r="AE122">
        <v>1</v>
      </c>
      <c r="AF122" t="s">
        <v>40</v>
      </c>
      <c r="AG122">
        <v>1</v>
      </c>
      <c r="AH122">
        <v>1</v>
      </c>
      <c r="AI122" t="s">
        <v>40</v>
      </c>
      <c r="AJ122" t="s">
        <v>40</v>
      </c>
      <c r="AK122" t="s">
        <v>40</v>
      </c>
      <c r="AL122" t="s">
        <v>40</v>
      </c>
      <c r="AM122" t="s">
        <v>40</v>
      </c>
      <c r="AN122" t="s">
        <v>40</v>
      </c>
      <c r="AO122">
        <v>4</v>
      </c>
    </row>
    <row r="123" spans="1:41">
      <c r="A123">
        <v>122</v>
      </c>
      <c r="B123" t="s">
        <v>40</v>
      </c>
      <c r="C123">
        <v>1</v>
      </c>
      <c r="D123" t="s">
        <v>78</v>
      </c>
      <c r="E123">
        <v>17342</v>
      </c>
      <c r="F123" t="s">
        <v>534</v>
      </c>
      <c r="G123">
        <v>2015</v>
      </c>
      <c r="H123" t="s">
        <v>538</v>
      </c>
      <c r="I123" t="s">
        <v>539</v>
      </c>
      <c r="J123" t="s">
        <v>540</v>
      </c>
      <c r="K123" t="s">
        <v>46</v>
      </c>
      <c r="L123" t="s">
        <v>541</v>
      </c>
      <c r="M123" t="s">
        <v>40</v>
      </c>
      <c r="N123" t="s">
        <v>40</v>
      </c>
      <c r="O123" t="s">
        <v>40</v>
      </c>
      <c r="P123" t="s">
        <v>40</v>
      </c>
      <c r="Q123" t="s">
        <v>40</v>
      </c>
      <c r="R123" t="s">
        <v>40</v>
      </c>
      <c r="S123" t="s">
        <v>40</v>
      </c>
      <c r="T123" t="s">
        <v>40</v>
      </c>
      <c r="U123" t="s">
        <v>40</v>
      </c>
      <c r="V123" t="s">
        <v>40</v>
      </c>
      <c r="W123" t="s">
        <v>40</v>
      </c>
      <c r="X123" t="s">
        <v>40</v>
      </c>
      <c r="Y123" t="s">
        <v>40</v>
      </c>
      <c r="Z123" t="s">
        <v>40</v>
      </c>
      <c r="AA123" t="s">
        <v>40</v>
      </c>
      <c r="AB123" t="s">
        <v>40</v>
      </c>
      <c r="AC123" t="s">
        <v>40</v>
      </c>
      <c r="AD123" t="s">
        <v>40</v>
      </c>
      <c r="AE123" t="s">
        <v>40</v>
      </c>
      <c r="AF123" t="s">
        <v>40</v>
      </c>
      <c r="AG123" t="s">
        <v>40</v>
      </c>
      <c r="AH123" t="s">
        <v>40</v>
      </c>
      <c r="AI123" t="s">
        <v>40</v>
      </c>
      <c r="AJ123" t="s">
        <v>40</v>
      </c>
      <c r="AK123" t="s">
        <v>40</v>
      </c>
      <c r="AL123" t="s">
        <v>40</v>
      </c>
      <c r="AM123" t="s">
        <v>40</v>
      </c>
      <c r="AN123" t="s">
        <v>40</v>
      </c>
      <c r="AO123">
        <v>0</v>
      </c>
    </row>
    <row r="124" spans="1:41">
      <c r="A124">
        <v>123</v>
      </c>
      <c r="B124" t="s">
        <v>40</v>
      </c>
      <c r="C124">
        <v>1</v>
      </c>
      <c r="D124" t="s">
        <v>78</v>
      </c>
      <c r="E124">
        <v>16911</v>
      </c>
      <c r="F124" t="s">
        <v>534</v>
      </c>
      <c r="G124">
        <v>2016</v>
      </c>
      <c r="H124" t="s">
        <v>542</v>
      </c>
      <c r="I124" t="s">
        <v>543</v>
      </c>
      <c r="J124" t="s">
        <v>544</v>
      </c>
      <c r="K124" t="s">
        <v>46</v>
      </c>
      <c r="L124" t="s">
        <v>206</v>
      </c>
      <c r="M124" t="s">
        <v>40</v>
      </c>
      <c r="N124" t="s">
        <v>40</v>
      </c>
      <c r="O124" t="s">
        <v>40</v>
      </c>
      <c r="P124" t="s">
        <v>40</v>
      </c>
      <c r="Q124" t="s">
        <v>40</v>
      </c>
      <c r="R124" t="s">
        <v>40</v>
      </c>
      <c r="S124" t="s">
        <v>40</v>
      </c>
      <c r="T124" t="s">
        <v>40</v>
      </c>
      <c r="U124" t="s">
        <v>40</v>
      </c>
      <c r="V124" t="s">
        <v>40</v>
      </c>
      <c r="W124" t="s">
        <v>40</v>
      </c>
      <c r="X124" t="s">
        <v>40</v>
      </c>
      <c r="Y124" t="s">
        <v>40</v>
      </c>
      <c r="Z124" t="s">
        <v>40</v>
      </c>
      <c r="AA124" t="s">
        <v>40</v>
      </c>
      <c r="AB124" t="s">
        <v>40</v>
      </c>
      <c r="AC124" t="s">
        <v>40</v>
      </c>
      <c r="AD124" t="s">
        <v>40</v>
      </c>
      <c r="AE124" t="s">
        <v>40</v>
      </c>
      <c r="AF124" t="s">
        <v>40</v>
      </c>
      <c r="AG124" t="s">
        <v>40</v>
      </c>
      <c r="AH124" t="s">
        <v>40</v>
      </c>
      <c r="AI124" t="s">
        <v>40</v>
      </c>
      <c r="AJ124" t="s">
        <v>40</v>
      </c>
      <c r="AK124" t="s">
        <v>40</v>
      </c>
      <c r="AL124" t="s">
        <v>40</v>
      </c>
      <c r="AM124" t="s">
        <v>40</v>
      </c>
      <c r="AN124" t="s">
        <v>40</v>
      </c>
      <c r="AO124">
        <v>0</v>
      </c>
    </row>
    <row r="125" spans="1:41">
      <c r="A125">
        <v>124</v>
      </c>
      <c r="B125" t="s">
        <v>40</v>
      </c>
      <c r="C125">
        <v>1</v>
      </c>
      <c r="D125" t="s">
        <v>78</v>
      </c>
      <c r="E125">
        <v>16912</v>
      </c>
      <c r="F125" t="s">
        <v>545</v>
      </c>
      <c r="G125">
        <v>2012</v>
      </c>
      <c r="H125" t="s">
        <v>546</v>
      </c>
      <c r="I125" t="s">
        <v>547</v>
      </c>
      <c r="J125" t="s">
        <v>40</v>
      </c>
      <c r="K125" t="s">
        <v>40</v>
      </c>
      <c r="L125" t="s">
        <v>548</v>
      </c>
      <c r="M125" t="s">
        <v>40</v>
      </c>
      <c r="N125" t="s">
        <v>40</v>
      </c>
      <c r="O125" t="s">
        <v>40</v>
      </c>
      <c r="P125" t="s">
        <v>40</v>
      </c>
      <c r="Q125" t="s">
        <v>40</v>
      </c>
      <c r="R125" t="s">
        <v>40</v>
      </c>
      <c r="S125" t="s">
        <v>40</v>
      </c>
      <c r="T125" t="s">
        <v>40</v>
      </c>
      <c r="U125" t="s">
        <v>40</v>
      </c>
      <c r="V125" t="s">
        <v>40</v>
      </c>
      <c r="W125" t="s">
        <v>40</v>
      </c>
      <c r="X125" t="s">
        <v>40</v>
      </c>
      <c r="Y125" t="s">
        <v>40</v>
      </c>
      <c r="Z125" t="s">
        <v>40</v>
      </c>
      <c r="AA125" t="s">
        <v>40</v>
      </c>
      <c r="AB125" t="s">
        <v>40</v>
      </c>
      <c r="AC125" t="s">
        <v>40</v>
      </c>
      <c r="AD125" t="s">
        <v>40</v>
      </c>
      <c r="AE125" t="s">
        <v>40</v>
      </c>
      <c r="AF125" t="s">
        <v>40</v>
      </c>
      <c r="AG125" t="s">
        <v>40</v>
      </c>
      <c r="AH125" t="s">
        <v>40</v>
      </c>
      <c r="AI125" t="s">
        <v>40</v>
      </c>
      <c r="AJ125" t="s">
        <v>40</v>
      </c>
      <c r="AK125" t="s">
        <v>40</v>
      </c>
      <c r="AL125" t="s">
        <v>40</v>
      </c>
      <c r="AM125" t="s">
        <v>40</v>
      </c>
      <c r="AN125" t="s">
        <v>40</v>
      </c>
      <c r="AO125">
        <v>0</v>
      </c>
    </row>
    <row r="126" spans="1:41">
      <c r="A126">
        <v>125</v>
      </c>
      <c r="B126" t="s">
        <v>40</v>
      </c>
      <c r="C126">
        <v>1</v>
      </c>
      <c r="D126" t="s">
        <v>78</v>
      </c>
      <c r="E126">
        <v>16439</v>
      </c>
      <c r="F126" t="s">
        <v>549</v>
      </c>
      <c r="G126">
        <v>2017</v>
      </c>
      <c r="H126" t="s">
        <v>550</v>
      </c>
      <c r="I126" t="s">
        <v>551</v>
      </c>
      <c r="J126" t="s">
        <v>552</v>
      </c>
      <c r="K126" t="s">
        <v>46</v>
      </c>
      <c r="L126" t="s">
        <v>40</v>
      </c>
      <c r="M126" t="s">
        <v>40</v>
      </c>
      <c r="N126" t="s">
        <v>40</v>
      </c>
      <c r="O126" t="s">
        <v>40</v>
      </c>
      <c r="P126" t="s">
        <v>40</v>
      </c>
      <c r="Q126" t="s">
        <v>40</v>
      </c>
      <c r="R126" t="s">
        <v>40</v>
      </c>
      <c r="S126" t="s">
        <v>40</v>
      </c>
      <c r="T126" t="s">
        <v>40</v>
      </c>
      <c r="U126" t="s">
        <v>40</v>
      </c>
      <c r="V126" t="s">
        <v>40</v>
      </c>
      <c r="W126" t="s">
        <v>40</v>
      </c>
      <c r="X126" t="s">
        <v>40</v>
      </c>
      <c r="Y126" t="s">
        <v>40</v>
      </c>
      <c r="Z126" t="s">
        <v>40</v>
      </c>
      <c r="AA126" t="s">
        <v>40</v>
      </c>
      <c r="AB126" t="s">
        <v>40</v>
      </c>
      <c r="AC126" t="s">
        <v>40</v>
      </c>
      <c r="AD126" t="s">
        <v>40</v>
      </c>
      <c r="AE126" t="s">
        <v>40</v>
      </c>
      <c r="AF126" t="s">
        <v>40</v>
      </c>
      <c r="AG126" t="s">
        <v>40</v>
      </c>
      <c r="AH126" t="s">
        <v>40</v>
      </c>
      <c r="AI126" t="s">
        <v>40</v>
      </c>
      <c r="AJ126" t="s">
        <v>40</v>
      </c>
      <c r="AK126" t="s">
        <v>40</v>
      </c>
      <c r="AL126" t="s">
        <v>40</v>
      </c>
      <c r="AM126" t="s">
        <v>40</v>
      </c>
      <c r="AN126" t="s">
        <v>40</v>
      </c>
      <c r="AO126">
        <v>0</v>
      </c>
    </row>
    <row r="127" spans="1:41">
      <c r="A127">
        <v>126</v>
      </c>
      <c r="B127" t="s">
        <v>40</v>
      </c>
      <c r="C127">
        <v>1</v>
      </c>
      <c r="D127" t="s">
        <v>78</v>
      </c>
      <c r="E127">
        <v>3299</v>
      </c>
      <c r="F127" t="s">
        <v>553</v>
      </c>
      <c r="G127">
        <v>2013</v>
      </c>
      <c r="H127" t="s">
        <v>554</v>
      </c>
      <c r="I127" t="s">
        <v>555</v>
      </c>
      <c r="J127" t="s">
        <v>556</v>
      </c>
      <c r="K127" t="s">
        <v>46</v>
      </c>
      <c r="L127" t="s">
        <v>40</v>
      </c>
      <c r="M127" t="s">
        <v>40</v>
      </c>
      <c r="N127" t="s">
        <v>40</v>
      </c>
      <c r="O127" t="s">
        <v>40</v>
      </c>
      <c r="P127" t="s">
        <v>40</v>
      </c>
      <c r="Q127" t="s">
        <v>40</v>
      </c>
      <c r="R127" t="s">
        <v>40</v>
      </c>
      <c r="S127" t="s">
        <v>40</v>
      </c>
      <c r="T127" t="s">
        <v>40</v>
      </c>
      <c r="U127" t="s">
        <v>40</v>
      </c>
      <c r="V127" t="s">
        <v>40</v>
      </c>
      <c r="W127" t="s">
        <v>40</v>
      </c>
      <c r="X127" t="s">
        <v>40</v>
      </c>
      <c r="Y127" t="s">
        <v>40</v>
      </c>
      <c r="Z127" t="s">
        <v>40</v>
      </c>
      <c r="AA127" t="s">
        <v>40</v>
      </c>
      <c r="AB127" t="s">
        <v>40</v>
      </c>
      <c r="AC127" t="s">
        <v>40</v>
      </c>
      <c r="AD127" t="s">
        <v>40</v>
      </c>
      <c r="AE127" t="s">
        <v>40</v>
      </c>
      <c r="AF127" t="s">
        <v>40</v>
      </c>
      <c r="AG127" t="s">
        <v>40</v>
      </c>
      <c r="AH127" t="s">
        <v>40</v>
      </c>
      <c r="AI127" t="s">
        <v>40</v>
      </c>
      <c r="AJ127" t="s">
        <v>40</v>
      </c>
      <c r="AK127" t="s">
        <v>40</v>
      </c>
      <c r="AL127" t="s">
        <v>40</v>
      </c>
      <c r="AM127" t="s">
        <v>40</v>
      </c>
      <c r="AN127" t="s">
        <v>40</v>
      </c>
      <c r="AO127">
        <v>0</v>
      </c>
    </row>
    <row r="128" spans="1:41">
      <c r="A128">
        <v>127</v>
      </c>
      <c r="B128" t="s">
        <v>40</v>
      </c>
      <c r="C128">
        <v>1</v>
      </c>
      <c r="D128" t="s">
        <v>78</v>
      </c>
      <c r="E128">
        <v>16445</v>
      </c>
      <c r="F128" t="s">
        <v>557</v>
      </c>
      <c r="G128">
        <v>2017</v>
      </c>
      <c r="H128" t="s">
        <v>558</v>
      </c>
      <c r="I128" t="s">
        <v>559</v>
      </c>
      <c r="J128" t="s">
        <v>560</v>
      </c>
      <c r="K128" t="s">
        <v>46</v>
      </c>
      <c r="L128" t="s">
        <v>40</v>
      </c>
      <c r="M128" t="s">
        <v>40</v>
      </c>
      <c r="N128" t="s">
        <v>40</v>
      </c>
      <c r="O128" t="s">
        <v>40</v>
      </c>
      <c r="P128" t="s">
        <v>40</v>
      </c>
      <c r="Q128" t="s">
        <v>40</v>
      </c>
      <c r="R128" t="s">
        <v>40</v>
      </c>
      <c r="S128" t="s">
        <v>40</v>
      </c>
      <c r="T128" t="s">
        <v>40</v>
      </c>
      <c r="U128" t="s">
        <v>40</v>
      </c>
      <c r="V128" t="s">
        <v>40</v>
      </c>
      <c r="W128" t="s">
        <v>40</v>
      </c>
      <c r="X128" t="s">
        <v>40</v>
      </c>
      <c r="Y128" t="s">
        <v>40</v>
      </c>
      <c r="Z128" t="s">
        <v>40</v>
      </c>
      <c r="AA128" t="s">
        <v>40</v>
      </c>
      <c r="AB128" t="s">
        <v>40</v>
      </c>
      <c r="AC128" t="s">
        <v>40</v>
      </c>
      <c r="AD128" t="s">
        <v>40</v>
      </c>
      <c r="AE128" t="s">
        <v>40</v>
      </c>
      <c r="AF128" t="s">
        <v>40</v>
      </c>
      <c r="AG128" t="s">
        <v>40</v>
      </c>
      <c r="AH128" t="s">
        <v>40</v>
      </c>
      <c r="AI128" t="s">
        <v>40</v>
      </c>
      <c r="AJ128" t="s">
        <v>40</v>
      </c>
      <c r="AK128" t="s">
        <v>40</v>
      </c>
      <c r="AL128" t="s">
        <v>40</v>
      </c>
      <c r="AM128" t="s">
        <v>40</v>
      </c>
      <c r="AN128" t="s">
        <v>40</v>
      </c>
      <c r="AO128">
        <v>0</v>
      </c>
    </row>
    <row r="129" spans="1:41">
      <c r="A129">
        <v>128</v>
      </c>
      <c r="B129" t="s">
        <v>40</v>
      </c>
      <c r="C129">
        <v>1</v>
      </c>
      <c r="D129" t="s">
        <v>41</v>
      </c>
      <c r="E129">
        <v>16216</v>
      </c>
      <c r="F129" t="s">
        <v>561</v>
      </c>
      <c r="G129">
        <v>2010</v>
      </c>
      <c r="H129" t="s">
        <v>562</v>
      </c>
      <c r="I129" t="s">
        <v>563</v>
      </c>
      <c r="J129" t="s">
        <v>564</v>
      </c>
      <c r="K129" t="s">
        <v>46</v>
      </c>
      <c r="L129" t="s">
        <v>565</v>
      </c>
      <c r="M129">
        <v>1</v>
      </c>
      <c r="N129" t="s">
        <v>40</v>
      </c>
      <c r="O129" t="s">
        <v>40</v>
      </c>
      <c r="P129" t="s">
        <v>40</v>
      </c>
      <c r="Q129" t="s">
        <v>40</v>
      </c>
      <c r="R129" t="s">
        <v>40</v>
      </c>
      <c r="S129" t="s">
        <v>40</v>
      </c>
      <c r="T129" t="s">
        <v>40</v>
      </c>
      <c r="U129" t="s">
        <v>40</v>
      </c>
      <c r="V129" t="s">
        <v>40</v>
      </c>
      <c r="W129" t="s">
        <v>40</v>
      </c>
      <c r="X129" t="s">
        <v>40</v>
      </c>
      <c r="Y129" t="s">
        <v>40</v>
      </c>
      <c r="Z129" t="s">
        <v>40</v>
      </c>
      <c r="AA129" t="s">
        <v>40</v>
      </c>
      <c r="AB129" t="s">
        <v>40</v>
      </c>
      <c r="AC129">
        <v>1</v>
      </c>
      <c r="AD129" t="s">
        <v>40</v>
      </c>
      <c r="AE129" t="s">
        <v>40</v>
      </c>
      <c r="AF129" t="s">
        <v>40</v>
      </c>
      <c r="AG129" t="s">
        <v>40</v>
      </c>
      <c r="AH129">
        <v>1</v>
      </c>
      <c r="AI129" t="s">
        <v>40</v>
      </c>
      <c r="AJ129" t="s">
        <v>40</v>
      </c>
      <c r="AK129" t="s">
        <v>40</v>
      </c>
      <c r="AL129" t="s">
        <v>40</v>
      </c>
      <c r="AM129" t="s">
        <v>40</v>
      </c>
      <c r="AN129" t="s">
        <v>40</v>
      </c>
      <c r="AO129">
        <v>2</v>
      </c>
    </row>
    <row r="130" spans="1:41">
      <c r="A130">
        <v>129</v>
      </c>
      <c r="B130" t="s">
        <v>40</v>
      </c>
      <c r="C130" t="s">
        <v>40</v>
      </c>
      <c r="D130" t="s">
        <v>566</v>
      </c>
      <c r="E130">
        <v>7031</v>
      </c>
      <c r="F130" t="s">
        <v>567</v>
      </c>
      <c r="G130">
        <v>2008</v>
      </c>
      <c r="H130" t="s">
        <v>568</v>
      </c>
      <c r="I130" t="s">
        <v>569</v>
      </c>
      <c r="J130" t="s">
        <v>570</v>
      </c>
      <c r="K130" t="s">
        <v>46</v>
      </c>
      <c r="L130" t="s">
        <v>40</v>
      </c>
      <c r="M130" t="s">
        <v>40</v>
      </c>
      <c r="N130" t="s">
        <v>40</v>
      </c>
      <c r="O130" t="s">
        <v>40</v>
      </c>
      <c r="P130" t="s">
        <v>40</v>
      </c>
      <c r="Q130" t="s">
        <v>40</v>
      </c>
      <c r="R130">
        <v>1</v>
      </c>
      <c r="S130" t="s">
        <v>40</v>
      </c>
      <c r="T130" t="s">
        <v>40</v>
      </c>
      <c r="U130" t="s">
        <v>40</v>
      </c>
      <c r="V130" t="s">
        <v>40</v>
      </c>
      <c r="W130" t="s">
        <v>40</v>
      </c>
      <c r="X130" t="s">
        <v>40</v>
      </c>
      <c r="Y130" t="s">
        <v>40</v>
      </c>
      <c r="Z130" t="s">
        <v>40</v>
      </c>
      <c r="AA130" t="s">
        <v>40</v>
      </c>
      <c r="AB130" t="s">
        <v>40</v>
      </c>
      <c r="AC130">
        <v>1</v>
      </c>
      <c r="AD130" t="s">
        <v>40</v>
      </c>
      <c r="AE130">
        <v>1</v>
      </c>
      <c r="AF130" t="s">
        <v>40</v>
      </c>
      <c r="AG130" t="s">
        <v>40</v>
      </c>
      <c r="AH130">
        <v>1</v>
      </c>
      <c r="AI130" t="s">
        <v>40</v>
      </c>
      <c r="AJ130" t="s">
        <v>40</v>
      </c>
      <c r="AK130" t="s">
        <v>40</v>
      </c>
      <c r="AL130" t="s">
        <v>40</v>
      </c>
      <c r="AM130" t="s">
        <v>40</v>
      </c>
      <c r="AN130" t="s">
        <v>40</v>
      </c>
      <c r="AO130">
        <v>4</v>
      </c>
    </row>
    <row r="131" spans="1:41">
      <c r="A131">
        <v>130</v>
      </c>
      <c r="B131" t="s">
        <v>40</v>
      </c>
      <c r="C131">
        <v>1</v>
      </c>
      <c r="D131" t="s">
        <v>41</v>
      </c>
      <c r="E131">
        <v>3671</v>
      </c>
      <c r="F131" t="s">
        <v>571</v>
      </c>
      <c r="G131">
        <v>2013</v>
      </c>
      <c r="H131" t="s">
        <v>572</v>
      </c>
      <c r="I131" t="s">
        <v>573</v>
      </c>
      <c r="J131" t="s">
        <v>574</v>
      </c>
      <c r="K131" t="s">
        <v>46</v>
      </c>
      <c r="L131" t="s">
        <v>575</v>
      </c>
      <c r="M131" t="s">
        <v>40</v>
      </c>
      <c r="N131" t="s">
        <v>40</v>
      </c>
      <c r="O131" t="s">
        <v>40</v>
      </c>
      <c r="P131" t="s">
        <v>40</v>
      </c>
      <c r="Q131" t="s">
        <v>40</v>
      </c>
      <c r="R131" t="s">
        <v>40</v>
      </c>
      <c r="S131" t="s">
        <v>40</v>
      </c>
      <c r="T131" t="s">
        <v>40</v>
      </c>
      <c r="U131" t="s">
        <v>40</v>
      </c>
      <c r="V131" t="s">
        <v>40</v>
      </c>
      <c r="W131" t="s">
        <v>40</v>
      </c>
      <c r="X131" t="s">
        <v>40</v>
      </c>
      <c r="Y131" t="s">
        <v>40</v>
      </c>
      <c r="Z131" t="s">
        <v>40</v>
      </c>
      <c r="AA131" t="s">
        <v>40</v>
      </c>
      <c r="AB131" t="s">
        <v>40</v>
      </c>
      <c r="AC131" t="s">
        <v>40</v>
      </c>
      <c r="AD131" t="s">
        <v>40</v>
      </c>
      <c r="AE131">
        <v>1</v>
      </c>
      <c r="AF131" t="s">
        <v>40</v>
      </c>
      <c r="AG131" t="s">
        <v>40</v>
      </c>
      <c r="AH131">
        <v>1</v>
      </c>
      <c r="AI131" t="s">
        <v>40</v>
      </c>
      <c r="AJ131" t="s">
        <v>40</v>
      </c>
      <c r="AK131" t="s">
        <v>40</v>
      </c>
      <c r="AL131" t="s">
        <v>40</v>
      </c>
      <c r="AM131" t="s">
        <v>40</v>
      </c>
      <c r="AN131" t="s">
        <v>40</v>
      </c>
      <c r="AO131">
        <v>2</v>
      </c>
    </row>
    <row r="132" spans="1:41">
      <c r="A132">
        <v>131</v>
      </c>
      <c r="B132" t="s">
        <v>40</v>
      </c>
      <c r="C132">
        <v>1</v>
      </c>
      <c r="D132" t="s">
        <v>78</v>
      </c>
      <c r="E132">
        <v>16560</v>
      </c>
      <c r="F132" t="s">
        <v>571</v>
      </c>
      <c r="G132">
        <v>2017</v>
      </c>
      <c r="H132" t="s">
        <v>576</v>
      </c>
      <c r="I132" t="s">
        <v>577</v>
      </c>
      <c r="J132" t="s">
        <v>578</v>
      </c>
      <c r="K132" t="s">
        <v>46</v>
      </c>
      <c r="L132" t="s">
        <v>40</v>
      </c>
      <c r="M132" t="s">
        <v>40</v>
      </c>
      <c r="N132" t="s">
        <v>40</v>
      </c>
      <c r="O132" t="s">
        <v>40</v>
      </c>
      <c r="P132" t="s">
        <v>40</v>
      </c>
      <c r="Q132" t="s">
        <v>40</v>
      </c>
      <c r="R132" t="s">
        <v>40</v>
      </c>
      <c r="S132" t="s">
        <v>40</v>
      </c>
      <c r="T132" t="s">
        <v>40</v>
      </c>
      <c r="U132" t="s">
        <v>40</v>
      </c>
      <c r="V132" t="s">
        <v>40</v>
      </c>
      <c r="W132" t="s">
        <v>40</v>
      </c>
      <c r="X132" t="s">
        <v>40</v>
      </c>
      <c r="Y132" t="s">
        <v>40</v>
      </c>
      <c r="Z132" t="s">
        <v>40</v>
      </c>
      <c r="AA132" t="s">
        <v>40</v>
      </c>
      <c r="AB132" t="s">
        <v>40</v>
      </c>
      <c r="AC132" t="s">
        <v>40</v>
      </c>
      <c r="AD132" t="s">
        <v>40</v>
      </c>
      <c r="AE132" t="s">
        <v>40</v>
      </c>
      <c r="AF132" t="s">
        <v>40</v>
      </c>
      <c r="AG132" t="s">
        <v>40</v>
      </c>
      <c r="AH132" t="s">
        <v>40</v>
      </c>
      <c r="AI132" t="s">
        <v>40</v>
      </c>
      <c r="AJ132" t="s">
        <v>40</v>
      </c>
      <c r="AK132" t="s">
        <v>40</v>
      </c>
      <c r="AL132" t="s">
        <v>40</v>
      </c>
      <c r="AM132" t="s">
        <v>40</v>
      </c>
      <c r="AN132" t="s">
        <v>40</v>
      </c>
      <c r="AO132">
        <v>0</v>
      </c>
    </row>
    <row r="133" spans="1:41">
      <c r="A133">
        <v>132</v>
      </c>
      <c r="B133" t="s">
        <v>40</v>
      </c>
      <c r="C133">
        <v>1</v>
      </c>
      <c r="D133" t="s">
        <v>78</v>
      </c>
      <c r="E133">
        <v>6146</v>
      </c>
      <c r="F133" t="s">
        <v>579</v>
      </c>
      <c r="G133">
        <v>2010</v>
      </c>
      <c r="H133" t="s">
        <v>580</v>
      </c>
      <c r="I133" t="s">
        <v>581</v>
      </c>
      <c r="J133" t="s">
        <v>582</v>
      </c>
      <c r="K133" t="s">
        <v>46</v>
      </c>
      <c r="L133" t="s">
        <v>40</v>
      </c>
      <c r="M133" t="s">
        <v>40</v>
      </c>
      <c r="N133" t="s">
        <v>40</v>
      </c>
      <c r="O133" t="s">
        <v>40</v>
      </c>
      <c r="P133" t="s">
        <v>40</v>
      </c>
      <c r="Q133" t="s">
        <v>40</v>
      </c>
      <c r="R133" t="s">
        <v>40</v>
      </c>
      <c r="S133" t="s">
        <v>40</v>
      </c>
      <c r="T133" t="s">
        <v>40</v>
      </c>
      <c r="U133" t="s">
        <v>40</v>
      </c>
      <c r="V133" t="s">
        <v>40</v>
      </c>
      <c r="W133" t="s">
        <v>40</v>
      </c>
      <c r="X133" t="s">
        <v>40</v>
      </c>
      <c r="Y133" t="s">
        <v>40</v>
      </c>
      <c r="Z133" t="s">
        <v>40</v>
      </c>
      <c r="AA133" t="s">
        <v>40</v>
      </c>
      <c r="AB133" t="s">
        <v>40</v>
      </c>
      <c r="AC133">
        <v>1</v>
      </c>
      <c r="AD133" t="s">
        <v>40</v>
      </c>
      <c r="AE133" t="s">
        <v>40</v>
      </c>
      <c r="AF133" t="s">
        <v>40</v>
      </c>
      <c r="AG133" t="s">
        <v>40</v>
      </c>
      <c r="AH133">
        <v>1</v>
      </c>
      <c r="AI133" t="s">
        <v>40</v>
      </c>
      <c r="AJ133" t="s">
        <v>40</v>
      </c>
      <c r="AK133" t="s">
        <v>40</v>
      </c>
      <c r="AL133" t="s">
        <v>40</v>
      </c>
      <c r="AM133">
        <v>1</v>
      </c>
      <c r="AN133" t="s">
        <v>40</v>
      </c>
      <c r="AO133">
        <v>3</v>
      </c>
    </row>
    <row r="134" spans="1:41">
      <c r="A134">
        <v>133</v>
      </c>
      <c r="B134" t="s">
        <v>40</v>
      </c>
      <c r="C134">
        <v>1</v>
      </c>
      <c r="D134" t="s">
        <v>78</v>
      </c>
      <c r="E134">
        <v>16956</v>
      </c>
      <c r="F134" t="s">
        <v>579</v>
      </c>
      <c r="G134">
        <v>2015</v>
      </c>
      <c r="H134" t="s">
        <v>583</v>
      </c>
      <c r="I134" t="s">
        <v>584</v>
      </c>
      <c r="J134" t="s">
        <v>585</v>
      </c>
      <c r="K134" t="s">
        <v>46</v>
      </c>
      <c r="L134" t="s">
        <v>206</v>
      </c>
      <c r="M134" t="s">
        <v>40</v>
      </c>
      <c r="N134" t="s">
        <v>40</v>
      </c>
      <c r="O134" t="s">
        <v>40</v>
      </c>
      <c r="P134" t="s">
        <v>40</v>
      </c>
      <c r="Q134" t="s">
        <v>40</v>
      </c>
      <c r="R134" t="s">
        <v>40</v>
      </c>
      <c r="S134" t="s">
        <v>40</v>
      </c>
      <c r="T134" t="s">
        <v>40</v>
      </c>
      <c r="U134" t="s">
        <v>40</v>
      </c>
      <c r="V134" t="s">
        <v>40</v>
      </c>
      <c r="W134" t="s">
        <v>40</v>
      </c>
      <c r="X134" t="s">
        <v>40</v>
      </c>
      <c r="Y134" t="s">
        <v>40</v>
      </c>
      <c r="Z134" t="s">
        <v>40</v>
      </c>
      <c r="AA134" t="s">
        <v>40</v>
      </c>
      <c r="AB134" t="s">
        <v>40</v>
      </c>
      <c r="AC134" t="s">
        <v>40</v>
      </c>
      <c r="AD134" t="s">
        <v>40</v>
      </c>
      <c r="AE134" t="s">
        <v>40</v>
      </c>
      <c r="AF134" t="s">
        <v>40</v>
      </c>
      <c r="AG134" t="s">
        <v>40</v>
      </c>
      <c r="AH134" t="s">
        <v>40</v>
      </c>
      <c r="AI134" t="s">
        <v>40</v>
      </c>
      <c r="AJ134" t="s">
        <v>40</v>
      </c>
      <c r="AK134" t="s">
        <v>40</v>
      </c>
      <c r="AL134" t="s">
        <v>40</v>
      </c>
      <c r="AM134" t="s">
        <v>40</v>
      </c>
      <c r="AN134" t="s">
        <v>40</v>
      </c>
      <c r="AO134">
        <v>0</v>
      </c>
    </row>
    <row r="135" spans="1:41">
      <c r="A135">
        <v>134</v>
      </c>
      <c r="B135" t="s">
        <v>40</v>
      </c>
      <c r="C135">
        <v>1</v>
      </c>
      <c r="D135" t="s">
        <v>78</v>
      </c>
      <c r="E135">
        <v>17071</v>
      </c>
      <c r="F135" t="s">
        <v>586</v>
      </c>
      <c r="G135">
        <v>2019</v>
      </c>
      <c r="H135" t="s">
        <v>587</v>
      </c>
      <c r="I135" t="s">
        <v>588</v>
      </c>
      <c r="J135" t="s">
        <v>589</v>
      </c>
      <c r="K135" t="s">
        <v>40</v>
      </c>
      <c r="L135" t="s">
        <v>40</v>
      </c>
      <c r="M135" t="s">
        <v>40</v>
      </c>
      <c r="N135" t="s">
        <v>40</v>
      </c>
      <c r="O135" t="s">
        <v>40</v>
      </c>
      <c r="P135" t="s">
        <v>40</v>
      </c>
      <c r="Q135" t="s">
        <v>40</v>
      </c>
      <c r="R135" t="s">
        <v>40</v>
      </c>
      <c r="S135" t="s">
        <v>40</v>
      </c>
      <c r="T135" t="s">
        <v>40</v>
      </c>
      <c r="U135" t="s">
        <v>40</v>
      </c>
      <c r="V135" t="s">
        <v>40</v>
      </c>
      <c r="W135" t="s">
        <v>40</v>
      </c>
      <c r="X135" t="s">
        <v>40</v>
      </c>
      <c r="Y135" t="s">
        <v>40</v>
      </c>
      <c r="Z135" t="s">
        <v>40</v>
      </c>
      <c r="AA135" t="s">
        <v>40</v>
      </c>
      <c r="AB135" t="s">
        <v>40</v>
      </c>
      <c r="AC135" t="s">
        <v>40</v>
      </c>
      <c r="AD135" t="s">
        <v>40</v>
      </c>
      <c r="AE135" t="s">
        <v>40</v>
      </c>
      <c r="AF135" t="s">
        <v>40</v>
      </c>
      <c r="AG135" t="s">
        <v>40</v>
      </c>
      <c r="AH135" t="s">
        <v>40</v>
      </c>
      <c r="AI135" t="s">
        <v>40</v>
      </c>
      <c r="AJ135" t="s">
        <v>40</v>
      </c>
      <c r="AK135" t="s">
        <v>40</v>
      </c>
      <c r="AL135" t="s">
        <v>40</v>
      </c>
      <c r="AM135" t="s">
        <v>40</v>
      </c>
      <c r="AN135" t="s">
        <v>40</v>
      </c>
      <c r="AO135">
        <v>0</v>
      </c>
    </row>
    <row r="136" spans="1:41">
      <c r="A136">
        <v>135</v>
      </c>
      <c r="B136" t="s">
        <v>40</v>
      </c>
      <c r="C136" t="s">
        <v>40</v>
      </c>
      <c r="D136" t="s">
        <v>100</v>
      </c>
      <c r="E136">
        <v>17075</v>
      </c>
      <c r="F136" t="s">
        <v>590</v>
      </c>
      <c r="G136">
        <v>1994</v>
      </c>
      <c r="H136" t="s">
        <v>591</v>
      </c>
      <c r="I136" t="s">
        <v>592</v>
      </c>
      <c r="J136" t="s">
        <v>593</v>
      </c>
      <c r="K136" t="s">
        <v>40</v>
      </c>
      <c r="L136" t="s">
        <v>245</v>
      </c>
      <c r="M136" t="s">
        <v>40</v>
      </c>
      <c r="N136" t="s">
        <v>40</v>
      </c>
      <c r="O136" t="s">
        <v>40</v>
      </c>
      <c r="P136" t="s">
        <v>40</v>
      </c>
      <c r="Q136" t="s">
        <v>40</v>
      </c>
      <c r="R136" t="s">
        <v>40</v>
      </c>
      <c r="S136" t="s">
        <v>40</v>
      </c>
      <c r="T136" t="s">
        <v>40</v>
      </c>
      <c r="U136" t="s">
        <v>40</v>
      </c>
      <c r="V136" t="s">
        <v>40</v>
      </c>
      <c r="W136" t="s">
        <v>40</v>
      </c>
      <c r="X136" t="s">
        <v>40</v>
      </c>
      <c r="Y136" t="s">
        <v>40</v>
      </c>
      <c r="Z136" t="s">
        <v>40</v>
      </c>
      <c r="AA136" t="s">
        <v>40</v>
      </c>
      <c r="AB136" t="s">
        <v>40</v>
      </c>
      <c r="AC136" t="s">
        <v>40</v>
      </c>
      <c r="AD136" t="s">
        <v>40</v>
      </c>
      <c r="AE136" t="s">
        <v>40</v>
      </c>
      <c r="AF136" t="s">
        <v>40</v>
      </c>
      <c r="AG136" t="s">
        <v>40</v>
      </c>
      <c r="AH136" t="s">
        <v>40</v>
      </c>
      <c r="AI136" t="s">
        <v>40</v>
      </c>
      <c r="AJ136" t="s">
        <v>40</v>
      </c>
      <c r="AK136" t="s">
        <v>40</v>
      </c>
      <c r="AL136" t="s">
        <v>40</v>
      </c>
      <c r="AM136" t="s">
        <v>40</v>
      </c>
      <c r="AN136" t="s">
        <v>40</v>
      </c>
      <c r="AO136">
        <v>0</v>
      </c>
    </row>
    <row r="137" spans="1:41">
      <c r="A137">
        <v>136</v>
      </c>
      <c r="B137" t="s">
        <v>40</v>
      </c>
      <c r="C137">
        <v>1</v>
      </c>
      <c r="D137" t="s">
        <v>78</v>
      </c>
      <c r="E137">
        <v>16453</v>
      </c>
      <c r="F137" t="s">
        <v>594</v>
      </c>
      <c r="G137">
        <v>2018</v>
      </c>
      <c r="H137" t="s">
        <v>595</v>
      </c>
      <c r="I137" t="s">
        <v>596</v>
      </c>
      <c r="J137" t="s">
        <v>597</v>
      </c>
      <c r="K137" t="s">
        <v>46</v>
      </c>
      <c r="L137" t="s">
        <v>40</v>
      </c>
      <c r="M137" t="s">
        <v>40</v>
      </c>
      <c r="N137" t="s">
        <v>40</v>
      </c>
      <c r="O137" t="s">
        <v>40</v>
      </c>
      <c r="P137" t="s">
        <v>40</v>
      </c>
      <c r="Q137" t="s">
        <v>40</v>
      </c>
      <c r="R137" t="s">
        <v>40</v>
      </c>
      <c r="S137" t="s">
        <v>40</v>
      </c>
      <c r="T137" t="s">
        <v>40</v>
      </c>
      <c r="U137" t="s">
        <v>40</v>
      </c>
      <c r="V137" t="s">
        <v>40</v>
      </c>
      <c r="W137" t="s">
        <v>40</v>
      </c>
      <c r="X137" t="s">
        <v>40</v>
      </c>
      <c r="Y137" t="s">
        <v>40</v>
      </c>
      <c r="Z137" t="s">
        <v>40</v>
      </c>
      <c r="AA137" t="s">
        <v>40</v>
      </c>
      <c r="AB137" t="s">
        <v>40</v>
      </c>
      <c r="AC137" t="s">
        <v>40</v>
      </c>
      <c r="AD137" t="s">
        <v>40</v>
      </c>
      <c r="AE137" t="s">
        <v>40</v>
      </c>
      <c r="AF137" t="s">
        <v>40</v>
      </c>
      <c r="AG137" t="s">
        <v>40</v>
      </c>
      <c r="AH137" t="s">
        <v>40</v>
      </c>
      <c r="AI137" t="s">
        <v>40</v>
      </c>
      <c r="AJ137" t="s">
        <v>40</v>
      </c>
      <c r="AK137" t="s">
        <v>40</v>
      </c>
      <c r="AL137" t="s">
        <v>40</v>
      </c>
      <c r="AM137" t="s">
        <v>40</v>
      </c>
      <c r="AN137" t="s">
        <v>40</v>
      </c>
      <c r="AO137">
        <v>0</v>
      </c>
    </row>
    <row r="138" spans="1:41">
      <c r="A138">
        <v>137</v>
      </c>
      <c r="B138" t="s">
        <v>40</v>
      </c>
      <c r="C138">
        <v>1</v>
      </c>
      <c r="D138" t="s">
        <v>41</v>
      </c>
      <c r="E138">
        <v>16249</v>
      </c>
      <c r="F138" t="s">
        <v>598</v>
      </c>
      <c r="G138">
        <v>2018</v>
      </c>
      <c r="H138" t="s">
        <v>599</v>
      </c>
      <c r="I138" t="s">
        <v>600</v>
      </c>
      <c r="J138" t="s">
        <v>601</v>
      </c>
      <c r="K138" t="s">
        <v>46</v>
      </c>
      <c r="L138" t="s">
        <v>40</v>
      </c>
      <c r="M138" t="s">
        <v>40</v>
      </c>
      <c r="N138" t="s">
        <v>40</v>
      </c>
      <c r="O138" t="s">
        <v>40</v>
      </c>
      <c r="P138" t="s">
        <v>40</v>
      </c>
      <c r="Q138" t="s">
        <v>40</v>
      </c>
      <c r="R138" t="s">
        <v>40</v>
      </c>
      <c r="S138" t="s">
        <v>40</v>
      </c>
      <c r="T138" t="s">
        <v>40</v>
      </c>
      <c r="U138" t="s">
        <v>40</v>
      </c>
      <c r="V138" t="s">
        <v>40</v>
      </c>
      <c r="W138" t="s">
        <v>40</v>
      </c>
      <c r="X138" t="s">
        <v>40</v>
      </c>
      <c r="Y138" t="s">
        <v>40</v>
      </c>
      <c r="Z138" t="s">
        <v>40</v>
      </c>
      <c r="AA138" t="s">
        <v>40</v>
      </c>
      <c r="AB138" t="s">
        <v>40</v>
      </c>
      <c r="AC138" t="s">
        <v>40</v>
      </c>
      <c r="AD138" t="s">
        <v>40</v>
      </c>
      <c r="AE138" t="s">
        <v>40</v>
      </c>
      <c r="AF138" t="s">
        <v>40</v>
      </c>
      <c r="AG138" t="s">
        <v>40</v>
      </c>
      <c r="AH138" t="s">
        <v>40</v>
      </c>
      <c r="AI138" t="s">
        <v>40</v>
      </c>
      <c r="AJ138" t="s">
        <v>40</v>
      </c>
      <c r="AK138" t="s">
        <v>40</v>
      </c>
      <c r="AL138" t="s">
        <v>40</v>
      </c>
      <c r="AM138" t="s">
        <v>40</v>
      </c>
      <c r="AN138" t="s">
        <v>40</v>
      </c>
      <c r="AO138">
        <v>0</v>
      </c>
    </row>
    <row r="139" spans="1:41">
      <c r="A139">
        <v>138</v>
      </c>
      <c r="B139" t="s">
        <v>40</v>
      </c>
      <c r="C139">
        <v>1</v>
      </c>
      <c r="D139" t="s">
        <v>41</v>
      </c>
      <c r="E139">
        <v>17445</v>
      </c>
      <c r="F139" t="s">
        <v>602</v>
      </c>
      <c r="G139">
        <v>2022</v>
      </c>
      <c r="H139" t="s">
        <v>603</v>
      </c>
      <c r="I139" t="s">
        <v>604</v>
      </c>
      <c r="J139" t="s">
        <v>71</v>
      </c>
      <c r="K139" t="s">
        <v>533</v>
      </c>
      <c r="L139" t="s">
        <v>605</v>
      </c>
      <c r="M139" t="s">
        <v>40</v>
      </c>
      <c r="N139" t="s">
        <v>40</v>
      </c>
      <c r="O139" t="s">
        <v>40</v>
      </c>
      <c r="P139" t="s">
        <v>40</v>
      </c>
      <c r="Q139" t="s">
        <v>40</v>
      </c>
      <c r="R139" t="s">
        <v>40</v>
      </c>
      <c r="S139" t="s">
        <v>40</v>
      </c>
      <c r="T139" t="s">
        <v>40</v>
      </c>
      <c r="U139" t="s">
        <v>40</v>
      </c>
      <c r="V139" t="s">
        <v>40</v>
      </c>
      <c r="W139" t="s">
        <v>40</v>
      </c>
      <c r="X139" t="s">
        <v>40</v>
      </c>
      <c r="Y139" t="s">
        <v>40</v>
      </c>
      <c r="Z139" t="s">
        <v>40</v>
      </c>
      <c r="AA139" t="s">
        <v>40</v>
      </c>
      <c r="AB139" t="s">
        <v>40</v>
      </c>
      <c r="AC139" t="s">
        <v>40</v>
      </c>
      <c r="AD139" t="s">
        <v>40</v>
      </c>
      <c r="AE139" t="s">
        <v>40</v>
      </c>
      <c r="AF139" t="s">
        <v>40</v>
      </c>
      <c r="AG139" t="s">
        <v>40</v>
      </c>
      <c r="AH139" t="s">
        <v>40</v>
      </c>
      <c r="AI139" t="s">
        <v>40</v>
      </c>
      <c r="AJ139" t="s">
        <v>40</v>
      </c>
      <c r="AK139" t="s">
        <v>40</v>
      </c>
      <c r="AL139" t="s">
        <v>40</v>
      </c>
      <c r="AM139" t="s">
        <v>40</v>
      </c>
      <c r="AN139" t="s">
        <v>40</v>
      </c>
      <c r="AO139" t="s">
        <v>40</v>
      </c>
    </row>
    <row r="140" spans="1:41">
      <c r="A140">
        <v>139</v>
      </c>
      <c r="B140" t="s">
        <v>40</v>
      </c>
      <c r="C140">
        <v>1</v>
      </c>
      <c r="D140" t="s">
        <v>78</v>
      </c>
      <c r="E140">
        <v>17080</v>
      </c>
      <c r="F140" t="s">
        <v>606</v>
      </c>
      <c r="G140">
        <v>2019</v>
      </c>
      <c r="H140" t="s">
        <v>607</v>
      </c>
      <c r="I140" t="s">
        <v>608</v>
      </c>
      <c r="J140" t="s">
        <v>609</v>
      </c>
      <c r="K140" t="s">
        <v>40</v>
      </c>
      <c r="L140" t="s">
        <v>40</v>
      </c>
      <c r="M140" t="s">
        <v>40</v>
      </c>
      <c r="N140" t="s">
        <v>40</v>
      </c>
      <c r="O140" t="s">
        <v>40</v>
      </c>
      <c r="P140" t="s">
        <v>40</v>
      </c>
      <c r="Q140" t="s">
        <v>40</v>
      </c>
      <c r="R140" t="s">
        <v>40</v>
      </c>
      <c r="S140" t="s">
        <v>40</v>
      </c>
      <c r="T140" t="s">
        <v>40</v>
      </c>
      <c r="U140" t="s">
        <v>40</v>
      </c>
      <c r="V140" t="s">
        <v>40</v>
      </c>
      <c r="W140" t="s">
        <v>40</v>
      </c>
      <c r="X140" t="s">
        <v>40</v>
      </c>
      <c r="Y140" t="s">
        <v>40</v>
      </c>
      <c r="Z140" t="s">
        <v>40</v>
      </c>
      <c r="AA140" t="s">
        <v>40</v>
      </c>
      <c r="AB140" t="s">
        <v>40</v>
      </c>
      <c r="AC140" t="s">
        <v>40</v>
      </c>
      <c r="AD140" t="s">
        <v>40</v>
      </c>
      <c r="AE140" t="s">
        <v>40</v>
      </c>
      <c r="AF140" t="s">
        <v>40</v>
      </c>
      <c r="AG140" t="s">
        <v>40</v>
      </c>
      <c r="AH140" t="s">
        <v>40</v>
      </c>
      <c r="AI140" t="s">
        <v>40</v>
      </c>
      <c r="AJ140" t="s">
        <v>40</v>
      </c>
      <c r="AK140" t="s">
        <v>40</v>
      </c>
      <c r="AL140" t="s">
        <v>40</v>
      </c>
      <c r="AM140" t="s">
        <v>40</v>
      </c>
      <c r="AN140" t="s">
        <v>40</v>
      </c>
      <c r="AO140">
        <v>0</v>
      </c>
    </row>
    <row r="141" spans="1:41">
      <c r="A141">
        <v>140</v>
      </c>
      <c r="B141" t="s">
        <v>40</v>
      </c>
      <c r="C141">
        <v>1</v>
      </c>
      <c r="D141" t="s">
        <v>78</v>
      </c>
      <c r="E141">
        <v>16567</v>
      </c>
      <c r="F141" t="s">
        <v>610</v>
      </c>
      <c r="G141">
        <v>2020</v>
      </c>
      <c r="H141" t="s">
        <v>611</v>
      </c>
      <c r="I141" t="s">
        <v>612</v>
      </c>
      <c r="J141" t="s">
        <v>613</v>
      </c>
      <c r="K141" t="s">
        <v>46</v>
      </c>
      <c r="L141" t="s">
        <v>40</v>
      </c>
      <c r="M141" t="s">
        <v>40</v>
      </c>
      <c r="N141" t="s">
        <v>40</v>
      </c>
      <c r="O141" t="s">
        <v>40</v>
      </c>
      <c r="P141" t="s">
        <v>40</v>
      </c>
      <c r="Q141" t="s">
        <v>40</v>
      </c>
      <c r="R141" t="s">
        <v>40</v>
      </c>
      <c r="S141" t="s">
        <v>40</v>
      </c>
      <c r="T141" t="s">
        <v>40</v>
      </c>
      <c r="U141" t="s">
        <v>40</v>
      </c>
      <c r="V141" t="s">
        <v>40</v>
      </c>
      <c r="W141" t="s">
        <v>40</v>
      </c>
      <c r="X141" t="s">
        <v>40</v>
      </c>
      <c r="Y141" t="s">
        <v>40</v>
      </c>
      <c r="Z141" t="s">
        <v>40</v>
      </c>
      <c r="AA141" t="s">
        <v>40</v>
      </c>
      <c r="AB141" t="s">
        <v>40</v>
      </c>
      <c r="AC141" t="s">
        <v>40</v>
      </c>
      <c r="AD141" t="s">
        <v>40</v>
      </c>
      <c r="AE141" t="s">
        <v>40</v>
      </c>
      <c r="AF141" t="s">
        <v>40</v>
      </c>
      <c r="AG141" t="s">
        <v>40</v>
      </c>
      <c r="AH141" t="s">
        <v>40</v>
      </c>
      <c r="AI141" t="s">
        <v>40</v>
      </c>
      <c r="AJ141" t="s">
        <v>40</v>
      </c>
      <c r="AK141" t="s">
        <v>40</v>
      </c>
      <c r="AL141" t="s">
        <v>40</v>
      </c>
      <c r="AM141" t="s">
        <v>40</v>
      </c>
      <c r="AN141" t="s">
        <v>40</v>
      </c>
      <c r="AO141">
        <v>0</v>
      </c>
    </row>
    <row r="142" spans="1:41">
      <c r="A142">
        <v>141</v>
      </c>
      <c r="B142" t="s">
        <v>40</v>
      </c>
      <c r="C142">
        <v>1</v>
      </c>
      <c r="D142" t="s">
        <v>78</v>
      </c>
      <c r="E142">
        <v>4256</v>
      </c>
      <c r="F142" t="s">
        <v>614</v>
      </c>
      <c r="G142">
        <v>2012</v>
      </c>
      <c r="H142" t="s">
        <v>615</v>
      </c>
      <c r="I142" t="s">
        <v>616</v>
      </c>
      <c r="J142" t="s">
        <v>617</v>
      </c>
      <c r="K142" t="s">
        <v>46</v>
      </c>
      <c r="L142" t="s">
        <v>40</v>
      </c>
      <c r="M142" t="s">
        <v>40</v>
      </c>
      <c r="N142" t="s">
        <v>40</v>
      </c>
      <c r="O142" t="s">
        <v>40</v>
      </c>
      <c r="P142" t="s">
        <v>40</v>
      </c>
      <c r="Q142" t="s">
        <v>40</v>
      </c>
      <c r="R142" t="s">
        <v>40</v>
      </c>
      <c r="S142" t="s">
        <v>40</v>
      </c>
      <c r="T142" t="s">
        <v>40</v>
      </c>
      <c r="U142" t="s">
        <v>40</v>
      </c>
      <c r="V142" t="s">
        <v>40</v>
      </c>
      <c r="W142" t="s">
        <v>40</v>
      </c>
      <c r="X142" t="s">
        <v>40</v>
      </c>
      <c r="Y142" t="s">
        <v>40</v>
      </c>
      <c r="Z142" t="s">
        <v>40</v>
      </c>
      <c r="AA142" t="s">
        <v>40</v>
      </c>
      <c r="AB142" t="s">
        <v>40</v>
      </c>
      <c r="AC142" t="s">
        <v>40</v>
      </c>
      <c r="AD142" t="s">
        <v>40</v>
      </c>
      <c r="AE142" t="s">
        <v>40</v>
      </c>
      <c r="AF142" t="s">
        <v>40</v>
      </c>
      <c r="AG142" t="s">
        <v>40</v>
      </c>
      <c r="AH142" t="s">
        <v>40</v>
      </c>
      <c r="AI142" t="s">
        <v>40</v>
      </c>
      <c r="AJ142" t="s">
        <v>40</v>
      </c>
      <c r="AK142" t="s">
        <v>40</v>
      </c>
      <c r="AL142" t="s">
        <v>40</v>
      </c>
      <c r="AM142" t="s">
        <v>40</v>
      </c>
      <c r="AN142" t="s">
        <v>40</v>
      </c>
      <c r="AO142">
        <v>0</v>
      </c>
    </row>
    <row r="143" spans="1:41">
      <c r="A143">
        <v>142</v>
      </c>
      <c r="B143" t="s">
        <v>40</v>
      </c>
      <c r="C143">
        <v>1</v>
      </c>
      <c r="D143" t="s">
        <v>78</v>
      </c>
      <c r="E143">
        <v>16945</v>
      </c>
      <c r="F143" t="s">
        <v>618</v>
      </c>
      <c r="G143">
        <v>2002</v>
      </c>
      <c r="H143" t="s">
        <v>619</v>
      </c>
      <c r="I143" t="s">
        <v>620</v>
      </c>
      <c r="J143" t="s">
        <v>40</v>
      </c>
      <c r="K143" t="s">
        <v>40</v>
      </c>
      <c r="L143" t="s">
        <v>370</v>
      </c>
      <c r="M143" t="s">
        <v>40</v>
      </c>
      <c r="N143" t="s">
        <v>40</v>
      </c>
      <c r="O143" t="s">
        <v>40</v>
      </c>
      <c r="P143" t="s">
        <v>40</v>
      </c>
      <c r="Q143" t="s">
        <v>40</v>
      </c>
      <c r="R143">
        <v>1</v>
      </c>
      <c r="S143" t="s">
        <v>40</v>
      </c>
      <c r="T143" t="s">
        <v>40</v>
      </c>
      <c r="U143" t="s">
        <v>40</v>
      </c>
      <c r="V143" t="s">
        <v>40</v>
      </c>
      <c r="W143" t="s">
        <v>40</v>
      </c>
      <c r="X143" t="s">
        <v>40</v>
      </c>
      <c r="Y143" t="s">
        <v>40</v>
      </c>
      <c r="Z143" t="s">
        <v>40</v>
      </c>
      <c r="AA143" t="s">
        <v>40</v>
      </c>
      <c r="AB143" t="s">
        <v>40</v>
      </c>
      <c r="AC143" t="s">
        <v>40</v>
      </c>
      <c r="AD143" t="s">
        <v>40</v>
      </c>
      <c r="AE143" t="s">
        <v>40</v>
      </c>
      <c r="AF143" t="s">
        <v>40</v>
      </c>
      <c r="AG143" t="s">
        <v>40</v>
      </c>
      <c r="AH143" t="s">
        <v>40</v>
      </c>
      <c r="AI143" t="s">
        <v>40</v>
      </c>
      <c r="AJ143" t="s">
        <v>40</v>
      </c>
      <c r="AK143" t="s">
        <v>40</v>
      </c>
      <c r="AL143" t="s">
        <v>40</v>
      </c>
      <c r="AM143" t="s">
        <v>40</v>
      </c>
      <c r="AN143" t="s">
        <v>40</v>
      </c>
      <c r="AO143">
        <v>1</v>
      </c>
    </row>
    <row r="144" spans="1:41">
      <c r="A144">
        <v>143</v>
      </c>
      <c r="B144" t="s">
        <v>40</v>
      </c>
      <c r="C144">
        <v>1</v>
      </c>
      <c r="D144" t="s">
        <v>78</v>
      </c>
      <c r="E144">
        <v>17081</v>
      </c>
      <c r="F144" t="s">
        <v>621</v>
      </c>
      <c r="G144">
        <v>2014</v>
      </c>
      <c r="H144" t="s">
        <v>622</v>
      </c>
      <c r="I144" t="s">
        <v>623</v>
      </c>
      <c r="J144" t="s">
        <v>624</v>
      </c>
      <c r="K144" t="s">
        <v>40</v>
      </c>
      <c r="L144" t="s">
        <v>56</v>
      </c>
      <c r="M144" t="s">
        <v>40</v>
      </c>
      <c r="N144" t="s">
        <v>40</v>
      </c>
      <c r="O144" t="s">
        <v>40</v>
      </c>
      <c r="P144" t="s">
        <v>40</v>
      </c>
      <c r="Q144" t="s">
        <v>40</v>
      </c>
      <c r="R144" t="s">
        <v>40</v>
      </c>
      <c r="S144" t="s">
        <v>40</v>
      </c>
      <c r="T144" t="s">
        <v>40</v>
      </c>
      <c r="U144" t="s">
        <v>40</v>
      </c>
      <c r="V144" t="s">
        <v>40</v>
      </c>
      <c r="W144" t="s">
        <v>40</v>
      </c>
      <c r="X144" t="s">
        <v>40</v>
      </c>
      <c r="Y144" t="s">
        <v>40</v>
      </c>
      <c r="Z144" t="s">
        <v>40</v>
      </c>
      <c r="AA144">
        <v>1</v>
      </c>
      <c r="AB144" t="s">
        <v>40</v>
      </c>
      <c r="AC144" t="s">
        <v>40</v>
      </c>
      <c r="AD144" t="s">
        <v>40</v>
      </c>
      <c r="AE144" t="s">
        <v>40</v>
      </c>
      <c r="AF144" t="s">
        <v>40</v>
      </c>
      <c r="AG144" t="s">
        <v>40</v>
      </c>
      <c r="AH144" t="s">
        <v>40</v>
      </c>
      <c r="AI144" t="s">
        <v>40</v>
      </c>
      <c r="AJ144" t="s">
        <v>40</v>
      </c>
      <c r="AK144" t="s">
        <v>40</v>
      </c>
      <c r="AL144" t="s">
        <v>40</v>
      </c>
      <c r="AM144" t="s">
        <v>40</v>
      </c>
      <c r="AN144" t="s">
        <v>40</v>
      </c>
      <c r="AO144">
        <v>1</v>
      </c>
    </row>
    <row r="145" spans="1:41">
      <c r="A145">
        <v>144</v>
      </c>
      <c r="B145" t="s">
        <v>40</v>
      </c>
      <c r="C145">
        <v>1</v>
      </c>
      <c r="D145" t="s">
        <v>78</v>
      </c>
      <c r="E145">
        <v>1952</v>
      </c>
      <c r="F145" t="s">
        <v>625</v>
      </c>
      <c r="G145">
        <v>2015</v>
      </c>
      <c r="H145" t="s">
        <v>626</v>
      </c>
      <c r="I145" t="s">
        <v>627</v>
      </c>
      <c r="J145" t="s">
        <v>628</v>
      </c>
      <c r="K145" t="s">
        <v>46</v>
      </c>
      <c r="L145" t="s">
        <v>40</v>
      </c>
      <c r="M145" t="s">
        <v>40</v>
      </c>
      <c r="N145" t="s">
        <v>40</v>
      </c>
      <c r="O145" t="s">
        <v>40</v>
      </c>
      <c r="P145" t="s">
        <v>40</v>
      </c>
      <c r="Q145" t="s">
        <v>40</v>
      </c>
      <c r="R145" t="s">
        <v>40</v>
      </c>
      <c r="S145" t="s">
        <v>40</v>
      </c>
      <c r="T145" t="s">
        <v>40</v>
      </c>
      <c r="U145" t="s">
        <v>40</v>
      </c>
      <c r="V145" t="s">
        <v>40</v>
      </c>
      <c r="W145" t="s">
        <v>40</v>
      </c>
      <c r="X145" t="s">
        <v>40</v>
      </c>
      <c r="Y145" t="s">
        <v>40</v>
      </c>
      <c r="Z145" t="s">
        <v>40</v>
      </c>
      <c r="AA145" t="s">
        <v>40</v>
      </c>
      <c r="AB145" t="s">
        <v>40</v>
      </c>
      <c r="AC145" t="s">
        <v>40</v>
      </c>
      <c r="AD145" t="s">
        <v>40</v>
      </c>
      <c r="AE145" t="s">
        <v>40</v>
      </c>
      <c r="AF145" t="s">
        <v>40</v>
      </c>
      <c r="AG145" t="s">
        <v>40</v>
      </c>
      <c r="AH145" t="s">
        <v>40</v>
      </c>
      <c r="AI145" t="s">
        <v>40</v>
      </c>
      <c r="AJ145" t="s">
        <v>40</v>
      </c>
      <c r="AK145" t="s">
        <v>40</v>
      </c>
      <c r="AL145" t="s">
        <v>40</v>
      </c>
      <c r="AM145" t="s">
        <v>40</v>
      </c>
      <c r="AN145" t="s">
        <v>40</v>
      </c>
      <c r="AO145">
        <v>0</v>
      </c>
    </row>
    <row r="146" spans="1:41">
      <c r="A146">
        <v>145</v>
      </c>
      <c r="B146" t="s">
        <v>40</v>
      </c>
      <c r="C146">
        <v>1</v>
      </c>
      <c r="D146" t="s">
        <v>78</v>
      </c>
      <c r="E146">
        <v>16569</v>
      </c>
      <c r="F146" t="s">
        <v>629</v>
      </c>
      <c r="G146">
        <v>2020</v>
      </c>
      <c r="H146" t="s">
        <v>630</v>
      </c>
      <c r="I146" t="s">
        <v>631</v>
      </c>
      <c r="J146" t="s">
        <v>632</v>
      </c>
      <c r="K146" t="s">
        <v>46</v>
      </c>
      <c r="L146" t="s">
        <v>40</v>
      </c>
      <c r="M146" t="s">
        <v>40</v>
      </c>
      <c r="N146" t="s">
        <v>40</v>
      </c>
      <c r="O146" t="s">
        <v>40</v>
      </c>
      <c r="P146" t="s">
        <v>40</v>
      </c>
      <c r="Q146" t="s">
        <v>40</v>
      </c>
      <c r="R146" t="s">
        <v>40</v>
      </c>
      <c r="S146" t="s">
        <v>40</v>
      </c>
      <c r="T146" t="s">
        <v>40</v>
      </c>
      <c r="U146" t="s">
        <v>40</v>
      </c>
      <c r="V146" t="s">
        <v>40</v>
      </c>
      <c r="W146" t="s">
        <v>40</v>
      </c>
      <c r="X146" t="s">
        <v>40</v>
      </c>
      <c r="Y146" t="s">
        <v>40</v>
      </c>
      <c r="Z146" t="s">
        <v>40</v>
      </c>
      <c r="AA146" t="s">
        <v>40</v>
      </c>
      <c r="AB146" t="s">
        <v>40</v>
      </c>
      <c r="AC146" t="s">
        <v>40</v>
      </c>
      <c r="AD146" t="s">
        <v>40</v>
      </c>
      <c r="AE146" t="s">
        <v>40</v>
      </c>
      <c r="AF146" t="s">
        <v>40</v>
      </c>
      <c r="AG146" t="s">
        <v>40</v>
      </c>
      <c r="AH146" t="s">
        <v>40</v>
      </c>
      <c r="AI146" t="s">
        <v>40</v>
      </c>
      <c r="AJ146" t="s">
        <v>40</v>
      </c>
      <c r="AK146" t="s">
        <v>40</v>
      </c>
      <c r="AL146" t="s">
        <v>40</v>
      </c>
      <c r="AM146" t="s">
        <v>40</v>
      </c>
      <c r="AN146" t="s">
        <v>40</v>
      </c>
      <c r="AO146">
        <v>0</v>
      </c>
    </row>
    <row r="147" spans="1:41">
      <c r="A147">
        <v>146</v>
      </c>
      <c r="B147" t="s">
        <v>40</v>
      </c>
      <c r="C147">
        <v>1</v>
      </c>
      <c r="D147" t="s">
        <v>78</v>
      </c>
      <c r="E147">
        <v>5811</v>
      </c>
      <c r="F147" t="s">
        <v>633</v>
      </c>
      <c r="G147">
        <v>2010</v>
      </c>
      <c r="H147" t="s">
        <v>634</v>
      </c>
      <c r="I147" t="s">
        <v>635</v>
      </c>
      <c r="J147" t="s">
        <v>636</v>
      </c>
      <c r="K147" t="s">
        <v>46</v>
      </c>
      <c r="L147" t="s">
        <v>40</v>
      </c>
      <c r="M147" t="s">
        <v>40</v>
      </c>
      <c r="N147" t="s">
        <v>40</v>
      </c>
      <c r="O147" t="s">
        <v>40</v>
      </c>
      <c r="P147" t="s">
        <v>40</v>
      </c>
      <c r="Q147" t="s">
        <v>40</v>
      </c>
      <c r="R147" t="s">
        <v>40</v>
      </c>
      <c r="S147" t="s">
        <v>40</v>
      </c>
      <c r="T147" t="s">
        <v>40</v>
      </c>
      <c r="U147" t="s">
        <v>40</v>
      </c>
      <c r="V147" t="s">
        <v>40</v>
      </c>
      <c r="W147" t="s">
        <v>40</v>
      </c>
      <c r="X147" t="s">
        <v>40</v>
      </c>
      <c r="Y147" t="s">
        <v>40</v>
      </c>
      <c r="Z147" t="s">
        <v>40</v>
      </c>
      <c r="AA147" t="s">
        <v>40</v>
      </c>
      <c r="AB147" t="s">
        <v>40</v>
      </c>
      <c r="AC147">
        <v>1</v>
      </c>
      <c r="AD147" t="s">
        <v>40</v>
      </c>
      <c r="AE147">
        <v>1</v>
      </c>
      <c r="AF147" t="s">
        <v>40</v>
      </c>
      <c r="AG147" t="s">
        <v>40</v>
      </c>
      <c r="AH147">
        <v>1</v>
      </c>
      <c r="AI147" t="s">
        <v>40</v>
      </c>
      <c r="AJ147" t="s">
        <v>40</v>
      </c>
      <c r="AK147" t="s">
        <v>40</v>
      </c>
      <c r="AL147" t="s">
        <v>40</v>
      </c>
      <c r="AM147">
        <v>1</v>
      </c>
      <c r="AN147" t="s">
        <v>40</v>
      </c>
      <c r="AO147">
        <v>4</v>
      </c>
    </row>
    <row r="148" spans="1:41">
      <c r="A148">
        <v>147</v>
      </c>
      <c r="B148" t="s">
        <v>40</v>
      </c>
      <c r="C148" t="s">
        <v>637</v>
      </c>
      <c r="D148" t="s">
        <v>47</v>
      </c>
      <c r="E148">
        <v>16572</v>
      </c>
      <c r="F148" t="s">
        <v>638</v>
      </c>
      <c r="G148">
        <v>2017</v>
      </c>
      <c r="H148" t="s">
        <v>639</v>
      </c>
      <c r="I148" t="s">
        <v>640</v>
      </c>
      <c r="J148" t="s">
        <v>641</v>
      </c>
      <c r="K148" t="s">
        <v>46</v>
      </c>
      <c r="L148" t="s">
        <v>40</v>
      </c>
      <c r="M148" t="s">
        <v>40</v>
      </c>
      <c r="N148" t="s">
        <v>40</v>
      </c>
      <c r="O148" t="s">
        <v>40</v>
      </c>
      <c r="P148" t="s">
        <v>40</v>
      </c>
      <c r="Q148" t="s">
        <v>40</v>
      </c>
      <c r="R148" t="s">
        <v>40</v>
      </c>
      <c r="S148" t="s">
        <v>40</v>
      </c>
      <c r="T148" t="s">
        <v>40</v>
      </c>
      <c r="U148" t="s">
        <v>40</v>
      </c>
      <c r="V148" t="s">
        <v>40</v>
      </c>
      <c r="W148" t="s">
        <v>40</v>
      </c>
      <c r="X148" t="s">
        <v>40</v>
      </c>
      <c r="Y148" t="s">
        <v>40</v>
      </c>
      <c r="Z148" t="s">
        <v>40</v>
      </c>
      <c r="AA148" t="s">
        <v>40</v>
      </c>
      <c r="AB148" t="s">
        <v>40</v>
      </c>
      <c r="AC148" t="s">
        <v>40</v>
      </c>
      <c r="AD148" t="s">
        <v>40</v>
      </c>
      <c r="AE148" t="s">
        <v>40</v>
      </c>
      <c r="AF148" t="s">
        <v>40</v>
      </c>
      <c r="AG148" t="s">
        <v>40</v>
      </c>
      <c r="AH148" t="s">
        <v>40</v>
      </c>
      <c r="AI148" t="s">
        <v>40</v>
      </c>
      <c r="AJ148" t="s">
        <v>40</v>
      </c>
      <c r="AK148" t="s">
        <v>40</v>
      </c>
      <c r="AL148" t="s">
        <v>40</v>
      </c>
      <c r="AM148" t="s">
        <v>40</v>
      </c>
      <c r="AN148" t="s">
        <v>40</v>
      </c>
      <c r="AO148">
        <v>0</v>
      </c>
    </row>
    <row r="149" spans="1:41">
      <c r="A149">
        <v>148</v>
      </c>
      <c r="B149" t="s">
        <v>40</v>
      </c>
      <c r="C149" t="s">
        <v>40</v>
      </c>
      <c r="D149" t="s">
        <v>100</v>
      </c>
      <c r="E149">
        <v>17090</v>
      </c>
      <c r="F149" t="s">
        <v>642</v>
      </c>
      <c r="G149">
        <v>2009</v>
      </c>
      <c r="H149" t="s">
        <v>643</v>
      </c>
      <c r="I149" t="s">
        <v>644</v>
      </c>
      <c r="J149" t="s">
        <v>71</v>
      </c>
      <c r="K149" t="s">
        <v>104</v>
      </c>
      <c r="L149" t="s">
        <v>245</v>
      </c>
      <c r="M149" t="s">
        <v>40</v>
      </c>
      <c r="N149" t="s">
        <v>40</v>
      </c>
      <c r="O149" t="s">
        <v>40</v>
      </c>
      <c r="P149" t="s">
        <v>40</v>
      </c>
      <c r="Q149" t="s">
        <v>40</v>
      </c>
      <c r="R149" t="s">
        <v>40</v>
      </c>
      <c r="S149" t="s">
        <v>40</v>
      </c>
      <c r="T149" t="s">
        <v>40</v>
      </c>
      <c r="U149" t="s">
        <v>40</v>
      </c>
      <c r="V149" t="s">
        <v>40</v>
      </c>
      <c r="W149" t="s">
        <v>40</v>
      </c>
      <c r="X149" t="s">
        <v>40</v>
      </c>
      <c r="Y149" t="s">
        <v>40</v>
      </c>
      <c r="Z149" t="s">
        <v>40</v>
      </c>
      <c r="AA149" t="s">
        <v>40</v>
      </c>
      <c r="AB149" t="s">
        <v>40</v>
      </c>
      <c r="AC149" t="s">
        <v>40</v>
      </c>
      <c r="AD149" t="s">
        <v>40</v>
      </c>
      <c r="AE149" t="s">
        <v>40</v>
      </c>
      <c r="AF149" t="s">
        <v>40</v>
      </c>
      <c r="AG149" t="s">
        <v>40</v>
      </c>
      <c r="AH149" t="s">
        <v>40</v>
      </c>
      <c r="AI149" t="s">
        <v>40</v>
      </c>
      <c r="AJ149" t="s">
        <v>40</v>
      </c>
      <c r="AK149" t="s">
        <v>40</v>
      </c>
      <c r="AL149" t="s">
        <v>40</v>
      </c>
      <c r="AM149" t="s">
        <v>40</v>
      </c>
      <c r="AN149" t="s">
        <v>40</v>
      </c>
      <c r="AO149">
        <v>0</v>
      </c>
    </row>
    <row r="150" spans="1:41">
      <c r="A150">
        <v>149</v>
      </c>
      <c r="B150" t="s">
        <v>40</v>
      </c>
      <c r="C150">
        <v>1</v>
      </c>
      <c r="D150" t="s">
        <v>41</v>
      </c>
      <c r="E150">
        <v>16184</v>
      </c>
      <c r="F150" t="s">
        <v>645</v>
      </c>
      <c r="G150">
        <v>2015</v>
      </c>
      <c r="H150" t="s">
        <v>646</v>
      </c>
      <c r="I150" t="s">
        <v>647</v>
      </c>
      <c r="J150" t="s">
        <v>648</v>
      </c>
      <c r="K150" t="s">
        <v>46</v>
      </c>
      <c r="L150" t="s">
        <v>649</v>
      </c>
      <c r="M150" t="s">
        <v>40</v>
      </c>
      <c r="N150" t="s">
        <v>40</v>
      </c>
      <c r="O150" t="s">
        <v>40</v>
      </c>
      <c r="P150" t="s">
        <v>40</v>
      </c>
      <c r="Q150" t="s">
        <v>40</v>
      </c>
      <c r="R150" t="s">
        <v>40</v>
      </c>
      <c r="S150" t="s">
        <v>40</v>
      </c>
      <c r="T150" t="s">
        <v>40</v>
      </c>
      <c r="U150" t="s">
        <v>40</v>
      </c>
      <c r="V150" t="s">
        <v>40</v>
      </c>
      <c r="W150" t="s">
        <v>40</v>
      </c>
      <c r="X150" t="s">
        <v>40</v>
      </c>
      <c r="Y150" t="s">
        <v>40</v>
      </c>
      <c r="Z150" t="s">
        <v>40</v>
      </c>
      <c r="AA150">
        <v>1</v>
      </c>
      <c r="AB150" t="s">
        <v>40</v>
      </c>
      <c r="AC150" t="s">
        <v>40</v>
      </c>
      <c r="AD150">
        <v>1</v>
      </c>
      <c r="AE150" t="s">
        <v>40</v>
      </c>
      <c r="AF150" t="s">
        <v>40</v>
      </c>
      <c r="AG150">
        <v>1</v>
      </c>
      <c r="AH150" t="s">
        <v>40</v>
      </c>
      <c r="AI150" t="s">
        <v>40</v>
      </c>
      <c r="AJ150" t="s">
        <v>40</v>
      </c>
      <c r="AK150" t="s">
        <v>40</v>
      </c>
      <c r="AL150" t="s">
        <v>40</v>
      </c>
      <c r="AM150">
        <v>1</v>
      </c>
      <c r="AN150" t="s">
        <v>40</v>
      </c>
      <c r="AO150">
        <v>4</v>
      </c>
    </row>
    <row r="151" spans="1:41">
      <c r="A151">
        <v>150</v>
      </c>
      <c r="B151" t="s">
        <v>40</v>
      </c>
      <c r="C151">
        <v>1</v>
      </c>
      <c r="D151" t="s">
        <v>78</v>
      </c>
      <c r="E151">
        <v>16652</v>
      </c>
      <c r="F151" t="s">
        <v>650</v>
      </c>
      <c r="G151">
        <v>2020</v>
      </c>
      <c r="H151" t="s">
        <v>651</v>
      </c>
      <c r="I151" t="s">
        <v>652</v>
      </c>
      <c r="J151" t="s">
        <v>653</v>
      </c>
      <c r="K151" t="s">
        <v>46</v>
      </c>
      <c r="L151" t="s">
        <v>40</v>
      </c>
      <c r="M151" t="s">
        <v>40</v>
      </c>
      <c r="N151" t="s">
        <v>40</v>
      </c>
      <c r="O151" t="s">
        <v>40</v>
      </c>
      <c r="P151" t="s">
        <v>40</v>
      </c>
      <c r="Q151" t="s">
        <v>40</v>
      </c>
      <c r="R151" t="s">
        <v>40</v>
      </c>
      <c r="S151" t="s">
        <v>40</v>
      </c>
      <c r="T151" t="s">
        <v>40</v>
      </c>
      <c r="U151" t="s">
        <v>40</v>
      </c>
      <c r="V151" t="s">
        <v>40</v>
      </c>
      <c r="W151" t="s">
        <v>40</v>
      </c>
      <c r="X151" t="s">
        <v>40</v>
      </c>
      <c r="Y151" t="s">
        <v>40</v>
      </c>
      <c r="Z151" t="s">
        <v>40</v>
      </c>
      <c r="AA151" t="s">
        <v>40</v>
      </c>
      <c r="AB151" t="s">
        <v>40</v>
      </c>
      <c r="AC151" t="s">
        <v>40</v>
      </c>
      <c r="AD151" t="s">
        <v>40</v>
      </c>
      <c r="AE151" t="s">
        <v>40</v>
      </c>
      <c r="AF151" t="s">
        <v>40</v>
      </c>
      <c r="AG151" t="s">
        <v>40</v>
      </c>
      <c r="AH151" t="s">
        <v>40</v>
      </c>
      <c r="AI151" t="s">
        <v>40</v>
      </c>
      <c r="AJ151" t="s">
        <v>40</v>
      </c>
      <c r="AK151" t="s">
        <v>40</v>
      </c>
      <c r="AL151" t="s">
        <v>40</v>
      </c>
      <c r="AM151" t="s">
        <v>40</v>
      </c>
      <c r="AN151" t="s">
        <v>40</v>
      </c>
      <c r="AO151">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FC76-3988-465C-9F56-C956A77882FE}">
  <dimension ref="A1:AN339"/>
  <sheetViews>
    <sheetView workbookViewId="0">
      <selection sqref="A1:XFD1048576"/>
    </sheetView>
  </sheetViews>
  <sheetFormatPr defaultRowHeight="14.45"/>
  <sheetData>
    <row r="1" spans="1:40">
      <c r="B1" t="s">
        <v>654</v>
      </c>
      <c r="C1" t="s">
        <v>2</v>
      </c>
      <c r="D1" t="s">
        <v>655</v>
      </c>
      <c r="E1" t="s">
        <v>3</v>
      </c>
      <c r="F1" t="s">
        <v>656</v>
      </c>
      <c r="G1" t="s">
        <v>657</v>
      </c>
      <c r="H1" t="s">
        <v>658</v>
      </c>
      <c r="I1" t="s">
        <v>659</v>
      </c>
      <c r="J1" t="s">
        <v>660</v>
      </c>
      <c r="K1" t="s">
        <v>661</v>
      </c>
      <c r="L1" t="s">
        <v>662</v>
      </c>
      <c r="M1" t="s">
        <v>663</v>
      </c>
      <c r="N1" t="s">
        <v>664</v>
      </c>
      <c r="O1" t="s">
        <v>665</v>
      </c>
      <c r="P1" t="s">
        <v>666</v>
      </c>
      <c r="Q1" t="s">
        <v>667</v>
      </c>
      <c r="R1" t="s">
        <v>668</v>
      </c>
      <c r="S1" t="s">
        <v>669</v>
      </c>
      <c r="T1" t="s">
        <v>670</v>
      </c>
      <c r="U1" t="s">
        <v>671</v>
      </c>
      <c r="V1" t="s">
        <v>672</v>
      </c>
      <c r="W1" t="s">
        <v>673</v>
      </c>
      <c r="X1" t="s">
        <v>674</v>
      </c>
      <c r="Y1" t="s">
        <v>675</v>
      </c>
      <c r="Z1" t="s">
        <v>676</v>
      </c>
      <c r="AA1" t="s">
        <v>677</v>
      </c>
      <c r="AB1" t="s">
        <v>678</v>
      </c>
      <c r="AC1" t="s">
        <v>679</v>
      </c>
      <c r="AD1" t="s">
        <v>680</v>
      </c>
      <c r="AE1" t="s">
        <v>681</v>
      </c>
      <c r="AF1" t="s">
        <v>682</v>
      </c>
      <c r="AG1" t="s">
        <v>683</v>
      </c>
      <c r="AH1" t="s">
        <v>684</v>
      </c>
      <c r="AI1" t="s">
        <v>685</v>
      </c>
      <c r="AJ1" t="s">
        <v>686</v>
      </c>
      <c r="AK1" t="s">
        <v>687</v>
      </c>
      <c r="AL1" t="s">
        <v>688</v>
      </c>
      <c r="AM1" t="s">
        <v>689</v>
      </c>
      <c r="AN1" t="s">
        <v>690</v>
      </c>
    </row>
    <row r="2" spans="1:40">
      <c r="A2">
        <v>1</v>
      </c>
      <c r="B2" t="s">
        <v>41</v>
      </c>
      <c r="C2" t="s">
        <v>41</v>
      </c>
      <c r="D2">
        <v>144</v>
      </c>
      <c r="E2">
        <v>69</v>
      </c>
      <c r="F2" t="s">
        <v>691</v>
      </c>
      <c r="G2" t="s">
        <v>692</v>
      </c>
      <c r="H2" t="s">
        <v>693</v>
      </c>
      <c r="I2">
        <v>6.5</v>
      </c>
      <c r="J2">
        <v>-5.5166666666666604</v>
      </c>
      <c r="K2" t="s">
        <v>40</v>
      </c>
      <c r="L2" t="s">
        <v>40</v>
      </c>
      <c r="M2" t="s">
        <v>40</v>
      </c>
      <c r="N2" t="s">
        <v>40</v>
      </c>
      <c r="O2" t="s">
        <v>40</v>
      </c>
      <c r="P2" t="s">
        <v>40</v>
      </c>
      <c r="Q2" t="s">
        <v>40</v>
      </c>
      <c r="R2" t="s">
        <v>40</v>
      </c>
      <c r="S2" t="s">
        <v>40</v>
      </c>
      <c r="T2" t="s">
        <v>40</v>
      </c>
      <c r="U2">
        <v>1444.1</v>
      </c>
      <c r="V2">
        <v>26.3</v>
      </c>
      <c r="W2" t="s">
        <v>694</v>
      </c>
      <c r="X2" t="s">
        <v>40</v>
      </c>
      <c r="Y2" t="s">
        <v>695</v>
      </c>
      <c r="Z2" t="s">
        <v>40</v>
      </c>
      <c r="AA2" t="s">
        <v>40</v>
      </c>
      <c r="AB2" t="s">
        <v>40</v>
      </c>
      <c r="AC2" t="s">
        <v>40</v>
      </c>
      <c r="AD2" t="s">
        <v>40</v>
      </c>
      <c r="AE2" t="s">
        <v>40</v>
      </c>
      <c r="AF2" t="s">
        <v>40</v>
      </c>
      <c r="AG2" t="s">
        <v>40</v>
      </c>
      <c r="AH2" t="s">
        <v>40</v>
      </c>
      <c r="AI2" t="s">
        <v>40</v>
      </c>
      <c r="AJ2" t="s">
        <v>40</v>
      </c>
      <c r="AK2" t="s">
        <v>40</v>
      </c>
      <c r="AL2" t="s">
        <v>40</v>
      </c>
      <c r="AM2" t="s">
        <v>40</v>
      </c>
      <c r="AN2" t="s">
        <v>40</v>
      </c>
    </row>
    <row r="3" spans="1:40">
      <c r="A3">
        <v>2</v>
      </c>
      <c r="B3" t="s">
        <v>41</v>
      </c>
      <c r="C3" t="s">
        <v>41</v>
      </c>
      <c r="D3">
        <v>3016</v>
      </c>
      <c r="E3">
        <v>351</v>
      </c>
      <c r="F3" t="s">
        <v>696</v>
      </c>
      <c r="G3" t="s">
        <v>697</v>
      </c>
      <c r="H3" t="s">
        <v>698</v>
      </c>
      <c r="I3">
        <v>-2.99675</v>
      </c>
      <c r="J3">
        <v>-46.096069499999899</v>
      </c>
      <c r="K3" t="s">
        <v>40</v>
      </c>
      <c r="L3" t="s">
        <v>40</v>
      </c>
      <c r="M3" t="s">
        <v>40</v>
      </c>
      <c r="N3" t="s">
        <v>40</v>
      </c>
      <c r="O3" t="s">
        <v>40</v>
      </c>
      <c r="P3" t="s">
        <v>40</v>
      </c>
      <c r="Q3" t="s">
        <v>40</v>
      </c>
      <c r="R3" t="s">
        <v>40</v>
      </c>
      <c r="S3" t="s">
        <v>40</v>
      </c>
      <c r="T3" t="s">
        <v>40</v>
      </c>
      <c r="U3">
        <v>2200</v>
      </c>
      <c r="V3" t="s">
        <v>40</v>
      </c>
      <c r="W3" t="s">
        <v>699</v>
      </c>
      <c r="X3" t="s">
        <v>700</v>
      </c>
      <c r="Y3" t="s">
        <v>40</v>
      </c>
      <c r="Z3" t="s">
        <v>40</v>
      </c>
      <c r="AA3" t="s">
        <v>40</v>
      </c>
      <c r="AB3" t="s">
        <v>40</v>
      </c>
      <c r="AC3" t="s">
        <v>40</v>
      </c>
      <c r="AD3" t="s">
        <v>40</v>
      </c>
      <c r="AE3" t="s">
        <v>40</v>
      </c>
      <c r="AF3" t="s">
        <v>40</v>
      </c>
      <c r="AG3" t="s">
        <v>40</v>
      </c>
      <c r="AH3" t="s">
        <v>40</v>
      </c>
      <c r="AI3" t="s">
        <v>40</v>
      </c>
      <c r="AJ3" t="s">
        <v>40</v>
      </c>
      <c r="AK3" t="s">
        <v>40</v>
      </c>
      <c r="AL3" t="s">
        <v>40</v>
      </c>
      <c r="AM3" t="s">
        <v>40</v>
      </c>
      <c r="AN3" t="s">
        <v>40</v>
      </c>
    </row>
    <row r="4" spans="1:40">
      <c r="A4">
        <v>3</v>
      </c>
      <c r="B4" t="s">
        <v>41</v>
      </c>
      <c r="C4" t="s">
        <v>41</v>
      </c>
      <c r="D4">
        <v>3017</v>
      </c>
      <c r="E4">
        <v>351</v>
      </c>
      <c r="F4" t="s">
        <v>701</v>
      </c>
      <c r="G4" t="s">
        <v>697</v>
      </c>
      <c r="H4" t="s">
        <v>698</v>
      </c>
      <c r="I4">
        <v>-2.8767635</v>
      </c>
      <c r="J4">
        <v>-46.383430500000003</v>
      </c>
      <c r="K4" t="s">
        <v>40</v>
      </c>
      <c r="L4" t="s">
        <v>40</v>
      </c>
      <c r="M4" t="s">
        <v>40</v>
      </c>
      <c r="N4" t="s">
        <v>40</v>
      </c>
      <c r="O4" t="s">
        <v>40</v>
      </c>
      <c r="P4" t="s">
        <v>40</v>
      </c>
      <c r="Q4" t="s">
        <v>40</v>
      </c>
      <c r="R4" t="s">
        <v>40</v>
      </c>
      <c r="S4" t="s">
        <v>40</v>
      </c>
      <c r="T4" t="s">
        <v>40</v>
      </c>
      <c r="U4">
        <v>2200</v>
      </c>
      <c r="V4" t="s">
        <v>40</v>
      </c>
      <c r="W4" t="s">
        <v>699</v>
      </c>
      <c r="X4" t="s">
        <v>700</v>
      </c>
      <c r="Y4" t="s">
        <v>40</v>
      </c>
      <c r="Z4" t="s">
        <v>40</v>
      </c>
      <c r="AA4" t="s">
        <v>40</v>
      </c>
      <c r="AB4" t="s">
        <v>40</v>
      </c>
      <c r="AC4" t="s">
        <v>40</v>
      </c>
      <c r="AD4" t="s">
        <v>40</v>
      </c>
      <c r="AE4" t="s">
        <v>40</v>
      </c>
      <c r="AF4" t="s">
        <v>40</v>
      </c>
      <c r="AG4" t="s">
        <v>40</v>
      </c>
      <c r="AH4" t="s">
        <v>40</v>
      </c>
      <c r="AI4" t="s">
        <v>40</v>
      </c>
      <c r="AJ4" t="s">
        <v>40</v>
      </c>
      <c r="AK4" t="s">
        <v>40</v>
      </c>
      <c r="AL4" t="s">
        <v>40</v>
      </c>
      <c r="AM4" t="s">
        <v>40</v>
      </c>
      <c r="AN4" t="s">
        <v>40</v>
      </c>
    </row>
    <row r="5" spans="1:40">
      <c r="A5">
        <v>4</v>
      </c>
      <c r="B5" t="s">
        <v>41</v>
      </c>
      <c r="C5" t="s">
        <v>41</v>
      </c>
      <c r="D5">
        <v>3018</v>
      </c>
      <c r="E5">
        <v>351</v>
      </c>
      <c r="F5" t="s">
        <v>702</v>
      </c>
      <c r="G5" t="s">
        <v>703</v>
      </c>
      <c r="H5" t="s">
        <v>698</v>
      </c>
      <c r="I5">
        <v>-2.3809999999999998</v>
      </c>
      <c r="J5">
        <v>-48.211583500000003</v>
      </c>
      <c r="K5" t="s">
        <v>40</v>
      </c>
      <c r="L5" t="s">
        <v>40</v>
      </c>
      <c r="M5" t="s">
        <v>40</v>
      </c>
      <c r="N5" t="s">
        <v>40</v>
      </c>
      <c r="O5" t="s">
        <v>40</v>
      </c>
      <c r="P5" t="s">
        <v>40</v>
      </c>
      <c r="Q5" t="s">
        <v>40</v>
      </c>
      <c r="R5" t="s">
        <v>40</v>
      </c>
      <c r="S5" t="s">
        <v>40</v>
      </c>
      <c r="T5" t="s">
        <v>40</v>
      </c>
      <c r="U5">
        <v>2300</v>
      </c>
      <c r="V5" t="s">
        <v>40</v>
      </c>
      <c r="W5" t="s">
        <v>699</v>
      </c>
      <c r="X5" t="s">
        <v>700</v>
      </c>
      <c r="Y5" t="s">
        <v>40</v>
      </c>
      <c r="Z5" t="s">
        <v>40</v>
      </c>
      <c r="AA5" t="s">
        <v>40</v>
      </c>
      <c r="AB5" t="s">
        <v>40</v>
      </c>
      <c r="AC5" t="s">
        <v>40</v>
      </c>
      <c r="AD5" t="s">
        <v>40</v>
      </c>
      <c r="AE5" t="s">
        <v>40</v>
      </c>
      <c r="AF5" t="s">
        <v>40</v>
      </c>
      <c r="AG5" t="s">
        <v>40</v>
      </c>
      <c r="AH5" t="s">
        <v>40</v>
      </c>
      <c r="AI5" t="s">
        <v>40</v>
      </c>
      <c r="AJ5" t="s">
        <v>40</v>
      </c>
      <c r="AK5" t="s">
        <v>40</v>
      </c>
      <c r="AL5" t="s">
        <v>40</v>
      </c>
      <c r="AM5" t="s">
        <v>40</v>
      </c>
      <c r="AN5" t="s">
        <v>40</v>
      </c>
    </row>
    <row r="6" spans="1:40">
      <c r="A6">
        <v>5</v>
      </c>
      <c r="B6" t="s">
        <v>40</v>
      </c>
      <c r="C6" t="s">
        <v>78</v>
      </c>
      <c r="D6">
        <v>3028</v>
      </c>
      <c r="E6">
        <v>499</v>
      </c>
      <c r="F6" t="s">
        <v>704</v>
      </c>
      <c r="G6" t="s">
        <v>705</v>
      </c>
      <c r="H6" t="s">
        <v>706</v>
      </c>
      <c r="I6">
        <v>9.9380000000000006</v>
      </c>
      <c r="J6">
        <v>-83.7289999999999</v>
      </c>
      <c r="K6">
        <v>9.9</v>
      </c>
      <c r="L6">
        <v>38</v>
      </c>
      <c r="M6">
        <v>0</v>
      </c>
      <c r="N6" t="s">
        <v>707</v>
      </c>
      <c r="O6">
        <v>83.7</v>
      </c>
      <c r="P6">
        <v>29</v>
      </c>
      <c r="Q6">
        <v>0</v>
      </c>
      <c r="R6" t="s">
        <v>708</v>
      </c>
      <c r="S6" t="s">
        <v>40</v>
      </c>
      <c r="T6">
        <v>1000</v>
      </c>
      <c r="U6">
        <v>3014</v>
      </c>
      <c r="V6">
        <v>999</v>
      </c>
      <c r="W6" t="s">
        <v>709</v>
      </c>
      <c r="X6" t="s">
        <v>40</v>
      </c>
      <c r="Y6" t="s">
        <v>710</v>
      </c>
      <c r="Z6" t="s">
        <v>40</v>
      </c>
      <c r="AA6" t="s">
        <v>40</v>
      </c>
      <c r="AB6" t="s">
        <v>40</v>
      </c>
      <c r="AC6" t="s">
        <v>40</v>
      </c>
      <c r="AD6" t="s">
        <v>40</v>
      </c>
      <c r="AE6" t="s">
        <v>40</v>
      </c>
      <c r="AF6" t="s">
        <v>40</v>
      </c>
      <c r="AG6" t="s">
        <v>40</v>
      </c>
      <c r="AH6" t="s">
        <v>40</v>
      </c>
      <c r="AI6" t="s">
        <v>40</v>
      </c>
      <c r="AJ6" t="s">
        <v>40</v>
      </c>
      <c r="AK6" t="s">
        <v>40</v>
      </c>
      <c r="AL6" t="s">
        <v>40</v>
      </c>
      <c r="AM6" t="s">
        <v>40</v>
      </c>
      <c r="AN6" t="s">
        <v>40</v>
      </c>
    </row>
    <row r="7" spans="1:40">
      <c r="A7">
        <v>6</v>
      </c>
      <c r="B7" t="s">
        <v>40</v>
      </c>
      <c r="C7" t="s">
        <v>566</v>
      </c>
      <c r="D7">
        <v>3076</v>
      </c>
      <c r="E7">
        <v>800</v>
      </c>
      <c r="F7" t="s">
        <v>711</v>
      </c>
      <c r="G7" t="s">
        <v>712</v>
      </c>
      <c r="H7" t="s">
        <v>713</v>
      </c>
      <c r="I7">
        <v>-10.775235</v>
      </c>
      <c r="J7">
        <v>-75.2215025</v>
      </c>
      <c r="K7" t="s">
        <v>40</v>
      </c>
      <c r="L7" t="s">
        <v>40</v>
      </c>
      <c r="M7" t="s">
        <v>40</v>
      </c>
      <c r="N7" t="s">
        <v>40</v>
      </c>
      <c r="O7" t="s">
        <v>40</v>
      </c>
      <c r="P7" t="s">
        <v>40</v>
      </c>
      <c r="Q7" t="s">
        <v>40</v>
      </c>
      <c r="R7" t="s">
        <v>40</v>
      </c>
      <c r="S7" t="s">
        <v>714</v>
      </c>
      <c r="T7">
        <v>1550</v>
      </c>
      <c r="U7">
        <v>1590</v>
      </c>
      <c r="V7">
        <v>17.8</v>
      </c>
      <c r="W7" t="s">
        <v>715</v>
      </c>
      <c r="X7" t="s">
        <v>716</v>
      </c>
      <c r="Y7" t="s">
        <v>40</v>
      </c>
      <c r="Z7" t="s">
        <v>40</v>
      </c>
      <c r="AA7" t="s">
        <v>40</v>
      </c>
      <c r="AB7" t="s">
        <v>40</v>
      </c>
      <c r="AC7" t="s">
        <v>40</v>
      </c>
      <c r="AD7" t="s">
        <v>40</v>
      </c>
      <c r="AE7" t="s">
        <v>40</v>
      </c>
      <c r="AF7" t="s">
        <v>40</v>
      </c>
      <c r="AG7" t="s">
        <v>40</v>
      </c>
      <c r="AH7" t="s">
        <v>40</v>
      </c>
      <c r="AI7" t="s">
        <v>40</v>
      </c>
      <c r="AJ7" t="s">
        <v>40</v>
      </c>
      <c r="AK7" t="s">
        <v>40</v>
      </c>
      <c r="AL7" t="s">
        <v>40</v>
      </c>
      <c r="AM7" t="s">
        <v>40</v>
      </c>
      <c r="AN7" t="s">
        <v>40</v>
      </c>
    </row>
    <row r="8" spans="1:40">
      <c r="A8">
        <v>7</v>
      </c>
      <c r="B8" t="s">
        <v>40</v>
      </c>
      <c r="C8" t="s">
        <v>566</v>
      </c>
      <c r="D8">
        <v>3077</v>
      </c>
      <c r="E8">
        <v>800</v>
      </c>
      <c r="F8" t="s">
        <v>717</v>
      </c>
      <c r="G8" t="s">
        <v>712</v>
      </c>
      <c r="H8" t="s">
        <v>713</v>
      </c>
      <c r="I8">
        <v>-10.765572884933301</v>
      </c>
      <c r="J8">
        <v>-75.260396068369204</v>
      </c>
      <c r="K8" t="s">
        <v>40</v>
      </c>
      <c r="L8" t="s">
        <v>40</v>
      </c>
      <c r="M8" t="s">
        <v>40</v>
      </c>
      <c r="N8" t="s">
        <v>40</v>
      </c>
      <c r="O8" t="s">
        <v>40</v>
      </c>
      <c r="P8" t="s">
        <v>40</v>
      </c>
      <c r="Q8" t="s">
        <v>40</v>
      </c>
      <c r="R8" t="s">
        <v>40</v>
      </c>
      <c r="S8" t="s">
        <v>714</v>
      </c>
      <c r="T8">
        <v>1540</v>
      </c>
      <c r="U8">
        <v>1590</v>
      </c>
      <c r="V8">
        <v>17.8</v>
      </c>
      <c r="W8" t="s">
        <v>715</v>
      </c>
      <c r="X8" t="s">
        <v>718</v>
      </c>
      <c r="Y8" t="s">
        <v>40</v>
      </c>
      <c r="Z8" t="s">
        <v>40</v>
      </c>
      <c r="AA8" t="s">
        <v>40</v>
      </c>
      <c r="AB8" t="s">
        <v>40</v>
      </c>
      <c r="AC8" t="s">
        <v>40</v>
      </c>
      <c r="AD8" t="s">
        <v>40</v>
      </c>
      <c r="AE8" t="s">
        <v>40</v>
      </c>
      <c r="AF8" t="s">
        <v>40</v>
      </c>
      <c r="AG8" t="s">
        <v>40</v>
      </c>
      <c r="AH8" t="s">
        <v>40</v>
      </c>
      <c r="AI8" t="s">
        <v>40</v>
      </c>
      <c r="AJ8" t="s">
        <v>40</v>
      </c>
      <c r="AK8" t="s">
        <v>40</v>
      </c>
      <c r="AL8" t="s">
        <v>40</v>
      </c>
      <c r="AM8" t="s">
        <v>40</v>
      </c>
      <c r="AN8" t="s">
        <v>40</v>
      </c>
    </row>
    <row r="9" spans="1:40">
      <c r="A9">
        <v>8</v>
      </c>
      <c r="B9" t="s">
        <v>40</v>
      </c>
      <c r="C9" t="s">
        <v>566</v>
      </c>
      <c r="D9">
        <v>3078</v>
      </c>
      <c r="E9">
        <v>800</v>
      </c>
      <c r="F9" t="s">
        <v>719</v>
      </c>
      <c r="G9" t="s">
        <v>712</v>
      </c>
      <c r="H9" t="s">
        <v>713</v>
      </c>
      <c r="I9">
        <v>-10.708751678293501</v>
      </c>
      <c r="J9">
        <v>-75.257137565623196</v>
      </c>
      <c r="K9" t="s">
        <v>40</v>
      </c>
      <c r="L9" t="s">
        <v>40</v>
      </c>
      <c r="M9" t="s">
        <v>40</v>
      </c>
      <c r="N9" t="s">
        <v>40</v>
      </c>
      <c r="O9" t="s">
        <v>40</v>
      </c>
      <c r="P9" t="s">
        <v>40</v>
      </c>
      <c r="Q9" t="s">
        <v>40</v>
      </c>
      <c r="R9" t="s">
        <v>40</v>
      </c>
      <c r="S9" t="s">
        <v>714</v>
      </c>
      <c r="T9">
        <v>1660</v>
      </c>
      <c r="U9">
        <v>1590</v>
      </c>
      <c r="V9">
        <v>17.8</v>
      </c>
      <c r="W9" t="s">
        <v>715</v>
      </c>
      <c r="X9" t="s">
        <v>720</v>
      </c>
      <c r="Y9" t="s">
        <v>40</v>
      </c>
      <c r="Z9" t="s">
        <v>40</v>
      </c>
      <c r="AA9" t="s">
        <v>40</v>
      </c>
      <c r="AB9" t="s">
        <v>40</v>
      </c>
      <c r="AC9" t="s">
        <v>40</v>
      </c>
      <c r="AD9" t="s">
        <v>40</v>
      </c>
      <c r="AE9" t="s">
        <v>40</v>
      </c>
      <c r="AF9" t="s">
        <v>40</v>
      </c>
      <c r="AG9" t="s">
        <v>40</v>
      </c>
      <c r="AH9" t="s">
        <v>40</v>
      </c>
      <c r="AI9" t="s">
        <v>40</v>
      </c>
      <c r="AJ9" t="s">
        <v>40</v>
      </c>
      <c r="AK9" t="s">
        <v>40</v>
      </c>
      <c r="AL9" t="s">
        <v>40</v>
      </c>
      <c r="AM9" t="s">
        <v>40</v>
      </c>
      <c r="AN9" t="s">
        <v>40</v>
      </c>
    </row>
    <row r="10" spans="1:40">
      <c r="A10">
        <v>9</v>
      </c>
      <c r="B10" t="s">
        <v>40</v>
      </c>
      <c r="C10" t="s">
        <v>721</v>
      </c>
      <c r="D10" t="s">
        <v>722</v>
      </c>
      <c r="E10">
        <v>975</v>
      </c>
      <c r="F10" t="s">
        <v>723</v>
      </c>
      <c r="G10" t="s">
        <v>723</v>
      </c>
      <c r="H10" t="s">
        <v>698</v>
      </c>
      <c r="I10">
        <v>-14.5927778</v>
      </c>
      <c r="J10">
        <v>-39.283888888888697</v>
      </c>
      <c r="K10" t="s">
        <v>40</v>
      </c>
      <c r="L10" t="s">
        <v>40</v>
      </c>
      <c r="M10" t="s">
        <v>40</v>
      </c>
      <c r="N10" t="s">
        <v>40</v>
      </c>
      <c r="O10" t="s">
        <v>40</v>
      </c>
      <c r="P10" t="s">
        <v>40</v>
      </c>
      <c r="Q10" t="s">
        <v>40</v>
      </c>
      <c r="R10" t="s">
        <v>40</v>
      </c>
      <c r="S10" t="s">
        <v>40</v>
      </c>
      <c r="T10" t="s">
        <v>40</v>
      </c>
      <c r="U10">
        <v>1500</v>
      </c>
      <c r="V10">
        <v>24.2</v>
      </c>
      <c r="W10" t="s">
        <v>724</v>
      </c>
      <c r="X10" t="s">
        <v>725</v>
      </c>
      <c r="Y10" t="s">
        <v>40</v>
      </c>
      <c r="Z10" t="s">
        <v>40</v>
      </c>
      <c r="AA10" t="s">
        <v>40</v>
      </c>
      <c r="AB10" t="s">
        <v>40</v>
      </c>
      <c r="AC10" t="s">
        <v>40</v>
      </c>
      <c r="AD10" t="s">
        <v>40</v>
      </c>
      <c r="AE10" t="s">
        <v>40</v>
      </c>
      <c r="AF10" t="s">
        <v>40</v>
      </c>
      <c r="AG10" t="s">
        <v>40</v>
      </c>
      <c r="AH10" t="s">
        <v>40</v>
      </c>
      <c r="AI10" t="s">
        <v>40</v>
      </c>
      <c r="AJ10" t="s">
        <v>40</v>
      </c>
      <c r="AK10" t="s">
        <v>40</v>
      </c>
      <c r="AL10" t="s">
        <v>40</v>
      </c>
      <c r="AM10" t="s">
        <v>40</v>
      </c>
      <c r="AN10" t="s">
        <v>40</v>
      </c>
    </row>
    <row r="11" spans="1:40">
      <c r="A11">
        <v>10</v>
      </c>
      <c r="B11" t="s">
        <v>40</v>
      </c>
      <c r="C11" t="s">
        <v>721</v>
      </c>
      <c r="D11" t="s">
        <v>726</v>
      </c>
      <c r="E11">
        <v>975</v>
      </c>
      <c r="F11" t="s">
        <v>727</v>
      </c>
      <c r="G11" t="s">
        <v>727</v>
      </c>
      <c r="H11" t="s">
        <v>698</v>
      </c>
      <c r="I11" t="s">
        <v>40</v>
      </c>
      <c r="J11" t="s">
        <v>40</v>
      </c>
      <c r="K11" t="s">
        <v>40</v>
      </c>
      <c r="L11" t="s">
        <v>40</v>
      </c>
      <c r="M11" t="s">
        <v>40</v>
      </c>
      <c r="N11" t="s">
        <v>40</v>
      </c>
      <c r="O11" t="s">
        <v>40</v>
      </c>
      <c r="P11" t="s">
        <v>40</v>
      </c>
      <c r="Q11" t="s">
        <v>40</v>
      </c>
      <c r="R11" t="s">
        <v>40</v>
      </c>
      <c r="S11" t="s">
        <v>40</v>
      </c>
      <c r="T11" t="s">
        <v>40</v>
      </c>
      <c r="U11" t="s">
        <v>40</v>
      </c>
      <c r="V11" t="s">
        <v>40</v>
      </c>
      <c r="W11" t="s">
        <v>724</v>
      </c>
      <c r="X11" t="s">
        <v>40</v>
      </c>
      <c r="Y11" t="s">
        <v>40</v>
      </c>
      <c r="Z11" t="s">
        <v>40</v>
      </c>
      <c r="AA11" t="s">
        <v>40</v>
      </c>
      <c r="AB11" t="s">
        <v>40</v>
      </c>
      <c r="AC11" t="s">
        <v>40</v>
      </c>
      <c r="AD11" t="s">
        <v>40</v>
      </c>
      <c r="AE11" t="s">
        <v>40</v>
      </c>
      <c r="AF11" t="s">
        <v>40</v>
      </c>
      <c r="AG11" t="s">
        <v>40</v>
      </c>
      <c r="AH11" t="s">
        <v>40</v>
      </c>
      <c r="AI11" t="s">
        <v>40</v>
      </c>
      <c r="AJ11" t="s">
        <v>40</v>
      </c>
      <c r="AK11" t="s">
        <v>40</v>
      </c>
      <c r="AL11" t="s">
        <v>40</v>
      </c>
      <c r="AM11" t="s">
        <v>40</v>
      </c>
      <c r="AN11" t="s">
        <v>40</v>
      </c>
    </row>
    <row r="12" spans="1:40">
      <c r="A12">
        <v>11</v>
      </c>
      <c r="B12" t="s">
        <v>40</v>
      </c>
      <c r="C12" t="s">
        <v>566</v>
      </c>
      <c r="D12" t="s">
        <v>40</v>
      </c>
      <c r="E12">
        <v>975</v>
      </c>
      <c r="F12" t="s">
        <v>728</v>
      </c>
      <c r="G12" t="s">
        <v>729</v>
      </c>
      <c r="H12" t="s">
        <v>698</v>
      </c>
      <c r="I12">
        <v>-13.5927799999999</v>
      </c>
      <c r="J12">
        <v>-39.28389</v>
      </c>
      <c r="K12" t="s">
        <v>40</v>
      </c>
      <c r="L12" t="s">
        <v>40</v>
      </c>
      <c r="M12" t="s">
        <v>40</v>
      </c>
      <c r="N12" t="s">
        <v>40</v>
      </c>
      <c r="O12" t="s">
        <v>40</v>
      </c>
      <c r="P12" t="s">
        <v>40</v>
      </c>
      <c r="Q12" t="s">
        <v>40</v>
      </c>
      <c r="R12" t="s">
        <v>40</v>
      </c>
      <c r="S12" t="s">
        <v>40</v>
      </c>
      <c r="T12" t="s">
        <v>40</v>
      </c>
      <c r="U12" t="s">
        <v>40</v>
      </c>
      <c r="V12" t="s">
        <v>40</v>
      </c>
      <c r="W12" t="s">
        <v>40</v>
      </c>
      <c r="X12" t="s">
        <v>40</v>
      </c>
      <c r="Y12" t="s">
        <v>40</v>
      </c>
      <c r="Z12" t="s">
        <v>40</v>
      </c>
      <c r="AA12" t="s">
        <v>40</v>
      </c>
      <c r="AB12" t="s">
        <v>40</v>
      </c>
      <c r="AC12" t="s">
        <v>40</v>
      </c>
      <c r="AD12" t="s">
        <v>40</v>
      </c>
      <c r="AE12" t="s">
        <v>40</v>
      </c>
      <c r="AF12" t="s">
        <v>40</v>
      </c>
      <c r="AG12" t="s">
        <v>40</v>
      </c>
      <c r="AH12" t="s">
        <v>40</v>
      </c>
      <c r="AI12" t="s">
        <v>40</v>
      </c>
      <c r="AJ12" t="s">
        <v>40</v>
      </c>
      <c r="AK12" t="s">
        <v>40</v>
      </c>
      <c r="AL12" t="s">
        <v>40</v>
      </c>
      <c r="AM12" t="s">
        <v>40</v>
      </c>
      <c r="AN12" t="s">
        <v>40</v>
      </c>
    </row>
    <row r="13" spans="1:40">
      <c r="A13">
        <v>12</v>
      </c>
      <c r="B13" t="s">
        <v>41</v>
      </c>
      <c r="C13" t="s">
        <v>41</v>
      </c>
      <c r="D13">
        <v>3071</v>
      </c>
      <c r="E13">
        <v>1083</v>
      </c>
      <c r="F13" t="s">
        <v>730</v>
      </c>
      <c r="G13" t="s">
        <v>731</v>
      </c>
      <c r="H13" t="s">
        <v>732</v>
      </c>
      <c r="I13">
        <v>-1.661</v>
      </c>
      <c r="J13">
        <v>120.044</v>
      </c>
      <c r="K13" t="s">
        <v>40</v>
      </c>
      <c r="L13" t="s">
        <v>40</v>
      </c>
      <c r="M13" t="s">
        <v>40</v>
      </c>
      <c r="N13" t="s">
        <v>40</v>
      </c>
      <c r="O13" t="s">
        <v>40</v>
      </c>
      <c r="P13" t="s">
        <v>40</v>
      </c>
      <c r="Q13" t="s">
        <v>40</v>
      </c>
      <c r="R13" t="s">
        <v>40</v>
      </c>
      <c r="S13" t="s">
        <v>40</v>
      </c>
      <c r="T13">
        <v>413</v>
      </c>
      <c r="U13">
        <v>2165</v>
      </c>
      <c r="V13">
        <v>25</v>
      </c>
      <c r="W13" t="s">
        <v>733</v>
      </c>
      <c r="X13" t="s">
        <v>734</v>
      </c>
      <c r="Y13" t="s">
        <v>40</v>
      </c>
      <c r="Z13" t="s">
        <v>40</v>
      </c>
      <c r="AA13" t="s">
        <v>40</v>
      </c>
      <c r="AB13" t="s">
        <v>40</v>
      </c>
      <c r="AC13" t="s">
        <v>40</v>
      </c>
      <c r="AD13" t="s">
        <v>40</v>
      </c>
      <c r="AE13" t="s">
        <v>40</v>
      </c>
      <c r="AF13" t="s">
        <v>40</v>
      </c>
      <c r="AG13" t="s">
        <v>40</v>
      </c>
      <c r="AH13" t="s">
        <v>40</v>
      </c>
      <c r="AI13" t="s">
        <v>40</v>
      </c>
      <c r="AJ13" t="s">
        <v>40</v>
      </c>
      <c r="AK13" t="s">
        <v>40</v>
      </c>
      <c r="AL13" t="s">
        <v>40</v>
      </c>
      <c r="AM13" t="s">
        <v>40</v>
      </c>
      <c r="AN13" t="s">
        <v>40</v>
      </c>
    </row>
    <row r="14" spans="1:40">
      <c r="A14">
        <v>13</v>
      </c>
      <c r="B14" t="s">
        <v>41</v>
      </c>
      <c r="C14" t="s">
        <v>41</v>
      </c>
      <c r="D14">
        <v>3071</v>
      </c>
      <c r="E14">
        <v>1083</v>
      </c>
      <c r="F14" t="s">
        <v>735</v>
      </c>
      <c r="G14" t="s">
        <v>731</v>
      </c>
      <c r="H14" t="s">
        <v>732</v>
      </c>
      <c r="I14">
        <v>-1.6419999999999899</v>
      </c>
      <c r="J14">
        <v>120.042</v>
      </c>
      <c r="K14" t="s">
        <v>40</v>
      </c>
      <c r="L14" t="s">
        <v>40</v>
      </c>
      <c r="M14" t="s">
        <v>40</v>
      </c>
      <c r="N14" t="s">
        <v>40</v>
      </c>
      <c r="O14" t="s">
        <v>40</v>
      </c>
      <c r="P14" t="s">
        <v>40</v>
      </c>
      <c r="Q14" t="s">
        <v>40</v>
      </c>
      <c r="R14" t="s">
        <v>40</v>
      </c>
      <c r="S14" t="s">
        <v>40</v>
      </c>
      <c r="T14">
        <v>387</v>
      </c>
      <c r="U14">
        <v>2165</v>
      </c>
      <c r="V14">
        <v>25</v>
      </c>
      <c r="W14" t="s">
        <v>733</v>
      </c>
      <c r="X14" t="s">
        <v>734</v>
      </c>
      <c r="Y14" t="s">
        <v>40</v>
      </c>
      <c r="Z14" t="s">
        <v>40</v>
      </c>
      <c r="AA14" t="s">
        <v>40</v>
      </c>
      <c r="AB14" t="s">
        <v>40</v>
      </c>
      <c r="AC14" t="s">
        <v>40</v>
      </c>
      <c r="AD14" t="s">
        <v>40</v>
      </c>
      <c r="AE14" t="s">
        <v>40</v>
      </c>
      <c r="AF14" t="s">
        <v>40</v>
      </c>
      <c r="AG14" t="s">
        <v>40</v>
      </c>
      <c r="AH14" t="s">
        <v>40</v>
      </c>
      <c r="AI14" t="s">
        <v>40</v>
      </c>
      <c r="AJ14" t="s">
        <v>40</v>
      </c>
      <c r="AK14" t="s">
        <v>40</v>
      </c>
      <c r="AL14" t="s">
        <v>40</v>
      </c>
      <c r="AM14" t="s">
        <v>40</v>
      </c>
      <c r="AN14" t="s">
        <v>40</v>
      </c>
    </row>
    <row r="15" spans="1:40">
      <c r="A15">
        <v>14</v>
      </c>
      <c r="B15" t="s">
        <v>41</v>
      </c>
      <c r="C15" t="s">
        <v>41</v>
      </c>
      <c r="D15">
        <v>3071</v>
      </c>
      <c r="E15">
        <v>1083</v>
      </c>
      <c r="F15" t="s">
        <v>736</v>
      </c>
      <c r="G15" t="s">
        <v>731</v>
      </c>
      <c r="H15" t="s">
        <v>732</v>
      </c>
      <c r="I15">
        <v>-1.611</v>
      </c>
      <c r="J15">
        <v>120.03400000000001</v>
      </c>
      <c r="K15" t="s">
        <v>40</v>
      </c>
      <c r="L15" t="s">
        <v>40</v>
      </c>
      <c r="M15" t="s">
        <v>40</v>
      </c>
      <c r="N15" t="s">
        <v>40</v>
      </c>
      <c r="O15" t="s">
        <v>40</v>
      </c>
      <c r="P15" t="s">
        <v>40</v>
      </c>
      <c r="Q15" t="s">
        <v>40</v>
      </c>
      <c r="R15" t="s">
        <v>40</v>
      </c>
      <c r="S15" t="s">
        <v>40</v>
      </c>
      <c r="T15">
        <v>428</v>
      </c>
      <c r="U15">
        <v>2165</v>
      </c>
      <c r="V15">
        <v>25</v>
      </c>
      <c r="W15" t="s">
        <v>733</v>
      </c>
      <c r="X15" t="s">
        <v>734</v>
      </c>
      <c r="Y15" t="s">
        <v>40</v>
      </c>
      <c r="Z15" t="s">
        <v>40</v>
      </c>
      <c r="AA15" t="s">
        <v>40</v>
      </c>
      <c r="AB15" t="s">
        <v>40</v>
      </c>
      <c r="AC15" t="s">
        <v>40</v>
      </c>
      <c r="AD15" t="s">
        <v>40</v>
      </c>
      <c r="AE15" t="s">
        <v>40</v>
      </c>
      <c r="AF15" t="s">
        <v>40</v>
      </c>
      <c r="AG15" t="s">
        <v>40</v>
      </c>
      <c r="AH15" t="s">
        <v>40</v>
      </c>
      <c r="AI15" t="s">
        <v>40</v>
      </c>
      <c r="AJ15" t="s">
        <v>40</v>
      </c>
      <c r="AK15" t="s">
        <v>40</v>
      </c>
      <c r="AL15" t="s">
        <v>40</v>
      </c>
      <c r="AM15" t="s">
        <v>40</v>
      </c>
      <c r="AN15" t="s">
        <v>40</v>
      </c>
    </row>
    <row r="16" spans="1:40">
      <c r="A16">
        <v>15</v>
      </c>
      <c r="B16" t="s">
        <v>41</v>
      </c>
      <c r="C16" t="s">
        <v>41</v>
      </c>
      <c r="D16">
        <v>3071</v>
      </c>
      <c r="E16">
        <v>1083</v>
      </c>
      <c r="F16" t="s">
        <v>737</v>
      </c>
      <c r="G16" t="s">
        <v>731</v>
      </c>
      <c r="H16" t="s">
        <v>732</v>
      </c>
      <c r="I16">
        <v>-1.611</v>
      </c>
      <c r="J16">
        <v>120.036</v>
      </c>
      <c r="K16" t="s">
        <v>40</v>
      </c>
      <c r="L16" t="s">
        <v>40</v>
      </c>
      <c r="M16" t="s">
        <v>40</v>
      </c>
      <c r="N16" t="s">
        <v>40</v>
      </c>
      <c r="O16" t="s">
        <v>40</v>
      </c>
      <c r="P16" t="s">
        <v>40</v>
      </c>
      <c r="Q16" t="s">
        <v>40</v>
      </c>
      <c r="R16" t="s">
        <v>40</v>
      </c>
      <c r="S16" t="s">
        <v>40</v>
      </c>
      <c r="T16">
        <v>397</v>
      </c>
      <c r="U16">
        <v>2165</v>
      </c>
      <c r="V16">
        <v>25</v>
      </c>
      <c r="W16" t="s">
        <v>733</v>
      </c>
      <c r="X16" t="s">
        <v>734</v>
      </c>
      <c r="Y16" t="s">
        <v>40</v>
      </c>
      <c r="Z16" t="s">
        <v>40</v>
      </c>
      <c r="AA16" t="s">
        <v>40</v>
      </c>
      <c r="AB16" t="s">
        <v>40</v>
      </c>
      <c r="AC16" t="s">
        <v>40</v>
      </c>
      <c r="AD16" t="s">
        <v>40</v>
      </c>
      <c r="AE16" t="s">
        <v>40</v>
      </c>
      <c r="AF16" t="s">
        <v>40</v>
      </c>
      <c r="AG16" t="s">
        <v>40</v>
      </c>
      <c r="AH16" t="s">
        <v>40</v>
      </c>
      <c r="AI16" t="s">
        <v>40</v>
      </c>
      <c r="AJ16" t="s">
        <v>40</v>
      </c>
      <c r="AK16" t="s">
        <v>40</v>
      </c>
      <c r="AL16" t="s">
        <v>40</v>
      </c>
      <c r="AM16" t="s">
        <v>40</v>
      </c>
      <c r="AN16" t="s">
        <v>40</v>
      </c>
    </row>
    <row r="17" spans="1:40">
      <c r="A17">
        <v>16</v>
      </c>
      <c r="B17" t="s">
        <v>41</v>
      </c>
      <c r="C17" t="s">
        <v>41</v>
      </c>
      <c r="D17">
        <v>3071</v>
      </c>
      <c r="E17">
        <v>1083</v>
      </c>
      <c r="F17" t="s">
        <v>738</v>
      </c>
      <c r="G17" t="s">
        <v>731</v>
      </c>
      <c r="H17" t="s">
        <v>732</v>
      </c>
      <c r="I17">
        <v>-1.6080000000000001</v>
      </c>
      <c r="J17">
        <v>120.033</v>
      </c>
      <c r="K17" t="s">
        <v>40</v>
      </c>
      <c r="L17" t="s">
        <v>40</v>
      </c>
      <c r="M17" t="s">
        <v>40</v>
      </c>
      <c r="N17" t="s">
        <v>40</v>
      </c>
      <c r="O17" t="s">
        <v>40</v>
      </c>
      <c r="P17" t="s">
        <v>40</v>
      </c>
      <c r="Q17" t="s">
        <v>40</v>
      </c>
      <c r="R17" t="s">
        <v>40</v>
      </c>
      <c r="S17" t="s">
        <v>40</v>
      </c>
      <c r="T17">
        <v>449</v>
      </c>
      <c r="U17">
        <v>2165</v>
      </c>
      <c r="V17">
        <v>25</v>
      </c>
      <c r="W17" t="s">
        <v>733</v>
      </c>
      <c r="X17" t="s">
        <v>734</v>
      </c>
      <c r="Y17" t="s">
        <v>40</v>
      </c>
      <c r="Z17" t="s">
        <v>40</v>
      </c>
      <c r="AA17" t="s">
        <v>40</v>
      </c>
      <c r="AB17" t="s">
        <v>40</v>
      </c>
      <c r="AC17" t="s">
        <v>40</v>
      </c>
      <c r="AD17" t="s">
        <v>40</v>
      </c>
      <c r="AE17" t="s">
        <v>40</v>
      </c>
      <c r="AF17" t="s">
        <v>40</v>
      </c>
      <c r="AG17" t="s">
        <v>40</v>
      </c>
      <c r="AH17" t="s">
        <v>40</v>
      </c>
      <c r="AI17" t="s">
        <v>40</v>
      </c>
      <c r="AJ17" t="s">
        <v>40</v>
      </c>
      <c r="AK17" t="s">
        <v>40</v>
      </c>
      <c r="AL17" t="s">
        <v>40</v>
      </c>
      <c r="AM17" t="s">
        <v>40</v>
      </c>
      <c r="AN17" t="s">
        <v>40</v>
      </c>
    </row>
    <row r="18" spans="1:40">
      <c r="A18">
        <v>17</v>
      </c>
      <c r="B18" t="s">
        <v>41</v>
      </c>
      <c r="C18" t="s">
        <v>41</v>
      </c>
      <c r="D18">
        <v>3071</v>
      </c>
      <c r="E18">
        <v>1083</v>
      </c>
      <c r="F18" t="s">
        <v>739</v>
      </c>
      <c r="G18" t="s">
        <v>731</v>
      </c>
      <c r="H18" t="s">
        <v>732</v>
      </c>
      <c r="I18">
        <v>-1.60299999999999</v>
      </c>
      <c r="J18">
        <v>120.032333333333</v>
      </c>
      <c r="K18" t="s">
        <v>40</v>
      </c>
      <c r="L18" t="s">
        <v>40</v>
      </c>
      <c r="M18" t="s">
        <v>40</v>
      </c>
      <c r="N18" t="s">
        <v>40</v>
      </c>
      <c r="O18" t="s">
        <v>40</v>
      </c>
      <c r="P18" t="s">
        <v>40</v>
      </c>
      <c r="Q18" t="s">
        <v>40</v>
      </c>
      <c r="R18" t="s">
        <v>40</v>
      </c>
      <c r="S18" t="s">
        <v>40</v>
      </c>
      <c r="T18">
        <v>469</v>
      </c>
      <c r="U18">
        <v>2165</v>
      </c>
      <c r="V18">
        <v>25</v>
      </c>
      <c r="W18" t="s">
        <v>733</v>
      </c>
      <c r="X18" t="s">
        <v>740</v>
      </c>
      <c r="Y18" t="s">
        <v>40</v>
      </c>
      <c r="Z18" t="s">
        <v>40</v>
      </c>
      <c r="AA18" t="s">
        <v>40</v>
      </c>
      <c r="AB18" t="s">
        <v>40</v>
      </c>
      <c r="AC18" t="s">
        <v>40</v>
      </c>
      <c r="AD18" t="s">
        <v>40</v>
      </c>
      <c r="AE18" t="s">
        <v>40</v>
      </c>
      <c r="AF18" t="s">
        <v>40</v>
      </c>
      <c r="AG18" t="s">
        <v>40</v>
      </c>
      <c r="AH18" t="s">
        <v>40</v>
      </c>
      <c r="AI18" t="s">
        <v>40</v>
      </c>
      <c r="AJ18" t="s">
        <v>40</v>
      </c>
      <c r="AK18" t="s">
        <v>40</v>
      </c>
      <c r="AL18" t="s">
        <v>40</v>
      </c>
      <c r="AM18" t="s">
        <v>40</v>
      </c>
      <c r="AN18" t="s">
        <v>40</v>
      </c>
    </row>
    <row r="19" spans="1:40">
      <c r="A19">
        <v>18</v>
      </c>
      <c r="B19" t="s">
        <v>41</v>
      </c>
      <c r="C19" t="s">
        <v>41</v>
      </c>
      <c r="D19">
        <v>3071</v>
      </c>
      <c r="E19">
        <v>1083</v>
      </c>
      <c r="F19" t="s">
        <v>739</v>
      </c>
      <c r="G19" t="s">
        <v>731</v>
      </c>
      <c r="H19" t="s">
        <v>732</v>
      </c>
      <c r="I19">
        <v>-1.579</v>
      </c>
      <c r="J19">
        <v>120.026666666666</v>
      </c>
      <c r="K19" t="s">
        <v>40</v>
      </c>
      <c r="L19" t="s">
        <v>40</v>
      </c>
      <c r="M19" t="s">
        <v>40</v>
      </c>
      <c r="N19" t="s">
        <v>40</v>
      </c>
      <c r="O19" t="s">
        <v>40</v>
      </c>
      <c r="P19" t="s">
        <v>40</v>
      </c>
      <c r="Q19" t="s">
        <v>40</v>
      </c>
      <c r="R19" t="s">
        <v>40</v>
      </c>
      <c r="S19" t="s">
        <v>40</v>
      </c>
      <c r="T19">
        <v>517</v>
      </c>
      <c r="U19">
        <v>2165</v>
      </c>
      <c r="V19">
        <v>25</v>
      </c>
      <c r="W19" t="s">
        <v>733</v>
      </c>
      <c r="X19" t="s">
        <v>740</v>
      </c>
      <c r="Y19" t="s">
        <v>40</v>
      </c>
      <c r="Z19" t="s">
        <v>40</v>
      </c>
      <c r="AA19" t="s">
        <v>40</v>
      </c>
      <c r="AB19" t="s">
        <v>40</v>
      </c>
      <c r="AC19" t="s">
        <v>40</v>
      </c>
      <c r="AD19" t="s">
        <v>40</v>
      </c>
      <c r="AE19" t="s">
        <v>40</v>
      </c>
      <c r="AF19" t="s">
        <v>40</v>
      </c>
      <c r="AG19" t="s">
        <v>40</v>
      </c>
      <c r="AH19" t="s">
        <v>40</v>
      </c>
      <c r="AI19" t="s">
        <v>40</v>
      </c>
      <c r="AJ19" t="s">
        <v>40</v>
      </c>
      <c r="AK19" t="s">
        <v>40</v>
      </c>
      <c r="AL19" t="s">
        <v>40</v>
      </c>
      <c r="AM19" t="s">
        <v>40</v>
      </c>
      <c r="AN19" t="s">
        <v>40</v>
      </c>
    </row>
    <row r="20" spans="1:40">
      <c r="A20">
        <v>19</v>
      </c>
      <c r="B20" t="s">
        <v>41</v>
      </c>
      <c r="C20" t="s">
        <v>41</v>
      </c>
      <c r="D20">
        <v>3071</v>
      </c>
      <c r="E20">
        <v>1083</v>
      </c>
      <c r="F20" t="s">
        <v>741</v>
      </c>
      <c r="G20" t="s">
        <v>731</v>
      </c>
      <c r="H20" t="s">
        <v>732</v>
      </c>
      <c r="I20">
        <v>-1.56699999999999</v>
      </c>
      <c r="J20">
        <v>120.024</v>
      </c>
      <c r="K20" t="s">
        <v>40</v>
      </c>
      <c r="L20" t="s">
        <v>40</v>
      </c>
      <c r="M20" t="s">
        <v>40</v>
      </c>
      <c r="N20" t="s">
        <v>40</v>
      </c>
      <c r="O20" t="s">
        <v>40</v>
      </c>
      <c r="P20" t="s">
        <v>40</v>
      </c>
      <c r="Q20" t="s">
        <v>40</v>
      </c>
      <c r="R20" t="s">
        <v>40</v>
      </c>
      <c r="S20" t="s">
        <v>40</v>
      </c>
      <c r="T20">
        <v>567</v>
      </c>
      <c r="U20">
        <v>2165</v>
      </c>
      <c r="V20">
        <v>25</v>
      </c>
      <c r="W20" t="s">
        <v>733</v>
      </c>
      <c r="X20" t="s">
        <v>734</v>
      </c>
      <c r="Y20" t="s">
        <v>40</v>
      </c>
      <c r="Z20" t="s">
        <v>40</v>
      </c>
      <c r="AA20" t="s">
        <v>40</v>
      </c>
      <c r="AB20" t="s">
        <v>40</v>
      </c>
      <c r="AC20" t="s">
        <v>40</v>
      </c>
      <c r="AD20" t="s">
        <v>40</v>
      </c>
      <c r="AE20" t="s">
        <v>40</v>
      </c>
      <c r="AF20" t="s">
        <v>40</v>
      </c>
      <c r="AG20" t="s">
        <v>40</v>
      </c>
      <c r="AH20" t="s">
        <v>40</v>
      </c>
      <c r="AI20" t="s">
        <v>40</v>
      </c>
      <c r="AJ20" t="s">
        <v>40</v>
      </c>
      <c r="AK20" t="s">
        <v>40</v>
      </c>
      <c r="AL20" t="s">
        <v>40</v>
      </c>
      <c r="AM20" t="s">
        <v>40</v>
      </c>
      <c r="AN20" t="s">
        <v>40</v>
      </c>
    </row>
    <row r="21" spans="1:40">
      <c r="A21">
        <v>20</v>
      </c>
      <c r="B21" t="s">
        <v>41</v>
      </c>
      <c r="C21" t="s">
        <v>41</v>
      </c>
      <c r="D21">
        <v>3071</v>
      </c>
      <c r="E21">
        <v>1083</v>
      </c>
      <c r="F21" t="s">
        <v>742</v>
      </c>
      <c r="G21" t="s">
        <v>731</v>
      </c>
      <c r="H21" t="s">
        <v>732</v>
      </c>
      <c r="I21">
        <v>-1.5589999999999899</v>
      </c>
      <c r="J21">
        <v>120.02200000000001</v>
      </c>
      <c r="K21" t="s">
        <v>40</v>
      </c>
      <c r="L21" t="s">
        <v>40</v>
      </c>
      <c r="M21" t="s">
        <v>40</v>
      </c>
      <c r="N21" t="s">
        <v>40</v>
      </c>
      <c r="O21" t="s">
        <v>40</v>
      </c>
      <c r="P21" t="s">
        <v>40</v>
      </c>
      <c r="Q21" t="s">
        <v>40</v>
      </c>
      <c r="R21" t="s">
        <v>40</v>
      </c>
      <c r="S21" t="s">
        <v>40</v>
      </c>
      <c r="T21">
        <v>556</v>
      </c>
      <c r="U21">
        <v>2165</v>
      </c>
      <c r="V21">
        <v>25</v>
      </c>
      <c r="W21" t="s">
        <v>733</v>
      </c>
      <c r="X21" t="s">
        <v>734</v>
      </c>
      <c r="Y21" t="s">
        <v>40</v>
      </c>
      <c r="Z21" t="s">
        <v>40</v>
      </c>
      <c r="AA21" t="s">
        <v>40</v>
      </c>
      <c r="AB21" t="s">
        <v>40</v>
      </c>
      <c r="AC21" t="s">
        <v>40</v>
      </c>
      <c r="AD21" t="s">
        <v>40</v>
      </c>
      <c r="AE21" t="s">
        <v>40</v>
      </c>
      <c r="AF21" t="s">
        <v>40</v>
      </c>
      <c r="AG21" t="s">
        <v>40</v>
      </c>
      <c r="AH21" t="s">
        <v>40</v>
      </c>
      <c r="AI21" t="s">
        <v>40</v>
      </c>
      <c r="AJ21" t="s">
        <v>40</v>
      </c>
      <c r="AK21" t="s">
        <v>40</v>
      </c>
      <c r="AL21" t="s">
        <v>40</v>
      </c>
      <c r="AM21" t="s">
        <v>40</v>
      </c>
      <c r="AN21" t="s">
        <v>40</v>
      </c>
    </row>
    <row r="22" spans="1:40">
      <c r="A22">
        <v>21</v>
      </c>
      <c r="B22" t="s">
        <v>41</v>
      </c>
      <c r="C22" t="s">
        <v>41</v>
      </c>
      <c r="D22">
        <v>3071</v>
      </c>
      <c r="E22">
        <v>1083</v>
      </c>
      <c r="F22" t="s">
        <v>743</v>
      </c>
      <c r="G22" t="s">
        <v>731</v>
      </c>
      <c r="H22" t="s">
        <v>732</v>
      </c>
      <c r="I22">
        <v>-1.5589999999999899</v>
      </c>
      <c r="J22">
        <v>120.02200000000001</v>
      </c>
      <c r="K22" t="s">
        <v>40</v>
      </c>
      <c r="L22" t="s">
        <v>40</v>
      </c>
      <c r="M22" t="s">
        <v>40</v>
      </c>
      <c r="N22" t="s">
        <v>40</v>
      </c>
      <c r="O22" t="s">
        <v>40</v>
      </c>
      <c r="P22" t="s">
        <v>40</v>
      </c>
      <c r="Q22" t="s">
        <v>40</v>
      </c>
      <c r="R22" t="s">
        <v>40</v>
      </c>
      <c r="S22" t="s">
        <v>40</v>
      </c>
      <c r="T22">
        <v>571</v>
      </c>
      <c r="U22">
        <v>2165</v>
      </c>
      <c r="V22">
        <v>25</v>
      </c>
      <c r="W22" t="s">
        <v>733</v>
      </c>
      <c r="X22" t="s">
        <v>734</v>
      </c>
      <c r="Y22" t="s">
        <v>40</v>
      </c>
      <c r="Z22" t="s">
        <v>40</v>
      </c>
      <c r="AA22" t="s">
        <v>40</v>
      </c>
      <c r="AB22" t="s">
        <v>40</v>
      </c>
      <c r="AC22" t="s">
        <v>40</v>
      </c>
      <c r="AD22" t="s">
        <v>40</v>
      </c>
      <c r="AE22" t="s">
        <v>40</v>
      </c>
      <c r="AF22" t="s">
        <v>40</v>
      </c>
      <c r="AG22" t="s">
        <v>40</v>
      </c>
      <c r="AH22" t="s">
        <v>40</v>
      </c>
      <c r="AI22" t="s">
        <v>40</v>
      </c>
      <c r="AJ22" t="s">
        <v>40</v>
      </c>
      <c r="AK22" t="s">
        <v>40</v>
      </c>
      <c r="AL22" t="s">
        <v>40</v>
      </c>
      <c r="AM22" t="s">
        <v>40</v>
      </c>
      <c r="AN22" t="s">
        <v>40</v>
      </c>
    </row>
    <row r="23" spans="1:40">
      <c r="A23">
        <v>22</v>
      </c>
      <c r="B23" t="s">
        <v>41</v>
      </c>
      <c r="C23" t="s">
        <v>41</v>
      </c>
      <c r="D23">
        <v>3071</v>
      </c>
      <c r="E23">
        <v>1083</v>
      </c>
      <c r="F23" t="s">
        <v>739</v>
      </c>
      <c r="G23" t="s">
        <v>731</v>
      </c>
      <c r="H23" t="s">
        <v>732</v>
      </c>
      <c r="I23">
        <v>-1.3959999999999999</v>
      </c>
      <c r="J23">
        <v>119.98566666666601</v>
      </c>
      <c r="K23" t="s">
        <v>40</v>
      </c>
      <c r="L23" t="s">
        <v>40</v>
      </c>
      <c r="M23" t="s">
        <v>40</v>
      </c>
      <c r="N23" t="s">
        <v>40</v>
      </c>
      <c r="O23" t="s">
        <v>40</v>
      </c>
      <c r="P23" t="s">
        <v>40</v>
      </c>
      <c r="Q23" t="s">
        <v>40</v>
      </c>
      <c r="R23" t="s">
        <v>40</v>
      </c>
      <c r="S23" t="s">
        <v>40</v>
      </c>
      <c r="T23">
        <v>454</v>
      </c>
      <c r="U23">
        <v>2165</v>
      </c>
      <c r="V23">
        <v>25</v>
      </c>
      <c r="W23" t="s">
        <v>733</v>
      </c>
      <c r="X23" t="s">
        <v>740</v>
      </c>
      <c r="Y23" t="s">
        <v>40</v>
      </c>
      <c r="Z23" t="s">
        <v>40</v>
      </c>
      <c r="AA23" t="s">
        <v>40</v>
      </c>
      <c r="AB23" t="s">
        <v>40</v>
      </c>
      <c r="AC23" t="s">
        <v>40</v>
      </c>
      <c r="AD23" t="s">
        <v>40</v>
      </c>
      <c r="AE23" t="s">
        <v>40</v>
      </c>
      <c r="AF23" t="s">
        <v>40</v>
      </c>
      <c r="AG23" t="s">
        <v>40</v>
      </c>
      <c r="AH23" t="s">
        <v>40</v>
      </c>
      <c r="AI23" t="s">
        <v>40</v>
      </c>
      <c r="AJ23" t="s">
        <v>40</v>
      </c>
      <c r="AK23" t="s">
        <v>40</v>
      </c>
      <c r="AL23" t="s">
        <v>40</v>
      </c>
      <c r="AM23" t="s">
        <v>40</v>
      </c>
      <c r="AN23" t="s">
        <v>40</v>
      </c>
    </row>
    <row r="24" spans="1:40">
      <c r="A24">
        <v>23</v>
      </c>
      <c r="B24" t="s">
        <v>41</v>
      </c>
      <c r="C24" t="s">
        <v>41</v>
      </c>
      <c r="D24">
        <v>3071</v>
      </c>
      <c r="E24">
        <v>1083</v>
      </c>
      <c r="F24" t="s">
        <v>744</v>
      </c>
      <c r="G24" t="s">
        <v>731</v>
      </c>
      <c r="H24" t="s">
        <v>732</v>
      </c>
      <c r="I24">
        <v>-0.91600000000000004</v>
      </c>
      <c r="J24">
        <v>119.877</v>
      </c>
      <c r="K24" t="s">
        <v>40</v>
      </c>
      <c r="L24" t="s">
        <v>40</v>
      </c>
      <c r="M24" t="s">
        <v>40</v>
      </c>
      <c r="N24" t="s">
        <v>40</v>
      </c>
      <c r="O24" t="s">
        <v>40</v>
      </c>
      <c r="P24" t="s">
        <v>40</v>
      </c>
      <c r="Q24" t="s">
        <v>40</v>
      </c>
      <c r="R24" t="s">
        <v>40</v>
      </c>
      <c r="S24" t="s">
        <v>40</v>
      </c>
      <c r="T24">
        <v>551</v>
      </c>
      <c r="U24">
        <v>2165</v>
      </c>
      <c r="V24">
        <v>25</v>
      </c>
      <c r="W24" t="s">
        <v>733</v>
      </c>
      <c r="X24" t="s">
        <v>734</v>
      </c>
      <c r="Y24" t="s">
        <v>40</v>
      </c>
      <c r="Z24" t="s">
        <v>40</v>
      </c>
      <c r="AA24" t="s">
        <v>40</v>
      </c>
      <c r="AB24" t="s">
        <v>40</v>
      </c>
      <c r="AC24" t="s">
        <v>40</v>
      </c>
      <c r="AD24" t="s">
        <v>40</v>
      </c>
      <c r="AE24" t="s">
        <v>40</v>
      </c>
      <c r="AF24" t="s">
        <v>40</v>
      </c>
      <c r="AG24" t="s">
        <v>40</v>
      </c>
      <c r="AH24" t="s">
        <v>40</v>
      </c>
      <c r="AI24" t="s">
        <v>40</v>
      </c>
      <c r="AJ24" t="s">
        <v>40</v>
      </c>
      <c r="AK24" t="s">
        <v>40</v>
      </c>
      <c r="AL24" t="s">
        <v>40</v>
      </c>
      <c r="AM24" t="s">
        <v>40</v>
      </c>
      <c r="AN24" t="s">
        <v>40</v>
      </c>
    </row>
    <row r="25" spans="1:40">
      <c r="A25">
        <v>24</v>
      </c>
      <c r="B25" t="s">
        <v>40</v>
      </c>
      <c r="C25" t="s">
        <v>78</v>
      </c>
      <c r="D25">
        <v>3081</v>
      </c>
      <c r="E25">
        <v>1327</v>
      </c>
      <c r="F25" t="s">
        <v>745</v>
      </c>
      <c r="G25" t="s">
        <v>703</v>
      </c>
      <c r="H25" t="s">
        <v>698</v>
      </c>
      <c r="I25">
        <v>-2.4666666666666601</v>
      </c>
      <c r="J25">
        <v>-48.3333333333333</v>
      </c>
      <c r="K25">
        <v>2</v>
      </c>
      <c r="L25">
        <v>28</v>
      </c>
      <c r="M25">
        <v>0</v>
      </c>
      <c r="N25" t="s">
        <v>746</v>
      </c>
      <c r="O25">
        <v>48</v>
      </c>
      <c r="P25">
        <v>20</v>
      </c>
      <c r="Q25">
        <v>0</v>
      </c>
      <c r="R25" t="s">
        <v>708</v>
      </c>
      <c r="S25" t="s">
        <v>40</v>
      </c>
      <c r="T25" t="s">
        <v>747</v>
      </c>
      <c r="U25">
        <v>2300</v>
      </c>
      <c r="V25">
        <v>26</v>
      </c>
      <c r="W25" t="s">
        <v>748</v>
      </c>
      <c r="X25" t="s">
        <v>40</v>
      </c>
      <c r="Y25" t="s">
        <v>749</v>
      </c>
      <c r="Z25" t="s">
        <v>40</v>
      </c>
      <c r="AA25" t="s">
        <v>40</v>
      </c>
      <c r="AB25" t="s">
        <v>40</v>
      </c>
      <c r="AC25" t="s">
        <v>40</v>
      </c>
      <c r="AD25" t="s">
        <v>40</v>
      </c>
      <c r="AE25" t="s">
        <v>40</v>
      </c>
      <c r="AF25" t="s">
        <v>40</v>
      </c>
      <c r="AG25" t="s">
        <v>40</v>
      </c>
      <c r="AH25" t="s">
        <v>40</v>
      </c>
      <c r="AI25" t="s">
        <v>40</v>
      </c>
      <c r="AJ25" t="s">
        <v>40</v>
      </c>
      <c r="AK25" t="s">
        <v>40</v>
      </c>
      <c r="AL25" t="s">
        <v>40</v>
      </c>
      <c r="AM25" t="s">
        <v>40</v>
      </c>
      <c r="AN25" t="s">
        <v>40</v>
      </c>
    </row>
    <row r="26" spans="1:40">
      <c r="A26">
        <v>25</v>
      </c>
      <c r="B26" t="s">
        <v>40</v>
      </c>
      <c r="C26" t="s">
        <v>78</v>
      </c>
      <c r="D26">
        <v>3117</v>
      </c>
      <c r="E26">
        <v>1712</v>
      </c>
      <c r="F26" t="s">
        <v>750</v>
      </c>
      <c r="G26" t="s">
        <v>40</v>
      </c>
      <c r="H26" t="s">
        <v>751</v>
      </c>
      <c r="I26">
        <v>6.16699999999999</v>
      </c>
      <c r="J26">
        <v>38.332999999999899</v>
      </c>
      <c r="K26" t="s">
        <v>40</v>
      </c>
      <c r="L26" t="s">
        <v>40</v>
      </c>
      <c r="M26" t="s">
        <v>40</v>
      </c>
      <c r="N26" t="s">
        <v>40</v>
      </c>
      <c r="O26" t="s">
        <v>40</v>
      </c>
      <c r="P26" t="s">
        <v>40</v>
      </c>
      <c r="Q26" t="s">
        <v>40</v>
      </c>
      <c r="R26" t="s">
        <v>40</v>
      </c>
      <c r="S26" t="s">
        <v>40</v>
      </c>
      <c r="T26" t="s">
        <v>752</v>
      </c>
      <c r="U26" t="s">
        <v>753</v>
      </c>
      <c r="V26" t="s">
        <v>754</v>
      </c>
      <c r="W26" t="s">
        <v>755</v>
      </c>
      <c r="X26" t="s">
        <v>40</v>
      </c>
      <c r="Y26" t="s">
        <v>40</v>
      </c>
      <c r="Z26" t="s">
        <v>40</v>
      </c>
      <c r="AA26" t="s">
        <v>40</v>
      </c>
      <c r="AB26" t="s">
        <v>40</v>
      </c>
      <c r="AC26" t="s">
        <v>40</v>
      </c>
      <c r="AD26" t="s">
        <v>40</v>
      </c>
      <c r="AE26" t="s">
        <v>40</v>
      </c>
      <c r="AF26" t="s">
        <v>40</v>
      </c>
      <c r="AG26" t="s">
        <v>40</v>
      </c>
      <c r="AH26" t="s">
        <v>40</v>
      </c>
      <c r="AI26" t="s">
        <v>40</v>
      </c>
      <c r="AJ26" t="s">
        <v>40</v>
      </c>
      <c r="AK26" t="s">
        <v>40</v>
      </c>
      <c r="AL26" t="s">
        <v>40</v>
      </c>
      <c r="AM26" t="s">
        <v>40</v>
      </c>
      <c r="AN26" t="s">
        <v>40</v>
      </c>
    </row>
    <row r="27" spans="1:40">
      <c r="A27">
        <v>26</v>
      </c>
      <c r="B27" t="s">
        <v>40</v>
      </c>
      <c r="C27" t="s">
        <v>78</v>
      </c>
      <c r="D27">
        <v>3099</v>
      </c>
      <c r="E27">
        <v>1952</v>
      </c>
      <c r="F27" t="s">
        <v>756</v>
      </c>
      <c r="G27" t="s">
        <v>757</v>
      </c>
      <c r="H27" t="s">
        <v>751</v>
      </c>
      <c r="I27" t="s">
        <v>758</v>
      </c>
      <c r="J27" t="s">
        <v>759</v>
      </c>
      <c r="K27" t="s">
        <v>40</v>
      </c>
      <c r="L27" t="s">
        <v>40</v>
      </c>
      <c r="M27" t="s">
        <v>40</v>
      </c>
      <c r="N27" t="s">
        <v>40</v>
      </c>
      <c r="O27" t="s">
        <v>40</v>
      </c>
      <c r="P27" t="s">
        <v>40</v>
      </c>
      <c r="Q27" t="s">
        <v>40</v>
      </c>
      <c r="R27" t="s">
        <v>40</v>
      </c>
      <c r="S27" t="s">
        <v>40</v>
      </c>
      <c r="T27" t="s">
        <v>760</v>
      </c>
      <c r="U27" t="s">
        <v>761</v>
      </c>
      <c r="V27">
        <v>19.2</v>
      </c>
      <c r="W27" t="s">
        <v>755</v>
      </c>
      <c r="X27" t="s">
        <v>40</v>
      </c>
      <c r="Y27" t="s">
        <v>40</v>
      </c>
      <c r="Z27" t="s">
        <v>40</v>
      </c>
      <c r="AA27" t="s">
        <v>40</v>
      </c>
      <c r="AB27" t="s">
        <v>40</v>
      </c>
      <c r="AC27" t="s">
        <v>40</v>
      </c>
      <c r="AD27" t="s">
        <v>40</v>
      </c>
      <c r="AE27" t="s">
        <v>40</v>
      </c>
      <c r="AF27" t="s">
        <v>40</v>
      </c>
      <c r="AG27" t="s">
        <v>40</v>
      </c>
      <c r="AH27" t="s">
        <v>40</v>
      </c>
      <c r="AI27" t="s">
        <v>40</v>
      </c>
      <c r="AJ27" t="s">
        <v>40</v>
      </c>
      <c r="AK27" t="s">
        <v>40</v>
      </c>
      <c r="AL27" t="s">
        <v>40</v>
      </c>
      <c r="AM27" t="s">
        <v>40</v>
      </c>
      <c r="AN27" t="s">
        <v>40</v>
      </c>
    </row>
    <row r="28" spans="1:40">
      <c r="A28">
        <v>27</v>
      </c>
      <c r="B28" t="s">
        <v>40</v>
      </c>
      <c r="C28" t="s">
        <v>41</v>
      </c>
      <c r="D28">
        <v>3054</v>
      </c>
      <c r="E28">
        <v>2185</v>
      </c>
      <c r="F28" t="s">
        <v>762</v>
      </c>
      <c r="G28" t="s">
        <v>763</v>
      </c>
      <c r="H28" t="s">
        <v>764</v>
      </c>
      <c r="I28">
        <v>-0.91961800000000005</v>
      </c>
      <c r="J28">
        <v>-77.744366999999897</v>
      </c>
      <c r="K28" t="s">
        <v>40</v>
      </c>
      <c r="L28" t="s">
        <v>40</v>
      </c>
      <c r="M28" t="s">
        <v>40</v>
      </c>
      <c r="N28" t="s">
        <v>40</v>
      </c>
      <c r="O28" t="s">
        <v>40</v>
      </c>
      <c r="P28" t="s">
        <v>40</v>
      </c>
      <c r="Q28" t="s">
        <v>40</v>
      </c>
      <c r="R28" t="s">
        <v>40</v>
      </c>
      <c r="S28" t="s">
        <v>765</v>
      </c>
      <c r="T28" t="s">
        <v>766</v>
      </c>
      <c r="U28">
        <v>3500</v>
      </c>
      <c r="V28">
        <v>23</v>
      </c>
      <c r="W28" t="s">
        <v>40</v>
      </c>
      <c r="X28" t="s">
        <v>40</v>
      </c>
      <c r="Y28" t="s">
        <v>767</v>
      </c>
      <c r="Z28" t="s">
        <v>40</v>
      </c>
      <c r="AA28" t="s">
        <v>40</v>
      </c>
      <c r="AB28" t="s">
        <v>40</v>
      </c>
      <c r="AC28" t="s">
        <v>40</v>
      </c>
      <c r="AD28" t="s">
        <v>40</v>
      </c>
      <c r="AE28" t="s">
        <v>40</v>
      </c>
      <c r="AF28" t="s">
        <v>40</v>
      </c>
      <c r="AG28" t="s">
        <v>40</v>
      </c>
      <c r="AH28" t="s">
        <v>40</v>
      </c>
      <c r="AI28" t="s">
        <v>40</v>
      </c>
      <c r="AJ28" t="s">
        <v>40</v>
      </c>
      <c r="AK28" t="s">
        <v>40</v>
      </c>
      <c r="AL28" t="s">
        <v>40</v>
      </c>
      <c r="AM28" t="s">
        <v>40</v>
      </c>
      <c r="AN28" t="s">
        <v>40</v>
      </c>
    </row>
    <row r="29" spans="1:40">
      <c r="A29">
        <v>28</v>
      </c>
      <c r="B29" t="s">
        <v>40</v>
      </c>
      <c r="C29" t="s">
        <v>41</v>
      </c>
      <c r="D29">
        <v>19282</v>
      </c>
      <c r="E29">
        <v>2236</v>
      </c>
      <c r="F29" t="s">
        <v>768</v>
      </c>
      <c r="G29" t="s">
        <v>40</v>
      </c>
      <c r="H29" t="s">
        <v>698</v>
      </c>
      <c r="I29">
        <v>-2.4186111110000001</v>
      </c>
      <c r="J29">
        <v>-59.880833330000002</v>
      </c>
      <c r="K29">
        <v>2</v>
      </c>
      <c r="L29">
        <v>25</v>
      </c>
      <c r="M29">
        <v>7</v>
      </c>
      <c r="N29" t="s">
        <v>746</v>
      </c>
      <c r="O29">
        <v>59</v>
      </c>
      <c r="P29">
        <v>52</v>
      </c>
      <c r="Q29">
        <v>51</v>
      </c>
      <c r="R29" t="s">
        <v>708</v>
      </c>
      <c r="S29" t="s">
        <v>40</v>
      </c>
      <c r="T29">
        <v>999</v>
      </c>
      <c r="U29">
        <v>999</v>
      </c>
      <c r="V29">
        <v>999</v>
      </c>
      <c r="W29" t="s">
        <v>769</v>
      </c>
      <c r="X29" t="s">
        <v>40</v>
      </c>
      <c r="Y29" t="s">
        <v>770</v>
      </c>
      <c r="Z29" t="s">
        <v>40</v>
      </c>
      <c r="AA29" t="s">
        <v>40</v>
      </c>
      <c r="AB29" t="s">
        <v>40</v>
      </c>
      <c r="AC29" t="s">
        <v>40</v>
      </c>
      <c r="AD29" t="s">
        <v>40</v>
      </c>
      <c r="AE29" t="s">
        <v>40</v>
      </c>
      <c r="AF29" t="s">
        <v>40</v>
      </c>
      <c r="AG29" t="s">
        <v>40</v>
      </c>
      <c r="AH29" t="s">
        <v>40</v>
      </c>
      <c r="AI29" t="s">
        <v>40</v>
      </c>
      <c r="AJ29" t="s">
        <v>40</v>
      </c>
      <c r="AK29" t="s">
        <v>40</v>
      </c>
      <c r="AL29" t="s">
        <v>40</v>
      </c>
      <c r="AM29" t="s">
        <v>40</v>
      </c>
      <c r="AN29" t="s">
        <v>40</v>
      </c>
    </row>
    <row r="30" spans="1:40">
      <c r="A30">
        <v>29</v>
      </c>
      <c r="B30" t="s">
        <v>40</v>
      </c>
      <c r="C30" t="s">
        <v>41</v>
      </c>
      <c r="D30">
        <v>19283</v>
      </c>
      <c r="E30">
        <v>2236</v>
      </c>
      <c r="F30" t="s">
        <v>771</v>
      </c>
      <c r="G30" t="s">
        <v>40</v>
      </c>
      <c r="H30" t="s">
        <v>698</v>
      </c>
      <c r="I30">
        <v>-2.5333333329999901</v>
      </c>
      <c r="J30">
        <v>-60.033333329999898</v>
      </c>
      <c r="K30">
        <v>2</v>
      </c>
      <c r="L30">
        <v>32</v>
      </c>
      <c r="M30">
        <v>999</v>
      </c>
      <c r="N30" t="s">
        <v>746</v>
      </c>
      <c r="O30">
        <v>60</v>
      </c>
      <c r="P30">
        <v>2</v>
      </c>
      <c r="Q30">
        <v>999</v>
      </c>
      <c r="R30" t="s">
        <v>708</v>
      </c>
      <c r="S30" t="s">
        <v>40</v>
      </c>
      <c r="T30">
        <v>999</v>
      </c>
      <c r="U30">
        <v>999</v>
      </c>
      <c r="V30">
        <v>999</v>
      </c>
      <c r="W30" t="s">
        <v>769</v>
      </c>
      <c r="X30" t="s">
        <v>40</v>
      </c>
      <c r="Y30" t="s">
        <v>770</v>
      </c>
      <c r="Z30" t="s">
        <v>40</v>
      </c>
      <c r="AA30" t="s">
        <v>40</v>
      </c>
      <c r="AB30" t="s">
        <v>40</v>
      </c>
      <c r="AC30" t="s">
        <v>40</v>
      </c>
      <c r="AD30" t="s">
        <v>40</v>
      </c>
      <c r="AE30" t="s">
        <v>40</v>
      </c>
      <c r="AF30" t="s">
        <v>40</v>
      </c>
      <c r="AG30" t="s">
        <v>40</v>
      </c>
      <c r="AH30" t="s">
        <v>40</v>
      </c>
      <c r="AI30" t="s">
        <v>40</v>
      </c>
      <c r="AJ30" t="s">
        <v>40</v>
      </c>
      <c r="AK30" t="s">
        <v>40</v>
      </c>
      <c r="AL30" t="s">
        <v>40</v>
      </c>
      <c r="AM30" t="s">
        <v>40</v>
      </c>
      <c r="AN30" t="s">
        <v>40</v>
      </c>
    </row>
    <row r="31" spans="1:40">
      <c r="A31">
        <v>30</v>
      </c>
      <c r="B31" t="s">
        <v>40</v>
      </c>
      <c r="C31" t="s">
        <v>78</v>
      </c>
      <c r="D31">
        <v>3065</v>
      </c>
      <c r="E31">
        <v>2279</v>
      </c>
      <c r="F31" t="s">
        <v>772</v>
      </c>
      <c r="G31" t="s">
        <v>773</v>
      </c>
      <c r="H31" t="s">
        <v>774</v>
      </c>
      <c r="I31">
        <v>12.925000000000001</v>
      </c>
      <c r="J31">
        <v>-85.8333333333333</v>
      </c>
      <c r="K31">
        <v>12</v>
      </c>
      <c r="L31">
        <v>55</v>
      </c>
      <c r="M31" t="s">
        <v>775</v>
      </c>
      <c r="N31" t="s">
        <v>707</v>
      </c>
      <c r="O31">
        <v>85</v>
      </c>
      <c r="P31">
        <v>50</v>
      </c>
      <c r="Q31" t="s">
        <v>776</v>
      </c>
      <c r="R31" t="s">
        <v>708</v>
      </c>
      <c r="S31" t="s">
        <v>40</v>
      </c>
      <c r="T31" t="s">
        <v>777</v>
      </c>
      <c r="U31" t="s">
        <v>778</v>
      </c>
      <c r="V31">
        <v>999</v>
      </c>
      <c r="W31">
        <v>9999</v>
      </c>
      <c r="X31" t="s">
        <v>40</v>
      </c>
      <c r="Y31" t="s">
        <v>779</v>
      </c>
      <c r="Z31" t="s">
        <v>40</v>
      </c>
      <c r="AA31" t="s">
        <v>40</v>
      </c>
      <c r="AB31" t="s">
        <v>40</v>
      </c>
      <c r="AC31" t="s">
        <v>40</v>
      </c>
      <c r="AD31" t="s">
        <v>40</v>
      </c>
      <c r="AE31" t="s">
        <v>40</v>
      </c>
      <c r="AF31" t="s">
        <v>40</v>
      </c>
      <c r="AG31" t="s">
        <v>40</v>
      </c>
      <c r="AH31" t="s">
        <v>40</v>
      </c>
      <c r="AI31" t="s">
        <v>40</v>
      </c>
      <c r="AJ31" t="s">
        <v>40</v>
      </c>
      <c r="AK31" t="s">
        <v>40</v>
      </c>
      <c r="AL31" t="s">
        <v>40</v>
      </c>
      <c r="AM31" t="s">
        <v>40</v>
      </c>
      <c r="AN31" t="s">
        <v>40</v>
      </c>
    </row>
    <row r="32" spans="1:40">
      <c r="A32">
        <v>31</v>
      </c>
      <c r="B32" t="s">
        <v>40</v>
      </c>
      <c r="C32" t="s">
        <v>40</v>
      </c>
      <c r="D32">
        <v>3066</v>
      </c>
      <c r="E32">
        <v>2279</v>
      </c>
      <c r="F32" t="s">
        <v>780</v>
      </c>
      <c r="G32" t="s">
        <v>773</v>
      </c>
      <c r="H32" t="s">
        <v>774</v>
      </c>
      <c r="I32">
        <v>12.9236111111111</v>
      </c>
      <c r="J32">
        <v>-85.839722222222207</v>
      </c>
      <c r="K32" t="s">
        <v>40</v>
      </c>
      <c r="L32" t="s">
        <v>40</v>
      </c>
      <c r="M32" t="s">
        <v>40</v>
      </c>
      <c r="N32" t="s">
        <v>40</v>
      </c>
      <c r="O32" t="s">
        <v>40</v>
      </c>
      <c r="P32" t="s">
        <v>40</v>
      </c>
      <c r="Q32" t="s">
        <v>40</v>
      </c>
      <c r="R32" t="s">
        <v>40</v>
      </c>
      <c r="S32" t="s">
        <v>40</v>
      </c>
      <c r="T32" t="s">
        <v>40</v>
      </c>
      <c r="U32" t="s">
        <v>40</v>
      </c>
      <c r="V32" t="s">
        <v>40</v>
      </c>
      <c r="W32" t="s">
        <v>40</v>
      </c>
      <c r="X32" t="s">
        <v>40</v>
      </c>
      <c r="Y32" t="s">
        <v>779</v>
      </c>
      <c r="Z32" t="s">
        <v>40</v>
      </c>
      <c r="AA32" t="s">
        <v>40</v>
      </c>
      <c r="AB32" t="s">
        <v>40</v>
      </c>
      <c r="AC32" t="s">
        <v>40</v>
      </c>
      <c r="AD32" t="s">
        <v>40</v>
      </c>
      <c r="AE32" t="s">
        <v>40</v>
      </c>
      <c r="AF32" t="s">
        <v>40</v>
      </c>
      <c r="AG32" t="s">
        <v>40</v>
      </c>
      <c r="AH32" t="s">
        <v>40</v>
      </c>
      <c r="AI32" t="s">
        <v>40</v>
      </c>
      <c r="AJ32" t="s">
        <v>40</v>
      </c>
      <c r="AK32" t="s">
        <v>40</v>
      </c>
      <c r="AL32" t="s">
        <v>40</v>
      </c>
      <c r="AM32" t="s">
        <v>40</v>
      </c>
      <c r="AN32" t="s">
        <v>40</v>
      </c>
    </row>
    <row r="33" spans="1:40">
      <c r="A33">
        <v>32</v>
      </c>
      <c r="B33" t="s">
        <v>40</v>
      </c>
      <c r="C33" t="s">
        <v>41</v>
      </c>
      <c r="D33">
        <v>19225</v>
      </c>
      <c r="E33">
        <v>2382</v>
      </c>
      <c r="F33" t="s">
        <v>781</v>
      </c>
      <c r="G33" t="s">
        <v>782</v>
      </c>
      <c r="H33" t="s">
        <v>783</v>
      </c>
      <c r="I33" t="s">
        <v>40</v>
      </c>
      <c r="J33" t="s">
        <v>40</v>
      </c>
      <c r="K33">
        <v>15</v>
      </c>
      <c r="L33" t="s">
        <v>784</v>
      </c>
      <c r="M33" t="s">
        <v>785</v>
      </c>
      <c r="N33" t="s">
        <v>746</v>
      </c>
      <c r="O33">
        <v>67</v>
      </c>
      <c r="P33" t="s">
        <v>786</v>
      </c>
      <c r="Q33" t="s">
        <v>787</v>
      </c>
      <c r="R33" t="s">
        <v>708</v>
      </c>
      <c r="S33" t="s">
        <v>40</v>
      </c>
      <c r="T33" t="s">
        <v>788</v>
      </c>
      <c r="U33" t="s">
        <v>789</v>
      </c>
      <c r="V33" t="s">
        <v>790</v>
      </c>
      <c r="W33" t="s">
        <v>791</v>
      </c>
      <c r="X33" t="s">
        <v>792</v>
      </c>
      <c r="Y33" t="s">
        <v>770</v>
      </c>
      <c r="Z33" t="s">
        <v>40</v>
      </c>
      <c r="AA33" t="s">
        <v>40</v>
      </c>
      <c r="AB33" t="s">
        <v>40</v>
      </c>
      <c r="AC33" t="s">
        <v>40</v>
      </c>
      <c r="AD33" t="s">
        <v>40</v>
      </c>
      <c r="AE33" t="s">
        <v>40</v>
      </c>
      <c r="AF33" t="s">
        <v>40</v>
      </c>
      <c r="AG33" t="s">
        <v>40</v>
      </c>
      <c r="AH33" t="s">
        <v>40</v>
      </c>
      <c r="AI33" t="s">
        <v>40</v>
      </c>
      <c r="AJ33" t="s">
        <v>40</v>
      </c>
      <c r="AK33" t="s">
        <v>40</v>
      </c>
      <c r="AL33" t="s">
        <v>40</v>
      </c>
      <c r="AM33" t="s">
        <v>40</v>
      </c>
      <c r="AN33" t="s">
        <v>40</v>
      </c>
    </row>
    <row r="34" spans="1:40">
      <c r="A34">
        <v>33</v>
      </c>
      <c r="B34" t="s">
        <v>40</v>
      </c>
      <c r="C34" t="s">
        <v>41</v>
      </c>
      <c r="D34">
        <v>19226</v>
      </c>
      <c r="E34">
        <v>2382</v>
      </c>
      <c r="F34" t="s">
        <v>793</v>
      </c>
      <c r="G34" t="s">
        <v>782</v>
      </c>
      <c r="H34" t="s">
        <v>783</v>
      </c>
      <c r="I34" t="s">
        <v>40</v>
      </c>
      <c r="J34" t="s">
        <v>40</v>
      </c>
      <c r="K34">
        <v>15</v>
      </c>
      <c r="L34" t="s">
        <v>794</v>
      </c>
      <c r="M34" t="s">
        <v>795</v>
      </c>
      <c r="N34" t="s">
        <v>746</v>
      </c>
      <c r="O34">
        <v>67</v>
      </c>
      <c r="P34" t="s">
        <v>796</v>
      </c>
      <c r="Q34" t="s">
        <v>797</v>
      </c>
      <c r="R34" t="s">
        <v>708</v>
      </c>
      <c r="S34" t="s">
        <v>40</v>
      </c>
      <c r="T34" t="s">
        <v>798</v>
      </c>
      <c r="U34" t="s">
        <v>789</v>
      </c>
      <c r="V34" t="s">
        <v>790</v>
      </c>
      <c r="W34" t="s">
        <v>791</v>
      </c>
      <c r="X34" t="s">
        <v>792</v>
      </c>
      <c r="Y34" t="s">
        <v>770</v>
      </c>
      <c r="Z34" t="s">
        <v>40</v>
      </c>
      <c r="AA34" t="s">
        <v>40</v>
      </c>
      <c r="AB34" t="s">
        <v>40</v>
      </c>
      <c r="AC34" t="s">
        <v>40</v>
      </c>
      <c r="AD34" t="s">
        <v>40</v>
      </c>
      <c r="AE34" t="s">
        <v>40</v>
      </c>
      <c r="AF34" t="s">
        <v>40</v>
      </c>
      <c r="AG34" t="s">
        <v>40</v>
      </c>
      <c r="AH34" t="s">
        <v>40</v>
      </c>
      <c r="AI34" t="s">
        <v>40</v>
      </c>
      <c r="AJ34" t="s">
        <v>40</v>
      </c>
      <c r="AK34" t="s">
        <v>40</v>
      </c>
      <c r="AL34" t="s">
        <v>40</v>
      </c>
      <c r="AM34" t="s">
        <v>40</v>
      </c>
      <c r="AN34" t="s">
        <v>40</v>
      </c>
    </row>
    <row r="35" spans="1:40">
      <c r="A35">
        <v>34</v>
      </c>
      <c r="B35" t="s">
        <v>40</v>
      </c>
      <c r="C35" t="s">
        <v>41</v>
      </c>
      <c r="D35">
        <v>19227</v>
      </c>
      <c r="E35">
        <v>2382</v>
      </c>
      <c r="F35" t="s">
        <v>799</v>
      </c>
      <c r="G35" t="s">
        <v>782</v>
      </c>
      <c r="H35" t="s">
        <v>783</v>
      </c>
      <c r="I35" t="s">
        <v>40</v>
      </c>
      <c r="J35" t="s">
        <v>40</v>
      </c>
      <c r="K35">
        <v>15</v>
      </c>
      <c r="L35" t="s">
        <v>794</v>
      </c>
      <c r="M35" t="s">
        <v>800</v>
      </c>
      <c r="N35" t="s">
        <v>746</v>
      </c>
      <c r="O35">
        <v>67</v>
      </c>
      <c r="P35" t="s">
        <v>801</v>
      </c>
      <c r="Q35" t="s">
        <v>802</v>
      </c>
      <c r="R35" t="s">
        <v>708</v>
      </c>
      <c r="S35" t="s">
        <v>40</v>
      </c>
      <c r="T35" t="s">
        <v>803</v>
      </c>
      <c r="U35" t="s">
        <v>789</v>
      </c>
      <c r="V35" t="s">
        <v>790</v>
      </c>
      <c r="W35" t="s">
        <v>791</v>
      </c>
      <c r="X35" t="s">
        <v>792</v>
      </c>
      <c r="Y35" t="s">
        <v>770</v>
      </c>
      <c r="Z35" t="s">
        <v>40</v>
      </c>
      <c r="AA35" t="s">
        <v>40</v>
      </c>
      <c r="AB35" t="s">
        <v>40</v>
      </c>
      <c r="AC35" t="s">
        <v>40</v>
      </c>
      <c r="AD35" t="s">
        <v>40</v>
      </c>
      <c r="AE35" t="s">
        <v>40</v>
      </c>
      <c r="AF35" t="s">
        <v>40</v>
      </c>
      <c r="AG35" t="s">
        <v>40</v>
      </c>
      <c r="AH35" t="s">
        <v>40</v>
      </c>
      <c r="AI35" t="s">
        <v>40</v>
      </c>
      <c r="AJ35" t="s">
        <v>40</v>
      </c>
      <c r="AK35" t="s">
        <v>40</v>
      </c>
      <c r="AL35" t="s">
        <v>40</v>
      </c>
      <c r="AM35" t="s">
        <v>40</v>
      </c>
      <c r="AN35" t="s">
        <v>40</v>
      </c>
    </row>
    <row r="36" spans="1:40">
      <c r="A36">
        <v>35</v>
      </c>
      <c r="B36" t="s">
        <v>40</v>
      </c>
      <c r="C36" t="s">
        <v>41</v>
      </c>
      <c r="D36">
        <v>19228</v>
      </c>
      <c r="E36">
        <v>2382</v>
      </c>
      <c r="F36" t="s">
        <v>804</v>
      </c>
      <c r="G36" t="s">
        <v>782</v>
      </c>
      <c r="H36" t="s">
        <v>783</v>
      </c>
      <c r="I36" t="s">
        <v>40</v>
      </c>
      <c r="J36" t="s">
        <v>40</v>
      </c>
      <c r="K36">
        <v>15</v>
      </c>
      <c r="L36" t="s">
        <v>805</v>
      </c>
      <c r="M36" t="s">
        <v>806</v>
      </c>
      <c r="N36" t="s">
        <v>746</v>
      </c>
      <c r="O36">
        <v>67</v>
      </c>
      <c r="P36" t="s">
        <v>807</v>
      </c>
      <c r="Q36" t="s">
        <v>808</v>
      </c>
      <c r="R36" t="s">
        <v>708</v>
      </c>
      <c r="S36" t="s">
        <v>40</v>
      </c>
      <c r="T36" t="s">
        <v>809</v>
      </c>
      <c r="U36" t="s">
        <v>789</v>
      </c>
      <c r="V36" t="s">
        <v>790</v>
      </c>
      <c r="W36" t="s">
        <v>791</v>
      </c>
      <c r="X36" t="s">
        <v>792</v>
      </c>
      <c r="Y36" t="s">
        <v>770</v>
      </c>
      <c r="Z36" t="s">
        <v>40</v>
      </c>
      <c r="AA36" t="s">
        <v>40</v>
      </c>
      <c r="AB36" t="s">
        <v>40</v>
      </c>
      <c r="AC36" t="s">
        <v>40</v>
      </c>
      <c r="AD36" t="s">
        <v>40</v>
      </c>
      <c r="AE36" t="s">
        <v>40</v>
      </c>
      <c r="AF36" t="s">
        <v>40</v>
      </c>
      <c r="AG36" t="s">
        <v>40</v>
      </c>
      <c r="AH36" t="s">
        <v>40</v>
      </c>
      <c r="AI36" t="s">
        <v>40</v>
      </c>
      <c r="AJ36" t="s">
        <v>40</v>
      </c>
      <c r="AK36" t="s">
        <v>40</v>
      </c>
      <c r="AL36" t="s">
        <v>40</v>
      </c>
      <c r="AM36" t="s">
        <v>40</v>
      </c>
      <c r="AN36" t="s">
        <v>40</v>
      </c>
    </row>
    <row r="37" spans="1:40">
      <c r="A37">
        <v>36</v>
      </c>
      <c r="B37" t="s">
        <v>40</v>
      </c>
      <c r="C37" t="s">
        <v>78</v>
      </c>
      <c r="D37">
        <v>3121</v>
      </c>
      <c r="E37">
        <v>2383</v>
      </c>
      <c r="F37" t="s">
        <v>810</v>
      </c>
      <c r="G37" t="s">
        <v>40</v>
      </c>
      <c r="H37" t="s">
        <v>811</v>
      </c>
      <c r="I37" t="s">
        <v>40</v>
      </c>
      <c r="J37" t="s">
        <v>40</v>
      </c>
      <c r="K37" t="s">
        <v>812</v>
      </c>
      <c r="L37">
        <v>25</v>
      </c>
      <c r="M37">
        <v>999</v>
      </c>
      <c r="N37" t="s">
        <v>664</v>
      </c>
      <c r="O37" t="s">
        <v>813</v>
      </c>
      <c r="P37">
        <v>30</v>
      </c>
      <c r="Q37">
        <v>999</v>
      </c>
      <c r="R37" t="s">
        <v>814</v>
      </c>
      <c r="S37" t="s">
        <v>40</v>
      </c>
      <c r="T37" t="s">
        <v>40</v>
      </c>
      <c r="U37" t="s">
        <v>815</v>
      </c>
      <c r="V37" t="s">
        <v>40</v>
      </c>
      <c r="W37" t="s">
        <v>40</v>
      </c>
      <c r="X37" t="s">
        <v>40</v>
      </c>
      <c r="Y37" t="s">
        <v>40</v>
      </c>
      <c r="Z37" t="s">
        <v>40</v>
      </c>
      <c r="AA37" t="s">
        <v>40</v>
      </c>
      <c r="AB37" t="s">
        <v>40</v>
      </c>
      <c r="AC37" t="s">
        <v>40</v>
      </c>
      <c r="AD37" t="s">
        <v>40</v>
      </c>
      <c r="AE37" t="s">
        <v>40</v>
      </c>
      <c r="AF37" t="s">
        <v>40</v>
      </c>
      <c r="AG37" t="s">
        <v>40</v>
      </c>
      <c r="AH37" t="s">
        <v>40</v>
      </c>
      <c r="AI37" t="s">
        <v>40</v>
      </c>
      <c r="AJ37" t="s">
        <v>40</v>
      </c>
      <c r="AK37" t="s">
        <v>40</v>
      </c>
      <c r="AL37" t="s">
        <v>40</v>
      </c>
      <c r="AM37" t="s">
        <v>40</v>
      </c>
      <c r="AN37" t="s">
        <v>40</v>
      </c>
    </row>
    <row r="38" spans="1:40">
      <c r="A38">
        <v>37</v>
      </c>
      <c r="B38" t="s">
        <v>40</v>
      </c>
      <c r="C38" t="s">
        <v>41</v>
      </c>
      <c r="D38" t="s">
        <v>816</v>
      </c>
      <c r="E38">
        <v>2902</v>
      </c>
      <c r="F38" t="s">
        <v>817</v>
      </c>
      <c r="G38" t="s">
        <v>703</v>
      </c>
      <c r="H38" t="s">
        <v>698</v>
      </c>
      <c r="I38">
        <v>-2.3497219999999901</v>
      </c>
      <c r="J38">
        <v>-48.26</v>
      </c>
      <c r="K38" t="s">
        <v>40</v>
      </c>
      <c r="L38" t="s">
        <v>40</v>
      </c>
      <c r="M38" t="s">
        <v>40</v>
      </c>
      <c r="N38" t="s">
        <v>40</v>
      </c>
      <c r="O38" t="s">
        <v>40</v>
      </c>
      <c r="P38" t="s">
        <v>40</v>
      </c>
      <c r="Q38" t="s">
        <v>40</v>
      </c>
      <c r="R38" t="s">
        <v>40</v>
      </c>
      <c r="S38" t="s">
        <v>40</v>
      </c>
      <c r="T38">
        <v>999</v>
      </c>
      <c r="U38">
        <v>2440</v>
      </c>
      <c r="V38">
        <v>26.3</v>
      </c>
      <c r="W38" t="s">
        <v>818</v>
      </c>
      <c r="X38" t="s">
        <v>40</v>
      </c>
      <c r="Y38" t="s">
        <v>40</v>
      </c>
      <c r="Z38" t="s">
        <v>40</v>
      </c>
      <c r="AA38" t="s">
        <v>40</v>
      </c>
      <c r="AB38" t="s">
        <v>40</v>
      </c>
      <c r="AC38" t="s">
        <v>40</v>
      </c>
      <c r="AD38" t="s">
        <v>40</v>
      </c>
      <c r="AE38" t="s">
        <v>40</v>
      </c>
      <c r="AF38" t="s">
        <v>40</v>
      </c>
      <c r="AG38" t="s">
        <v>40</v>
      </c>
      <c r="AH38" t="s">
        <v>40</v>
      </c>
      <c r="AI38" t="s">
        <v>40</v>
      </c>
      <c r="AJ38" t="s">
        <v>40</v>
      </c>
      <c r="AK38" t="s">
        <v>40</v>
      </c>
      <c r="AL38" t="s">
        <v>40</v>
      </c>
      <c r="AM38" t="s">
        <v>40</v>
      </c>
      <c r="AN38" t="s">
        <v>40</v>
      </c>
    </row>
    <row r="39" spans="1:40">
      <c r="A39">
        <v>38</v>
      </c>
      <c r="B39" t="s">
        <v>40</v>
      </c>
      <c r="C39" t="s">
        <v>41</v>
      </c>
      <c r="D39">
        <v>19321</v>
      </c>
      <c r="E39">
        <v>2960</v>
      </c>
      <c r="F39" t="s">
        <v>819</v>
      </c>
      <c r="G39" t="s">
        <v>820</v>
      </c>
      <c r="H39" t="s">
        <v>698</v>
      </c>
      <c r="I39">
        <v>-7.9047200000000002</v>
      </c>
      <c r="J39">
        <v>-36.092219999999898</v>
      </c>
      <c r="K39">
        <v>7</v>
      </c>
      <c r="L39">
        <v>54</v>
      </c>
      <c r="M39">
        <v>17</v>
      </c>
      <c r="N39" t="s">
        <v>746</v>
      </c>
      <c r="O39">
        <v>36</v>
      </c>
      <c r="P39">
        <v>5</v>
      </c>
      <c r="Q39">
        <v>32</v>
      </c>
      <c r="R39" t="s">
        <v>708</v>
      </c>
      <c r="S39" t="s">
        <v>40</v>
      </c>
      <c r="T39">
        <v>900</v>
      </c>
      <c r="U39">
        <v>999</v>
      </c>
      <c r="V39">
        <v>18</v>
      </c>
      <c r="W39">
        <v>999</v>
      </c>
      <c r="X39" t="s">
        <v>40</v>
      </c>
      <c r="Y39" t="s">
        <v>779</v>
      </c>
      <c r="Z39" t="s">
        <v>40</v>
      </c>
      <c r="AA39" t="s">
        <v>40</v>
      </c>
      <c r="AB39" t="s">
        <v>40</v>
      </c>
      <c r="AC39" t="s">
        <v>40</v>
      </c>
      <c r="AD39" t="s">
        <v>40</v>
      </c>
      <c r="AE39" t="s">
        <v>40</v>
      </c>
      <c r="AF39" t="s">
        <v>40</v>
      </c>
      <c r="AG39" t="s">
        <v>40</v>
      </c>
      <c r="AH39" t="s">
        <v>40</v>
      </c>
      <c r="AI39" t="s">
        <v>40</v>
      </c>
      <c r="AJ39" t="s">
        <v>40</v>
      </c>
      <c r="AK39" t="s">
        <v>40</v>
      </c>
      <c r="AL39" t="s">
        <v>40</v>
      </c>
      <c r="AM39" t="s">
        <v>40</v>
      </c>
      <c r="AN39" t="s">
        <v>40</v>
      </c>
    </row>
    <row r="40" spans="1:40">
      <c r="A40">
        <v>39</v>
      </c>
      <c r="B40" t="s">
        <v>40</v>
      </c>
      <c r="C40" t="s">
        <v>78</v>
      </c>
      <c r="D40">
        <v>3082</v>
      </c>
      <c r="E40">
        <v>3052</v>
      </c>
      <c r="F40" t="s">
        <v>821</v>
      </c>
      <c r="G40" t="s">
        <v>822</v>
      </c>
      <c r="H40" t="s">
        <v>823</v>
      </c>
      <c r="I40" t="s">
        <v>40</v>
      </c>
      <c r="J40" t="s">
        <v>40</v>
      </c>
      <c r="K40">
        <v>6</v>
      </c>
      <c r="L40">
        <v>75</v>
      </c>
      <c r="M40">
        <v>0</v>
      </c>
      <c r="N40" t="s">
        <v>707</v>
      </c>
      <c r="O40" t="s">
        <v>824</v>
      </c>
      <c r="P40" t="s">
        <v>825</v>
      </c>
      <c r="Q40">
        <v>0</v>
      </c>
      <c r="R40" t="s">
        <v>708</v>
      </c>
      <c r="S40" t="s">
        <v>40</v>
      </c>
      <c r="T40">
        <v>999</v>
      </c>
      <c r="U40" t="s">
        <v>826</v>
      </c>
      <c r="V40" t="s">
        <v>827</v>
      </c>
      <c r="W40" t="s">
        <v>828</v>
      </c>
      <c r="X40" t="s">
        <v>40</v>
      </c>
      <c r="Y40" t="s">
        <v>770</v>
      </c>
      <c r="Z40" t="s">
        <v>40</v>
      </c>
      <c r="AA40" t="s">
        <v>40</v>
      </c>
      <c r="AB40" t="s">
        <v>40</v>
      </c>
      <c r="AC40" t="s">
        <v>40</v>
      </c>
      <c r="AD40" t="s">
        <v>40</v>
      </c>
      <c r="AE40" t="s">
        <v>40</v>
      </c>
      <c r="AF40" t="s">
        <v>40</v>
      </c>
      <c r="AG40" t="s">
        <v>40</v>
      </c>
      <c r="AH40" t="s">
        <v>40</v>
      </c>
      <c r="AI40" t="s">
        <v>40</v>
      </c>
      <c r="AJ40" t="s">
        <v>40</v>
      </c>
      <c r="AK40" t="s">
        <v>40</v>
      </c>
      <c r="AL40" t="s">
        <v>40</v>
      </c>
      <c r="AM40" t="s">
        <v>40</v>
      </c>
      <c r="AN40" t="s">
        <v>40</v>
      </c>
    </row>
    <row r="41" spans="1:40">
      <c r="A41">
        <v>40</v>
      </c>
      <c r="B41" t="s">
        <v>40</v>
      </c>
      <c r="C41" t="s">
        <v>41</v>
      </c>
      <c r="D41">
        <v>17087</v>
      </c>
      <c r="E41">
        <v>3210</v>
      </c>
      <c r="F41" t="s">
        <v>829</v>
      </c>
      <c r="G41" t="s">
        <v>830</v>
      </c>
      <c r="H41" t="s">
        <v>698</v>
      </c>
      <c r="I41">
        <v>-20.355</v>
      </c>
      <c r="J41">
        <v>-41.668611110000001</v>
      </c>
      <c r="K41" t="s">
        <v>40</v>
      </c>
      <c r="L41" t="s">
        <v>40</v>
      </c>
      <c r="M41" t="s">
        <v>40</v>
      </c>
      <c r="N41" t="s">
        <v>40</v>
      </c>
      <c r="O41" t="s">
        <v>40</v>
      </c>
      <c r="P41" t="s">
        <v>40</v>
      </c>
      <c r="Q41" t="s">
        <v>40</v>
      </c>
      <c r="R41" t="s">
        <v>40</v>
      </c>
      <c r="S41" t="s">
        <v>40</v>
      </c>
      <c r="T41">
        <v>907</v>
      </c>
      <c r="U41">
        <v>999</v>
      </c>
      <c r="V41">
        <v>999</v>
      </c>
      <c r="W41" t="s">
        <v>831</v>
      </c>
      <c r="X41" t="s">
        <v>40</v>
      </c>
      <c r="Y41" t="s">
        <v>40</v>
      </c>
      <c r="Z41" t="s">
        <v>40</v>
      </c>
      <c r="AA41" t="s">
        <v>40</v>
      </c>
      <c r="AB41" t="s">
        <v>40</v>
      </c>
      <c r="AC41" t="s">
        <v>40</v>
      </c>
      <c r="AD41" t="s">
        <v>40</v>
      </c>
      <c r="AE41" t="s">
        <v>40</v>
      </c>
      <c r="AF41" t="s">
        <v>40</v>
      </c>
      <c r="AG41" t="s">
        <v>40</v>
      </c>
      <c r="AH41" t="s">
        <v>40</v>
      </c>
      <c r="AI41" t="s">
        <v>40</v>
      </c>
      <c r="AJ41" t="s">
        <v>40</v>
      </c>
      <c r="AK41" t="s">
        <v>40</v>
      </c>
      <c r="AL41" t="s">
        <v>40</v>
      </c>
      <c r="AM41" t="s">
        <v>40</v>
      </c>
      <c r="AN41" t="s">
        <v>40</v>
      </c>
    </row>
    <row r="42" spans="1:40">
      <c r="A42">
        <v>41</v>
      </c>
      <c r="B42" t="s">
        <v>40</v>
      </c>
      <c r="C42" t="s">
        <v>566</v>
      </c>
      <c r="D42" t="s">
        <v>40</v>
      </c>
      <c r="E42">
        <v>3210</v>
      </c>
      <c r="F42" t="s">
        <v>832</v>
      </c>
      <c r="G42" t="s">
        <v>830</v>
      </c>
      <c r="H42" t="s">
        <v>698</v>
      </c>
      <c r="I42">
        <v>-20.40291667</v>
      </c>
      <c r="J42">
        <v>-41.966944439999899</v>
      </c>
      <c r="K42" t="s">
        <v>40</v>
      </c>
      <c r="L42" t="s">
        <v>40</v>
      </c>
      <c r="M42" t="s">
        <v>40</v>
      </c>
      <c r="N42" t="s">
        <v>40</v>
      </c>
      <c r="O42" t="s">
        <v>40</v>
      </c>
      <c r="P42" t="s">
        <v>40</v>
      </c>
      <c r="Q42" t="s">
        <v>40</v>
      </c>
      <c r="R42" t="s">
        <v>40</v>
      </c>
      <c r="S42" t="s">
        <v>40</v>
      </c>
      <c r="T42" t="s">
        <v>40</v>
      </c>
      <c r="U42" t="s">
        <v>40</v>
      </c>
      <c r="V42" t="s">
        <v>40</v>
      </c>
      <c r="W42" t="s">
        <v>40</v>
      </c>
      <c r="X42" t="s">
        <v>40</v>
      </c>
      <c r="Y42" t="s">
        <v>40</v>
      </c>
      <c r="Z42" t="s">
        <v>40</v>
      </c>
      <c r="AA42" t="s">
        <v>40</v>
      </c>
      <c r="AB42" t="s">
        <v>40</v>
      </c>
      <c r="AC42" t="s">
        <v>40</v>
      </c>
      <c r="AD42" t="s">
        <v>40</v>
      </c>
      <c r="AE42" t="s">
        <v>40</v>
      </c>
      <c r="AF42" t="s">
        <v>40</v>
      </c>
      <c r="AG42" t="s">
        <v>40</v>
      </c>
      <c r="AH42" t="s">
        <v>40</v>
      </c>
      <c r="AI42" t="s">
        <v>40</v>
      </c>
      <c r="AJ42" t="s">
        <v>40</v>
      </c>
      <c r="AK42" t="s">
        <v>40</v>
      </c>
      <c r="AL42" t="s">
        <v>40</v>
      </c>
      <c r="AM42" t="s">
        <v>40</v>
      </c>
      <c r="AN42" t="s">
        <v>40</v>
      </c>
    </row>
    <row r="43" spans="1:40">
      <c r="A43">
        <v>42</v>
      </c>
      <c r="B43" t="s">
        <v>40</v>
      </c>
      <c r="C43" t="s">
        <v>78</v>
      </c>
      <c r="D43">
        <v>14075</v>
      </c>
      <c r="E43">
        <v>3299</v>
      </c>
      <c r="F43" t="s">
        <v>833</v>
      </c>
      <c r="G43" t="s">
        <v>834</v>
      </c>
      <c r="H43" t="s">
        <v>835</v>
      </c>
      <c r="I43">
        <v>30.45</v>
      </c>
      <c r="J43">
        <v>79.0833333333333</v>
      </c>
      <c r="K43" t="s">
        <v>40</v>
      </c>
      <c r="L43" t="s">
        <v>40</v>
      </c>
      <c r="M43" t="s">
        <v>40</v>
      </c>
      <c r="N43" t="s">
        <v>40</v>
      </c>
      <c r="O43" t="s">
        <v>40</v>
      </c>
      <c r="P43" t="s">
        <v>40</v>
      </c>
      <c r="Q43" t="s">
        <v>40</v>
      </c>
      <c r="R43" t="s">
        <v>40</v>
      </c>
      <c r="S43" t="s">
        <v>40</v>
      </c>
      <c r="T43">
        <v>1200</v>
      </c>
      <c r="U43" t="s">
        <v>836</v>
      </c>
      <c r="V43">
        <v>999</v>
      </c>
      <c r="W43" t="s">
        <v>837</v>
      </c>
      <c r="X43" t="s">
        <v>40</v>
      </c>
      <c r="Y43" t="s">
        <v>40</v>
      </c>
      <c r="Z43" t="s">
        <v>40</v>
      </c>
      <c r="AA43" t="s">
        <v>40</v>
      </c>
      <c r="AB43" t="s">
        <v>40</v>
      </c>
      <c r="AC43" t="s">
        <v>40</v>
      </c>
      <c r="AD43" t="s">
        <v>40</v>
      </c>
      <c r="AE43" t="s">
        <v>40</v>
      </c>
      <c r="AF43" t="s">
        <v>40</v>
      </c>
      <c r="AG43" t="s">
        <v>40</v>
      </c>
      <c r="AH43" t="s">
        <v>40</v>
      </c>
      <c r="AI43" t="s">
        <v>40</v>
      </c>
      <c r="AJ43" t="s">
        <v>40</v>
      </c>
      <c r="AK43" t="s">
        <v>40</v>
      </c>
      <c r="AL43" t="s">
        <v>40</v>
      </c>
      <c r="AM43" t="s">
        <v>40</v>
      </c>
      <c r="AN43" t="s">
        <v>40</v>
      </c>
    </row>
    <row r="44" spans="1:40">
      <c r="A44">
        <v>43</v>
      </c>
      <c r="B44" t="s">
        <v>40</v>
      </c>
      <c r="C44" t="s">
        <v>78</v>
      </c>
      <c r="D44">
        <v>3110</v>
      </c>
      <c r="E44">
        <v>3353</v>
      </c>
      <c r="F44" t="s">
        <v>838</v>
      </c>
      <c r="G44" t="s">
        <v>40</v>
      </c>
      <c r="H44" t="s">
        <v>811</v>
      </c>
      <c r="I44">
        <v>4.5711111111111098</v>
      </c>
      <c r="J44">
        <v>11.1222222222222</v>
      </c>
      <c r="K44" t="s">
        <v>40</v>
      </c>
      <c r="L44" t="s">
        <v>40</v>
      </c>
      <c r="M44" t="s">
        <v>40</v>
      </c>
      <c r="N44" t="s">
        <v>40</v>
      </c>
      <c r="O44" t="s">
        <v>40</v>
      </c>
      <c r="P44" t="s">
        <v>40</v>
      </c>
      <c r="Q44" t="s">
        <v>40</v>
      </c>
      <c r="R44" t="s">
        <v>40</v>
      </c>
      <c r="S44" t="s">
        <v>839</v>
      </c>
      <c r="T44" t="s">
        <v>840</v>
      </c>
      <c r="U44">
        <v>1400</v>
      </c>
      <c r="V44">
        <v>25</v>
      </c>
      <c r="W44" t="s">
        <v>841</v>
      </c>
      <c r="X44" t="s">
        <v>40</v>
      </c>
      <c r="Y44" t="s">
        <v>40</v>
      </c>
      <c r="Z44" t="s">
        <v>40</v>
      </c>
      <c r="AA44" t="s">
        <v>40</v>
      </c>
      <c r="AB44" t="s">
        <v>40</v>
      </c>
      <c r="AC44" t="s">
        <v>40</v>
      </c>
      <c r="AD44" t="s">
        <v>40</v>
      </c>
      <c r="AE44" t="s">
        <v>40</v>
      </c>
      <c r="AF44" t="s">
        <v>40</v>
      </c>
      <c r="AG44" t="s">
        <v>40</v>
      </c>
      <c r="AH44" t="s">
        <v>40</v>
      </c>
      <c r="AI44" t="s">
        <v>40</v>
      </c>
      <c r="AJ44" t="s">
        <v>40</v>
      </c>
      <c r="AK44" t="s">
        <v>40</v>
      </c>
      <c r="AL44" t="s">
        <v>40</v>
      </c>
      <c r="AM44" t="s">
        <v>40</v>
      </c>
      <c r="AN44" t="s">
        <v>40</v>
      </c>
    </row>
    <row r="45" spans="1:40">
      <c r="A45">
        <v>44</v>
      </c>
      <c r="B45" t="s">
        <v>40</v>
      </c>
      <c r="C45" t="s">
        <v>78</v>
      </c>
      <c r="D45">
        <v>3111</v>
      </c>
      <c r="E45">
        <v>3353</v>
      </c>
      <c r="F45" t="s">
        <v>842</v>
      </c>
      <c r="G45" t="s">
        <v>40</v>
      </c>
      <c r="H45" t="s">
        <v>811</v>
      </c>
      <c r="I45">
        <v>3.2616666666666601</v>
      </c>
      <c r="J45">
        <v>11.2083333333333</v>
      </c>
      <c r="K45" t="s">
        <v>40</v>
      </c>
      <c r="L45" t="s">
        <v>40</v>
      </c>
      <c r="M45" t="s">
        <v>40</v>
      </c>
      <c r="N45" t="s">
        <v>40</v>
      </c>
      <c r="O45" t="s">
        <v>40</v>
      </c>
      <c r="P45" t="s">
        <v>40</v>
      </c>
      <c r="Q45" t="s">
        <v>40</v>
      </c>
      <c r="R45" t="s">
        <v>40</v>
      </c>
      <c r="S45" t="s">
        <v>843</v>
      </c>
      <c r="T45" t="s">
        <v>840</v>
      </c>
      <c r="U45">
        <v>1800</v>
      </c>
      <c r="V45">
        <v>25</v>
      </c>
      <c r="W45" t="s">
        <v>844</v>
      </c>
      <c r="X45" t="s">
        <v>40</v>
      </c>
      <c r="Y45" t="s">
        <v>40</v>
      </c>
      <c r="Z45" t="s">
        <v>40</v>
      </c>
      <c r="AA45" t="s">
        <v>40</v>
      </c>
      <c r="AB45" t="s">
        <v>40</v>
      </c>
      <c r="AC45" t="s">
        <v>40</v>
      </c>
      <c r="AD45" t="s">
        <v>40</v>
      </c>
      <c r="AE45" t="s">
        <v>40</v>
      </c>
      <c r="AF45" t="s">
        <v>40</v>
      </c>
      <c r="AG45" t="s">
        <v>40</v>
      </c>
      <c r="AH45" t="s">
        <v>40</v>
      </c>
      <c r="AI45" t="s">
        <v>40</v>
      </c>
      <c r="AJ45" t="s">
        <v>40</v>
      </c>
      <c r="AK45" t="s">
        <v>40</v>
      </c>
      <c r="AL45" t="s">
        <v>40</v>
      </c>
      <c r="AM45" t="s">
        <v>40</v>
      </c>
      <c r="AN45" t="s">
        <v>40</v>
      </c>
    </row>
    <row r="46" spans="1:40">
      <c r="A46">
        <v>45</v>
      </c>
      <c r="B46" t="s">
        <v>40</v>
      </c>
      <c r="C46" t="s">
        <v>78</v>
      </c>
      <c r="D46">
        <v>3112</v>
      </c>
      <c r="E46">
        <v>3353</v>
      </c>
      <c r="F46" t="s">
        <v>845</v>
      </c>
      <c r="G46" t="s">
        <v>40</v>
      </c>
      <c r="H46" t="s">
        <v>811</v>
      </c>
      <c r="I46">
        <v>4.1563888888888796</v>
      </c>
      <c r="J46">
        <v>11.563611111111101</v>
      </c>
      <c r="K46" t="s">
        <v>40</v>
      </c>
      <c r="L46" t="s">
        <v>40</v>
      </c>
      <c r="M46" t="s">
        <v>40</v>
      </c>
      <c r="N46" t="s">
        <v>40</v>
      </c>
      <c r="O46" t="s">
        <v>40</v>
      </c>
      <c r="P46" t="s">
        <v>40</v>
      </c>
      <c r="Q46" t="s">
        <v>40</v>
      </c>
      <c r="R46" t="s">
        <v>40</v>
      </c>
      <c r="S46" t="s">
        <v>846</v>
      </c>
      <c r="T46" t="s">
        <v>840</v>
      </c>
      <c r="U46">
        <v>1600</v>
      </c>
      <c r="V46">
        <v>25</v>
      </c>
      <c r="W46" t="s">
        <v>844</v>
      </c>
      <c r="X46" t="s">
        <v>40</v>
      </c>
      <c r="Y46" t="s">
        <v>40</v>
      </c>
      <c r="Z46" t="s">
        <v>40</v>
      </c>
      <c r="AA46" t="s">
        <v>40</v>
      </c>
      <c r="AB46" t="s">
        <v>40</v>
      </c>
      <c r="AC46" t="s">
        <v>40</v>
      </c>
      <c r="AD46" t="s">
        <v>40</v>
      </c>
      <c r="AE46" t="s">
        <v>40</v>
      </c>
      <c r="AF46" t="s">
        <v>40</v>
      </c>
      <c r="AG46" t="s">
        <v>40</v>
      </c>
      <c r="AH46" t="s">
        <v>40</v>
      </c>
      <c r="AI46" t="s">
        <v>40</v>
      </c>
      <c r="AJ46" t="s">
        <v>40</v>
      </c>
      <c r="AK46" t="s">
        <v>40</v>
      </c>
      <c r="AL46" t="s">
        <v>40</v>
      </c>
      <c r="AM46" t="s">
        <v>40</v>
      </c>
      <c r="AN46" t="s">
        <v>40</v>
      </c>
    </row>
    <row r="47" spans="1:40">
      <c r="A47">
        <v>46</v>
      </c>
      <c r="B47" t="s">
        <v>40</v>
      </c>
      <c r="C47" t="s">
        <v>41</v>
      </c>
      <c r="D47" t="s">
        <v>847</v>
      </c>
      <c r="E47">
        <v>3671</v>
      </c>
      <c r="F47" t="s">
        <v>848</v>
      </c>
      <c r="G47" t="s">
        <v>848</v>
      </c>
      <c r="H47" t="s">
        <v>849</v>
      </c>
      <c r="I47" t="s">
        <v>40</v>
      </c>
      <c r="J47" t="s">
        <v>40</v>
      </c>
      <c r="K47" t="s">
        <v>40</v>
      </c>
      <c r="L47" t="s">
        <v>40</v>
      </c>
      <c r="M47" t="s">
        <v>40</v>
      </c>
      <c r="N47" t="s">
        <v>40</v>
      </c>
      <c r="O47" t="s">
        <v>40</v>
      </c>
      <c r="P47" t="s">
        <v>40</v>
      </c>
      <c r="Q47" t="s">
        <v>40</v>
      </c>
      <c r="R47" t="s">
        <v>40</v>
      </c>
      <c r="S47" t="s">
        <v>850</v>
      </c>
      <c r="T47">
        <v>999</v>
      </c>
      <c r="U47">
        <v>2250</v>
      </c>
      <c r="V47">
        <v>23</v>
      </c>
      <c r="W47">
        <v>999</v>
      </c>
      <c r="X47" t="s">
        <v>40</v>
      </c>
      <c r="Y47" t="s">
        <v>770</v>
      </c>
      <c r="Z47" t="s">
        <v>40</v>
      </c>
      <c r="AA47" t="s">
        <v>40</v>
      </c>
      <c r="AB47" t="s">
        <v>40</v>
      </c>
      <c r="AC47" t="s">
        <v>40</v>
      </c>
      <c r="AD47" t="s">
        <v>40</v>
      </c>
      <c r="AE47" t="s">
        <v>40</v>
      </c>
      <c r="AF47" t="s">
        <v>40</v>
      </c>
      <c r="AG47" t="s">
        <v>40</v>
      </c>
      <c r="AH47" t="s">
        <v>40</v>
      </c>
      <c r="AI47" t="s">
        <v>40</v>
      </c>
      <c r="AJ47" t="s">
        <v>40</v>
      </c>
      <c r="AK47" t="s">
        <v>40</v>
      </c>
      <c r="AL47" t="s">
        <v>40</v>
      </c>
      <c r="AM47" t="s">
        <v>40</v>
      </c>
      <c r="AN47" t="s">
        <v>40</v>
      </c>
    </row>
    <row r="48" spans="1:40">
      <c r="A48">
        <v>47</v>
      </c>
      <c r="B48" t="s">
        <v>40</v>
      </c>
      <c r="C48" t="s">
        <v>41</v>
      </c>
      <c r="D48">
        <v>3063</v>
      </c>
      <c r="E48">
        <v>3829</v>
      </c>
      <c r="F48" t="s">
        <v>851</v>
      </c>
      <c r="G48" t="s">
        <v>40</v>
      </c>
      <c r="H48" t="s">
        <v>852</v>
      </c>
      <c r="I48">
        <v>14.636328750000001</v>
      </c>
      <c r="J48">
        <v>-91.672212500000001</v>
      </c>
      <c r="K48" t="s">
        <v>40</v>
      </c>
      <c r="L48" t="s">
        <v>40</v>
      </c>
      <c r="M48" t="s">
        <v>40</v>
      </c>
      <c r="N48" t="s">
        <v>40</v>
      </c>
      <c r="O48" t="s">
        <v>40</v>
      </c>
      <c r="P48" t="s">
        <v>40</v>
      </c>
      <c r="Q48" t="s">
        <v>40</v>
      </c>
      <c r="R48" t="s">
        <v>40</v>
      </c>
      <c r="S48" t="s">
        <v>853</v>
      </c>
      <c r="T48" t="s">
        <v>854</v>
      </c>
      <c r="U48">
        <v>999</v>
      </c>
      <c r="V48">
        <v>999</v>
      </c>
      <c r="W48">
        <v>999</v>
      </c>
      <c r="X48" t="s">
        <v>40</v>
      </c>
      <c r="Y48" t="s">
        <v>779</v>
      </c>
      <c r="Z48" t="s">
        <v>40</v>
      </c>
      <c r="AA48" t="s">
        <v>40</v>
      </c>
      <c r="AB48" t="s">
        <v>40</v>
      </c>
      <c r="AC48" t="s">
        <v>40</v>
      </c>
      <c r="AD48" t="s">
        <v>40</v>
      </c>
      <c r="AE48" t="s">
        <v>40</v>
      </c>
      <c r="AF48" t="s">
        <v>40</v>
      </c>
      <c r="AG48" t="s">
        <v>40</v>
      </c>
      <c r="AH48" t="s">
        <v>40</v>
      </c>
      <c r="AI48" t="s">
        <v>40</v>
      </c>
      <c r="AJ48" t="s">
        <v>40</v>
      </c>
      <c r="AK48" t="s">
        <v>40</v>
      </c>
      <c r="AL48" t="s">
        <v>40</v>
      </c>
      <c r="AM48" t="s">
        <v>40</v>
      </c>
      <c r="AN48" t="s">
        <v>40</v>
      </c>
    </row>
    <row r="49" spans="1:40">
      <c r="A49">
        <v>48</v>
      </c>
      <c r="B49" t="s">
        <v>40</v>
      </c>
      <c r="C49" t="s">
        <v>78</v>
      </c>
      <c r="D49">
        <v>3116</v>
      </c>
      <c r="E49">
        <v>4155</v>
      </c>
      <c r="F49" t="s">
        <v>855</v>
      </c>
      <c r="G49" t="s">
        <v>40</v>
      </c>
      <c r="H49" t="s">
        <v>811</v>
      </c>
      <c r="I49">
        <v>3.85</v>
      </c>
      <c r="J49">
        <v>11.45</v>
      </c>
      <c r="K49">
        <v>3</v>
      </c>
      <c r="L49">
        <v>51</v>
      </c>
      <c r="M49">
        <v>0</v>
      </c>
      <c r="N49" t="s">
        <v>707</v>
      </c>
      <c r="O49">
        <v>11</v>
      </c>
      <c r="P49">
        <v>27</v>
      </c>
      <c r="Q49">
        <v>0</v>
      </c>
      <c r="R49" t="s">
        <v>814</v>
      </c>
      <c r="S49" t="s">
        <v>40</v>
      </c>
      <c r="T49">
        <v>540</v>
      </c>
      <c r="U49">
        <v>999</v>
      </c>
      <c r="V49">
        <v>999</v>
      </c>
      <c r="W49">
        <v>999</v>
      </c>
      <c r="X49" t="s">
        <v>40</v>
      </c>
      <c r="Y49" t="s">
        <v>770</v>
      </c>
      <c r="Z49" t="s">
        <v>40</v>
      </c>
      <c r="AA49" t="s">
        <v>40</v>
      </c>
      <c r="AB49" t="s">
        <v>40</v>
      </c>
      <c r="AC49" t="s">
        <v>40</v>
      </c>
      <c r="AD49" t="s">
        <v>40</v>
      </c>
      <c r="AE49" t="s">
        <v>40</v>
      </c>
      <c r="AF49" t="s">
        <v>40</v>
      </c>
      <c r="AG49" t="s">
        <v>40</v>
      </c>
      <c r="AH49" t="s">
        <v>40</v>
      </c>
      <c r="AI49" t="s">
        <v>40</v>
      </c>
      <c r="AJ49" t="s">
        <v>40</v>
      </c>
      <c r="AK49" t="s">
        <v>40</v>
      </c>
      <c r="AL49" t="s">
        <v>40</v>
      </c>
      <c r="AM49" t="s">
        <v>40</v>
      </c>
      <c r="AN49" t="s">
        <v>40</v>
      </c>
    </row>
    <row r="50" spans="1:40">
      <c r="A50">
        <v>49</v>
      </c>
      <c r="B50" t="s">
        <v>40</v>
      </c>
      <c r="C50" t="s">
        <v>78</v>
      </c>
      <c r="D50">
        <v>3096</v>
      </c>
      <c r="E50">
        <v>4256</v>
      </c>
      <c r="F50" t="s">
        <v>705</v>
      </c>
      <c r="G50" t="s">
        <v>856</v>
      </c>
      <c r="H50" t="s">
        <v>706</v>
      </c>
      <c r="I50">
        <v>9.8833333333333293</v>
      </c>
      <c r="J50">
        <v>-83.691666666666606</v>
      </c>
      <c r="K50" t="s">
        <v>40</v>
      </c>
      <c r="L50" t="s">
        <v>40</v>
      </c>
      <c r="M50" t="s">
        <v>40</v>
      </c>
      <c r="N50" t="s">
        <v>40</v>
      </c>
      <c r="O50" t="s">
        <v>40</v>
      </c>
      <c r="P50" t="s">
        <v>40</v>
      </c>
      <c r="Q50" t="s">
        <v>40</v>
      </c>
      <c r="R50" t="s">
        <v>40</v>
      </c>
      <c r="S50" t="s">
        <v>40</v>
      </c>
      <c r="T50">
        <v>999</v>
      </c>
      <c r="U50">
        <v>2600</v>
      </c>
      <c r="V50">
        <v>22.6</v>
      </c>
      <c r="W50">
        <v>999</v>
      </c>
      <c r="X50" t="s">
        <v>40</v>
      </c>
      <c r="Y50" t="s">
        <v>40</v>
      </c>
      <c r="Z50" t="s">
        <v>40</v>
      </c>
      <c r="AA50" t="s">
        <v>40</v>
      </c>
      <c r="AB50" t="s">
        <v>40</v>
      </c>
      <c r="AC50" t="s">
        <v>40</v>
      </c>
      <c r="AD50" t="s">
        <v>40</v>
      </c>
      <c r="AE50" t="s">
        <v>40</v>
      </c>
      <c r="AF50" t="s">
        <v>40</v>
      </c>
      <c r="AG50" t="s">
        <v>40</v>
      </c>
      <c r="AH50" t="s">
        <v>40</v>
      </c>
      <c r="AI50" t="s">
        <v>40</v>
      </c>
      <c r="AJ50" t="s">
        <v>40</v>
      </c>
      <c r="AK50" t="s">
        <v>40</v>
      </c>
      <c r="AL50" t="s">
        <v>40</v>
      </c>
      <c r="AM50" t="s">
        <v>40</v>
      </c>
      <c r="AN50" t="s">
        <v>40</v>
      </c>
    </row>
    <row r="51" spans="1:40">
      <c r="A51">
        <v>50</v>
      </c>
      <c r="B51" t="s">
        <v>40</v>
      </c>
      <c r="C51" t="s">
        <v>78</v>
      </c>
      <c r="D51">
        <v>14879</v>
      </c>
      <c r="E51">
        <v>4257</v>
      </c>
      <c r="F51" t="s">
        <v>857</v>
      </c>
      <c r="G51" t="s">
        <v>731</v>
      </c>
      <c r="H51" t="s">
        <v>732</v>
      </c>
      <c r="I51">
        <v>-1.5066666666666599</v>
      </c>
      <c r="J51">
        <v>120.036388888888</v>
      </c>
      <c r="K51" t="s">
        <v>40</v>
      </c>
      <c r="L51" t="s">
        <v>40</v>
      </c>
      <c r="M51" t="s">
        <v>40</v>
      </c>
      <c r="N51" t="s">
        <v>40</v>
      </c>
      <c r="O51" t="s">
        <v>40</v>
      </c>
      <c r="P51" t="s">
        <v>40</v>
      </c>
      <c r="Q51" t="s">
        <v>40</v>
      </c>
      <c r="R51" t="s">
        <v>40</v>
      </c>
      <c r="S51" t="s">
        <v>40</v>
      </c>
      <c r="T51" t="s">
        <v>858</v>
      </c>
      <c r="U51">
        <v>999</v>
      </c>
      <c r="V51">
        <v>999</v>
      </c>
      <c r="W51">
        <v>999</v>
      </c>
      <c r="X51" t="s">
        <v>40</v>
      </c>
      <c r="Y51" t="s">
        <v>40</v>
      </c>
      <c r="Z51" t="s">
        <v>40</v>
      </c>
      <c r="AA51" t="s">
        <v>40</v>
      </c>
      <c r="AB51" t="s">
        <v>40</v>
      </c>
      <c r="AC51" t="s">
        <v>40</v>
      </c>
      <c r="AD51" t="s">
        <v>40</v>
      </c>
      <c r="AE51" t="s">
        <v>40</v>
      </c>
      <c r="AF51" t="s">
        <v>40</v>
      </c>
      <c r="AG51" t="s">
        <v>40</v>
      </c>
      <c r="AH51" t="s">
        <v>40</v>
      </c>
      <c r="AI51" t="s">
        <v>40</v>
      </c>
      <c r="AJ51" t="s">
        <v>40</v>
      </c>
      <c r="AK51" t="s">
        <v>40</v>
      </c>
      <c r="AL51" t="s">
        <v>40</v>
      </c>
      <c r="AM51" t="s">
        <v>40</v>
      </c>
      <c r="AN51" t="s">
        <v>40</v>
      </c>
    </row>
    <row r="52" spans="1:40">
      <c r="A52">
        <v>51</v>
      </c>
      <c r="B52" t="s">
        <v>40</v>
      </c>
      <c r="C52" t="s">
        <v>78</v>
      </c>
      <c r="D52">
        <v>17365</v>
      </c>
      <c r="E52">
        <v>4277</v>
      </c>
      <c r="F52" t="s">
        <v>859</v>
      </c>
      <c r="G52" t="s">
        <v>860</v>
      </c>
      <c r="H52" t="s">
        <v>852</v>
      </c>
      <c r="I52" t="s">
        <v>40</v>
      </c>
      <c r="J52" t="s">
        <v>40</v>
      </c>
      <c r="K52">
        <v>14</v>
      </c>
      <c r="L52">
        <v>42</v>
      </c>
      <c r="M52">
        <v>43.887</v>
      </c>
      <c r="N52" t="s">
        <v>707</v>
      </c>
      <c r="O52">
        <v>91</v>
      </c>
      <c r="P52">
        <v>17</v>
      </c>
      <c r="Q52">
        <v>46.781999999999897</v>
      </c>
      <c r="R52" t="s">
        <v>708</v>
      </c>
      <c r="S52" t="s">
        <v>861</v>
      </c>
      <c r="T52" t="s">
        <v>862</v>
      </c>
      <c r="U52">
        <v>2504</v>
      </c>
      <c r="V52" t="s">
        <v>863</v>
      </c>
      <c r="W52" t="s">
        <v>864</v>
      </c>
      <c r="X52" t="s">
        <v>40</v>
      </c>
      <c r="Y52" t="s">
        <v>779</v>
      </c>
      <c r="Z52" t="s">
        <v>40</v>
      </c>
      <c r="AA52" t="s">
        <v>40</v>
      </c>
      <c r="AB52" t="s">
        <v>40</v>
      </c>
      <c r="AC52" t="s">
        <v>40</v>
      </c>
      <c r="AD52" t="s">
        <v>40</v>
      </c>
      <c r="AE52" t="s">
        <v>40</v>
      </c>
      <c r="AF52" t="s">
        <v>40</v>
      </c>
      <c r="AG52" t="s">
        <v>40</v>
      </c>
      <c r="AH52" t="s">
        <v>40</v>
      </c>
      <c r="AI52" t="s">
        <v>40</v>
      </c>
      <c r="AJ52" t="s">
        <v>40</v>
      </c>
      <c r="AK52" t="s">
        <v>40</v>
      </c>
      <c r="AL52" t="s">
        <v>40</v>
      </c>
      <c r="AM52" t="s">
        <v>40</v>
      </c>
      <c r="AN52" t="s">
        <v>40</v>
      </c>
    </row>
    <row r="53" spans="1:40">
      <c r="A53">
        <v>52</v>
      </c>
      <c r="B53" t="s">
        <v>40</v>
      </c>
      <c r="C53" t="s">
        <v>78</v>
      </c>
      <c r="D53">
        <v>3064</v>
      </c>
      <c r="E53">
        <v>4278</v>
      </c>
      <c r="F53" t="s">
        <v>865</v>
      </c>
      <c r="G53" t="s">
        <v>866</v>
      </c>
      <c r="H53" t="s">
        <v>706</v>
      </c>
      <c r="I53">
        <v>9.98</v>
      </c>
      <c r="J53">
        <v>-84.38</v>
      </c>
      <c r="K53">
        <v>9</v>
      </c>
      <c r="L53">
        <v>98</v>
      </c>
      <c r="M53">
        <v>0</v>
      </c>
      <c r="N53" t="s">
        <v>707</v>
      </c>
      <c r="O53">
        <v>84</v>
      </c>
      <c r="P53">
        <v>38</v>
      </c>
      <c r="Q53">
        <v>0</v>
      </c>
      <c r="R53" t="s">
        <v>708</v>
      </c>
      <c r="S53" t="s">
        <v>40</v>
      </c>
      <c r="T53" t="s">
        <v>867</v>
      </c>
      <c r="U53" t="s">
        <v>868</v>
      </c>
      <c r="V53">
        <v>999</v>
      </c>
      <c r="W53" t="s">
        <v>869</v>
      </c>
      <c r="X53" t="s">
        <v>40</v>
      </c>
      <c r="Y53" t="s">
        <v>779</v>
      </c>
      <c r="Z53" t="s">
        <v>40</v>
      </c>
      <c r="AA53" t="s">
        <v>40</v>
      </c>
      <c r="AB53" t="s">
        <v>40</v>
      </c>
      <c r="AC53" t="s">
        <v>40</v>
      </c>
      <c r="AD53" t="s">
        <v>40</v>
      </c>
      <c r="AE53" t="s">
        <v>40</v>
      </c>
      <c r="AF53" t="s">
        <v>40</v>
      </c>
      <c r="AG53" t="s">
        <v>40</v>
      </c>
      <c r="AH53" t="s">
        <v>40</v>
      </c>
      <c r="AI53" t="s">
        <v>40</v>
      </c>
      <c r="AJ53" t="s">
        <v>40</v>
      </c>
      <c r="AK53" t="s">
        <v>40</v>
      </c>
      <c r="AL53" t="s">
        <v>40</v>
      </c>
      <c r="AM53" t="s">
        <v>40</v>
      </c>
      <c r="AN53" t="s">
        <v>40</v>
      </c>
    </row>
    <row r="54" spans="1:40">
      <c r="A54">
        <v>53</v>
      </c>
      <c r="B54" t="s">
        <v>40</v>
      </c>
      <c r="C54" t="s">
        <v>78</v>
      </c>
      <c r="D54">
        <v>3067</v>
      </c>
      <c r="E54">
        <v>4372</v>
      </c>
      <c r="F54" t="s">
        <v>870</v>
      </c>
      <c r="G54" t="s">
        <v>703</v>
      </c>
      <c r="H54" t="s">
        <v>698</v>
      </c>
      <c r="I54" t="s">
        <v>871</v>
      </c>
      <c r="J54" t="s">
        <v>872</v>
      </c>
      <c r="K54" t="s">
        <v>40</v>
      </c>
      <c r="L54" t="s">
        <v>40</v>
      </c>
      <c r="M54" t="s">
        <v>40</v>
      </c>
      <c r="N54" t="s">
        <v>40</v>
      </c>
      <c r="O54" t="s">
        <v>40</v>
      </c>
      <c r="P54" t="s">
        <v>40</v>
      </c>
      <c r="Q54" t="s">
        <v>40</v>
      </c>
      <c r="R54" t="s">
        <v>40</v>
      </c>
      <c r="S54" t="s">
        <v>873</v>
      </c>
      <c r="T54">
        <v>999</v>
      </c>
      <c r="U54">
        <v>999</v>
      </c>
      <c r="V54">
        <v>26</v>
      </c>
      <c r="W54" t="s">
        <v>874</v>
      </c>
      <c r="X54" t="s">
        <v>40</v>
      </c>
      <c r="Y54" t="s">
        <v>40</v>
      </c>
      <c r="Z54" t="s">
        <v>40</v>
      </c>
      <c r="AA54" t="s">
        <v>40</v>
      </c>
      <c r="AB54" t="s">
        <v>40</v>
      </c>
      <c r="AC54" t="s">
        <v>40</v>
      </c>
      <c r="AD54" t="s">
        <v>40</v>
      </c>
      <c r="AE54" t="s">
        <v>40</v>
      </c>
      <c r="AF54" t="s">
        <v>40</v>
      </c>
      <c r="AG54" t="s">
        <v>40</v>
      </c>
      <c r="AH54" t="s">
        <v>40</v>
      </c>
      <c r="AI54" t="s">
        <v>40</v>
      </c>
      <c r="AJ54" t="s">
        <v>40</v>
      </c>
      <c r="AK54" t="s">
        <v>40</v>
      </c>
      <c r="AL54" t="s">
        <v>40</v>
      </c>
      <c r="AM54" t="s">
        <v>40</v>
      </c>
      <c r="AN54" t="s">
        <v>40</v>
      </c>
    </row>
    <row r="55" spans="1:40">
      <c r="A55">
        <v>54</v>
      </c>
      <c r="B55" t="s">
        <v>40</v>
      </c>
      <c r="C55" t="s">
        <v>78</v>
      </c>
      <c r="D55">
        <v>3068</v>
      </c>
      <c r="E55">
        <v>4372</v>
      </c>
      <c r="F55" t="s">
        <v>875</v>
      </c>
      <c r="G55" t="s">
        <v>703</v>
      </c>
      <c r="H55" t="s">
        <v>698</v>
      </c>
      <c r="I55" t="s">
        <v>876</v>
      </c>
      <c r="J55" t="s">
        <v>872</v>
      </c>
      <c r="K55" t="s">
        <v>40</v>
      </c>
      <c r="L55" t="s">
        <v>40</v>
      </c>
      <c r="M55" t="s">
        <v>40</v>
      </c>
      <c r="N55" t="s">
        <v>40</v>
      </c>
      <c r="O55" t="s">
        <v>40</v>
      </c>
      <c r="P55" t="s">
        <v>40</v>
      </c>
      <c r="Q55" t="s">
        <v>40</v>
      </c>
      <c r="R55" t="s">
        <v>40</v>
      </c>
      <c r="S55" t="s">
        <v>873</v>
      </c>
      <c r="T55">
        <v>9999</v>
      </c>
      <c r="U55">
        <v>999</v>
      </c>
      <c r="V55">
        <v>26</v>
      </c>
      <c r="W55" t="s">
        <v>877</v>
      </c>
      <c r="X55" t="s">
        <v>40</v>
      </c>
      <c r="Y55" t="s">
        <v>40</v>
      </c>
      <c r="Z55" t="s">
        <v>40</v>
      </c>
      <c r="AA55" t="s">
        <v>40</v>
      </c>
      <c r="AB55" t="s">
        <v>40</v>
      </c>
      <c r="AC55" t="s">
        <v>40</v>
      </c>
      <c r="AD55" t="s">
        <v>40</v>
      </c>
      <c r="AE55" t="s">
        <v>40</v>
      </c>
      <c r="AF55" t="s">
        <v>40</v>
      </c>
      <c r="AG55" t="s">
        <v>40</v>
      </c>
      <c r="AH55" t="s">
        <v>40</v>
      </c>
      <c r="AI55" t="s">
        <v>40</v>
      </c>
      <c r="AJ55" t="s">
        <v>40</v>
      </c>
      <c r="AK55" t="s">
        <v>40</v>
      </c>
      <c r="AL55" t="s">
        <v>40</v>
      </c>
      <c r="AM55" t="s">
        <v>40</v>
      </c>
      <c r="AN55" t="s">
        <v>40</v>
      </c>
    </row>
    <row r="56" spans="1:40">
      <c r="A56">
        <v>55</v>
      </c>
      <c r="B56" t="s">
        <v>40</v>
      </c>
      <c r="C56" t="s">
        <v>78</v>
      </c>
      <c r="D56">
        <v>3069</v>
      </c>
      <c r="E56">
        <v>4372</v>
      </c>
      <c r="F56" t="s">
        <v>878</v>
      </c>
      <c r="G56" t="s">
        <v>703</v>
      </c>
      <c r="H56" t="s">
        <v>698</v>
      </c>
      <c r="I56">
        <v>-3.7080555555555601</v>
      </c>
      <c r="J56">
        <v>-50.597499999999897</v>
      </c>
      <c r="K56" t="s">
        <v>40</v>
      </c>
      <c r="L56" t="s">
        <v>40</v>
      </c>
      <c r="M56" t="s">
        <v>40</v>
      </c>
      <c r="N56" t="s">
        <v>40</v>
      </c>
      <c r="O56" t="s">
        <v>40</v>
      </c>
      <c r="P56" t="s">
        <v>40</v>
      </c>
      <c r="Q56" t="s">
        <v>40</v>
      </c>
      <c r="R56" t="s">
        <v>40</v>
      </c>
      <c r="S56" t="s">
        <v>879</v>
      </c>
      <c r="T56">
        <v>999</v>
      </c>
      <c r="U56">
        <v>999</v>
      </c>
      <c r="V56">
        <v>999</v>
      </c>
      <c r="W56" t="s">
        <v>877</v>
      </c>
      <c r="X56" t="s">
        <v>40</v>
      </c>
      <c r="Y56" t="s">
        <v>880</v>
      </c>
      <c r="Z56" t="s">
        <v>40</v>
      </c>
      <c r="AA56" t="s">
        <v>40</v>
      </c>
      <c r="AB56" t="s">
        <v>40</v>
      </c>
      <c r="AC56" t="s">
        <v>40</v>
      </c>
      <c r="AD56" t="s">
        <v>40</v>
      </c>
      <c r="AE56" t="s">
        <v>40</v>
      </c>
      <c r="AF56" t="s">
        <v>40</v>
      </c>
      <c r="AG56" t="s">
        <v>40</v>
      </c>
      <c r="AH56" t="s">
        <v>40</v>
      </c>
      <c r="AI56" t="s">
        <v>40</v>
      </c>
      <c r="AJ56" t="s">
        <v>40</v>
      </c>
      <c r="AK56" t="s">
        <v>40</v>
      </c>
      <c r="AL56" t="s">
        <v>40</v>
      </c>
      <c r="AM56" t="s">
        <v>40</v>
      </c>
      <c r="AN56" t="s">
        <v>40</v>
      </c>
    </row>
    <row r="57" spans="1:40">
      <c r="A57">
        <v>56</v>
      </c>
      <c r="B57" t="s">
        <v>40</v>
      </c>
      <c r="C57" t="s">
        <v>78</v>
      </c>
      <c r="D57">
        <v>3070</v>
      </c>
      <c r="E57">
        <v>4372</v>
      </c>
      <c r="F57" t="s">
        <v>881</v>
      </c>
      <c r="G57" t="s">
        <v>703</v>
      </c>
      <c r="H57" t="s">
        <v>698</v>
      </c>
      <c r="I57">
        <v>-5.9483333333333297</v>
      </c>
      <c r="J57">
        <v>-49.844166666666602</v>
      </c>
      <c r="K57" t="s">
        <v>40</v>
      </c>
      <c r="L57" t="s">
        <v>40</v>
      </c>
      <c r="M57" t="s">
        <v>40</v>
      </c>
      <c r="N57" t="s">
        <v>40</v>
      </c>
      <c r="O57" t="s">
        <v>40</v>
      </c>
      <c r="P57" t="s">
        <v>40</v>
      </c>
      <c r="Q57" t="s">
        <v>40</v>
      </c>
      <c r="R57" t="s">
        <v>40</v>
      </c>
      <c r="S57" t="s">
        <v>882</v>
      </c>
      <c r="T57">
        <v>999</v>
      </c>
      <c r="U57">
        <v>999</v>
      </c>
      <c r="V57">
        <v>26</v>
      </c>
      <c r="W57" t="s">
        <v>883</v>
      </c>
      <c r="X57" t="s">
        <v>40</v>
      </c>
      <c r="Y57" t="s">
        <v>880</v>
      </c>
      <c r="Z57" t="s">
        <v>40</v>
      </c>
      <c r="AA57" t="s">
        <v>40</v>
      </c>
      <c r="AB57" t="s">
        <v>40</v>
      </c>
      <c r="AC57" t="s">
        <v>40</v>
      </c>
      <c r="AD57" t="s">
        <v>40</v>
      </c>
      <c r="AE57" t="s">
        <v>40</v>
      </c>
      <c r="AF57" t="s">
        <v>40</v>
      </c>
      <c r="AG57" t="s">
        <v>40</v>
      </c>
      <c r="AH57" t="s">
        <v>40</v>
      </c>
      <c r="AI57" t="s">
        <v>40</v>
      </c>
      <c r="AJ57" t="s">
        <v>40</v>
      </c>
      <c r="AK57" t="s">
        <v>40</v>
      </c>
      <c r="AL57" t="s">
        <v>40</v>
      </c>
      <c r="AM57" t="s">
        <v>40</v>
      </c>
      <c r="AN57" t="s">
        <v>40</v>
      </c>
    </row>
    <row r="58" spans="1:40">
      <c r="A58">
        <v>57</v>
      </c>
      <c r="B58" t="s">
        <v>40</v>
      </c>
      <c r="C58" t="s">
        <v>78</v>
      </c>
      <c r="D58">
        <v>3097</v>
      </c>
      <c r="E58">
        <v>5811</v>
      </c>
      <c r="F58" t="s">
        <v>884</v>
      </c>
      <c r="G58" t="s">
        <v>885</v>
      </c>
      <c r="H58" t="s">
        <v>823</v>
      </c>
      <c r="I58">
        <v>6.3</v>
      </c>
      <c r="J58">
        <v>0.4</v>
      </c>
      <c r="K58">
        <v>6</v>
      </c>
      <c r="L58" t="s">
        <v>886</v>
      </c>
      <c r="M58">
        <v>0</v>
      </c>
      <c r="N58" t="s">
        <v>707</v>
      </c>
      <c r="O58">
        <v>0</v>
      </c>
      <c r="P58" t="s">
        <v>887</v>
      </c>
      <c r="Q58">
        <v>0</v>
      </c>
      <c r="R58" t="s">
        <v>708</v>
      </c>
      <c r="S58" t="s">
        <v>40</v>
      </c>
      <c r="T58">
        <v>999</v>
      </c>
      <c r="U58" t="s">
        <v>888</v>
      </c>
      <c r="V58" t="s">
        <v>889</v>
      </c>
      <c r="W58">
        <v>999</v>
      </c>
      <c r="X58" t="s">
        <v>40</v>
      </c>
      <c r="Y58" t="s">
        <v>770</v>
      </c>
      <c r="Z58" t="s">
        <v>40</v>
      </c>
      <c r="AA58" t="s">
        <v>40</v>
      </c>
      <c r="AB58" t="s">
        <v>40</v>
      </c>
      <c r="AC58" t="s">
        <v>40</v>
      </c>
      <c r="AD58" t="s">
        <v>40</v>
      </c>
      <c r="AE58" t="s">
        <v>40</v>
      </c>
      <c r="AF58" t="s">
        <v>40</v>
      </c>
      <c r="AG58" t="s">
        <v>40</v>
      </c>
      <c r="AH58" t="s">
        <v>40</v>
      </c>
      <c r="AI58" t="s">
        <v>40</v>
      </c>
      <c r="AJ58" t="s">
        <v>40</v>
      </c>
      <c r="AK58" t="s">
        <v>40</v>
      </c>
      <c r="AL58" t="s">
        <v>40</v>
      </c>
      <c r="AM58" t="s">
        <v>40</v>
      </c>
      <c r="AN58" t="s">
        <v>40</v>
      </c>
    </row>
    <row r="59" spans="1:40">
      <c r="A59">
        <v>58</v>
      </c>
      <c r="B59" t="s">
        <v>40</v>
      </c>
      <c r="C59" t="s">
        <v>78</v>
      </c>
      <c r="D59">
        <v>3098</v>
      </c>
      <c r="E59">
        <v>5811</v>
      </c>
      <c r="F59" t="s">
        <v>890</v>
      </c>
      <c r="G59" t="s">
        <v>891</v>
      </c>
      <c r="H59" t="s">
        <v>823</v>
      </c>
      <c r="I59" t="s">
        <v>40</v>
      </c>
      <c r="J59" t="s">
        <v>40</v>
      </c>
      <c r="K59">
        <v>6</v>
      </c>
      <c r="L59">
        <v>14</v>
      </c>
      <c r="M59">
        <v>0</v>
      </c>
      <c r="N59" t="s">
        <v>707</v>
      </c>
      <c r="O59">
        <v>0</v>
      </c>
      <c r="P59">
        <v>32</v>
      </c>
      <c r="Q59">
        <v>0</v>
      </c>
      <c r="R59" t="s">
        <v>708</v>
      </c>
      <c r="S59" t="s">
        <v>40</v>
      </c>
      <c r="T59">
        <v>500</v>
      </c>
      <c r="U59" t="s">
        <v>888</v>
      </c>
      <c r="V59" t="s">
        <v>889</v>
      </c>
      <c r="W59">
        <v>999</v>
      </c>
      <c r="X59" t="s">
        <v>40</v>
      </c>
      <c r="Y59" t="s">
        <v>892</v>
      </c>
      <c r="Z59" t="s">
        <v>40</v>
      </c>
      <c r="AA59" t="s">
        <v>40</v>
      </c>
      <c r="AB59" t="s">
        <v>40</v>
      </c>
      <c r="AC59" t="s">
        <v>40</v>
      </c>
      <c r="AD59" t="s">
        <v>40</v>
      </c>
      <c r="AE59" t="s">
        <v>40</v>
      </c>
      <c r="AF59" t="s">
        <v>40</v>
      </c>
      <c r="AG59" t="s">
        <v>40</v>
      </c>
      <c r="AH59" t="s">
        <v>40</v>
      </c>
      <c r="AI59" t="s">
        <v>40</v>
      </c>
      <c r="AJ59" t="s">
        <v>40</v>
      </c>
      <c r="AK59" t="s">
        <v>40</v>
      </c>
      <c r="AL59" t="s">
        <v>40</v>
      </c>
      <c r="AM59" t="s">
        <v>40</v>
      </c>
      <c r="AN59" t="s">
        <v>40</v>
      </c>
    </row>
    <row r="60" spans="1:40">
      <c r="A60">
        <v>59</v>
      </c>
      <c r="B60" t="s">
        <v>40</v>
      </c>
      <c r="C60" t="s">
        <v>41</v>
      </c>
      <c r="D60">
        <v>19453</v>
      </c>
      <c r="E60">
        <v>6095</v>
      </c>
      <c r="F60" t="s">
        <v>893</v>
      </c>
      <c r="G60" t="s">
        <v>894</v>
      </c>
      <c r="H60" t="s">
        <v>835</v>
      </c>
      <c r="I60" t="s">
        <v>40</v>
      </c>
      <c r="J60" t="s">
        <v>40</v>
      </c>
      <c r="K60">
        <v>10</v>
      </c>
      <c r="L60" t="s">
        <v>895</v>
      </c>
      <c r="M60">
        <v>999</v>
      </c>
      <c r="N60" t="s">
        <v>707</v>
      </c>
      <c r="O60" t="s">
        <v>896</v>
      </c>
      <c r="P60" t="s">
        <v>897</v>
      </c>
      <c r="Q60">
        <v>999</v>
      </c>
      <c r="R60" t="s">
        <v>814</v>
      </c>
      <c r="S60" t="s">
        <v>40</v>
      </c>
      <c r="T60">
        <v>999</v>
      </c>
      <c r="U60">
        <v>2783</v>
      </c>
      <c r="V60">
        <v>27.7</v>
      </c>
      <c r="W60" t="s">
        <v>898</v>
      </c>
      <c r="X60" t="s">
        <v>40</v>
      </c>
      <c r="Y60" t="s">
        <v>899</v>
      </c>
      <c r="Z60" t="s">
        <v>40</v>
      </c>
      <c r="AA60" t="s">
        <v>40</v>
      </c>
      <c r="AB60" t="s">
        <v>40</v>
      </c>
      <c r="AC60" t="s">
        <v>40</v>
      </c>
      <c r="AD60" t="s">
        <v>40</v>
      </c>
      <c r="AE60" t="s">
        <v>40</v>
      </c>
      <c r="AF60" t="s">
        <v>40</v>
      </c>
      <c r="AG60" t="s">
        <v>40</v>
      </c>
      <c r="AH60" t="s">
        <v>40</v>
      </c>
      <c r="AI60" t="s">
        <v>40</v>
      </c>
      <c r="AJ60" t="s">
        <v>40</v>
      </c>
      <c r="AK60" t="s">
        <v>40</v>
      </c>
      <c r="AL60" t="s">
        <v>40</v>
      </c>
      <c r="AM60" t="s">
        <v>40</v>
      </c>
      <c r="AN60" t="s">
        <v>40</v>
      </c>
    </row>
    <row r="61" spans="1:40">
      <c r="A61">
        <v>60</v>
      </c>
      <c r="B61" t="s">
        <v>40</v>
      </c>
      <c r="C61" t="s">
        <v>78</v>
      </c>
      <c r="D61">
        <v>19332</v>
      </c>
      <c r="E61">
        <v>6146</v>
      </c>
      <c r="F61" t="s">
        <v>900</v>
      </c>
      <c r="G61" t="s">
        <v>901</v>
      </c>
      <c r="H61" t="s">
        <v>902</v>
      </c>
      <c r="I61">
        <v>17.223642000000002</v>
      </c>
      <c r="J61">
        <v>-92.694764000000006</v>
      </c>
      <c r="K61">
        <v>17</v>
      </c>
      <c r="L61">
        <v>6</v>
      </c>
      <c r="M61">
        <v>18.1359999999999</v>
      </c>
      <c r="N61" t="s">
        <v>707</v>
      </c>
      <c r="O61">
        <v>92</v>
      </c>
      <c r="P61">
        <v>16</v>
      </c>
      <c r="Q61">
        <v>24.315000000000001</v>
      </c>
      <c r="R61" t="s">
        <v>708</v>
      </c>
      <c r="S61" t="s">
        <v>714</v>
      </c>
      <c r="T61" t="s">
        <v>903</v>
      </c>
      <c r="U61">
        <v>999</v>
      </c>
      <c r="V61">
        <v>999</v>
      </c>
      <c r="W61" t="s">
        <v>904</v>
      </c>
      <c r="X61" t="s">
        <v>905</v>
      </c>
      <c r="Y61" t="s">
        <v>906</v>
      </c>
      <c r="Z61" t="s">
        <v>40</v>
      </c>
      <c r="AA61" t="s">
        <v>40</v>
      </c>
      <c r="AB61" t="s">
        <v>40</v>
      </c>
      <c r="AC61" t="s">
        <v>40</v>
      </c>
      <c r="AD61" t="s">
        <v>40</v>
      </c>
      <c r="AE61" t="s">
        <v>40</v>
      </c>
      <c r="AF61" t="s">
        <v>40</v>
      </c>
      <c r="AG61" t="s">
        <v>40</v>
      </c>
      <c r="AH61" t="s">
        <v>40</v>
      </c>
      <c r="AI61" t="s">
        <v>40</v>
      </c>
      <c r="AJ61" t="s">
        <v>40</v>
      </c>
      <c r="AK61" t="s">
        <v>40</v>
      </c>
      <c r="AL61" t="s">
        <v>40</v>
      </c>
      <c r="AM61" t="s">
        <v>40</v>
      </c>
      <c r="AN61" t="s">
        <v>40</v>
      </c>
    </row>
    <row r="62" spans="1:40">
      <c r="A62">
        <v>61</v>
      </c>
      <c r="B62" t="s">
        <v>40</v>
      </c>
      <c r="C62" t="s">
        <v>78</v>
      </c>
      <c r="D62">
        <v>19333</v>
      </c>
      <c r="E62">
        <v>6146</v>
      </c>
      <c r="F62" t="s">
        <v>907</v>
      </c>
      <c r="G62" t="s">
        <v>901</v>
      </c>
      <c r="H62" t="s">
        <v>902</v>
      </c>
      <c r="I62">
        <v>17.553055555555499</v>
      </c>
      <c r="J62">
        <v>-92.318611111111096</v>
      </c>
      <c r="K62">
        <v>17</v>
      </c>
      <c r="L62">
        <v>26</v>
      </c>
      <c r="M62">
        <v>5.6310000000000002</v>
      </c>
      <c r="N62" t="s">
        <v>707</v>
      </c>
      <c r="O62">
        <v>92</v>
      </c>
      <c r="P62">
        <v>13</v>
      </c>
      <c r="Q62">
        <v>29.288</v>
      </c>
      <c r="R62" t="s">
        <v>708</v>
      </c>
      <c r="S62" t="s">
        <v>908</v>
      </c>
      <c r="T62" t="s">
        <v>909</v>
      </c>
      <c r="U62">
        <v>999</v>
      </c>
      <c r="V62">
        <v>999</v>
      </c>
      <c r="W62" t="s">
        <v>910</v>
      </c>
      <c r="X62" t="s">
        <v>40</v>
      </c>
      <c r="Y62" t="s">
        <v>906</v>
      </c>
      <c r="Z62" t="s">
        <v>40</v>
      </c>
      <c r="AA62" t="s">
        <v>40</v>
      </c>
      <c r="AB62" t="s">
        <v>40</v>
      </c>
      <c r="AC62" t="s">
        <v>40</v>
      </c>
      <c r="AD62" t="s">
        <v>40</v>
      </c>
      <c r="AE62" t="s">
        <v>40</v>
      </c>
      <c r="AF62" t="s">
        <v>40</v>
      </c>
      <c r="AG62" t="s">
        <v>40</v>
      </c>
      <c r="AH62" t="s">
        <v>40</v>
      </c>
      <c r="AI62" t="s">
        <v>40</v>
      </c>
      <c r="AJ62" t="s">
        <v>40</v>
      </c>
      <c r="AK62" t="s">
        <v>40</v>
      </c>
      <c r="AL62" t="s">
        <v>40</v>
      </c>
      <c r="AM62" t="s">
        <v>40</v>
      </c>
      <c r="AN62" t="s">
        <v>40</v>
      </c>
    </row>
    <row r="63" spans="1:40">
      <c r="A63">
        <v>62</v>
      </c>
      <c r="B63" t="s">
        <v>40</v>
      </c>
      <c r="C63" t="s">
        <v>78</v>
      </c>
      <c r="D63">
        <v>19334</v>
      </c>
      <c r="E63">
        <v>6146</v>
      </c>
      <c r="F63" t="s">
        <v>911</v>
      </c>
      <c r="G63" t="s">
        <v>901</v>
      </c>
      <c r="H63" t="s">
        <v>902</v>
      </c>
      <c r="I63">
        <v>16.2433333333333</v>
      </c>
      <c r="J63">
        <v>-90.594166666666595</v>
      </c>
      <c r="K63">
        <v>16</v>
      </c>
      <c r="L63">
        <v>16</v>
      </c>
      <c r="M63">
        <v>29.213000000000001</v>
      </c>
      <c r="N63" t="s">
        <v>707</v>
      </c>
      <c r="O63">
        <v>90</v>
      </c>
      <c r="P63">
        <v>43</v>
      </c>
      <c r="Q63">
        <v>4.6040000000000001</v>
      </c>
      <c r="R63" t="s">
        <v>708</v>
      </c>
      <c r="S63" t="s">
        <v>912</v>
      </c>
      <c r="T63" t="s">
        <v>913</v>
      </c>
      <c r="U63">
        <v>999</v>
      </c>
      <c r="V63">
        <v>999</v>
      </c>
      <c r="W63" t="s">
        <v>910</v>
      </c>
      <c r="X63" t="s">
        <v>40</v>
      </c>
      <c r="Y63" t="s">
        <v>906</v>
      </c>
      <c r="Z63" t="s">
        <v>40</v>
      </c>
      <c r="AA63" t="s">
        <v>40</v>
      </c>
      <c r="AB63" t="s">
        <v>40</v>
      </c>
      <c r="AC63" t="s">
        <v>40</v>
      </c>
      <c r="AD63" t="s">
        <v>40</v>
      </c>
      <c r="AE63" t="s">
        <v>40</v>
      </c>
      <c r="AF63" t="s">
        <v>40</v>
      </c>
      <c r="AG63" t="s">
        <v>40</v>
      </c>
      <c r="AH63" t="s">
        <v>40</v>
      </c>
      <c r="AI63" t="s">
        <v>40</v>
      </c>
      <c r="AJ63" t="s">
        <v>40</v>
      </c>
      <c r="AK63" t="s">
        <v>40</v>
      </c>
      <c r="AL63" t="s">
        <v>40</v>
      </c>
      <c r="AM63" t="s">
        <v>40</v>
      </c>
      <c r="AN63" t="s">
        <v>40</v>
      </c>
    </row>
    <row r="64" spans="1:40">
      <c r="A64">
        <v>63</v>
      </c>
      <c r="B64" t="s">
        <v>40</v>
      </c>
      <c r="C64" t="s">
        <v>78</v>
      </c>
      <c r="D64">
        <v>17360</v>
      </c>
      <c r="E64">
        <v>7031</v>
      </c>
      <c r="F64" t="s">
        <v>914</v>
      </c>
      <c r="G64" t="s">
        <v>731</v>
      </c>
      <c r="H64" t="s">
        <v>732</v>
      </c>
      <c r="I64">
        <v>-1.4422222222222201</v>
      </c>
      <c r="J64">
        <v>120.28555555555501</v>
      </c>
      <c r="K64">
        <v>1</v>
      </c>
      <c r="L64">
        <v>25</v>
      </c>
      <c r="M64">
        <v>26.556000000000001</v>
      </c>
      <c r="N64" t="s">
        <v>746</v>
      </c>
      <c r="O64">
        <v>120</v>
      </c>
      <c r="P64">
        <v>18</v>
      </c>
      <c r="Q64">
        <v>57.375999999999898</v>
      </c>
      <c r="R64" t="s">
        <v>814</v>
      </c>
      <c r="S64" t="s">
        <v>915</v>
      </c>
      <c r="T64" t="s">
        <v>916</v>
      </c>
      <c r="U64">
        <v>1543</v>
      </c>
      <c r="V64">
        <v>21.1</v>
      </c>
      <c r="W64">
        <v>999</v>
      </c>
      <c r="X64" t="s">
        <v>40</v>
      </c>
      <c r="Y64" t="s">
        <v>770</v>
      </c>
      <c r="Z64" t="s">
        <v>40</v>
      </c>
      <c r="AA64" t="s">
        <v>40</v>
      </c>
      <c r="AB64" t="s">
        <v>40</v>
      </c>
      <c r="AC64" t="s">
        <v>40</v>
      </c>
      <c r="AD64" t="s">
        <v>40</v>
      </c>
      <c r="AE64" t="s">
        <v>40</v>
      </c>
      <c r="AF64" t="s">
        <v>40</v>
      </c>
      <c r="AG64" t="s">
        <v>40</v>
      </c>
      <c r="AH64" t="s">
        <v>40</v>
      </c>
      <c r="AI64" t="s">
        <v>40</v>
      </c>
      <c r="AJ64" t="s">
        <v>40</v>
      </c>
      <c r="AK64" t="s">
        <v>40</v>
      </c>
      <c r="AL64" t="s">
        <v>40</v>
      </c>
      <c r="AM64" t="s">
        <v>40</v>
      </c>
      <c r="AN64" t="s">
        <v>40</v>
      </c>
    </row>
    <row r="65" spans="1:40">
      <c r="A65">
        <v>64</v>
      </c>
      <c r="B65" t="s">
        <v>40</v>
      </c>
      <c r="C65" t="s">
        <v>78</v>
      </c>
      <c r="D65">
        <v>17361</v>
      </c>
      <c r="E65">
        <v>7031</v>
      </c>
      <c r="F65" t="s">
        <v>917</v>
      </c>
      <c r="G65" t="s">
        <v>731</v>
      </c>
      <c r="H65" t="s">
        <v>732</v>
      </c>
      <c r="I65">
        <v>-1.14777777777777</v>
      </c>
      <c r="J65">
        <v>120.065833333333</v>
      </c>
      <c r="K65">
        <v>1</v>
      </c>
      <c r="L65">
        <v>12</v>
      </c>
      <c r="M65">
        <v>28.204999999999899</v>
      </c>
      <c r="N65" t="s">
        <v>746</v>
      </c>
      <c r="O65">
        <v>120</v>
      </c>
      <c r="P65">
        <v>3</v>
      </c>
      <c r="Q65">
        <v>14.343</v>
      </c>
      <c r="R65" t="s">
        <v>814</v>
      </c>
      <c r="S65" t="s">
        <v>918</v>
      </c>
      <c r="T65" t="s">
        <v>919</v>
      </c>
      <c r="U65">
        <v>1811</v>
      </c>
      <c r="V65">
        <v>24.5</v>
      </c>
      <c r="W65">
        <v>999</v>
      </c>
      <c r="X65" t="s">
        <v>40</v>
      </c>
      <c r="Y65" t="s">
        <v>770</v>
      </c>
      <c r="Z65" t="s">
        <v>40</v>
      </c>
      <c r="AA65" t="s">
        <v>40</v>
      </c>
      <c r="AB65" t="s">
        <v>40</v>
      </c>
      <c r="AC65" t="s">
        <v>40</v>
      </c>
      <c r="AD65" t="s">
        <v>40</v>
      </c>
      <c r="AE65" t="s">
        <v>40</v>
      </c>
      <c r="AF65" t="s">
        <v>40</v>
      </c>
      <c r="AG65" t="s">
        <v>40</v>
      </c>
      <c r="AH65" t="s">
        <v>40</v>
      </c>
      <c r="AI65" t="s">
        <v>40</v>
      </c>
      <c r="AJ65" t="s">
        <v>40</v>
      </c>
      <c r="AK65" t="s">
        <v>40</v>
      </c>
      <c r="AL65" t="s">
        <v>40</v>
      </c>
      <c r="AM65" t="s">
        <v>40</v>
      </c>
      <c r="AN65" t="s">
        <v>40</v>
      </c>
    </row>
    <row r="66" spans="1:40">
      <c r="A66">
        <v>65</v>
      </c>
      <c r="B66" t="s">
        <v>40</v>
      </c>
      <c r="C66" t="s">
        <v>41</v>
      </c>
      <c r="D66">
        <v>17107</v>
      </c>
      <c r="E66">
        <v>7035</v>
      </c>
      <c r="F66" t="s">
        <v>920</v>
      </c>
      <c r="G66">
        <v>999</v>
      </c>
      <c r="H66" t="s">
        <v>706</v>
      </c>
      <c r="I66">
        <v>10.03333333</v>
      </c>
      <c r="J66">
        <v>-84.1333333299999</v>
      </c>
      <c r="K66" t="s">
        <v>40</v>
      </c>
      <c r="L66" t="s">
        <v>40</v>
      </c>
      <c r="M66" t="s">
        <v>40</v>
      </c>
      <c r="N66" t="s">
        <v>40</v>
      </c>
      <c r="O66" t="s">
        <v>40</v>
      </c>
      <c r="P66" t="s">
        <v>40</v>
      </c>
      <c r="Q66" t="s">
        <v>40</v>
      </c>
      <c r="R66" t="s">
        <v>40</v>
      </c>
      <c r="S66" t="s">
        <v>40</v>
      </c>
      <c r="T66">
        <v>1180</v>
      </c>
      <c r="U66">
        <v>2300</v>
      </c>
      <c r="V66">
        <v>21</v>
      </c>
      <c r="W66" t="s">
        <v>921</v>
      </c>
      <c r="X66" t="s">
        <v>40</v>
      </c>
      <c r="Y66" t="s">
        <v>40</v>
      </c>
      <c r="Z66" t="s">
        <v>40</v>
      </c>
      <c r="AA66" t="s">
        <v>40</v>
      </c>
      <c r="AB66" t="s">
        <v>40</v>
      </c>
      <c r="AC66" t="s">
        <v>40</v>
      </c>
      <c r="AD66" t="s">
        <v>40</v>
      </c>
      <c r="AE66" t="s">
        <v>40</v>
      </c>
      <c r="AF66" t="s">
        <v>40</v>
      </c>
      <c r="AG66" t="s">
        <v>40</v>
      </c>
      <c r="AH66" t="s">
        <v>40</v>
      </c>
      <c r="AI66" t="s">
        <v>40</v>
      </c>
      <c r="AJ66" t="s">
        <v>40</v>
      </c>
      <c r="AK66" t="s">
        <v>40</v>
      </c>
      <c r="AL66" t="s">
        <v>40</v>
      </c>
      <c r="AM66" t="s">
        <v>40</v>
      </c>
      <c r="AN66" t="s">
        <v>40</v>
      </c>
    </row>
    <row r="67" spans="1:40">
      <c r="A67">
        <v>66</v>
      </c>
      <c r="B67" t="s">
        <v>40</v>
      </c>
      <c r="C67" t="s">
        <v>41</v>
      </c>
      <c r="D67">
        <v>15120</v>
      </c>
      <c r="E67">
        <v>7252</v>
      </c>
      <c r="F67" t="s">
        <v>922</v>
      </c>
      <c r="G67" t="s">
        <v>40</v>
      </c>
      <c r="H67" t="s">
        <v>923</v>
      </c>
      <c r="I67" t="s">
        <v>924</v>
      </c>
      <c r="J67" t="s">
        <v>925</v>
      </c>
      <c r="K67" t="s">
        <v>40</v>
      </c>
      <c r="L67" t="s">
        <v>40</v>
      </c>
      <c r="M67" t="s">
        <v>40</v>
      </c>
      <c r="N67" t="s">
        <v>40</v>
      </c>
      <c r="O67" t="s">
        <v>40</v>
      </c>
      <c r="P67" t="s">
        <v>40</v>
      </c>
      <c r="Q67" t="s">
        <v>40</v>
      </c>
      <c r="R67" t="s">
        <v>40</v>
      </c>
      <c r="S67" t="s">
        <v>40</v>
      </c>
      <c r="T67" t="s">
        <v>926</v>
      </c>
      <c r="U67">
        <v>1400</v>
      </c>
      <c r="V67" t="s">
        <v>927</v>
      </c>
      <c r="W67" t="s">
        <v>928</v>
      </c>
      <c r="X67" t="s">
        <v>40</v>
      </c>
      <c r="Y67" t="s">
        <v>40</v>
      </c>
      <c r="Z67" t="s">
        <v>40</v>
      </c>
      <c r="AA67" t="s">
        <v>40</v>
      </c>
      <c r="AB67" t="s">
        <v>40</v>
      </c>
      <c r="AC67" t="s">
        <v>40</v>
      </c>
      <c r="AD67" t="s">
        <v>40</v>
      </c>
      <c r="AE67" t="s">
        <v>40</v>
      </c>
      <c r="AF67" t="s">
        <v>40</v>
      </c>
      <c r="AG67" t="s">
        <v>40</v>
      </c>
      <c r="AH67" t="s">
        <v>40</v>
      </c>
      <c r="AI67" t="s">
        <v>40</v>
      </c>
      <c r="AJ67" t="s">
        <v>40</v>
      </c>
      <c r="AK67" t="s">
        <v>40</v>
      </c>
      <c r="AL67" t="s">
        <v>40</v>
      </c>
      <c r="AM67" t="s">
        <v>40</v>
      </c>
      <c r="AN67" t="s">
        <v>40</v>
      </c>
    </row>
    <row r="68" spans="1:40">
      <c r="A68">
        <v>67</v>
      </c>
      <c r="B68" t="s">
        <v>40</v>
      </c>
      <c r="C68" t="s">
        <v>40</v>
      </c>
      <c r="D68">
        <v>14774</v>
      </c>
      <c r="E68">
        <v>8568</v>
      </c>
      <c r="F68" t="s">
        <v>929</v>
      </c>
      <c r="G68" t="s">
        <v>930</v>
      </c>
      <c r="H68" t="s">
        <v>823</v>
      </c>
      <c r="I68">
        <v>6.2</v>
      </c>
      <c r="J68">
        <v>-2.4833333333333298</v>
      </c>
      <c r="K68" t="s">
        <v>40</v>
      </c>
      <c r="L68" t="s">
        <v>40</v>
      </c>
      <c r="M68" t="s">
        <v>40</v>
      </c>
      <c r="N68" t="s">
        <v>40</v>
      </c>
      <c r="O68" t="s">
        <v>40</v>
      </c>
      <c r="P68" t="s">
        <v>40</v>
      </c>
      <c r="Q68" t="s">
        <v>40</v>
      </c>
      <c r="R68" t="s">
        <v>40</v>
      </c>
      <c r="S68" t="s">
        <v>40</v>
      </c>
      <c r="T68" t="s">
        <v>40</v>
      </c>
      <c r="U68" t="s">
        <v>40</v>
      </c>
      <c r="V68" t="s">
        <v>40</v>
      </c>
      <c r="W68" t="s">
        <v>40</v>
      </c>
      <c r="X68" t="s">
        <v>40</v>
      </c>
      <c r="Y68" t="s">
        <v>770</v>
      </c>
      <c r="Z68" t="s">
        <v>40</v>
      </c>
      <c r="AA68" t="s">
        <v>40</v>
      </c>
      <c r="AB68" t="s">
        <v>40</v>
      </c>
      <c r="AC68" t="s">
        <v>40</v>
      </c>
      <c r="AD68" t="s">
        <v>40</v>
      </c>
      <c r="AE68" t="s">
        <v>40</v>
      </c>
      <c r="AF68" t="s">
        <v>40</v>
      </c>
      <c r="AG68" t="s">
        <v>40</v>
      </c>
      <c r="AH68" t="s">
        <v>40</v>
      </c>
      <c r="AI68" t="s">
        <v>40</v>
      </c>
      <c r="AJ68" t="s">
        <v>40</v>
      </c>
      <c r="AK68" t="s">
        <v>40</v>
      </c>
      <c r="AL68" t="s">
        <v>40</v>
      </c>
      <c r="AM68" t="s">
        <v>40</v>
      </c>
      <c r="AN68" t="s">
        <v>40</v>
      </c>
    </row>
    <row r="69" spans="1:40">
      <c r="A69">
        <v>68</v>
      </c>
      <c r="B69" t="s">
        <v>40</v>
      </c>
      <c r="C69" t="s">
        <v>41</v>
      </c>
      <c r="D69" t="s">
        <v>931</v>
      </c>
      <c r="E69">
        <v>8568</v>
      </c>
      <c r="F69" t="s">
        <v>932</v>
      </c>
      <c r="G69" t="s">
        <v>932</v>
      </c>
      <c r="H69" t="s">
        <v>823</v>
      </c>
      <c r="I69">
        <v>6.2</v>
      </c>
      <c r="J69">
        <v>-2.48</v>
      </c>
      <c r="K69">
        <v>6</v>
      </c>
      <c r="L69">
        <v>12</v>
      </c>
      <c r="M69">
        <v>999</v>
      </c>
      <c r="N69" t="s">
        <v>707</v>
      </c>
      <c r="O69">
        <v>2</v>
      </c>
      <c r="P69">
        <v>29</v>
      </c>
      <c r="Q69">
        <v>999</v>
      </c>
      <c r="R69" t="s">
        <v>708</v>
      </c>
      <c r="S69">
        <v>999</v>
      </c>
      <c r="T69">
        <v>999</v>
      </c>
      <c r="U69">
        <v>1045.5</v>
      </c>
      <c r="V69">
        <v>26.1</v>
      </c>
      <c r="W69" t="s">
        <v>933</v>
      </c>
      <c r="X69" t="s">
        <v>40</v>
      </c>
      <c r="Y69" t="s">
        <v>770</v>
      </c>
      <c r="Z69" t="s">
        <v>40</v>
      </c>
      <c r="AA69" t="s">
        <v>40</v>
      </c>
      <c r="AB69" t="s">
        <v>40</v>
      </c>
      <c r="AC69" t="s">
        <v>40</v>
      </c>
      <c r="AD69" t="s">
        <v>40</v>
      </c>
      <c r="AE69" t="s">
        <v>40</v>
      </c>
      <c r="AF69" t="s">
        <v>40</v>
      </c>
      <c r="AG69" t="s">
        <v>40</v>
      </c>
      <c r="AH69" t="s">
        <v>40</v>
      </c>
      <c r="AI69" t="s">
        <v>40</v>
      </c>
      <c r="AJ69" t="s">
        <v>40</v>
      </c>
      <c r="AK69" t="s">
        <v>40</v>
      </c>
      <c r="AL69" t="s">
        <v>40</v>
      </c>
      <c r="AM69" t="s">
        <v>40</v>
      </c>
      <c r="AN69" t="s">
        <v>40</v>
      </c>
    </row>
    <row r="70" spans="1:40">
      <c r="A70">
        <v>69</v>
      </c>
      <c r="B70" t="s">
        <v>40</v>
      </c>
      <c r="C70" t="s">
        <v>78</v>
      </c>
      <c r="D70">
        <v>3079</v>
      </c>
      <c r="E70">
        <v>9173</v>
      </c>
      <c r="F70" t="s">
        <v>934</v>
      </c>
      <c r="G70" t="s">
        <v>40</v>
      </c>
      <c r="H70" t="s">
        <v>698</v>
      </c>
      <c r="I70">
        <v>-3.1333333333333302</v>
      </c>
      <c r="J70">
        <v>-59.866666666666603</v>
      </c>
      <c r="K70" t="s">
        <v>40</v>
      </c>
      <c r="L70" t="s">
        <v>40</v>
      </c>
      <c r="M70" t="s">
        <v>40</v>
      </c>
      <c r="N70" t="s">
        <v>40</v>
      </c>
      <c r="O70" t="s">
        <v>40</v>
      </c>
      <c r="P70" t="s">
        <v>40</v>
      </c>
      <c r="Q70" t="s">
        <v>40</v>
      </c>
      <c r="R70" t="s">
        <v>40</v>
      </c>
      <c r="S70" t="s">
        <v>40</v>
      </c>
      <c r="T70" t="s">
        <v>935</v>
      </c>
      <c r="U70">
        <v>2100</v>
      </c>
      <c r="V70">
        <v>999</v>
      </c>
      <c r="W70" t="s">
        <v>936</v>
      </c>
      <c r="X70" t="s">
        <v>40</v>
      </c>
      <c r="Y70" t="s">
        <v>695</v>
      </c>
      <c r="Z70" t="s">
        <v>40</v>
      </c>
      <c r="AA70" t="s">
        <v>40</v>
      </c>
      <c r="AB70" t="s">
        <v>40</v>
      </c>
      <c r="AC70" t="s">
        <v>40</v>
      </c>
      <c r="AD70" t="s">
        <v>40</v>
      </c>
      <c r="AE70" t="s">
        <v>40</v>
      </c>
      <c r="AF70" t="s">
        <v>40</v>
      </c>
      <c r="AG70" t="s">
        <v>40</v>
      </c>
      <c r="AH70" t="s">
        <v>40</v>
      </c>
      <c r="AI70" t="s">
        <v>40</v>
      </c>
      <c r="AJ70" t="s">
        <v>40</v>
      </c>
      <c r="AK70" t="s">
        <v>40</v>
      </c>
      <c r="AL70" t="s">
        <v>40</v>
      </c>
      <c r="AM70" t="s">
        <v>40</v>
      </c>
      <c r="AN70" t="s">
        <v>40</v>
      </c>
    </row>
    <row r="71" spans="1:40">
      <c r="A71">
        <v>70</v>
      </c>
      <c r="B71" t="s">
        <v>40</v>
      </c>
      <c r="C71" t="s">
        <v>78</v>
      </c>
      <c r="D71">
        <v>3537</v>
      </c>
      <c r="E71">
        <v>9396</v>
      </c>
      <c r="F71" t="s">
        <v>937</v>
      </c>
      <c r="G71" t="s">
        <v>938</v>
      </c>
      <c r="H71" t="s">
        <v>698</v>
      </c>
      <c r="I71" t="s">
        <v>40</v>
      </c>
      <c r="J71" t="s">
        <v>40</v>
      </c>
      <c r="K71">
        <v>1</v>
      </c>
      <c r="L71">
        <v>26</v>
      </c>
      <c r="M71">
        <v>9.891</v>
      </c>
      <c r="N71" t="s">
        <v>746</v>
      </c>
      <c r="O71">
        <v>48</v>
      </c>
      <c r="P71">
        <v>26</v>
      </c>
      <c r="Q71">
        <v>57.807000000000002</v>
      </c>
      <c r="R71" t="s">
        <v>708</v>
      </c>
      <c r="S71" t="s">
        <v>40</v>
      </c>
      <c r="T71">
        <v>999</v>
      </c>
      <c r="U71">
        <v>2600</v>
      </c>
      <c r="V71">
        <v>26</v>
      </c>
      <c r="W71" t="s">
        <v>939</v>
      </c>
      <c r="X71" t="s">
        <v>40</v>
      </c>
      <c r="Y71" t="s">
        <v>940</v>
      </c>
      <c r="Z71" t="s">
        <v>40</v>
      </c>
      <c r="AA71" t="s">
        <v>40</v>
      </c>
      <c r="AB71" t="s">
        <v>40</v>
      </c>
      <c r="AC71" t="s">
        <v>40</v>
      </c>
      <c r="AD71" t="s">
        <v>40</v>
      </c>
      <c r="AE71" t="s">
        <v>40</v>
      </c>
      <c r="AF71" t="s">
        <v>40</v>
      </c>
      <c r="AG71" t="s">
        <v>40</v>
      </c>
      <c r="AH71" t="s">
        <v>40</v>
      </c>
      <c r="AI71" t="s">
        <v>40</v>
      </c>
      <c r="AJ71" t="s">
        <v>40</v>
      </c>
      <c r="AK71" t="s">
        <v>40</v>
      </c>
      <c r="AL71" t="s">
        <v>40</v>
      </c>
      <c r="AM71" t="s">
        <v>40</v>
      </c>
      <c r="AN71" t="s">
        <v>40</v>
      </c>
    </row>
    <row r="72" spans="1:40">
      <c r="A72">
        <v>71</v>
      </c>
      <c r="B72" t="s">
        <v>40</v>
      </c>
      <c r="C72" t="s">
        <v>78</v>
      </c>
      <c r="D72">
        <v>3119</v>
      </c>
      <c r="E72">
        <v>9770</v>
      </c>
      <c r="F72" t="s">
        <v>941</v>
      </c>
      <c r="G72" t="s">
        <v>942</v>
      </c>
      <c r="H72" t="s">
        <v>698</v>
      </c>
      <c r="I72">
        <v>-10</v>
      </c>
      <c r="J72">
        <v>-67</v>
      </c>
      <c r="K72" t="s">
        <v>40</v>
      </c>
      <c r="L72" t="s">
        <v>40</v>
      </c>
      <c r="M72" t="s">
        <v>40</v>
      </c>
      <c r="N72" t="s">
        <v>40</v>
      </c>
      <c r="O72" t="s">
        <v>40</v>
      </c>
      <c r="P72" t="s">
        <v>40</v>
      </c>
      <c r="Q72" t="s">
        <v>40</v>
      </c>
      <c r="R72" t="s">
        <v>40</v>
      </c>
      <c r="S72" t="s">
        <v>40</v>
      </c>
      <c r="T72">
        <v>999</v>
      </c>
      <c r="U72">
        <v>2000</v>
      </c>
      <c r="V72">
        <v>26</v>
      </c>
      <c r="W72" t="s">
        <v>943</v>
      </c>
      <c r="X72" t="s">
        <v>40</v>
      </c>
      <c r="Y72" t="s">
        <v>40</v>
      </c>
      <c r="Z72" t="s">
        <v>40</v>
      </c>
      <c r="AA72" t="s">
        <v>40</v>
      </c>
      <c r="AB72" t="s">
        <v>40</v>
      </c>
      <c r="AC72" t="s">
        <v>40</v>
      </c>
      <c r="AD72" t="s">
        <v>40</v>
      </c>
      <c r="AE72" t="s">
        <v>40</v>
      </c>
      <c r="AF72" t="s">
        <v>40</v>
      </c>
      <c r="AG72" t="s">
        <v>40</v>
      </c>
      <c r="AH72" t="s">
        <v>40</v>
      </c>
      <c r="AI72" t="s">
        <v>40</v>
      </c>
      <c r="AJ72" t="s">
        <v>40</v>
      </c>
      <c r="AK72" t="s">
        <v>40</v>
      </c>
      <c r="AL72" t="s">
        <v>40</v>
      </c>
      <c r="AM72" t="s">
        <v>40</v>
      </c>
      <c r="AN72" t="s">
        <v>40</v>
      </c>
    </row>
    <row r="73" spans="1:40">
      <c r="A73">
        <v>72</v>
      </c>
      <c r="B73" t="s">
        <v>41</v>
      </c>
      <c r="C73" t="s">
        <v>41</v>
      </c>
      <c r="D73">
        <v>176</v>
      </c>
      <c r="E73">
        <v>11190</v>
      </c>
      <c r="F73" t="s">
        <v>944</v>
      </c>
      <c r="G73" t="s">
        <v>945</v>
      </c>
      <c r="H73" t="s">
        <v>849</v>
      </c>
      <c r="I73">
        <v>4.9166670000000003</v>
      </c>
      <c r="J73">
        <v>-75.066666999999896</v>
      </c>
      <c r="K73" t="s">
        <v>40</v>
      </c>
      <c r="L73" t="s">
        <v>40</v>
      </c>
      <c r="M73" t="s">
        <v>40</v>
      </c>
      <c r="N73" t="s">
        <v>40</v>
      </c>
      <c r="O73" t="s">
        <v>40</v>
      </c>
      <c r="P73" t="s">
        <v>40</v>
      </c>
      <c r="Q73" t="s">
        <v>40</v>
      </c>
      <c r="R73" t="s">
        <v>40</v>
      </c>
      <c r="S73" t="s">
        <v>40</v>
      </c>
      <c r="T73">
        <v>1565</v>
      </c>
      <c r="U73">
        <v>2235</v>
      </c>
      <c r="V73">
        <v>19.100000000000001</v>
      </c>
      <c r="W73" t="s">
        <v>40</v>
      </c>
      <c r="X73" t="s">
        <v>40</v>
      </c>
      <c r="Y73" t="s">
        <v>40</v>
      </c>
      <c r="Z73" t="s">
        <v>40</v>
      </c>
      <c r="AA73" t="s">
        <v>40</v>
      </c>
      <c r="AB73" t="s">
        <v>40</v>
      </c>
      <c r="AC73" t="s">
        <v>40</v>
      </c>
      <c r="AD73" t="s">
        <v>40</v>
      </c>
      <c r="AE73" t="s">
        <v>40</v>
      </c>
      <c r="AF73" t="s">
        <v>40</v>
      </c>
      <c r="AG73" t="s">
        <v>40</v>
      </c>
      <c r="AH73" t="s">
        <v>40</v>
      </c>
      <c r="AI73" t="s">
        <v>40</v>
      </c>
      <c r="AJ73" t="s">
        <v>40</v>
      </c>
      <c r="AK73" t="s">
        <v>40</v>
      </c>
      <c r="AL73" t="s">
        <v>40</v>
      </c>
      <c r="AM73" t="s">
        <v>40</v>
      </c>
      <c r="AN73" t="s">
        <v>40</v>
      </c>
    </row>
    <row r="74" spans="1:40">
      <c r="A74">
        <v>73</v>
      </c>
      <c r="B74" t="s">
        <v>40</v>
      </c>
      <c r="C74" t="s">
        <v>41</v>
      </c>
      <c r="D74">
        <v>17107</v>
      </c>
      <c r="E74">
        <v>11192</v>
      </c>
      <c r="F74" t="s">
        <v>920</v>
      </c>
      <c r="G74">
        <v>999</v>
      </c>
      <c r="H74" t="s">
        <v>706</v>
      </c>
      <c r="I74">
        <v>10.03333333</v>
      </c>
      <c r="J74">
        <v>-84.1333333299999</v>
      </c>
      <c r="K74" t="s">
        <v>40</v>
      </c>
      <c r="L74" t="s">
        <v>40</v>
      </c>
      <c r="M74" t="s">
        <v>40</v>
      </c>
      <c r="N74" t="s">
        <v>40</v>
      </c>
      <c r="O74" t="s">
        <v>40</v>
      </c>
      <c r="P74" t="s">
        <v>40</v>
      </c>
      <c r="Q74" t="s">
        <v>40</v>
      </c>
      <c r="R74" t="s">
        <v>40</v>
      </c>
      <c r="S74" t="s">
        <v>40</v>
      </c>
      <c r="T74">
        <v>1180</v>
      </c>
      <c r="U74">
        <v>2300</v>
      </c>
      <c r="V74">
        <v>21</v>
      </c>
      <c r="W74" t="s">
        <v>921</v>
      </c>
      <c r="X74" t="s">
        <v>946</v>
      </c>
      <c r="Y74" t="s">
        <v>40</v>
      </c>
      <c r="Z74" t="s">
        <v>40</v>
      </c>
      <c r="AA74" t="s">
        <v>40</v>
      </c>
      <c r="AB74" t="s">
        <v>40</v>
      </c>
      <c r="AC74" t="s">
        <v>40</v>
      </c>
      <c r="AD74" t="s">
        <v>40</v>
      </c>
      <c r="AE74" t="s">
        <v>40</v>
      </c>
      <c r="AF74" t="s">
        <v>40</v>
      </c>
      <c r="AG74" t="s">
        <v>40</v>
      </c>
      <c r="AH74" t="s">
        <v>40</v>
      </c>
      <c r="AI74" t="s">
        <v>40</v>
      </c>
      <c r="AJ74" t="s">
        <v>40</v>
      </c>
      <c r="AK74" t="s">
        <v>40</v>
      </c>
      <c r="AL74" t="s">
        <v>40</v>
      </c>
      <c r="AM74" t="s">
        <v>40</v>
      </c>
      <c r="AN74" t="s">
        <v>40</v>
      </c>
    </row>
    <row r="75" spans="1:40">
      <c r="A75">
        <v>74</v>
      </c>
      <c r="B75" t="s">
        <v>40</v>
      </c>
      <c r="C75" t="s">
        <v>41</v>
      </c>
      <c r="D75">
        <v>19270</v>
      </c>
      <c r="E75">
        <v>11202</v>
      </c>
      <c r="F75" t="s">
        <v>947</v>
      </c>
      <c r="G75" t="s">
        <v>948</v>
      </c>
      <c r="H75" t="s">
        <v>713</v>
      </c>
      <c r="I75">
        <v>-6.5312162104018299</v>
      </c>
      <c r="J75">
        <v>-76.545091972338099</v>
      </c>
      <c r="K75" t="s">
        <v>40</v>
      </c>
      <c r="L75" t="s">
        <v>40</v>
      </c>
      <c r="M75" t="s">
        <v>40</v>
      </c>
      <c r="N75" t="s">
        <v>40</v>
      </c>
      <c r="O75" t="s">
        <v>40</v>
      </c>
      <c r="P75" t="s">
        <v>40</v>
      </c>
      <c r="Q75" t="s">
        <v>40</v>
      </c>
      <c r="R75" t="s">
        <v>40</v>
      </c>
      <c r="S75" t="s">
        <v>714</v>
      </c>
      <c r="T75">
        <v>999</v>
      </c>
      <c r="U75">
        <v>1000</v>
      </c>
      <c r="V75">
        <v>24</v>
      </c>
      <c r="W75" t="s">
        <v>949</v>
      </c>
      <c r="X75" t="s">
        <v>40</v>
      </c>
      <c r="Y75" t="s">
        <v>40</v>
      </c>
      <c r="Z75" t="s">
        <v>40</v>
      </c>
      <c r="AA75" t="s">
        <v>40</v>
      </c>
      <c r="AB75" t="s">
        <v>40</v>
      </c>
      <c r="AC75" t="s">
        <v>40</v>
      </c>
      <c r="AD75" t="s">
        <v>40</v>
      </c>
      <c r="AE75" t="s">
        <v>40</v>
      </c>
      <c r="AF75" t="s">
        <v>40</v>
      </c>
      <c r="AG75" t="s">
        <v>40</v>
      </c>
      <c r="AH75" t="s">
        <v>40</v>
      </c>
      <c r="AI75" t="s">
        <v>40</v>
      </c>
      <c r="AJ75" t="s">
        <v>40</v>
      </c>
      <c r="AK75" t="s">
        <v>40</v>
      </c>
      <c r="AL75" t="s">
        <v>40</v>
      </c>
      <c r="AM75" t="s">
        <v>40</v>
      </c>
      <c r="AN75" t="s">
        <v>40</v>
      </c>
    </row>
    <row r="76" spans="1:40">
      <c r="A76">
        <v>75</v>
      </c>
      <c r="B76" t="s">
        <v>40</v>
      </c>
      <c r="C76" t="s">
        <v>41</v>
      </c>
      <c r="D76">
        <v>19271</v>
      </c>
      <c r="E76">
        <v>11202</v>
      </c>
      <c r="F76" t="s">
        <v>950</v>
      </c>
      <c r="G76" t="s">
        <v>951</v>
      </c>
      <c r="H76" t="s">
        <v>713</v>
      </c>
      <c r="I76">
        <v>-6.4310507136579202</v>
      </c>
      <c r="J76">
        <v>-76.389792687855902</v>
      </c>
      <c r="K76" t="s">
        <v>40</v>
      </c>
      <c r="L76" t="s">
        <v>40</v>
      </c>
      <c r="M76" t="s">
        <v>40</v>
      </c>
      <c r="N76" t="s">
        <v>40</v>
      </c>
      <c r="O76" t="s">
        <v>40</v>
      </c>
      <c r="P76" t="s">
        <v>40</v>
      </c>
      <c r="Q76" t="s">
        <v>40</v>
      </c>
      <c r="R76" t="s">
        <v>40</v>
      </c>
      <c r="S76" t="s">
        <v>714</v>
      </c>
      <c r="T76">
        <v>999</v>
      </c>
      <c r="U76" t="s">
        <v>952</v>
      </c>
      <c r="V76">
        <v>24</v>
      </c>
      <c r="W76" t="s">
        <v>949</v>
      </c>
      <c r="X76" t="s">
        <v>40</v>
      </c>
      <c r="Y76" t="s">
        <v>40</v>
      </c>
      <c r="Z76" t="s">
        <v>40</v>
      </c>
      <c r="AA76" t="s">
        <v>40</v>
      </c>
      <c r="AB76" t="s">
        <v>40</v>
      </c>
      <c r="AC76" t="s">
        <v>40</v>
      </c>
      <c r="AD76" t="s">
        <v>40</v>
      </c>
      <c r="AE76" t="s">
        <v>40</v>
      </c>
      <c r="AF76" t="s">
        <v>40</v>
      </c>
      <c r="AG76" t="s">
        <v>40</v>
      </c>
      <c r="AH76" t="s">
        <v>40</v>
      </c>
      <c r="AI76" t="s">
        <v>40</v>
      </c>
      <c r="AJ76" t="s">
        <v>40</v>
      </c>
      <c r="AK76" t="s">
        <v>40</v>
      </c>
      <c r="AL76" t="s">
        <v>40</v>
      </c>
      <c r="AM76" t="s">
        <v>40</v>
      </c>
      <c r="AN76" t="s">
        <v>40</v>
      </c>
    </row>
    <row r="77" spans="1:40">
      <c r="A77">
        <v>76</v>
      </c>
      <c r="B77" t="s">
        <v>40</v>
      </c>
      <c r="C77" t="s">
        <v>40</v>
      </c>
      <c r="D77">
        <v>194</v>
      </c>
      <c r="E77">
        <v>11203</v>
      </c>
      <c r="F77" t="s">
        <v>705</v>
      </c>
      <c r="G77" t="s">
        <v>40</v>
      </c>
      <c r="H77" t="s">
        <v>706</v>
      </c>
      <c r="I77">
        <v>9.8800000000000008</v>
      </c>
      <c r="J77">
        <v>-83.67</v>
      </c>
      <c r="K77" t="s">
        <v>40</v>
      </c>
      <c r="L77" t="s">
        <v>40</v>
      </c>
      <c r="M77" t="s">
        <v>40</v>
      </c>
      <c r="N77" t="s">
        <v>40</v>
      </c>
      <c r="O77" t="s">
        <v>40</v>
      </c>
      <c r="P77" t="s">
        <v>40</v>
      </c>
      <c r="Q77" t="s">
        <v>40</v>
      </c>
      <c r="R77" t="s">
        <v>40</v>
      </c>
      <c r="S77" t="s">
        <v>953</v>
      </c>
      <c r="T77" t="s">
        <v>40</v>
      </c>
      <c r="U77" t="s">
        <v>40</v>
      </c>
      <c r="V77" t="s">
        <v>40</v>
      </c>
      <c r="W77" t="s">
        <v>40</v>
      </c>
      <c r="X77" t="s">
        <v>40</v>
      </c>
      <c r="Y77" t="s">
        <v>954</v>
      </c>
      <c r="Z77" t="s">
        <v>40</v>
      </c>
      <c r="AA77" t="s">
        <v>40</v>
      </c>
      <c r="AB77" t="s">
        <v>40</v>
      </c>
      <c r="AC77" t="s">
        <v>40</v>
      </c>
      <c r="AD77" t="s">
        <v>40</v>
      </c>
      <c r="AE77" t="s">
        <v>40</v>
      </c>
      <c r="AF77" t="s">
        <v>40</v>
      </c>
      <c r="AG77" t="s">
        <v>40</v>
      </c>
      <c r="AH77" t="s">
        <v>40</v>
      </c>
      <c r="AI77" t="s">
        <v>40</v>
      </c>
      <c r="AJ77" t="s">
        <v>40</v>
      </c>
      <c r="AK77" t="s">
        <v>40</v>
      </c>
      <c r="AL77" t="s">
        <v>40</v>
      </c>
      <c r="AM77" t="s">
        <v>40</v>
      </c>
      <c r="AN77" t="s">
        <v>40</v>
      </c>
    </row>
    <row r="78" spans="1:40">
      <c r="A78">
        <v>77</v>
      </c>
      <c r="B78" t="s">
        <v>40</v>
      </c>
      <c r="C78" t="s">
        <v>41</v>
      </c>
      <c r="D78">
        <v>19389</v>
      </c>
      <c r="E78">
        <v>11204</v>
      </c>
      <c r="F78" t="s">
        <v>955</v>
      </c>
      <c r="G78" t="s">
        <v>956</v>
      </c>
      <c r="H78" t="s">
        <v>698</v>
      </c>
      <c r="I78">
        <v>-10.01</v>
      </c>
      <c r="J78">
        <v>-67.09</v>
      </c>
      <c r="K78">
        <v>999</v>
      </c>
      <c r="L78">
        <v>999</v>
      </c>
      <c r="M78">
        <v>999</v>
      </c>
      <c r="N78">
        <v>999</v>
      </c>
      <c r="O78">
        <v>999</v>
      </c>
      <c r="P78">
        <v>999</v>
      </c>
      <c r="Q78">
        <v>999</v>
      </c>
      <c r="R78">
        <v>999</v>
      </c>
      <c r="S78" t="s">
        <v>957</v>
      </c>
      <c r="T78">
        <v>999</v>
      </c>
      <c r="U78">
        <v>999</v>
      </c>
      <c r="V78">
        <v>999</v>
      </c>
      <c r="W78">
        <v>999</v>
      </c>
      <c r="X78" t="s">
        <v>40</v>
      </c>
      <c r="Y78" t="s">
        <v>958</v>
      </c>
      <c r="Z78" t="s">
        <v>40</v>
      </c>
      <c r="AA78" t="s">
        <v>40</v>
      </c>
      <c r="AB78" t="s">
        <v>40</v>
      </c>
      <c r="AC78" t="s">
        <v>40</v>
      </c>
      <c r="AD78" t="s">
        <v>40</v>
      </c>
      <c r="AE78" t="s">
        <v>40</v>
      </c>
      <c r="AF78" t="s">
        <v>40</v>
      </c>
      <c r="AG78" t="s">
        <v>40</v>
      </c>
      <c r="AH78" t="s">
        <v>40</v>
      </c>
      <c r="AI78" t="s">
        <v>40</v>
      </c>
      <c r="AJ78" t="s">
        <v>40</v>
      </c>
      <c r="AK78" t="s">
        <v>40</v>
      </c>
      <c r="AL78" t="s">
        <v>40</v>
      </c>
      <c r="AM78" t="s">
        <v>40</v>
      </c>
      <c r="AN78" t="s">
        <v>40</v>
      </c>
    </row>
    <row r="79" spans="1:40">
      <c r="A79">
        <v>78</v>
      </c>
      <c r="B79" t="s">
        <v>40</v>
      </c>
      <c r="C79" t="s">
        <v>41</v>
      </c>
      <c r="D79">
        <v>19390</v>
      </c>
      <c r="E79">
        <v>11204</v>
      </c>
      <c r="F79" t="s">
        <v>959</v>
      </c>
      <c r="G79" t="s">
        <v>960</v>
      </c>
      <c r="H79" t="s">
        <v>698</v>
      </c>
      <c r="I79">
        <v>-10.06</v>
      </c>
      <c r="J79">
        <v>-62.11</v>
      </c>
      <c r="K79">
        <v>999</v>
      </c>
      <c r="L79">
        <v>999</v>
      </c>
      <c r="M79">
        <v>999</v>
      </c>
      <c r="N79">
        <v>999</v>
      </c>
      <c r="O79">
        <v>999</v>
      </c>
      <c r="P79">
        <v>999</v>
      </c>
      <c r="Q79">
        <v>999</v>
      </c>
      <c r="R79">
        <v>999</v>
      </c>
      <c r="S79" t="s">
        <v>957</v>
      </c>
      <c r="T79">
        <v>999</v>
      </c>
      <c r="U79">
        <v>999</v>
      </c>
      <c r="V79">
        <v>999</v>
      </c>
      <c r="W79">
        <v>999</v>
      </c>
      <c r="X79" t="s">
        <v>40</v>
      </c>
      <c r="Y79" t="s">
        <v>40</v>
      </c>
      <c r="Z79" t="s">
        <v>40</v>
      </c>
      <c r="AA79" t="s">
        <v>40</v>
      </c>
      <c r="AB79" t="s">
        <v>40</v>
      </c>
      <c r="AC79" t="s">
        <v>40</v>
      </c>
      <c r="AD79" t="s">
        <v>40</v>
      </c>
      <c r="AE79" t="s">
        <v>40</v>
      </c>
      <c r="AF79" t="s">
        <v>40</v>
      </c>
      <c r="AG79" t="s">
        <v>40</v>
      </c>
      <c r="AH79" t="s">
        <v>40</v>
      </c>
      <c r="AI79" t="s">
        <v>40</v>
      </c>
      <c r="AJ79" t="s">
        <v>40</v>
      </c>
      <c r="AK79" t="s">
        <v>40</v>
      </c>
      <c r="AL79" t="s">
        <v>40</v>
      </c>
      <c r="AM79" t="s">
        <v>40</v>
      </c>
      <c r="AN79" t="s">
        <v>40</v>
      </c>
    </row>
    <row r="80" spans="1:40">
      <c r="A80">
        <v>79</v>
      </c>
      <c r="B80" t="s">
        <v>40</v>
      </c>
      <c r="C80" t="s">
        <v>41</v>
      </c>
      <c r="D80">
        <v>19391</v>
      </c>
      <c r="E80">
        <v>11204</v>
      </c>
      <c r="F80" t="s">
        <v>961</v>
      </c>
      <c r="G80" t="s">
        <v>960</v>
      </c>
      <c r="H80" t="s">
        <v>698</v>
      </c>
      <c r="I80">
        <v>-10.130000000000001</v>
      </c>
      <c r="J80">
        <v>-62.23</v>
      </c>
      <c r="K80">
        <v>999</v>
      </c>
      <c r="L80">
        <v>999</v>
      </c>
      <c r="M80">
        <v>999</v>
      </c>
      <c r="N80">
        <v>999</v>
      </c>
      <c r="O80">
        <v>999</v>
      </c>
      <c r="P80">
        <v>999</v>
      </c>
      <c r="Q80">
        <v>999</v>
      </c>
      <c r="R80">
        <v>999</v>
      </c>
      <c r="S80" t="s">
        <v>957</v>
      </c>
      <c r="T80">
        <v>999</v>
      </c>
      <c r="U80">
        <v>999</v>
      </c>
      <c r="V80">
        <v>999</v>
      </c>
      <c r="W80">
        <v>999</v>
      </c>
      <c r="X80" t="s">
        <v>40</v>
      </c>
      <c r="Y80" t="s">
        <v>40</v>
      </c>
      <c r="Z80" t="s">
        <v>40</v>
      </c>
      <c r="AA80" t="s">
        <v>40</v>
      </c>
      <c r="AB80" t="s">
        <v>40</v>
      </c>
      <c r="AC80" t="s">
        <v>40</v>
      </c>
      <c r="AD80" t="s">
        <v>40</v>
      </c>
      <c r="AE80" t="s">
        <v>40</v>
      </c>
      <c r="AF80" t="s">
        <v>40</v>
      </c>
      <c r="AG80" t="s">
        <v>40</v>
      </c>
      <c r="AH80" t="s">
        <v>40</v>
      </c>
      <c r="AI80" t="s">
        <v>40</v>
      </c>
      <c r="AJ80" t="s">
        <v>40</v>
      </c>
      <c r="AK80" t="s">
        <v>40</v>
      </c>
      <c r="AL80" t="s">
        <v>40</v>
      </c>
      <c r="AM80" t="s">
        <v>40</v>
      </c>
      <c r="AN80" t="s">
        <v>40</v>
      </c>
    </row>
    <row r="81" spans="1:40">
      <c r="A81">
        <v>80</v>
      </c>
      <c r="B81" t="s">
        <v>40</v>
      </c>
      <c r="C81" t="s">
        <v>41</v>
      </c>
      <c r="D81">
        <v>19392</v>
      </c>
      <c r="E81">
        <v>11204</v>
      </c>
      <c r="F81" t="s">
        <v>962</v>
      </c>
      <c r="G81" t="s">
        <v>960</v>
      </c>
      <c r="H81" t="s">
        <v>698</v>
      </c>
      <c r="I81">
        <v>-10.55</v>
      </c>
      <c r="J81">
        <v>-61.57</v>
      </c>
      <c r="K81">
        <v>999</v>
      </c>
      <c r="L81">
        <v>999</v>
      </c>
      <c r="M81">
        <v>999</v>
      </c>
      <c r="N81">
        <v>999</v>
      </c>
      <c r="O81">
        <v>999</v>
      </c>
      <c r="P81">
        <v>999</v>
      </c>
      <c r="Q81">
        <v>999</v>
      </c>
      <c r="R81">
        <v>999</v>
      </c>
      <c r="S81" t="s">
        <v>957</v>
      </c>
      <c r="T81">
        <v>999</v>
      </c>
      <c r="U81">
        <v>999</v>
      </c>
      <c r="V81">
        <v>999</v>
      </c>
      <c r="W81">
        <v>999</v>
      </c>
      <c r="X81" t="s">
        <v>40</v>
      </c>
      <c r="Y81" t="s">
        <v>40</v>
      </c>
      <c r="Z81" t="s">
        <v>40</v>
      </c>
      <c r="AA81" t="s">
        <v>40</v>
      </c>
      <c r="AB81" t="s">
        <v>40</v>
      </c>
      <c r="AC81" t="s">
        <v>40</v>
      </c>
      <c r="AD81" t="s">
        <v>40</v>
      </c>
      <c r="AE81" t="s">
        <v>40</v>
      </c>
      <c r="AF81" t="s">
        <v>40</v>
      </c>
      <c r="AG81" t="s">
        <v>40</v>
      </c>
      <c r="AH81" t="s">
        <v>40</v>
      </c>
      <c r="AI81" t="s">
        <v>40</v>
      </c>
      <c r="AJ81" t="s">
        <v>40</v>
      </c>
      <c r="AK81" t="s">
        <v>40</v>
      </c>
      <c r="AL81" t="s">
        <v>40</v>
      </c>
      <c r="AM81" t="s">
        <v>40</v>
      </c>
      <c r="AN81" t="s">
        <v>40</v>
      </c>
    </row>
    <row r="82" spans="1:40">
      <c r="A82">
        <v>81</v>
      </c>
      <c r="B82" t="s">
        <v>40</v>
      </c>
      <c r="C82" t="s">
        <v>41</v>
      </c>
      <c r="D82">
        <v>19393</v>
      </c>
      <c r="E82">
        <v>11204</v>
      </c>
      <c r="F82" t="s">
        <v>963</v>
      </c>
      <c r="G82" t="s">
        <v>960</v>
      </c>
      <c r="H82" t="s">
        <v>698</v>
      </c>
      <c r="I82">
        <v>-10.58</v>
      </c>
      <c r="J82">
        <v>-62</v>
      </c>
      <c r="K82">
        <v>999</v>
      </c>
      <c r="L82">
        <v>999</v>
      </c>
      <c r="M82">
        <v>999</v>
      </c>
      <c r="N82">
        <v>999</v>
      </c>
      <c r="O82">
        <v>999</v>
      </c>
      <c r="P82">
        <v>999</v>
      </c>
      <c r="Q82">
        <v>999</v>
      </c>
      <c r="R82">
        <v>999</v>
      </c>
      <c r="S82" t="s">
        <v>957</v>
      </c>
      <c r="T82">
        <v>999</v>
      </c>
      <c r="U82">
        <v>999</v>
      </c>
      <c r="V82">
        <v>999</v>
      </c>
      <c r="W82">
        <v>999</v>
      </c>
      <c r="X82" t="s">
        <v>40</v>
      </c>
      <c r="Y82" t="s">
        <v>40</v>
      </c>
      <c r="Z82" t="s">
        <v>40</v>
      </c>
      <c r="AA82" t="s">
        <v>40</v>
      </c>
      <c r="AB82" t="s">
        <v>40</v>
      </c>
      <c r="AC82" t="s">
        <v>40</v>
      </c>
      <c r="AD82" t="s">
        <v>40</v>
      </c>
      <c r="AE82" t="s">
        <v>40</v>
      </c>
      <c r="AF82" t="s">
        <v>40</v>
      </c>
      <c r="AG82" t="s">
        <v>40</v>
      </c>
      <c r="AH82" t="s">
        <v>40</v>
      </c>
      <c r="AI82" t="s">
        <v>40</v>
      </c>
      <c r="AJ82" t="s">
        <v>40</v>
      </c>
      <c r="AK82" t="s">
        <v>40</v>
      </c>
      <c r="AL82" t="s">
        <v>40</v>
      </c>
      <c r="AM82" t="s">
        <v>40</v>
      </c>
      <c r="AN82" t="s">
        <v>40</v>
      </c>
    </row>
    <row r="83" spans="1:40">
      <c r="A83">
        <v>82</v>
      </c>
      <c r="B83" t="s">
        <v>40</v>
      </c>
      <c r="C83" t="s">
        <v>41</v>
      </c>
      <c r="D83">
        <v>19394</v>
      </c>
      <c r="E83">
        <v>11204</v>
      </c>
      <c r="F83" t="s">
        <v>964</v>
      </c>
      <c r="G83" t="s">
        <v>960</v>
      </c>
      <c r="H83" t="s">
        <v>698</v>
      </c>
      <c r="I83">
        <v>-10.1</v>
      </c>
      <c r="J83">
        <v>-62.1</v>
      </c>
      <c r="K83">
        <v>999</v>
      </c>
      <c r="L83">
        <v>999</v>
      </c>
      <c r="M83">
        <v>999</v>
      </c>
      <c r="N83">
        <v>999</v>
      </c>
      <c r="O83">
        <v>999</v>
      </c>
      <c r="P83">
        <v>999</v>
      </c>
      <c r="Q83">
        <v>999</v>
      </c>
      <c r="R83">
        <v>999</v>
      </c>
      <c r="S83" t="s">
        <v>957</v>
      </c>
      <c r="T83">
        <v>999</v>
      </c>
      <c r="U83">
        <v>999</v>
      </c>
      <c r="V83">
        <v>999</v>
      </c>
      <c r="W83">
        <v>999</v>
      </c>
      <c r="X83" t="s">
        <v>965</v>
      </c>
      <c r="Y83" t="s">
        <v>40</v>
      </c>
      <c r="Z83" t="s">
        <v>40</v>
      </c>
      <c r="AA83" t="s">
        <v>40</v>
      </c>
      <c r="AB83" t="s">
        <v>40</v>
      </c>
      <c r="AC83" t="s">
        <v>40</v>
      </c>
      <c r="AD83" t="s">
        <v>40</v>
      </c>
      <c r="AE83" t="s">
        <v>40</v>
      </c>
      <c r="AF83" t="s">
        <v>40</v>
      </c>
      <c r="AG83" t="s">
        <v>40</v>
      </c>
      <c r="AH83" t="s">
        <v>40</v>
      </c>
      <c r="AI83" t="s">
        <v>40</v>
      </c>
      <c r="AJ83" t="s">
        <v>40</v>
      </c>
      <c r="AK83" t="s">
        <v>40</v>
      </c>
      <c r="AL83" t="s">
        <v>40</v>
      </c>
      <c r="AM83" t="s">
        <v>40</v>
      </c>
      <c r="AN83" t="s">
        <v>40</v>
      </c>
    </row>
    <row r="84" spans="1:40">
      <c r="A84">
        <v>83</v>
      </c>
      <c r="B84" t="s">
        <v>40</v>
      </c>
      <c r="C84" t="s">
        <v>41</v>
      </c>
      <c r="D84">
        <v>19395</v>
      </c>
      <c r="E84">
        <v>11204</v>
      </c>
      <c r="F84" t="s">
        <v>966</v>
      </c>
      <c r="G84" t="s">
        <v>967</v>
      </c>
      <c r="H84" t="s">
        <v>732</v>
      </c>
      <c r="I84">
        <v>-1.07</v>
      </c>
      <c r="J84">
        <v>102.1</v>
      </c>
      <c r="K84">
        <v>999</v>
      </c>
      <c r="L84">
        <v>999</v>
      </c>
      <c r="M84">
        <v>999</v>
      </c>
      <c r="N84">
        <v>999</v>
      </c>
      <c r="O84">
        <v>999</v>
      </c>
      <c r="P84">
        <v>999</v>
      </c>
      <c r="Q84">
        <v>999</v>
      </c>
      <c r="R84">
        <v>999</v>
      </c>
      <c r="S84" t="s">
        <v>968</v>
      </c>
      <c r="T84">
        <v>999</v>
      </c>
      <c r="U84">
        <v>999</v>
      </c>
      <c r="V84">
        <v>999</v>
      </c>
      <c r="W84">
        <v>999</v>
      </c>
      <c r="X84" t="s">
        <v>40</v>
      </c>
      <c r="Y84" t="s">
        <v>40</v>
      </c>
      <c r="Z84" t="s">
        <v>40</v>
      </c>
      <c r="AA84" t="s">
        <v>40</v>
      </c>
      <c r="AB84" t="s">
        <v>40</v>
      </c>
      <c r="AC84" t="s">
        <v>40</v>
      </c>
      <c r="AD84" t="s">
        <v>40</v>
      </c>
      <c r="AE84" t="s">
        <v>40</v>
      </c>
      <c r="AF84" t="s">
        <v>40</v>
      </c>
      <c r="AG84" t="s">
        <v>40</v>
      </c>
      <c r="AH84" t="s">
        <v>40</v>
      </c>
      <c r="AI84" t="s">
        <v>40</v>
      </c>
      <c r="AJ84" t="s">
        <v>40</v>
      </c>
      <c r="AK84" t="s">
        <v>40</v>
      </c>
      <c r="AL84" t="s">
        <v>40</v>
      </c>
      <c r="AM84" t="s">
        <v>40</v>
      </c>
      <c r="AN84" t="s">
        <v>40</v>
      </c>
    </row>
    <row r="85" spans="1:40">
      <c r="A85">
        <v>84</v>
      </c>
      <c r="B85" t="s">
        <v>40</v>
      </c>
      <c r="C85" t="s">
        <v>41</v>
      </c>
      <c r="D85">
        <v>19396</v>
      </c>
      <c r="E85">
        <v>11204</v>
      </c>
      <c r="F85" t="s">
        <v>969</v>
      </c>
      <c r="G85" t="s">
        <v>967</v>
      </c>
      <c r="H85" t="s">
        <v>732</v>
      </c>
      <c r="I85">
        <v>-1.08</v>
      </c>
      <c r="J85">
        <v>102.1</v>
      </c>
      <c r="K85">
        <v>999</v>
      </c>
      <c r="L85">
        <v>999</v>
      </c>
      <c r="M85">
        <v>999</v>
      </c>
      <c r="N85">
        <v>999</v>
      </c>
      <c r="O85">
        <v>999</v>
      </c>
      <c r="P85">
        <v>999</v>
      </c>
      <c r="Q85">
        <v>999</v>
      </c>
      <c r="R85">
        <v>999</v>
      </c>
      <c r="S85" t="s">
        <v>968</v>
      </c>
      <c r="T85">
        <v>999</v>
      </c>
      <c r="U85">
        <v>999</v>
      </c>
      <c r="V85">
        <v>999</v>
      </c>
      <c r="W85">
        <v>999</v>
      </c>
      <c r="X85" t="s">
        <v>40</v>
      </c>
      <c r="Y85" t="s">
        <v>40</v>
      </c>
      <c r="Z85" t="s">
        <v>40</v>
      </c>
      <c r="AA85" t="s">
        <v>40</v>
      </c>
      <c r="AB85" t="s">
        <v>40</v>
      </c>
      <c r="AC85" t="s">
        <v>40</v>
      </c>
      <c r="AD85" t="s">
        <v>40</v>
      </c>
      <c r="AE85" t="s">
        <v>40</v>
      </c>
      <c r="AF85" t="s">
        <v>40</v>
      </c>
      <c r="AG85" t="s">
        <v>40</v>
      </c>
      <c r="AH85" t="s">
        <v>40</v>
      </c>
      <c r="AI85" t="s">
        <v>40</v>
      </c>
      <c r="AJ85" t="s">
        <v>40</v>
      </c>
      <c r="AK85" t="s">
        <v>40</v>
      </c>
      <c r="AL85" t="s">
        <v>40</v>
      </c>
      <c r="AM85" t="s">
        <v>40</v>
      </c>
      <c r="AN85" t="s">
        <v>40</v>
      </c>
    </row>
    <row r="86" spans="1:40">
      <c r="A86">
        <v>85</v>
      </c>
      <c r="B86" t="s">
        <v>40</v>
      </c>
      <c r="C86" t="s">
        <v>41</v>
      </c>
      <c r="D86">
        <v>19397</v>
      </c>
      <c r="E86">
        <v>11204</v>
      </c>
      <c r="F86" t="s">
        <v>970</v>
      </c>
      <c r="G86" t="s">
        <v>967</v>
      </c>
      <c r="H86" t="s">
        <v>732</v>
      </c>
      <c r="I86">
        <v>-1.08</v>
      </c>
      <c r="J86">
        <v>102.11</v>
      </c>
      <c r="K86">
        <v>999</v>
      </c>
      <c r="L86">
        <v>999</v>
      </c>
      <c r="M86">
        <v>999</v>
      </c>
      <c r="N86">
        <v>999</v>
      </c>
      <c r="O86">
        <v>999</v>
      </c>
      <c r="P86">
        <v>999</v>
      </c>
      <c r="Q86">
        <v>999</v>
      </c>
      <c r="R86">
        <v>999</v>
      </c>
      <c r="S86" t="s">
        <v>968</v>
      </c>
      <c r="T86">
        <v>999</v>
      </c>
      <c r="U86">
        <v>999</v>
      </c>
      <c r="V86">
        <v>999</v>
      </c>
      <c r="W86">
        <v>999</v>
      </c>
      <c r="X86" t="s">
        <v>40</v>
      </c>
      <c r="Y86" t="s">
        <v>40</v>
      </c>
      <c r="Z86" t="s">
        <v>40</v>
      </c>
      <c r="AA86" t="s">
        <v>40</v>
      </c>
      <c r="AB86" t="s">
        <v>40</v>
      </c>
      <c r="AC86" t="s">
        <v>40</v>
      </c>
      <c r="AD86" t="s">
        <v>40</v>
      </c>
      <c r="AE86" t="s">
        <v>40</v>
      </c>
      <c r="AF86" t="s">
        <v>40</v>
      </c>
      <c r="AG86" t="s">
        <v>40</v>
      </c>
      <c r="AH86" t="s">
        <v>40</v>
      </c>
      <c r="AI86" t="s">
        <v>40</v>
      </c>
      <c r="AJ86" t="s">
        <v>40</v>
      </c>
      <c r="AK86" t="s">
        <v>40</v>
      </c>
      <c r="AL86" t="s">
        <v>40</v>
      </c>
      <c r="AM86" t="s">
        <v>40</v>
      </c>
      <c r="AN86" t="s">
        <v>40</v>
      </c>
    </row>
    <row r="87" spans="1:40">
      <c r="A87">
        <v>86</v>
      </c>
      <c r="B87" t="s">
        <v>40</v>
      </c>
      <c r="C87" t="s">
        <v>41</v>
      </c>
      <c r="D87">
        <v>19398</v>
      </c>
      <c r="E87">
        <v>11204</v>
      </c>
      <c r="F87" t="s">
        <v>971</v>
      </c>
      <c r="G87" t="s">
        <v>967</v>
      </c>
      <c r="H87" t="s">
        <v>732</v>
      </c>
      <c r="I87">
        <v>-1.53</v>
      </c>
      <c r="J87">
        <v>102.37</v>
      </c>
      <c r="K87">
        <v>999</v>
      </c>
      <c r="L87">
        <v>999</v>
      </c>
      <c r="M87">
        <v>999</v>
      </c>
      <c r="N87">
        <v>999</v>
      </c>
      <c r="O87">
        <v>999</v>
      </c>
      <c r="P87">
        <v>999</v>
      </c>
      <c r="Q87">
        <v>999</v>
      </c>
      <c r="R87">
        <v>999</v>
      </c>
      <c r="S87" t="s">
        <v>968</v>
      </c>
      <c r="T87">
        <v>999</v>
      </c>
      <c r="U87">
        <v>999</v>
      </c>
      <c r="V87">
        <v>999</v>
      </c>
      <c r="W87">
        <v>999</v>
      </c>
      <c r="X87" t="s">
        <v>40</v>
      </c>
      <c r="Y87" t="s">
        <v>40</v>
      </c>
      <c r="Z87" t="s">
        <v>40</v>
      </c>
      <c r="AA87" t="s">
        <v>40</v>
      </c>
      <c r="AB87" t="s">
        <v>40</v>
      </c>
      <c r="AC87" t="s">
        <v>40</v>
      </c>
      <c r="AD87" t="s">
        <v>40</v>
      </c>
      <c r="AE87" t="s">
        <v>40</v>
      </c>
      <c r="AF87" t="s">
        <v>40</v>
      </c>
      <c r="AG87" t="s">
        <v>40</v>
      </c>
      <c r="AH87" t="s">
        <v>40</v>
      </c>
      <c r="AI87" t="s">
        <v>40</v>
      </c>
      <c r="AJ87" t="s">
        <v>40</v>
      </c>
      <c r="AK87" t="s">
        <v>40</v>
      </c>
      <c r="AL87" t="s">
        <v>40</v>
      </c>
      <c r="AM87" t="s">
        <v>40</v>
      </c>
      <c r="AN87" t="s">
        <v>40</v>
      </c>
    </row>
    <row r="88" spans="1:40">
      <c r="A88">
        <v>87</v>
      </c>
      <c r="B88" t="s">
        <v>40</v>
      </c>
      <c r="C88" t="s">
        <v>41</v>
      </c>
      <c r="D88">
        <v>19399</v>
      </c>
      <c r="E88">
        <v>11204</v>
      </c>
      <c r="F88" t="s">
        <v>972</v>
      </c>
      <c r="G88" t="s">
        <v>967</v>
      </c>
      <c r="H88" t="s">
        <v>732</v>
      </c>
      <c r="I88">
        <v>-1.55</v>
      </c>
      <c r="J88">
        <v>102.39</v>
      </c>
      <c r="K88">
        <v>999</v>
      </c>
      <c r="L88">
        <v>999</v>
      </c>
      <c r="M88">
        <v>999</v>
      </c>
      <c r="N88">
        <v>999</v>
      </c>
      <c r="O88">
        <v>999</v>
      </c>
      <c r="P88">
        <v>999</v>
      </c>
      <c r="Q88">
        <v>999</v>
      </c>
      <c r="R88">
        <v>999</v>
      </c>
      <c r="S88" t="s">
        <v>968</v>
      </c>
      <c r="T88">
        <v>999</v>
      </c>
      <c r="U88">
        <v>999</v>
      </c>
      <c r="V88">
        <v>999</v>
      </c>
      <c r="W88">
        <v>999</v>
      </c>
      <c r="X88" t="s">
        <v>40</v>
      </c>
      <c r="Y88" t="s">
        <v>40</v>
      </c>
      <c r="Z88" t="s">
        <v>40</v>
      </c>
      <c r="AA88" t="s">
        <v>40</v>
      </c>
      <c r="AB88" t="s">
        <v>40</v>
      </c>
      <c r="AC88" t="s">
        <v>40</v>
      </c>
      <c r="AD88" t="s">
        <v>40</v>
      </c>
      <c r="AE88" t="s">
        <v>40</v>
      </c>
      <c r="AF88" t="s">
        <v>40</v>
      </c>
      <c r="AG88" t="s">
        <v>40</v>
      </c>
      <c r="AH88" t="s">
        <v>40</v>
      </c>
      <c r="AI88" t="s">
        <v>40</v>
      </c>
      <c r="AJ88" t="s">
        <v>40</v>
      </c>
      <c r="AK88" t="s">
        <v>40</v>
      </c>
      <c r="AL88" t="s">
        <v>40</v>
      </c>
      <c r="AM88" t="s">
        <v>40</v>
      </c>
      <c r="AN88" t="s">
        <v>40</v>
      </c>
    </row>
    <row r="89" spans="1:40">
      <c r="A89">
        <v>88</v>
      </c>
      <c r="B89" t="s">
        <v>40</v>
      </c>
      <c r="C89" t="s">
        <v>41</v>
      </c>
      <c r="D89">
        <v>19400</v>
      </c>
      <c r="E89">
        <v>11204</v>
      </c>
      <c r="F89" t="s">
        <v>973</v>
      </c>
      <c r="G89" t="s">
        <v>967</v>
      </c>
      <c r="H89" t="s">
        <v>732</v>
      </c>
      <c r="I89">
        <v>-1.55</v>
      </c>
      <c r="J89">
        <v>102.42</v>
      </c>
      <c r="K89">
        <v>999</v>
      </c>
      <c r="L89">
        <v>999</v>
      </c>
      <c r="M89">
        <v>999</v>
      </c>
      <c r="N89">
        <v>999</v>
      </c>
      <c r="O89">
        <v>999</v>
      </c>
      <c r="P89">
        <v>999</v>
      </c>
      <c r="Q89">
        <v>999</v>
      </c>
      <c r="R89">
        <v>999</v>
      </c>
      <c r="S89" t="s">
        <v>968</v>
      </c>
      <c r="T89">
        <v>999</v>
      </c>
      <c r="U89">
        <v>999</v>
      </c>
      <c r="V89">
        <v>999</v>
      </c>
      <c r="W89">
        <v>999</v>
      </c>
      <c r="X89" t="s">
        <v>40</v>
      </c>
      <c r="Y89" t="s">
        <v>40</v>
      </c>
      <c r="Z89" t="s">
        <v>40</v>
      </c>
      <c r="AA89" t="s">
        <v>40</v>
      </c>
      <c r="AB89" t="s">
        <v>40</v>
      </c>
      <c r="AC89" t="s">
        <v>40</v>
      </c>
      <c r="AD89" t="s">
        <v>40</v>
      </c>
      <c r="AE89" t="s">
        <v>40</v>
      </c>
      <c r="AF89" t="s">
        <v>40</v>
      </c>
      <c r="AG89" t="s">
        <v>40</v>
      </c>
      <c r="AH89" t="s">
        <v>40</v>
      </c>
      <c r="AI89" t="s">
        <v>40</v>
      </c>
      <c r="AJ89" t="s">
        <v>40</v>
      </c>
      <c r="AK89" t="s">
        <v>40</v>
      </c>
      <c r="AL89" t="s">
        <v>40</v>
      </c>
      <c r="AM89" t="s">
        <v>40</v>
      </c>
      <c r="AN89" t="s">
        <v>40</v>
      </c>
    </row>
    <row r="90" spans="1:40">
      <c r="A90">
        <v>89</v>
      </c>
      <c r="B90" t="s">
        <v>40</v>
      </c>
      <c r="C90" t="s">
        <v>41</v>
      </c>
      <c r="D90">
        <v>19401</v>
      </c>
      <c r="E90">
        <v>11204</v>
      </c>
      <c r="F90" t="s">
        <v>974</v>
      </c>
      <c r="G90" t="s">
        <v>967</v>
      </c>
      <c r="H90" t="s">
        <v>732</v>
      </c>
      <c r="I90">
        <v>-1.58</v>
      </c>
      <c r="J90">
        <v>102.27</v>
      </c>
      <c r="K90">
        <v>999</v>
      </c>
      <c r="L90">
        <v>999</v>
      </c>
      <c r="M90">
        <v>999</v>
      </c>
      <c r="N90">
        <v>999</v>
      </c>
      <c r="O90">
        <v>999</v>
      </c>
      <c r="P90">
        <v>999</v>
      </c>
      <c r="Q90">
        <v>999</v>
      </c>
      <c r="R90">
        <v>999</v>
      </c>
      <c r="S90" t="s">
        <v>968</v>
      </c>
      <c r="T90">
        <v>999</v>
      </c>
      <c r="U90">
        <v>999</v>
      </c>
      <c r="V90">
        <v>999</v>
      </c>
      <c r="W90">
        <v>999</v>
      </c>
      <c r="X90" t="s">
        <v>40</v>
      </c>
      <c r="Y90" t="s">
        <v>40</v>
      </c>
      <c r="Z90" t="s">
        <v>40</v>
      </c>
      <c r="AA90" t="s">
        <v>40</v>
      </c>
      <c r="AB90" t="s">
        <v>40</v>
      </c>
      <c r="AC90" t="s">
        <v>40</v>
      </c>
      <c r="AD90" t="s">
        <v>40</v>
      </c>
      <c r="AE90" t="s">
        <v>40</v>
      </c>
      <c r="AF90" t="s">
        <v>40</v>
      </c>
      <c r="AG90" t="s">
        <v>40</v>
      </c>
      <c r="AH90" t="s">
        <v>40</v>
      </c>
      <c r="AI90" t="s">
        <v>40</v>
      </c>
      <c r="AJ90" t="s">
        <v>40</v>
      </c>
      <c r="AK90" t="s">
        <v>40</v>
      </c>
      <c r="AL90" t="s">
        <v>40</v>
      </c>
      <c r="AM90" t="s">
        <v>40</v>
      </c>
      <c r="AN90" t="s">
        <v>40</v>
      </c>
    </row>
    <row r="91" spans="1:40">
      <c r="A91">
        <v>90</v>
      </c>
      <c r="B91" t="s">
        <v>40</v>
      </c>
      <c r="C91" t="s">
        <v>41</v>
      </c>
      <c r="D91">
        <v>19402</v>
      </c>
      <c r="E91">
        <v>11204</v>
      </c>
      <c r="F91" t="s">
        <v>975</v>
      </c>
      <c r="G91" t="s">
        <v>967</v>
      </c>
      <c r="H91" t="s">
        <v>732</v>
      </c>
      <c r="I91">
        <v>-1.59</v>
      </c>
      <c r="J91">
        <v>102.27</v>
      </c>
      <c r="K91">
        <v>999</v>
      </c>
      <c r="L91">
        <v>999</v>
      </c>
      <c r="M91">
        <v>999</v>
      </c>
      <c r="N91">
        <v>999</v>
      </c>
      <c r="O91">
        <v>999</v>
      </c>
      <c r="P91">
        <v>999</v>
      </c>
      <c r="Q91">
        <v>999</v>
      </c>
      <c r="R91">
        <v>999</v>
      </c>
      <c r="S91" t="s">
        <v>968</v>
      </c>
      <c r="T91">
        <v>999</v>
      </c>
      <c r="U91">
        <v>999</v>
      </c>
      <c r="V91">
        <v>999</v>
      </c>
      <c r="W91">
        <v>999</v>
      </c>
      <c r="X91" t="s">
        <v>40</v>
      </c>
      <c r="Y91" t="s">
        <v>40</v>
      </c>
      <c r="Z91" t="s">
        <v>40</v>
      </c>
      <c r="AA91" t="s">
        <v>40</v>
      </c>
      <c r="AB91" t="s">
        <v>40</v>
      </c>
      <c r="AC91" t="s">
        <v>40</v>
      </c>
      <c r="AD91" t="s">
        <v>40</v>
      </c>
      <c r="AE91" t="s">
        <v>40</v>
      </c>
      <c r="AF91" t="s">
        <v>40</v>
      </c>
      <c r="AG91" t="s">
        <v>40</v>
      </c>
      <c r="AH91" t="s">
        <v>40</v>
      </c>
      <c r="AI91" t="s">
        <v>40</v>
      </c>
      <c r="AJ91" t="s">
        <v>40</v>
      </c>
      <c r="AK91" t="s">
        <v>40</v>
      </c>
      <c r="AL91" t="s">
        <v>40</v>
      </c>
      <c r="AM91" t="s">
        <v>40</v>
      </c>
      <c r="AN91" t="s">
        <v>40</v>
      </c>
    </row>
    <row r="92" spans="1:40">
      <c r="A92">
        <v>91</v>
      </c>
      <c r="B92" t="s">
        <v>40</v>
      </c>
      <c r="C92" t="s">
        <v>41</v>
      </c>
      <c r="D92">
        <v>19403</v>
      </c>
      <c r="E92">
        <v>11204</v>
      </c>
      <c r="F92" t="s">
        <v>976</v>
      </c>
      <c r="G92" t="s">
        <v>967</v>
      </c>
      <c r="H92" t="s">
        <v>732</v>
      </c>
      <c r="I92">
        <v>-1.59</v>
      </c>
      <c r="J92">
        <v>102.3</v>
      </c>
      <c r="K92">
        <v>999</v>
      </c>
      <c r="L92">
        <v>999</v>
      </c>
      <c r="M92">
        <v>999</v>
      </c>
      <c r="N92">
        <v>999</v>
      </c>
      <c r="O92">
        <v>999</v>
      </c>
      <c r="P92">
        <v>999</v>
      </c>
      <c r="Q92">
        <v>999</v>
      </c>
      <c r="R92">
        <v>999</v>
      </c>
      <c r="S92" t="s">
        <v>968</v>
      </c>
      <c r="T92">
        <v>999</v>
      </c>
      <c r="U92">
        <v>999</v>
      </c>
      <c r="V92">
        <v>999</v>
      </c>
      <c r="W92">
        <v>999</v>
      </c>
      <c r="X92" t="s">
        <v>40</v>
      </c>
      <c r="Y92" t="s">
        <v>40</v>
      </c>
      <c r="Z92" t="s">
        <v>40</v>
      </c>
      <c r="AA92" t="s">
        <v>40</v>
      </c>
      <c r="AB92" t="s">
        <v>40</v>
      </c>
      <c r="AC92" t="s">
        <v>40</v>
      </c>
      <c r="AD92" t="s">
        <v>40</v>
      </c>
      <c r="AE92" t="s">
        <v>40</v>
      </c>
      <c r="AF92" t="s">
        <v>40</v>
      </c>
      <c r="AG92" t="s">
        <v>40</v>
      </c>
      <c r="AH92" t="s">
        <v>40</v>
      </c>
      <c r="AI92" t="s">
        <v>40</v>
      </c>
      <c r="AJ92" t="s">
        <v>40</v>
      </c>
      <c r="AK92" t="s">
        <v>40</v>
      </c>
      <c r="AL92" t="s">
        <v>40</v>
      </c>
      <c r="AM92" t="s">
        <v>40</v>
      </c>
      <c r="AN92" t="s">
        <v>40</v>
      </c>
    </row>
    <row r="93" spans="1:40">
      <c r="A93">
        <v>92</v>
      </c>
      <c r="B93" t="s">
        <v>40</v>
      </c>
      <c r="C93" t="s">
        <v>41</v>
      </c>
      <c r="D93">
        <v>19404</v>
      </c>
      <c r="E93">
        <v>11204</v>
      </c>
      <c r="F93" t="s">
        <v>977</v>
      </c>
      <c r="G93" t="s">
        <v>967</v>
      </c>
      <c r="H93" t="s">
        <v>732</v>
      </c>
      <c r="I93">
        <v>-1.59</v>
      </c>
      <c r="J93">
        <v>102.35</v>
      </c>
      <c r="K93">
        <v>999</v>
      </c>
      <c r="L93">
        <v>999</v>
      </c>
      <c r="M93">
        <v>999</v>
      </c>
      <c r="N93">
        <v>999</v>
      </c>
      <c r="O93">
        <v>999</v>
      </c>
      <c r="P93">
        <v>999</v>
      </c>
      <c r="Q93">
        <v>999</v>
      </c>
      <c r="R93">
        <v>999</v>
      </c>
      <c r="S93" t="s">
        <v>968</v>
      </c>
      <c r="T93">
        <v>999</v>
      </c>
      <c r="U93">
        <v>999</v>
      </c>
      <c r="V93">
        <v>999</v>
      </c>
      <c r="W93">
        <v>999</v>
      </c>
      <c r="X93" t="s">
        <v>40</v>
      </c>
      <c r="Y93" t="s">
        <v>40</v>
      </c>
      <c r="Z93" t="s">
        <v>40</v>
      </c>
      <c r="AA93" t="s">
        <v>40</v>
      </c>
      <c r="AB93" t="s">
        <v>40</v>
      </c>
      <c r="AC93" t="s">
        <v>40</v>
      </c>
      <c r="AD93" t="s">
        <v>40</v>
      </c>
      <c r="AE93" t="s">
        <v>40</v>
      </c>
      <c r="AF93" t="s">
        <v>40</v>
      </c>
      <c r="AG93" t="s">
        <v>40</v>
      </c>
      <c r="AH93" t="s">
        <v>40</v>
      </c>
      <c r="AI93" t="s">
        <v>40</v>
      </c>
      <c r="AJ93" t="s">
        <v>40</v>
      </c>
      <c r="AK93" t="s">
        <v>40</v>
      </c>
      <c r="AL93" t="s">
        <v>40</v>
      </c>
      <c r="AM93" t="s">
        <v>40</v>
      </c>
      <c r="AN93" t="s">
        <v>40</v>
      </c>
    </row>
    <row r="94" spans="1:40">
      <c r="A94">
        <v>93</v>
      </c>
      <c r="B94" t="s">
        <v>40</v>
      </c>
      <c r="C94" t="s">
        <v>41</v>
      </c>
      <c r="D94">
        <v>19405</v>
      </c>
      <c r="E94">
        <v>11204</v>
      </c>
      <c r="F94" t="s">
        <v>978</v>
      </c>
      <c r="G94" t="s">
        <v>967</v>
      </c>
      <c r="H94" t="s">
        <v>732</v>
      </c>
      <c r="I94">
        <v>-1.59</v>
      </c>
      <c r="J94">
        <v>102.35</v>
      </c>
      <c r="K94">
        <v>999</v>
      </c>
      <c r="L94">
        <v>999</v>
      </c>
      <c r="M94">
        <v>999</v>
      </c>
      <c r="N94">
        <v>999</v>
      </c>
      <c r="O94">
        <v>999</v>
      </c>
      <c r="P94">
        <v>999</v>
      </c>
      <c r="Q94">
        <v>999</v>
      </c>
      <c r="R94">
        <v>999</v>
      </c>
      <c r="S94" t="s">
        <v>968</v>
      </c>
      <c r="T94">
        <v>999</v>
      </c>
      <c r="U94">
        <v>999</v>
      </c>
      <c r="V94">
        <v>999</v>
      </c>
      <c r="W94">
        <v>999</v>
      </c>
      <c r="X94" t="s">
        <v>40</v>
      </c>
      <c r="Y94" t="s">
        <v>40</v>
      </c>
      <c r="Z94" t="s">
        <v>40</v>
      </c>
      <c r="AA94" t="s">
        <v>40</v>
      </c>
      <c r="AB94" t="s">
        <v>40</v>
      </c>
      <c r="AC94" t="s">
        <v>40</v>
      </c>
      <c r="AD94" t="s">
        <v>40</v>
      </c>
      <c r="AE94" t="s">
        <v>40</v>
      </c>
      <c r="AF94" t="s">
        <v>40</v>
      </c>
      <c r="AG94" t="s">
        <v>40</v>
      </c>
      <c r="AH94" t="s">
        <v>40</v>
      </c>
      <c r="AI94" t="s">
        <v>40</v>
      </c>
      <c r="AJ94" t="s">
        <v>40</v>
      </c>
      <c r="AK94" t="s">
        <v>40</v>
      </c>
      <c r="AL94" t="s">
        <v>40</v>
      </c>
      <c r="AM94" t="s">
        <v>40</v>
      </c>
      <c r="AN94" t="s">
        <v>40</v>
      </c>
    </row>
    <row r="95" spans="1:40">
      <c r="A95">
        <v>94</v>
      </c>
      <c r="B95" t="s">
        <v>40</v>
      </c>
      <c r="C95" t="s">
        <v>41</v>
      </c>
      <c r="D95">
        <v>19406</v>
      </c>
      <c r="E95">
        <v>11204</v>
      </c>
      <c r="F95" t="s">
        <v>979</v>
      </c>
      <c r="G95" t="s">
        <v>967</v>
      </c>
      <c r="H95" t="s">
        <v>732</v>
      </c>
      <c r="I95">
        <v>-1.6</v>
      </c>
      <c r="J95">
        <v>102.34</v>
      </c>
      <c r="K95">
        <v>999</v>
      </c>
      <c r="L95">
        <v>999</v>
      </c>
      <c r="M95">
        <v>999</v>
      </c>
      <c r="N95">
        <v>999</v>
      </c>
      <c r="O95">
        <v>999</v>
      </c>
      <c r="P95">
        <v>999</v>
      </c>
      <c r="Q95">
        <v>999</v>
      </c>
      <c r="R95">
        <v>999</v>
      </c>
      <c r="S95" t="s">
        <v>968</v>
      </c>
      <c r="T95">
        <v>999</v>
      </c>
      <c r="U95">
        <v>999</v>
      </c>
      <c r="V95">
        <v>999</v>
      </c>
      <c r="W95">
        <v>999</v>
      </c>
      <c r="X95" t="s">
        <v>40</v>
      </c>
      <c r="Y95" t="s">
        <v>40</v>
      </c>
      <c r="Z95" t="s">
        <v>40</v>
      </c>
      <c r="AA95" t="s">
        <v>40</v>
      </c>
      <c r="AB95" t="s">
        <v>40</v>
      </c>
      <c r="AC95" t="s">
        <v>40</v>
      </c>
      <c r="AD95" t="s">
        <v>40</v>
      </c>
      <c r="AE95" t="s">
        <v>40</v>
      </c>
      <c r="AF95" t="s">
        <v>40</v>
      </c>
      <c r="AG95" t="s">
        <v>40</v>
      </c>
      <c r="AH95" t="s">
        <v>40</v>
      </c>
      <c r="AI95" t="s">
        <v>40</v>
      </c>
      <c r="AJ95" t="s">
        <v>40</v>
      </c>
      <c r="AK95" t="s">
        <v>40</v>
      </c>
      <c r="AL95" t="s">
        <v>40</v>
      </c>
      <c r="AM95" t="s">
        <v>40</v>
      </c>
      <c r="AN95" t="s">
        <v>40</v>
      </c>
    </row>
    <row r="96" spans="1:40">
      <c r="A96">
        <v>95</v>
      </c>
      <c r="B96" t="s">
        <v>40</v>
      </c>
      <c r="C96" t="s">
        <v>41</v>
      </c>
      <c r="D96">
        <v>19407</v>
      </c>
      <c r="E96">
        <v>11204</v>
      </c>
      <c r="F96" t="s">
        <v>980</v>
      </c>
      <c r="G96" t="s">
        <v>967</v>
      </c>
      <c r="H96" t="s">
        <v>732</v>
      </c>
      <c r="I96">
        <v>-1.66</v>
      </c>
      <c r="J96">
        <v>101.94</v>
      </c>
      <c r="K96">
        <v>999</v>
      </c>
      <c r="L96">
        <v>999</v>
      </c>
      <c r="M96">
        <v>999</v>
      </c>
      <c r="N96">
        <v>999</v>
      </c>
      <c r="O96">
        <v>999</v>
      </c>
      <c r="P96">
        <v>999</v>
      </c>
      <c r="Q96">
        <v>999</v>
      </c>
      <c r="R96">
        <v>999</v>
      </c>
      <c r="S96" t="s">
        <v>968</v>
      </c>
      <c r="T96">
        <v>999</v>
      </c>
      <c r="U96">
        <v>999</v>
      </c>
      <c r="V96">
        <v>999</v>
      </c>
      <c r="W96">
        <v>999</v>
      </c>
      <c r="X96" t="s">
        <v>40</v>
      </c>
      <c r="Y96" t="s">
        <v>40</v>
      </c>
      <c r="Z96" t="s">
        <v>40</v>
      </c>
      <c r="AA96" t="s">
        <v>40</v>
      </c>
      <c r="AB96" t="s">
        <v>40</v>
      </c>
      <c r="AC96" t="s">
        <v>40</v>
      </c>
      <c r="AD96" t="s">
        <v>40</v>
      </c>
      <c r="AE96" t="s">
        <v>40</v>
      </c>
      <c r="AF96" t="s">
        <v>40</v>
      </c>
      <c r="AG96" t="s">
        <v>40</v>
      </c>
      <c r="AH96" t="s">
        <v>40</v>
      </c>
      <c r="AI96" t="s">
        <v>40</v>
      </c>
      <c r="AJ96" t="s">
        <v>40</v>
      </c>
      <c r="AK96" t="s">
        <v>40</v>
      </c>
      <c r="AL96" t="s">
        <v>40</v>
      </c>
      <c r="AM96" t="s">
        <v>40</v>
      </c>
      <c r="AN96" t="s">
        <v>40</v>
      </c>
    </row>
    <row r="97" spans="1:40">
      <c r="A97">
        <v>96</v>
      </c>
      <c r="B97" t="s">
        <v>40</v>
      </c>
      <c r="C97" t="s">
        <v>41</v>
      </c>
      <c r="D97">
        <v>19408</v>
      </c>
      <c r="E97">
        <v>11204</v>
      </c>
      <c r="F97" t="s">
        <v>981</v>
      </c>
      <c r="G97" t="s">
        <v>967</v>
      </c>
      <c r="H97" t="s">
        <v>732</v>
      </c>
      <c r="I97">
        <v>-1.67</v>
      </c>
      <c r="J97">
        <v>101.93</v>
      </c>
      <c r="K97">
        <v>999</v>
      </c>
      <c r="L97">
        <v>999</v>
      </c>
      <c r="M97">
        <v>999</v>
      </c>
      <c r="N97">
        <v>999</v>
      </c>
      <c r="O97">
        <v>999</v>
      </c>
      <c r="P97">
        <v>999</v>
      </c>
      <c r="Q97">
        <v>999</v>
      </c>
      <c r="R97">
        <v>999</v>
      </c>
      <c r="S97" t="s">
        <v>968</v>
      </c>
      <c r="T97">
        <v>999</v>
      </c>
      <c r="U97">
        <v>999</v>
      </c>
      <c r="V97">
        <v>999</v>
      </c>
      <c r="W97">
        <v>999</v>
      </c>
      <c r="X97" t="s">
        <v>40</v>
      </c>
      <c r="Y97" t="s">
        <v>40</v>
      </c>
      <c r="Z97" t="s">
        <v>40</v>
      </c>
      <c r="AA97" t="s">
        <v>40</v>
      </c>
      <c r="AB97" t="s">
        <v>40</v>
      </c>
      <c r="AC97" t="s">
        <v>40</v>
      </c>
      <c r="AD97" t="s">
        <v>40</v>
      </c>
      <c r="AE97" t="s">
        <v>40</v>
      </c>
      <c r="AF97" t="s">
        <v>40</v>
      </c>
      <c r="AG97" t="s">
        <v>40</v>
      </c>
      <c r="AH97" t="s">
        <v>40</v>
      </c>
      <c r="AI97" t="s">
        <v>40</v>
      </c>
      <c r="AJ97" t="s">
        <v>40</v>
      </c>
      <c r="AK97" t="s">
        <v>40</v>
      </c>
      <c r="AL97" t="s">
        <v>40</v>
      </c>
      <c r="AM97" t="s">
        <v>40</v>
      </c>
      <c r="AN97" t="s">
        <v>40</v>
      </c>
    </row>
    <row r="98" spans="1:40">
      <c r="A98">
        <v>97</v>
      </c>
      <c r="B98" t="s">
        <v>40</v>
      </c>
      <c r="C98" t="s">
        <v>41</v>
      </c>
      <c r="D98">
        <v>19409</v>
      </c>
      <c r="E98">
        <v>11204</v>
      </c>
      <c r="F98" t="s">
        <v>982</v>
      </c>
      <c r="G98" t="s">
        <v>40</v>
      </c>
      <c r="H98" t="s">
        <v>811</v>
      </c>
      <c r="I98">
        <v>2.42</v>
      </c>
      <c r="J98">
        <v>11.25</v>
      </c>
      <c r="K98">
        <v>999</v>
      </c>
      <c r="L98">
        <v>999</v>
      </c>
      <c r="M98">
        <v>999</v>
      </c>
      <c r="N98">
        <v>999</v>
      </c>
      <c r="O98">
        <v>999</v>
      </c>
      <c r="P98">
        <v>999</v>
      </c>
      <c r="Q98">
        <v>999</v>
      </c>
      <c r="R98">
        <v>999</v>
      </c>
      <c r="S98" t="s">
        <v>957</v>
      </c>
      <c r="T98">
        <v>999</v>
      </c>
      <c r="U98">
        <v>999</v>
      </c>
      <c r="V98">
        <v>999</v>
      </c>
      <c r="W98">
        <v>999</v>
      </c>
      <c r="X98" t="s">
        <v>40</v>
      </c>
      <c r="Y98" t="s">
        <v>40</v>
      </c>
      <c r="Z98" t="s">
        <v>40</v>
      </c>
      <c r="AA98" t="s">
        <v>40</v>
      </c>
      <c r="AB98" t="s">
        <v>40</v>
      </c>
      <c r="AC98" t="s">
        <v>40</v>
      </c>
      <c r="AD98" t="s">
        <v>40</v>
      </c>
      <c r="AE98" t="s">
        <v>40</v>
      </c>
      <c r="AF98" t="s">
        <v>40</v>
      </c>
      <c r="AG98" t="s">
        <v>40</v>
      </c>
      <c r="AH98" t="s">
        <v>40</v>
      </c>
      <c r="AI98" t="s">
        <v>40</v>
      </c>
      <c r="AJ98" t="s">
        <v>40</v>
      </c>
      <c r="AK98" t="s">
        <v>40</v>
      </c>
      <c r="AL98" t="s">
        <v>40</v>
      </c>
      <c r="AM98" t="s">
        <v>40</v>
      </c>
      <c r="AN98" t="s">
        <v>40</v>
      </c>
    </row>
    <row r="99" spans="1:40">
      <c r="A99">
        <v>98</v>
      </c>
      <c r="B99" t="s">
        <v>40</v>
      </c>
      <c r="C99" t="s">
        <v>41</v>
      </c>
      <c r="D99">
        <v>19410</v>
      </c>
      <c r="E99">
        <v>11204</v>
      </c>
      <c r="F99" t="s">
        <v>983</v>
      </c>
      <c r="G99" t="s">
        <v>40</v>
      </c>
      <c r="H99" t="s">
        <v>811</v>
      </c>
      <c r="I99">
        <v>2.59</v>
      </c>
      <c r="J99">
        <v>11.03</v>
      </c>
      <c r="K99">
        <v>999</v>
      </c>
      <c r="L99">
        <v>999</v>
      </c>
      <c r="M99">
        <v>999</v>
      </c>
      <c r="N99">
        <v>999</v>
      </c>
      <c r="O99">
        <v>999</v>
      </c>
      <c r="P99">
        <v>999</v>
      </c>
      <c r="Q99">
        <v>999</v>
      </c>
      <c r="R99">
        <v>999</v>
      </c>
      <c r="S99" t="s">
        <v>957</v>
      </c>
      <c r="T99">
        <v>999</v>
      </c>
      <c r="U99">
        <v>999</v>
      </c>
      <c r="V99">
        <v>999</v>
      </c>
      <c r="W99">
        <v>999</v>
      </c>
      <c r="X99" t="s">
        <v>40</v>
      </c>
      <c r="Y99" t="s">
        <v>40</v>
      </c>
      <c r="Z99" t="s">
        <v>40</v>
      </c>
      <c r="AA99" t="s">
        <v>40</v>
      </c>
      <c r="AB99" t="s">
        <v>40</v>
      </c>
      <c r="AC99" t="s">
        <v>40</v>
      </c>
      <c r="AD99" t="s">
        <v>40</v>
      </c>
      <c r="AE99" t="s">
        <v>40</v>
      </c>
      <c r="AF99" t="s">
        <v>40</v>
      </c>
      <c r="AG99" t="s">
        <v>40</v>
      </c>
      <c r="AH99" t="s">
        <v>40</v>
      </c>
      <c r="AI99" t="s">
        <v>40</v>
      </c>
      <c r="AJ99" t="s">
        <v>40</v>
      </c>
      <c r="AK99" t="s">
        <v>40</v>
      </c>
      <c r="AL99" t="s">
        <v>40</v>
      </c>
      <c r="AM99" t="s">
        <v>40</v>
      </c>
      <c r="AN99" t="s">
        <v>40</v>
      </c>
    </row>
    <row r="100" spans="1:40">
      <c r="A100">
        <v>99</v>
      </c>
      <c r="B100" t="s">
        <v>40</v>
      </c>
      <c r="C100" t="s">
        <v>41</v>
      </c>
      <c r="D100">
        <v>19411</v>
      </c>
      <c r="E100">
        <v>11204</v>
      </c>
      <c r="F100" t="s">
        <v>984</v>
      </c>
      <c r="G100" t="s">
        <v>40</v>
      </c>
      <c r="H100" t="s">
        <v>811</v>
      </c>
      <c r="I100">
        <v>3.3</v>
      </c>
      <c r="J100">
        <v>11.79</v>
      </c>
      <c r="K100">
        <v>999</v>
      </c>
      <c r="L100">
        <v>999</v>
      </c>
      <c r="M100">
        <v>999</v>
      </c>
      <c r="N100">
        <v>999</v>
      </c>
      <c r="O100">
        <v>999</v>
      </c>
      <c r="P100">
        <v>999</v>
      </c>
      <c r="Q100">
        <v>999</v>
      </c>
      <c r="R100">
        <v>999</v>
      </c>
      <c r="S100" t="s">
        <v>957</v>
      </c>
      <c r="T100">
        <v>999</v>
      </c>
      <c r="U100">
        <v>999</v>
      </c>
      <c r="V100">
        <v>999</v>
      </c>
      <c r="W100">
        <v>999</v>
      </c>
      <c r="X100" t="s">
        <v>40</v>
      </c>
      <c r="Y100" t="s">
        <v>40</v>
      </c>
      <c r="Z100" t="s">
        <v>40</v>
      </c>
      <c r="AA100" t="s">
        <v>40</v>
      </c>
      <c r="AB100" t="s">
        <v>40</v>
      </c>
      <c r="AC100" t="s">
        <v>40</v>
      </c>
      <c r="AD100" t="s">
        <v>40</v>
      </c>
      <c r="AE100" t="s">
        <v>40</v>
      </c>
      <c r="AF100" t="s">
        <v>40</v>
      </c>
      <c r="AG100" t="s">
        <v>40</v>
      </c>
      <c r="AH100" t="s">
        <v>40</v>
      </c>
      <c r="AI100" t="s">
        <v>40</v>
      </c>
      <c r="AJ100" t="s">
        <v>40</v>
      </c>
      <c r="AK100" t="s">
        <v>40</v>
      </c>
      <c r="AL100" t="s">
        <v>40</v>
      </c>
      <c r="AM100" t="s">
        <v>40</v>
      </c>
      <c r="AN100" t="s">
        <v>40</v>
      </c>
    </row>
    <row r="101" spans="1:40">
      <c r="A101">
        <v>100</v>
      </c>
      <c r="B101" t="s">
        <v>40</v>
      </c>
      <c r="C101" t="s">
        <v>41</v>
      </c>
      <c r="D101">
        <v>19412</v>
      </c>
      <c r="E101">
        <v>11204</v>
      </c>
      <c r="F101" t="s">
        <v>985</v>
      </c>
      <c r="G101" t="s">
        <v>40</v>
      </c>
      <c r="H101" t="s">
        <v>811</v>
      </c>
      <c r="I101">
        <v>3.61</v>
      </c>
      <c r="J101">
        <v>11.61</v>
      </c>
      <c r="K101">
        <v>999</v>
      </c>
      <c r="L101">
        <v>999</v>
      </c>
      <c r="M101">
        <v>999</v>
      </c>
      <c r="N101">
        <v>999</v>
      </c>
      <c r="O101">
        <v>999</v>
      </c>
      <c r="P101">
        <v>999</v>
      </c>
      <c r="Q101">
        <v>999</v>
      </c>
      <c r="R101">
        <v>999</v>
      </c>
      <c r="S101" t="s">
        <v>957</v>
      </c>
      <c r="T101">
        <v>999</v>
      </c>
      <c r="U101">
        <v>999</v>
      </c>
      <c r="V101">
        <v>999</v>
      </c>
      <c r="W101">
        <v>999</v>
      </c>
      <c r="X101" t="s">
        <v>40</v>
      </c>
      <c r="Y101" t="s">
        <v>40</v>
      </c>
      <c r="Z101" t="s">
        <v>40</v>
      </c>
      <c r="AA101" t="s">
        <v>40</v>
      </c>
      <c r="AB101" t="s">
        <v>40</v>
      </c>
      <c r="AC101" t="s">
        <v>40</v>
      </c>
      <c r="AD101" t="s">
        <v>40</v>
      </c>
      <c r="AE101" t="s">
        <v>40</v>
      </c>
      <c r="AF101" t="s">
        <v>40</v>
      </c>
      <c r="AG101" t="s">
        <v>40</v>
      </c>
      <c r="AH101" t="s">
        <v>40</v>
      </c>
      <c r="AI101" t="s">
        <v>40</v>
      </c>
      <c r="AJ101" t="s">
        <v>40</v>
      </c>
      <c r="AK101" t="s">
        <v>40</v>
      </c>
      <c r="AL101" t="s">
        <v>40</v>
      </c>
      <c r="AM101" t="s">
        <v>40</v>
      </c>
      <c r="AN101" t="s">
        <v>40</v>
      </c>
    </row>
    <row r="102" spans="1:40">
      <c r="A102">
        <v>101</v>
      </c>
      <c r="B102" t="s">
        <v>40</v>
      </c>
      <c r="C102" t="s">
        <v>41</v>
      </c>
      <c r="D102">
        <v>19413</v>
      </c>
      <c r="E102">
        <v>11204</v>
      </c>
      <c r="F102" t="s">
        <v>986</v>
      </c>
      <c r="G102" t="s">
        <v>40</v>
      </c>
      <c r="H102" t="s">
        <v>811</v>
      </c>
      <c r="I102">
        <v>3.93</v>
      </c>
      <c r="J102">
        <v>11.57</v>
      </c>
      <c r="K102">
        <v>999</v>
      </c>
      <c r="L102">
        <v>999</v>
      </c>
      <c r="M102">
        <v>999</v>
      </c>
      <c r="N102">
        <v>999</v>
      </c>
      <c r="O102">
        <v>999</v>
      </c>
      <c r="P102">
        <v>999</v>
      </c>
      <c r="Q102">
        <v>999</v>
      </c>
      <c r="R102">
        <v>999</v>
      </c>
      <c r="S102" t="s">
        <v>957</v>
      </c>
      <c r="T102">
        <v>999</v>
      </c>
      <c r="U102">
        <v>999</v>
      </c>
      <c r="V102">
        <v>999</v>
      </c>
      <c r="W102">
        <v>999</v>
      </c>
      <c r="X102" t="s">
        <v>40</v>
      </c>
      <c r="Y102" t="s">
        <v>40</v>
      </c>
      <c r="Z102" t="s">
        <v>40</v>
      </c>
      <c r="AA102" t="s">
        <v>40</v>
      </c>
      <c r="AB102" t="s">
        <v>40</v>
      </c>
      <c r="AC102" t="s">
        <v>40</v>
      </c>
      <c r="AD102" t="s">
        <v>40</v>
      </c>
      <c r="AE102" t="s">
        <v>40</v>
      </c>
      <c r="AF102" t="s">
        <v>40</v>
      </c>
      <c r="AG102" t="s">
        <v>40</v>
      </c>
      <c r="AH102" t="s">
        <v>40</v>
      </c>
      <c r="AI102" t="s">
        <v>40</v>
      </c>
      <c r="AJ102" t="s">
        <v>40</v>
      </c>
      <c r="AK102" t="s">
        <v>40</v>
      </c>
      <c r="AL102" t="s">
        <v>40</v>
      </c>
      <c r="AM102" t="s">
        <v>40</v>
      </c>
      <c r="AN102" t="s">
        <v>40</v>
      </c>
    </row>
    <row r="103" spans="1:40">
      <c r="A103">
        <v>102</v>
      </c>
      <c r="B103" t="s">
        <v>40</v>
      </c>
      <c r="C103" t="s">
        <v>41</v>
      </c>
      <c r="D103">
        <v>19414</v>
      </c>
      <c r="E103">
        <v>11204</v>
      </c>
      <c r="F103" t="s">
        <v>987</v>
      </c>
      <c r="G103" t="s">
        <v>40</v>
      </c>
      <c r="H103" t="s">
        <v>811</v>
      </c>
      <c r="I103">
        <v>4.24</v>
      </c>
      <c r="J103">
        <v>11.26</v>
      </c>
      <c r="K103">
        <v>999</v>
      </c>
      <c r="L103">
        <v>999</v>
      </c>
      <c r="M103">
        <v>999</v>
      </c>
      <c r="N103">
        <v>999</v>
      </c>
      <c r="O103">
        <v>999</v>
      </c>
      <c r="P103">
        <v>999</v>
      </c>
      <c r="Q103">
        <v>999</v>
      </c>
      <c r="R103">
        <v>999</v>
      </c>
      <c r="S103" t="s">
        <v>957</v>
      </c>
      <c r="T103">
        <v>999</v>
      </c>
      <c r="U103">
        <v>999</v>
      </c>
      <c r="V103">
        <v>999</v>
      </c>
      <c r="W103">
        <v>999</v>
      </c>
      <c r="X103" t="s">
        <v>40</v>
      </c>
      <c r="Y103" t="s">
        <v>40</v>
      </c>
      <c r="Z103" t="s">
        <v>40</v>
      </c>
      <c r="AA103" t="s">
        <v>40</v>
      </c>
      <c r="AB103" t="s">
        <v>40</v>
      </c>
      <c r="AC103" t="s">
        <v>40</v>
      </c>
      <c r="AD103" t="s">
        <v>40</v>
      </c>
      <c r="AE103" t="s">
        <v>40</v>
      </c>
      <c r="AF103" t="s">
        <v>40</v>
      </c>
      <c r="AG103" t="s">
        <v>40</v>
      </c>
      <c r="AH103" t="s">
        <v>40</v>
      </c>
      <c r="AI103" t="s">
        <v>40</v>
      </c>
      <c r="AJ103" t="s">
        <v>40</v>
      </c>
      <c r="AK103" t="s">
        <v>40</v>
      </c>
      <c r="AL103" t="s">
        <v>40</v>
      </c>
      <c r="AM103" t="s">
        <v>40</v>
      </c>
      <c r="AN103" t="s">
        <v>40</v>
      </c>
    </row>
    <row r="104" spans="1:40">
      <c r="A104">
        <v>103</v>
      </c>
      <c r="B104" t="s">
        <v>40</v>
      </c>
      <c r="C104" t="s">
        <v>41</v>
      </c>
      <c r="D104">
        <v>19415</v>
      </c>
      <c r="E104">
        <v>11204</v>
      </c>
      <c r="F104" t="s">
        <v>988</v>
      </c>
      <c r="G104" t="s">
        <v>967</v>
      </c>
      <c r="H104" t="s">
        <v>732</v>
      </c>
      <c r="I104">
        <v>-4.43</v>
      </c>
      <c r="J104">
        <v>104.98</v>
      </c>
      <c r="K104">
        <v>999</v>
      </c>
      <c r="L104">
        <v>999</v>
      </c>
      <c r="M104">
        <v>999</v>
      </c>
      <c r="N104">
        <v>999</v>
      </c>
      <c r="O104">
        <v>999</v>
      </c>
      <c r="P104">
        <v>999</v>
      </c>
      <c r="Q104">
        <v>999</v>
      </c>
      <c r="R104">
        <v>999</v>
      </c>
      <c r="S104" t="s">
        <v>957</v>
      </c>
      <c r="T104">
        <v>999</v>
      </c>
      <c r="U104">
        <v>999</v>
      </c>
      <c r="V104">
        <v>999</v>
      </c>
      <c r="W104">
        <v>999</v>
      </c>
      <c r="X104" t="s">
        <v>40</v>
      </c>
      <c r="Y104" t="s">
        <v>40</v>
      </c>
      <c r="Z104" t="s">
        <v>40</v>
      </c>
      <c r="AA104" t="s">
        <v>40</v>
      </c>
      <c r="AB104" t="s">
        <v>40</v>
      </c>
      <c r="AC104" t="s">
        <v>40</v>
      </c>
      <c r="AD104" t="s">
        <v>40</v>
      </c>
      <c r="AE104" t="s">
        <v>40</v>
      </c>
      <c r="AF104" t="s">
        <v>40</v>
      </c>
      <c r="AG104" t="s">
        <v>40</v>
      </c>
      <c r="AH104" t="s">
        <v>40</v>
      </c>
      <c r="AI104" t="s">
        <v>40</v>
      </c>
      <c r="AJ104" t="s">
        <v>40</v>
      </c>
      <c r="AK104" t="s">
        <v>40</v>
      </c>
      <c r="AL104" t="s">
        <v>40</v>
      </c>
      <c r="AM104" t="s">
        <v>40</v>
      </c>
      <c r="AN104" t="s">
        <v>40</v>
      </c>
    </row>
    <row r="105" spans="1:40">
      <c r="A105">
        <v>104</v>
      </c>
      <c r="B105" t="s">
        <v>40</v>
      </c>
      <c r="C105" t="s">
        <v>41</v>
      </c>
      <c r="D105">
        <v>19416</v>
      </c>
      <c r="E105">
        <v>11204</v>
      </c>
      <c r="F105" t="s">
        <v>988</v>
      </c>
      <c r="G105" t="s">
        <v>967</v>
      </c>
      <c r="H105" t="s">
        <v>732</v>
      </c>
      <c r="I105">
        <v>-4.4400000000000004</v>
      </c>
      <c r="J105">
        <v>104.99</v>
      </c>
      <c r="K105">
        <v>999</v>
      </c>
      <c r="L105">
        <v>999</v>
      </c>
      <c r="M105">
        <v>999</v>
      </c>
      <c r="N105">
        <v>999</v>
      </c>
      <c r="O105">
        <v>999</v>
      </c>
      <c r="P105">
        <v>999</v>
      </c>
      <c r="Q105">
        <v>999</v>
      </c>
      <c r="R105">
        <v>999</v>
      </c>
      <c r="S105" t="s">
        <v>957</v>
      </c>
      <c r="T105">
        <v>999</v>
      </c>
      <c r="U105">
        <v>999</v>
      </c>
      <c r="V105">
        <v>999</v>
      </c>
      <c r="W105">
        <v>999</v>
      </c>
      <c r="X105" t="s">
        <v>40</v>
      </c>
      <c r="Y105" t="s">
        <v>40</v>
      </c>
      <c r="Z105" t="s">
        <v>40</v>
      </c>
      <c r="AA105" t="s">
        <v>40</v>
      </c>
      <c r="AB105" t="s">
        <v>40</v>
      </c>
      <c r="AC105" t="s">
        <v>40</v>
      </c>
      <c r="AD105" t="s">
        <v>40</v>
      </c>
      <c r="AE105" t="s">
        <v>40</v>
      </c>
      <c r="AF105" t="s">
        <v>40</v>
      </c>
      <c r="AG105" t="s">
        <v>40</v>
      </c>
      <c r="AH105" t="s">
        <v>40</v>
      </c>
      <c r="AI105" t="s">
        <v>40</v>
      </c>
      <c r="AJ105" t="s">
        <v>40</v>
      </c>
      <c r="AK105" t="s">
        <v>40</v>
      </c>
      <c r="AL105" t="s">
        <v>40</v>
      </c>
      <c r="AM105" t="s">
        <v>40</v>
      </c>
      <c r="AN105" t="s">
        <v>40</v>
      </c>
    </row>
    <row r="106" spans="1:40">
      <c r="A106">
        <v>105</v>
      </c>
      <c r="B106" t="s">
        <v>40</v>
      </c>
      <c r="C106" t="s">
        <v>41</v>
      </c>
      <c r="D106">
        <v>19417</v>
      </c>
      <c r="E106">
        <v>11204</v>
      </c>
      <c r="F106" t="s">
        <v>988</v>
      </c>
      <c r="G106" t="s">
        <v>967</v>
      </c>
      <c r="H106" t="s">
        <v>732</v>
      </c>
      <c r="I106">
        <v>-4.45</v>
      </c>
      <c r="J106">
        <v>104.92</v>
      </c>
      <c r="K106">
        <v>999</v>
      </c>
      <c r="L106">
        <v>999</v>
      </c>
      <c r="M106">
        <v>999</v>
      </c>
      <c r="N106">
        <v>999</v>
      </c>
      <c r="O106">
        <v>999</v>
      </c>
      <c r="P106">
        <v>999</v>
      </c>
      <c r="Q106">
        <v>999</v>
      </c>
      <c r="R106">
        <v>999</v>
      </c>
      <c r="S106" t="s">
        <v>957</v>
      </c>
      <c r="T106">
        <v>999</v>
      </c>
      <c r="U106">
        <v>999</v>
      </c>
      <c r="V106">
        <v>999</v>
      </c>
      <c r="W106">
        <v>999</v>
      </c>
      <c r="X106" t="s">
        <v>40</v>
      </c>
      <c r="Y106" t="s">
        <v>40</v>
      </c>
      <c r="Z106" t="s">
        <v>40</v>
      </c>
      <c r="AA106" t="s">
        <v>40</v>
      </c>
      <c r="AB106" t="s">
        <v>40</v>
      </c>
      <c r="AC106" t="s">
        <v>40</v>
      </c>
      <c r="AD106" t="s">
        <v>40</v>
      </c>
      <c r="AE106" t="s">
        <v>40</v>
      </c>
      <c r="AF106" t="s">
        <v>40</v>
      </c>
      <c r="AG106" t="s">
        <v>40</v>
      </c>
      <c r="AH106" t="s">
        <v>40</v>
      </c>
      <c r="AI106" t="s">
        <v>40</v>
      </c>
      <c r="AJ106" t="s">
        <v>40</v>
      </c>
      <c r="AK106" t="s">
        <v>40</v>
      </c>
      <c r="AL106" t="s">
        <v>40</v>
      </c>
      <c r="AM106" t="s">
        <v>40</v>
      </c>
      <c r="AN106" t="s">
        <v>40</v>
      </c>
    </row>
    <row r="107" spans="1:40">
      <c r="A107">
        <v>106</v>
      </c>
      <c r="B107" t="s">
        <v>40</v>
      </c>
      <c r="C107" t="s">
        <v>41</v>
      </c>
      <c r="D107">
        <v>19418</v>
      </c>
      <c r="E107">
        <v>11204</v>
      </c>
      <c r="F107" t="s">
        <v>988</v>
      </c>
      <c r="G107" t="s">
        <v>967</v>
      </c>
      <c r="H107" t="s">
        <v>732</v>
      </c>
      <c r="I107">
        <v>-4.45</v>
      </c>
      <c r="J107">
        <v>105.01</v>
      </c>
      <c r="K107">
        <v>999</v>
      </c>
      <c r="L107">
        <v>999</v>
      </c>
      <c r="M107">
        <v>999</v>
      </c>
      <c r="N107">
        <v>999</v>
      </c>
      <c r="O107">
        <v>999</v>
      </c>
      <c r="P107">
        <v>999</v>
      </c>
      <c r="Q107">
        <v>999</v>
      </c>
      <c r="R107">
        <v>999</v>
      </c>
      <c r="S107" t="s">
        <v>957</v>
      </c>
      <c r="T107">
        <v>999</v>
      </c>
      <c r="U107">
        <v>999</v>
      </c>
      <c r="V107">
        <v>999</v>
      </c>
      <c r="W107">
        <v>999</v>
      </c>
      <c r="X107" t="s">
        <v>40</v>
      </c>
      <c r="Y107" t="s">
        <v>40</v>
      </c>
      <c r="Z107" t="s">
        <v>40</v>
      </c>
      <c r="AA107" t="s">
        <v>40</v>
      </c>
      <c r="AB107" t="s">
        <v>40</v>
      </c>
      <c r="AC107" t="s">
        <v>40</v>
      </c>
      <c r="AD107" t="s">
        <v>40</v>
      </c>
      <c r="AE107" t="s">
        <v>40</v>
      </c>
      <c r="AF107" t="s">
        <v>40</v>
      </c>
      <c r="AG107" t="s">
        <v>40</v>
      </c>
      <c r="AH107" t="s">
        <v>40</v>
      </c>
      <c r="AI107" t="s">
        <v>40</v>
      </c>
      <c r="AJ107" t="s">
        <v>40</v>
      </c>
      <c r="AK107" t="s">
        <v>40</v>
      </c>
      <c r="AL107" t="s">
        <v>40</v>
      </c>
      <c r="AM107" t="s">
        <v>40</v>
      </c>
      <c r="AN107" t="s">
        <v>40</v>
      </c>
    </row>
    <row r="108" spans="1:40">
      <c r="A108">
        <v>107</v>
      </c>
      <c r="B108" t="s">
        <v>40</v>
      </c>
      <c r="C108" t="s">
        <v>41</v>
      </c>
      <c r="D108">
        <v>19419</v>
      </c>
      <c r="E108">
        <v>11204</v>
      </c>
      <c r="F108" t="s">
        <v>988</v>
      </c>
      <c r="G108" t="s">
        <v>967</v>
      </c>
      <c r="H108" t="s">
        <v>732</v>
      </c>
      <c r="I108">
        <v>-4.45</v>
      </c>
      <c r="J108">
        <v>159.26</v>
      </c>
      <c r="K108">
        <v>999</v>
      </c>
      <c r="L108">
        <v>999</v>
      </c>
      <c r="M108">
        <v>999</v>
      </c>
      <c r="N108">
        <v>999</v>
      </c>
      <c r="O108">
        <v>999</v>
      </c>
      <c r="P108">
        <v>999</v>
      </c>
      <c r="Q108">
        <v>999</v>
      </c>
      <c r="R108">
        <v>999</v>
      </c>
      <c r="S108" t="s">
        <v>957</v>
      </c>
      <c r="T108">
        <v>999</v>
      </c>
      <c r="U108">
        <v>999</v>
      </c>
      <c r="V108">
        <v>999</v>
      </c>
      <c r="W108">
        <v>999</v>
      </c>
      <c r="X108" t="s">
        <v>40</v>
      </c>
      <c r="Y108" t="s">
        <v>40</v>
      </c>
      <c r="Z108" t="s">
        <v>40</v>
      </c>
      <c r="AA108" t="s">
        <v>40</v>
      </c>
      <c r="AB108" t="s">
        <v>40</v>
      </c>
      <c r="AC108" t="s">
        <v>40</v>
      </c>
      <c r="AD108" t="s">
        <v>40</v>
      </c>
      <c r="AE108" t="s">
        <v>40</v>
      </c>
      <c r="AF108" t="s">
        <v>40</v>
      </c>
      <c r="AG108" t="s">
        <v>40</v>
      </c>
      <c r="AH108" t="s">
        <v>40</v>
      </c>
      <c r="AI108" t="s">
        <v>40</v>
      </c>
      <c r="AJ108" t="s">
        <v>40</v>
      </c>
      <c r="AK108" t="s">
        <v>40</v>
      </c>
      <c r="AL108" t="s">
        <v>40</v>
      </c>
      <c r="AM108" t="s">
        <v>40</v>
      </c>
      <c r="AN108" t="s">
        <v>40</v>
      </c>
    </row>
    <row r="109" spans="1:40">
      <c r="A109">
        <v>108</v>
      </c>
      <c r="B109" t="s">
        <v>40</v>
      </c>
      <c r="C109" t="s">
        <v>41</v>
      </c>
      <c r="D109">
        <v>19420</v>
      </c>
      <c r="E109">
        <v>11204</v>
      </c>
      <c r="F109" t="s">
        <v>988</v>
      </c>
      <c r="G109" t="s">
        <v>967</v>
      </c>
      <c r="H109" t="s">
        <v>732</v>
      </c>
      <c r="I109">
        <v>-4.46</v>
      </c>
      <c r="J109">
        <v>104.92</v>
      </c>
      <c r="K109">
        <v>999</v>
      </c>
      <c r="L109">
        <v>999</v>
      </c>
      <c r="M109">
        <v>999</v>
      </c>
      <c r="N109">
        <v>999</v>
      </c>
      <c r="O109">
        <v>999</v>
      </c>
      <c r="P109">
        <v>999</v>
      </c>
      <c r="Q109">
        <v>999</v>
      </c>
      <c r="R109">
        <v>999</v>
      </c>
      <c r="S109" t="s">
        <v>957</v>
      </c>
      <c r="T109">
        <v>999</v>
      </c>
      <c r="U109">
        <v>999</v>
      </c>
      <c r="V109">
        <v>999</v>
      </c>
      <c r="W109">
        <v>999</v>
      </c>
      <c r="X109" t="s">
        <v>40</v>
      </c>
      <c r="Y109" t="s">
        <v>40</v>
      </c>
      <c r="Z109" t="s">
        <v>40</v>
      </c>
      <c r="AA109" t="s">
        <v>40</v>
      </c>
      <c r="AB109" t="s">
        <v>40</v>
      </c>
      <c r="AC109" t="s">
        <v>40</v>
      </c>
      <c r="AD109" t="s">
        <v>40</v>
      </c>
      <c r="AE109" t="s">
        <v>40</v>
      </c>
      <c r="AF109" t="s">
        <v>40</v>
      </c>
      <c r="AG109" t="s">
        <v>40</v>
      </c>
      <c r="AH109" t="s">
        <v>40</v>
      </c>
      <c r="AI109" t="s">
        <v>40</v>
      </c>
      <c r="AJ109" t="s">
        <v>40</v>
      </c>
      <c r="AK109" t="s">
        <v>40</v>
      </c>
      <c r="AL109" t="s">
        <v>40</v>
      </c>
      <c r="AM109" t="s">
        <v>40</v>
      </c>
      <c r="AN109" t="s">
        <v>40</v>
      </c>
    </row>
    <row r="110" spans="1:40">
      <c r="A110">
        <v>109</v>
      </c>
      <c r="B110" t="s">
        <v>40</v>
      </c>
      <c r="C110" t="s">
        <v>41</v>
      </c>
      <c r="D110">
        <v>19421</v>
      </c>
      <c r="E110">
        <v>11204</v>
      </c>
      <c r="F110" t="s">
        <v>988</v>
      </c>
      <c r="G110" t="s">
        <v>967</v>
      </c>
      <c r="H110" t="s">
        <v>732</v>
      </c>
      <c r="I110">
        <v>-4.46</v>
      </c>
      <c r="J110">
        <v>105.02</v>
      </c>
      <c r="K110">
        <v>999</v>
      </c>
      <c r="L110">
        <v>999</v>
      </c>
      <c r="M110">
        <v>999</v>
      </c>
      <c r="N110">
        <v>999</v>
      </c>
      <c r="O110">
        <v>999</v>
      </c>
      <c r="P110">
        <v>999</v>
      </c>
      <c r="Q110">
        <v>999</v>
      </c>
      <c r="R110">
        <v>999</v>
      </c>
      <c r="S110" t="s">
        <v>957</v>
      </c>
      <c r="T110">
        <v>999</v>
      </c>
      <c r="U110">
        <v>999</v>
      </c>
      <c r="V110">
        <v>999</v>
      </c>
      <c r="W110">
        <v>999</v>
      </c>
      <c r="X110" t="s">
        <v>40</v>
      </c>
      <c r="Y110" t="s">
        <v>40</v>
      </c>
      <c r="Z110" t="s">
        <v>40</v>
      </c>
      <c r="AA110" t="s">
        <v>40</v>
      </c>
      <c r="AB110" t="s">
        <v>40</v>
      </c>
      <c r="AC110" t="s">
        <v>40</v>
      </c>
      <c r="AD110" t="s">
        <v>40</v>
      </c>
      <c r="AE110" t="s">
        <v>40</v>
      </c>
      <c r="AF110" t="s">
        <v>40</v>
      </c>
      <c r="AG110" t="s">
        <v>40</v>
      </c>
      <c r="AH110" t="s">
        <v>40</v>
      </c>
      <c r="AI110" t="s">
        <v>40</v>
      </c>
      <c r="AJ110" t="s">
        <v>40</v>
      </c>
      <c r="AK110" t="s">
        <v>40</v>
      </c>
      <c r="AL110" t="s">
        <v>40</v>
      </c>
      <c r="AM110" t="s">
        <v>40</v>
      </c>
      <c r="AN110" t="s">
        <v>40</v>
      </c>
    </row>
    <row r="111" spans="1:40">
      <c r="A111">
        <v>110</v>
      </c>
      <c r="B111" t="s">
        <v>40</v>
      </c>
      <c r="C111" t="s">
        <v>41</v>
      </c>
      <c r="D111">
        <v>19422</v>
      </c>
      <c r="E111">
        <v>11204</v>
      </c>
      <c r="F111" t="s">
        <v>988</v>
      </c>
      <c r="G111" t="s">
        <v>967</v>
      </c>
      <c r="H111" t="s">
        <v>732</v>
      </c>
      <c r="I111">
        <v>-4.46</v>
      </c>
      <c r="J111">
        <v>105.03</v>
      </c>
      <c r="K111">
        <v>999</v>
      </c>
      <c r="L111">
        <v>999</v>
      </c>
      <c r="M111">
        <v>999</v>
      </c>
      <c r="N111">
        <v>999</v>
      </c>
      <c r="O111">
        <v>999</v>
      </c>
      <c r="P111">
        <v>999</v>
      </c>
      <c r="Q111">
        <v>999</v>
      </c>
      <c r="R111">
        <v>999</v>
      </c>
      <c r="S111" t="s">
        <v>957</v>
      </c>
      <c r="T111">
        <v>999</v>
      </c>
      <c r="U111">
        <v>999</v>
      </c>
      <c r="V111">
        <v>999</v>
      </c>
      <c r="W111">
        <v>999</v>
      </c>
      <c r="X111" t="s">
        <v>40</v>
      </c>
      <c r="Y111" t="s">
        <v>40</v>
      </c>
      <c r="Z111" t="s">
        <v>40</v>
      </c>
      <c r="AA111" t="s">
        <v>40</v>
      </c>
      <c r="AB111" t="s">
        <v>40</v>
      </c>
      <c r="AC111" t="s">
        <v>40</v>
      </c>
      <c r="AD111" t="s">
        <v>40</v>
      </c>
      <c r="AE111" t="s">
        <v>40</v>
      </c>
      <c r="AF111" t="s">
        <v>40</v>
      </c>
      <c r="AG111" t="s">
        <v>40</v>
      </c>
      <c r="AH111" t="s">
        <v>40</v>
      </c>
      <c r="AI111" t="s">
        <v>40</v>
      </c>
      <c r="AJ111" t="s">
        <v>40</v>
      </c>
      <c r="AK111" t="s">
        <v>40</v>
      </c>
      <c r="AL111" t="s">
        <v>40</v>
      </c>
      <c r="AM111" t="s">
        <v>40</v>
      </c>
      <c r="AN111" t="s">
        <v>40</v>
      </c>
    </row>
    <row r="112" spans="1:40">
      <c r="A112">
        <v>111</v>
      </c>
      <c r="B112" t="s">
        <v>40</v>
      </c>
      <c r="C112" t="s">
        <v>41</v>
      </c>
      <c r="D112">
        <v>19423</v>
      </c>
      <c r="E112">
        <v>11204</v>
      </c>
      <c r="F112" t="s">
        <v>988</v>
      </c>
      <c r="G112" t="s">
        <v>967</v>
      </c>
      <c r="H112" t="s">
        <v>732</v>
      </c>
      <c r="I112">
        <v>-4.47</v>
      </c>
      <c r="J112">
        <v>105.04</v>
      </c>
      <c r="K112">
        <v>999</v>
      </c>
      <c r="L112">
        <v>999</v>
      </c>
      <c r="M112">
        <v>999</v>
      </c>
      <c r="N112">
        <v>999</v>
      </c>
      <c r="O112">
        <v>999</v>
      </c>
      <c r="P112">
        <v>999</v>
      </c>
      <c r="Q112">
        <v>999</v>
      </c>
      <c r="R112">
        <v>999</v>
      </c>
      <c r="S112" t="s">
        <v>957</v>
      </c>
      <c r="T112">
        <v>999</v>
      </c>
      <c r="U112">
        <v>999</v>
      </c>
      <c r="V112">
        <v>999</v>
      </c>
      <c r="W112">
        <v>999</v>
      </c>
      <c r="X112" t="s">
        <v>40</v>
      </c>
      <c r="Y112" t="s">
        <v>40</v>
      </c>
      <c r="Z112" t="s">
        <v>40</v>
      </c>
      <c r="AA112" t="s">
        <v>40</v>
      </c>
      <c r="AB112" t="s">
        <v>40</v>
      </c>
      <c r="AC112" t="s">
        <v>40</v>
      </c>
      <c r="AD112" t="s">
        <v>40</v>
      </c>
      <c r="AE112" t="s">
        <v>40</v>
      </c>
      <c r="AF112" t="s">
        <v>40</v>
      </c>
      <c r="AG112" t="s">
        <v>40</v>
      </c>
      <c r="AH112" t="s">
        <v>40</v>
      </c>
      <c r="AI112" t="s">
        <v>40</v>
      </c>
      <c r="AJ112" t="s">
        <v>40</v>
      </c>
      <c r="AK112" t="s">
        <v>40</v>
      </c>
      <c r="AL112" t="s">
        <v>40</v>
      </c>
      <c r="AM112" t="s">
        <v>40</v>
      </c>
      <c r="AN112" t="s">
        <v>40</v>
      </c>
    </row>
    <row r="113" spans="1:40">
      <c r="A113">
        <v>112</v>
      </c>
      <c r="B113" t="s">
        <v>40</v>
      </c>
      <c r="C113" t="s">
        <v>41</v>
      </c>
      <c r="D113">
        <v>19424</v>
      </c>
      <c r="E113">
        <v>11204</v>
      </c>
      <c r="F113" t="s">
        <v>988</v>
      </c>
      <c r="G113" t="s">
        <v>967</v>
      </c>
      <c r="H113" t="s">
        <v>732</v>
      </c>
      <c r="I113">
        <v>-4.47</v>
      </c>
      <c r="J113">
        <v>105.05</v>
      </c>
      <c r="K113">
        <v>999</v>
      </c>
      <c r="L113">
        <v>999</v>
      </c>
      <c r="M113">
        <v>999</v>
      </c>
      <c r="N113">
        <v>999</v>
      </c>
      <c r="O113">
        <v>999</v>
      </c>
      <c r="P113">
        <v>999</v>
      </c>
      <c r="Q113">
        <v>999</v>
      </c>
      <c r="R113">
        <v>999</v>
      </c>
      <c r="S113" t="s">
        <v>957</v>
      </c>
      <c r="T113">
        <v>999</v>
      </c>
      <c r="U113">
        <v>999</v>
      </c>
      <c r="V113">
        <v>999</v>
      </c>
      <c r="W113">
        <v>999</v>
      </c>
      <c r="X113" t="s">
        <v>40</v>
      </c>
      <c r="Y113" t="s">
        <v>40</v>
      </c>
      <c r="Z113" t="s">
        <v>40</v>
      </c>
      <c r="AA113" t="s">
        <v>40</v>
      </c>
      <c r="AB113" t="s">
        <v>40</v>
      </c>
      <c r="AC113" t="s">
        <v>40</v>
      </c>
      <c r="AD113" t="s">
        <v>40</v>
      </c>
      <c r="AE113" t="s">
        <v>40</v>
      </c>
      <c r="AF113" t="s">
        <v>40</v>
      </c>
      <c r="AG113" t="s">
        <v>40</v>
      </c>
      <c r="AH113" t="s">
        <v>40</v>
      </c>
      <c r="AI113" t="s">
        <v>40</v>
      </c>
      <c r="AJ113" t="s">
        <v>40</v>
      </c>
      <c r="AK113" t="s">
        <v>40</v>
      </c>
      <c r="AL113" t="s">
        <v>40</v>
      </c>
      <c r="AM113" t="s">
        <v>40</v>
      </c>
      <c r="AN113" t="s">
        <v>40</v>
      </c>
    </row>
    <row r="114" spans="1:40">
      <c r="A114">
        <v>113</v>
      </c>
      <c r="B114" t="s">
        <v>40</v>
      </c>
      <c r="C114" t="s">
        <v>41</v>
      </c>
      <c r="D114">
        <v>19425</v>
      </c>
      <c r="E114">
        <v>11204</v>
      </c>
      <c r="F114" t="s">
        <v>988</v>
      </c>
      <c r="G114" t="s">
        <v>967</v>
      </c>
      <c r="H114" t="s">
        <v>732</v>
      </c>
      <c r="I114">
        <v>-4.47</v>
      </c>
      <c r="J114">
        <v>105.06</v>
      </c>
      <c r="K114">
        <v>999</v>
      </c>
      <c r="L114">
        <v>999</v>
      </c>
      <c r="M114">
        <v>999</v>
      </c>
      <c r="N114">
        <v>999</v>
      </c>
      <c r="O114">
        <v>999</v>
      </c>
      <c r="P114">
        <v>999</v>
      </c>
      <c r="Q114">
        <v>999</v>
      </c>
      <c r="R114">
        <v>999</v>
      </c>
      <c r="S114" t="s">
        <v>957</v>
      </c>
      <c r="T114">
        <v>999</v>
      </c>
      <c r="U114">
        <v>999</v>
      </c>
      <c r="V114">
        <v>999</v>
      </c>
      <c r="W114">
        <v>999</v>
      </c>
      <c r="X114" t="s">
        <v>40</v>
      </c>
      <c r="Y114" t="s">
        <v>40</v>
      </c>
      <c r="Z114" t="s">
        <v>40</v>
      </c>
      <c r="AA114" t="s">
        <v>40</v>
      </c>
      <c r="AB114" t="s">
        <v>40</v>
      </c>
      <c r="AC114" t="s">
        <v>40</v>
      </c>
      <c r="AD114" t="s">
        <v>40</v>
      </c>
      <c r="AE114" t="s">
        <v>40</v>
      </c>
      <c r="AF114" t="s">
        <v>40</v>
      </c>
      <c r="AG114" t="s">
        <v>40</v>
      </c>
      <c r="AH114" t="s">
        <v>40</v>
      </c>
      <c r="AI114" t="s">
        <v>40</v>
      </c>
      <c r="AJ114" t="s">
        <v>40</v>
      </c>
      <c r="AK114" t="s">
        <v>40</v>
      </c>
      <c r="AL114" t="s">
        <v>40</v>
      </c>
      <c r="AM114" t="s">
        <v>40</v>
      </c>
      <c r="AN114" t="s">
        <v>40</v>
      </c>
    </row>
    <row r="115" spans="1:40">
      <c r="A115">
        <v>114</v>
      </c>
      <c r="B115" t="s">
        <v>40</v>
      </c>
      <c r="C115" t="s">
        <v>41</v>
      </c>
      <c r="D115">
        <v>19426</v>
      </c>
      <c r="E115">
        <v>11204</v>
      </c>
      <c r="F115" t="s">
        <v>988</v>
      </c>
      <c r="G115" t="s">
        <v>967</v>
      </c>
      <c r="H115" t="s">
        <v>732</v>
      </c>
      <c r="I115">
        <v>-4.4800000000000004</v>
      </c>
      <c r="J115">
        <v>105.04</v>
      </c>
      <c r="K115">
        <v>999</v>
      </c>
      <c r="L115">
        <v>999</v>
      </c>
      <c r="M115">
        <v>999</v>
      </c>
      <c r="N115">
        <v>999</v>
      </c>
      <c r="O115">
        <v>999</v>
      </c>
      <c r="P115">
        <v>999</v>
      </c>
      <c r="Q115">
        <v>999</v>
      </c>
      <c r="R115">
        <v>999</v>
      </c>
      <c r="S115" t="s">
        <v>957</v>
      </c>
      <c r="T115">
        <v>999</v>
      </c>
      <c r="U115">
        <v>999</v>
      </c>
      <c r="V115">
        <v>999</v>
      </c>
      <c r="W115">
        <v>999</v>
      </c>
      <c r="X115" t="s">
        <v>40</v>
      </c>
      <c r="Y115" t="s">
        <v>40</v>
      </c>
      <c r="Z115" t="s">
        <v>40</v>
      </c>
      <c r="AA115" t="s">
        <v>40</v>
      </c>
      <c r="AB115" t="s">
        <v>40</v>
      </c>
      <c r="AC115" t="s">
        <v>40</v>
      </c>
      <c r="AD115" t="s">
        <v>40</v>
      </c>
      <c r="AE115" t="s">
        <v>40</v>
      </c>
      <c r="AF115" t="s">
        <v>40</v>
      </c>
      <c r="AG115" t="s">
        <v>40</v>
      </c>
      <c r="AH115" t="s">
        <v>40</v>
      </c>
      <c r="AI115" t="s">
        <v>40</v>
      </c>
      <c r="AJ115" t="s">
        <v>40</v>
      </c>
      <c r="AK115" t="s">
        <v>40</v>
      </c>
      <c r="AL115" t="s">
        <v>40</v>
      </c>
      <c r="AM115" t="s">
        <v>40</v>
      </c>
      <c r="AN115" t="s">
        <v>40</v>
      </c>
    </row>
    <row r="116" spans="1:40">
      <c r="A116">
        <v>115</v>
      </c>
      <c r="B116" t="s">
        <v>40</v>
      </c>
      <c r="C116" t="s">
        <v>41</v>
      </c>
      <c r="D116">
        <v>19427</v>
      </c>
      <c r="E116">
        <v>11204</v>
      </c>
      <c r="F116" t="s">
        <v>988</v>
      </c>
      <c r="G116" t="s">
        <v>967</v>
      </c>
      <c r="H116" t="s">
        <v>732</v>
      </c>
      <c r="I116">
        <v>-4.5</v>
      </c>
      <c r="J116">
        <v>104.92</v>
      </c>
      <c r="K116">
        <v>999</v>
      </c>
      <c r="L116">
        <v>999</v>
      </c>
      <c r="M116">
        <v>999</v>
      </c>
      <c r="N116">
        <v>999</v>
      </c>
      <c r="O116">
        <v>999</v>
      </c>
      <c r="P116">
        <v>999</v>
      </c>
      <c r="Q116">
        <v>999</v>
      </c>
      <c r="R116">
        <v>999</v>
      </c>
      <c r="S116" t="s">
        <v>957</v>
      </c>
      <c r="T116">
        <v>999</v>
      </c>
      <c r="U116">
        <v>999</v>
      </c>
      <c r="V116">
        <v>999</v>
      </c>
      <c r="W116">
        <v>999</v>
      </c>
      <c r="X116" t="s">
        <v>40</v>
      </c>
      <c r="Y116" t="s">
        <v>40</v>
      </c>
      <c r="Z116" t="s">
        <v>40</v>
      </c>
      <c r="AA116" t="s">
        <v>40</v>
      </c>
      <c r="AB116" t="s">
        <v>40</v>
      </c>
      <c r="AC116" t="s">
        <v>40</v>
      </c>
      <c r="AD116" t="s">
        <v>40</v>
      </c>
      <c r="AE116" t="s">
        <v>40</v>
      </c>
      <c r="AF116" t="s">
        <v>40</v>
      </c>
      <c r="AG116" t="s">
        <v>40</v>
      </c>
      <c r="AH116" t="s">
        <v>40</v>
      </c>
      <c r="AI116" t="s">
        <v>40</v>
      </c>
      <c r="AJ116" t="s">
        <v>40</v>
      </c>
      <c r="AK116" t="s">
        <v>40</v>
      </c>
      <c r="AL116" t="s">
        <v>40</v>
      </c>
      <c r="AM116" t="s">
        <v>40</v>
      </c>
      <c r="AN116" t="s">
        <v>40</v>
      </c>
    </row>
    <row r="117" spans="1:40">
      <c r="A117">
        <v>116</v>
      </c>
      <c r="B117" t="s">
        <v>40</v>
      </c>
      <c r="C117" t="s">
        <v>41</v>
      </c>
      <c r="D117">
        <v>370</v>
      </c>
      <c r="E117">
        <v>11272</v>
      </c>
      <c r="F117" t="s">
        <v>989</v>
      </c>
      <c r="G117" t="s">
        <v>990</v>
      </c>
      <c r="H117" t="s">
        <v>706</v>
      </c>
      <c r="I117">
        <v>10.08</v>
      </c>
      <c r="J117">
        <v>-83.35</v>
      </c>
      <c r="K117" t="s">
        <v>40</v>
      </c>
      <c r="L117" t="s">
        <v>40</v>
      </c>
      <c r="M117" t="s">
        <v>40</v>
      </c>
      <c r="N117" t="s">
        <v>40</v>
      </c>
      <c r="O117" t="s">
        <v>40</v>
      </c>
      <c r="P117" t="s">
        <v>40</v>
      </c>
      <c r="Q117" t="s">
        <v>40</v>
      </c>
      <c r="R117" t="s">
        <v>40</v>
      </c>
      <c r="S117" t="s">
        <v>714</v>
      </c>
      <c r="T117">
        <v>1000</v>
      </c>
      <c r="U117">
        <v>2411</v>
      </c>
      <c r="V117">
        <v>21.5</v>
      </c>
      <c r="W117" t="s">
        <v>991</v>
      </c>
      <c r="X117" t="s">
        <v>40</v>
      </c>
      <c r="Y117" t="s">
        <v>40</v>
      </c>
      <c r="Z117" t="s">
        <v>40</v>
      </c>
      <c r="AA117" t="s">
        <v>40</v>
      </c>
      <c r="AB117" t="s">
        <v>40</v>
      </c>
      <c r="AC117" t="s">
        <v>40</v>
      </c>
      <c r="AD117" t="s">
        <v>40</v>
      </c>
      <c r="AE117" t="s">
        <v>40</v>
      </c>
      <c r="AF117" t="s">
        <v>40</v>
      </c>
      <c r="AG117" t="s">
        <v>40</v>
      </c>
      <c r="AH117" t="s">
        <v>40</v>
      </c>
      <c r="AI117" t="s">
        <v>40</v>
      </c>
      <c r="AJ117" t="s">
        <v>40</v>
      </c>
      <c r="AK117" t="s">
        <v>40</v>
      </c>
      <c r="AL117" t="s">
        <v>40</v>
      </c>
      <c r="AM117" t="s">
        <v>40</v>
      </c>
      <c r="AN117" t="s">
        <v>40</v>
      </c>
    </row>
    <row r="118" spans="1:40">
      <c r="A118">
        <v>117</v>
      </c>
      <c r="B118" t="s">
        <v>40</v>
      </c>
      <c r="C118" t="s">
        <v>40</v>
      </c>
      <c r="D118">
        <v>371</v>
      </c>
      <c r="E118">
        <v>11272</v>
      </c>
      <c r="F118" t="s">
        <v>992</v>
      </c>
      <c r="G118" t="s">
        <v>40</v>
      </c>
      <c r="H118" t="s">
        <v>706</v>
      </c>
      <c r="I118">
        <v>10.18</v>
      </c>
      <c r="J118">
        <v>-83.7</v>
      </c>
      <c r="K118" t="s">
        <v>40</v>
      </c>
      <c r="L118" t="s">
        <v>40</v>
      </c>
      <c r="M118" t="s">
        <v>40</v>
      </c>
      <c r="N118" t="s">
        <v>40</v>
      </c>
      <c r="O118" t="s">
        <v>40</v>
      </c>
      <c r="P118" t="s">
        <v>40</v>
      </c>
      <c r="Q118" t="s">
        <v>40</v>
      </c>
      <c r="R118" t="s">
        <v>40</v>
      </c>
      <c r="S118" t="s">
        <v>714</v>
      </c>
      <c r="T118" t="s">
        <v>40</v>
      </c>
      <c r="U118" t="s">
        <v>40</v>
      </c>
      <c r="V118" t="s">
        <v>40</v>
      </c>
      <c r="W118" t="s">
        <v>40</v>
      </c>
      <c r="X118" t="s">
        <v>40</v>
      </c>
      <c r="Y118" t="s">
        <v>40</v>
      </c>
      <c r="Z118" t="s">
        <v>40</v>
      </c>
      <c r="AA118" t="s">
        <v>40</v>
      </c>
      <c r="AB118" t="s">
        <v>40</v>
      </c>
      <c r="AC118" t="s">
        <v>40</v>
      </c>
      <c r="AD118" t="s">
        <v>40</v>
      </c>
      <c r="AE118" t="s">
        <v>40</v>
      </c>
      <c r="AF118" t="s">
        <v>40</v>
      </c>
      <c r="AG118" t="s">
        <v>40</v>
      </c>
      <c r="AH118" t="s">
        <v>40</v>
      </c>
      <c r="AI118" t="s">
        <v>40</v>
      </c>
      <c r="AJ118" t="s">
        <v>40</v>
      </c>
      <c r="AK118" t="s">
        <v>40</v>
      </c>
      <c r="AL118" t="s">
        <v>40</v>
      </c>
      <c r="AM118" t="s">
        <v>40</v>
      </c>
      <c r="AN118" t="s">
        <v>40</v>
      </c>
    </row>
    <row r="119" spans="1:40">
      <c r="A119">
        <v>118</v>
      </c>
      <c r="B119" t="s">
        <v>40</v>
      </c>
      <c r="C119" t="s">
        <v>721</v>
      </c>
      <c r="D119" t="s">
        <v>993</v>
      </c>
      <c r="E119">
        <v>11272</v>
      </c>
      <c r="F119" t="s">
        <v>40</v>
      </c>
      <c r="G119" t="s">
        <v>40</v>
      </c>
      <c r="H119" t="s">
        <v>706</v>
      </c>
      <c r="I119" t="s">
        <v>40</v>
      </c>
      <c r="J119" t="s">
        <v>40</v>
      </c>
      <c r="K119" t="s">
        <v>40</v>
      </c>
      <c r="L119" t="s">
        <v>40</v>
      </c>
      <c r="M119" t="s">
        <v>40</v>
      </c>
      <c r="N119" t="s">
        <v>40</v>
      </c>
      <c r="O119" t="s">
        <v>40</v>
      </c>
      <c r="P119" t="s">
        <v>40</v>
      </c>
      <c r="Q119" t="s">
        <v>40</v>
      </c>
      <c r="R119" t="s">
        <v>40</v>
      </c>
      <c r="S119" t="s">
        <v>40</v>
      </c>
      <c r="T119" t="s">
        <v>40</v>
      </c>
      <c r="U119" t="s">
        <v>40</v>
      </c>
      <c r="V119" t="s">
        <v>40</v>
      </c>
      <c r="W119" t="s">
        <v>724</v>
      </c>
      <c r="X119" t="s">
        <v>994</v>
      </c>
      <c r="Y119" t="s">
        <v>40</v>
      </c>
      <c r="Z119" t="s">
        <v>40</v>
      </c>
      <c r="AA119" t="s">
        <v>40</v>
      </c>
      <c r="AB119" t="s">
        <v>40</v>
      </c>
      <c r="AC119" t="s">
        <v>40</v>
      </c>
      <c r="AD119" t="s">
        <v>40</v>
      </c>
      <c r="AE119" t="s">
        <v>40</v>
      </c>
      <c r="AF119" t="s">
        <v>40</v>
      </c>
      <c r="AG119" t="s">
        <v>40</v>
      </c>
      <c r="AH119" t="s">
        <v>40</v>
      </c>
      <c r="AI119" t="s">
        <v>40</v>
      </c>
      <c r="AJ119" t="s">
        <v>40</v>
      </c>
      <c r="AK119" t="s">
        <v>40</v>
      </c>
      <c r="AL119" t="s">
        <v>40</v>
      </c>
      <c r="AM119" t="s">
        <v>40</v>
      </c>
      <c r="AN119" t="s">
        <v>40</v>
      </c>
    </row>
    <row r="120" spans="1:40">
      <c r="A120">
        <v>119</v>
      </c>
      <c r="B120" t="s">
        <v>40</v>
      </c>
      <c r="C120" t="s">
        <v>721</v>
      </c>
      <c r="D120" t="s">
        <v>995</v>
      </c>
      <c r="E120">
        <v>11272</v>
      </c>
      <c r="F120" t="s">
        <v>40</v>
      </c>
      <c r="G120" t="s">
        <v>40</v>
      </c>
      <c r="H120" t="s">
        <v>732</v>
      </c>
      <c r="I120" t="s">
        <v>40</v>
      </c>
      <c r="J120" t="s">
        <v>40</v>
      </c>
      <c r="K120" t="s">
        <v>40</v>
      </c>
      <c r="L120" t="s">
        <v>40</v>
      </c>
      <c r="M120" t="s">
        <v>40</v>
      </c>
      <c r="N120" t="s">
        <v>40</v>
      </c>
      <c r="O120" t="s">
        <v>40</v>
      </c>
      <c r="P120" t="s">
        <v>40</v>
      </c>
      <c r="Q120" t="s">
        <v>40</v>
      </c>
      <c r="R120" t="s">
        <v>40</v>
      </c>
      <c r="S120" t="s">
        <v>40</v>
      </c>
      <c r="T120" t="s">
        <v>40</v>
      </c>
      <c r="U120" t="s">
        <v>40</v>
      </c>
      <c r="V120" t="s">
        <v>40</v>
      </c>
      <c r="W120" t="s">
        <v>724</v>
      </c>
      <c r="X120" t="s">
        <v>996</v>
      </c>
      <c r="Y120" t="s">
        <v>40</v>
      </c>
      <c r="Z120" t="s">
        <v>40</v>
      </c>
      <c r="AA120" t="s">
        <v>40</v>
      </c>
      <c r="AB120" t="s">
        <v>40</v>
      </c>
      <c r="AC120" t="s">
        <v>40</v>
      </c>
      <c r="AD120" t="s">
        <v>40</v>
      </c>
      <c r="AE120" t="s">
        <v>40</v>
      </c>
      <c r="AF120" t="s">
        <v>40</v>
      </c>
      <c r="AG120" t="s">
        <v>40</v>
      </c>
      <c r="AH120" t="s">
        <v>40</v>
      </c>
      <c r="AI120" t="s">
        <v>40</v>
      </c>
      <c r="AJ120" t="s">
        <v>40</v>
      </c>
      <c r="AK120" t="s">
        <v>40</v>
      </c>
      <c r="AL120" t="s">
        <v>40</v>
      </c>
      <c r="AM120" t="s">
        <v>40</v>
      </c>
      <c r="AN120" t="s">
        <v>40</v>
      </c>
    </row>
    <row r="121" spans="1:40">
      <c r="A121">
        <v>120</v>
      </c>
      <c r="B121" t="s">
        <v>40</v>
      </c>
      <c r="C121" t="s">
        <v>41</v>
      </c>
      <c r="D121">
        <v>14589</v>
      </c>
      <c r="E121">
        <v>11406</v>
      </c>
      <c r="F121" t="s">
        <v>997</v>
      </c>
      <c r="G121" t="s">
        <v>705</v>
      </c>
      <c r="H121" t="s">
        <v>706</v>
      </c>
      <c r="I121">
        <v>9.8833333333333293</v>
      </c>
      <c r="J121">
        <v>-83.63</v>
      </c>
      <c r="K121" t="s">
        <v>40</v>
      </c>
      <c r="L121" t="s">
        <v>40</v>
      </c>
      <c r="M121" t="s">
        <v>40</v>
      </c>
      <c r="N121" t="s">
        <v>40</v>
      </c>
      <c r="O121" t="s">
        <v>40</v>
      </c>
      <c r="P121" t="s">
        <v>40</v>
      </c>
      <c r="Q121" t="s">
        <v>40</v>
      </c>
      <c r="R121" t="s">
        <v>40</v>
      </c>
      <c r="S121">
        <v>11220</v>
      </c>
      <c r="T121" t="s">
        <v>40</v>
      </c>
      <c r="U121" t="s">
        <v>40</v>
      </c>
      <c r="V121" t="s">
        <v>40</v>
      </c>
      <c r="W121" t="s">
        <v>40</v>
      </c>
      <c r="X121" t="s">
        <v>998</v>
      </c>
      <c r="Y121" t="s">
        <v>695</v>
      </c>
      <c r="Z121" t="s">
        <v>40</v>
      </c>
      <c r="AA121" t="s">
        <v>40</v>
      </c>
      <c r="AB121" t="s">
        <v>40</v>
      </c>
      <c r="AC121" t="s">
        <v>40</v>
      </c>
      <c r="AD121" t="s">
        <v>40</v>
      </c>
      <c r="AE121" t="s">
        <v>40</v>
      </c>
      <c r="AF121" t="s">
        <v>40</v>
      </c>
      <c r="AG121" t="s">
        <v>40</v>
      </c>
      <c r="AH121" t="s">
        <v>40</v>
      </c>
      <c r="AI121" t="s">
        <v>40</v>
      </c>
      <c r="AJ121" t="s">
        <v>40</v>
      </c>
      <c r="AK121" t="s">
        <v>40</v>
      </c>
      <c r="AL121" t="s">
        <v>40</v>
      </c>
      <c r="AM121" t="s">
        <v>40</v>
      </c>
      <c r="AN121" t="s">
        <v>40</v>
      </c>
    </row>
    <row r="122" spans="1:40">
      <c r="A122">
        <v>121</v>
      </c>
      <c r="B122" t="s">
        <v>40</v>
      </c>
      <c r="C122" t="s">
        <v>41</v>
      </c>
      <c r="D122" t="s">
        <v>999</v>
      </c>
      <c r="E122">
        <v>16005</v>
      </c>
      <c r="F122" t="s">
        <v>1000</v>
      </c>
      <c r="G122" t="s">
        <v>945</v>
      </c>
      <c r="H122" t="s">
        <v>849</v>
      </c>
      <c r="I122">
        <v>4.9166670000000003</v>
      </c>
      <c r="J122">
        <v>-75.066666999999896</v>
      </c>
      <c r="K122" t="s">
        <v>40</v>
      </c>
      <c r="L122" t="s">
        <v>40</v>
      </c>
      <c r="M122" t="s">
        <v>40</v>
      </c>
      <c r="N122" t="s">
        <v>40</v>
      </c>
      <c r="O122">
        <v>75</v>
      </c>
      <c r="P122">
        <v>4</v>
      </c>
      <c r="Q122">
        <v>999</v>
      </c>
      <c r="R122" t="s">
        <v>708</v>
      </c>
      <c r="S122" t="s">
        <v>1001</v>
      </c>
      <c r="T122">
        <v>1565</v>
      </c>
      <c r="U122">
        <v>2235</v>
      </c>
      <c r="V122">
        <v>20</v>
      </c>
      <c r="W122" t="s">
        <v>709</v>
      </c>
      <c r="X122" t="s">
        <v>40</v>
      </c>
      <c r="Y122" t="s">
        <v>40</v>
      </c>
      <c r="Z122" t="s">
        <v>40</v>
      </c>
      <c r="AA122" t="s">
        <v>40</v>
      </c>
      <c r="AB122" t="s">
        <v>40</v>
      </c>
      <c r="AC122" t="s">
        <v>40</v>
      </c>
      <c r="AD122" t="s">
        <v>40</v>
      </c>
      <c r="AE122" t="s">
        <v>40</v>
      </c>
      <c r="AF122" t="s">
        <v>40</v>
      </c>
      <c r="AG122" t="s">
        <v>40</v>
      </c>
      <c r="AH122" t="s">
        <v>40</v>
      </c>
      <c r="AI122" t="s">
        <v>40</v>
      </c>
      <c r="AJ122" t="s">
        <v>40</v>
      </c>
      <c r="AK122" t="s">
        <v>40</v>
      </c>
      <c r="AL122" t="s">
        <v>40</v>
      </c>
      <c r="AM122" t="s">
        <v>40</v>
      </c>
      <c r="AN122" t="s">
        <v>40</v>
      </c>
    </row>
    <row r="123" spans="1:40">
      <c r="A123">
        <v>122</v>
      </c>
      <c r="B123" t="s">
        <v>41</v>
      </c>
      <c r="C123" t="s">
        <v>41</v>
      </c>
      <c r="D123" t="s">
        <v>1002</v>
      </c>
      <c r="E123">
        <v>16024</v>
      </c>
      <c r="F123" t="s">
        <v>1003</v>
      </c>
      <c r="G123" t="s">
        <v>1004</v>
      </c>
      <c r="H123" t="s">
        <v>1005</v>
      </c>
      <c r="I123">
        <v>8.6333330000000004</v>
      </c>
      <c r="J123">
        <v>124.916667</v>
      </c>
      <c r="K123" t="s">
        <v>40</v>
      </c>
      <c r="L123" t="s">
        <v>40</v>
      </c>
      <c r="M123" t="s">
        <v>40</v>
      </c>
      <c r="N123" t="s">
        <v>40</v>
      </c>
      <c r="O123" t="s">
        <v>40</v>
      </c>
      <c r="P123" t="s">
        <v>40</v>
      </c>
      <c r="Q123" t="s">
        <v>40</v>
      </c>
      <c r="R123" t="s">
        <v>40</v>
      </c>
      <c r="S123" t="s">
        <v>40</v>
      </c>
      <c r="T123" t="s">
        <v>1006</v>
      </c>
      <c r="U123">
        <v>999</v>
      </c>
      <c r="V123">
        <v>2000</v>
      </c>
      <c r="W123" t="s">
        <v>1007</v>
      </c>
      <c r="X123" t="s">
        <v>40</v>
      </c>
      <c r="Y123" t="s">
        <v>40</v>
      </c>
      <c r="Z123" t="s">
        <v>40</v>
      </c>
      <c r="AA123" t="s">
        <v>40</v>
      </c>
      <c r="AB123" t="s">
        <v>40</v>
      </c>
      <c r="AC123" t="s">
        <v>40</v>
      </c>
      <c r="AD123" t="s">
        <v>40</v>
      </c>
      <c r="AE123" t="s">
        <v>40</v>
      </c>
      <c r="AF123" t="s">
        <v>40</v>
      </c>
      <c r="AG123" t="s">
        <v>40</v>
      </c>
      <c r="AH123" t="s">
        <v>40</v>
      </c>
      <c r="AI123" t="s">
        <v>40</v>
      </c>
      <c r="AJ123" t="s">
        <v>40</v>
      </c>
      <c r="AK123" t="s">
        <v>40</v>
      </c>
      <c r="AL123" t="s">
        <v>40</v>
      </c>
      <c r="AM123" t="s">
        <v>40</v>
      </c>
      <c r="AN123" t="s">
        <v>40</v>
      </c>
    </row>
    <row r="124" spans="1:40">
      <c r="A124">
        <v>123</v>
      </c>
      <c r="B124" t="s">
        <v>40</v>
      </c>
      <c r="C124" t="s">
        <v>41</v>
      </c>
      <c r="D124" t="s">
        <v>1008</v>
      </c>
      <c r="E124">
        <v>16037</v>
      </c>
      <c r="F124" t="s">
        <v>1009</v>
      </c>
      <c r="G124" t="s">
        <v>1010</v>
      </c>
      <c r="H124" t="s">
        <v>713</v>
      </c>
      <c r="I124" t="s">
        <v>40</v>
      </c>
      <c r="J124" t="s">
        <v>40</v>
      </c>
      <c r="K124" t="s">
        <v>40</v>
      </c>
      <c r="L124" t="s">
        <v>40</v>
      </c>
      <c r="M124" t="s">
        <v>40</v>
      </c>
      <c r="N124" t="s">
        <v>40</v>
      </c>
      <c r="O124" t="s">
        <v>40</v>
      </c>
      <c r="P124" t="s">
        <v>40</v>
      </c>
      <c r="Q124" t="s">
        <v>40</v>
      </c>
      <c r="R124" t="s">
        <v>40</v>
      </c>
      <c r="S124" t="s">
        <v>40</v>
      </c>
      <c r="T124">
        <v>448</v>
      </c>
      <c r="U124" t="s">
        <v>1011</v>
      </c>
      <c r="V124">
        <v>26</v>
      </c>
      <c r="W124" t="s">
        <v>40</v>
      </c>
      <c r="X124" t="s">
        <v>40</v>
      </c>
      <c r="Y124" t="s">
        <v>40</v>
      </c>
      <c r="Z124" t="s">
        <v>40</v>
      </c>
      <c r="AA124" t="s">
        <v>40</v>
      </c>
      <c r="AB124" t="s">
        <v>40</v>
      </c>
      <c r="AC124" t="s">
        <v>40</v>
      </c>
      <c r="AD124" t="s">
        <v>40</v>
      </c>
      <c r="AE124" t="s">
        <v>40</v>
      </c>
      <c r="AF124" t="s">
        <v>40</v>
      </c>
      <c r="AG124" t="s">
        <v>40</v>
      </c>
      <c r="AH124" t="s">
        <v>40</v>
      </c>
      <c r="AI124" t="s">
        <v>40</v>
      </c>
      <c r="AJ124" t="s">
        <v>40</v>
      </c>
      <c r="AK124" t="s">
        <v>40</v>
      </c>
      <c r="AL124" t="s">
        <v>40</v>
      </c>
      <c r="AM124" t="s">
        <v>40</v>
      </c>
      <c r="AN124" t="s">
        <v>40</v>
      </c>
    </row>
    <row r="125" spans="1:40">
      <c r="A125">
        <v>124</v>
      </c>
      <c r="B125" t="s">
        <v>40</v>
      </c>
      <c r="C125" t="s">
        <v>41</v>
      </c>
      <c r="D125" t="s">
        <v>1012</v>
      </c>
      <c r="E125">
        <v>16037</v>
      </c>
      <c r="F125" t="s">
        <v>1013</v>
      </c>
      <c r="G125" t="s">
        <v>1014</v>
      </c>
      <c r="H125" t="s">
        <v>713</v>
      </c>
      <c r="I125" t="s">
        <v>40</v>
      </c>
      <c r="J125" t="s">
        <v>40</v>
      </c>
      <c r="K125" t="s">
        <v>40</v>
      </c>
      <c r="L125" t="s">
        <v>40</v>
      </c>
      <c r="M125" t="s">
        <v>40</v>
      </c>
      <c r="N125" t="s">
        <v>40</v>
      </c>
      <c r="O125" t="s">
        <v>40</v>
      </c>
      <c r="P125" t="s">
        <v>40</v>
      </c>
      <c r="Q125" t="s">
        <v>40</v>
      </c>
      <c r="R125" t="s">
        <v>40</v>
      </c>
      <c r="S125" t="s">
        <v>40</v>
      </c>
      <c r="T125">
        <v>250</v>
      </c>
      <c r="U125">
        <v>1500</v>
      </c>
      <c r="V125">
        <v>25.5</v>
      </c>
      <c r="W125" t="s">
        <v>40</v>
      </c>
      <c r="X125" t="s">
        <v>40</v>
      </c>
      <c r="Y125" t="s">
        <v>40</v>
      </c>
      <c r="Z125" t="s">
        <v>40</v>
      </c>
      <c r="AA125" t="s">
        <v>40</v>
      </c>
      <c r="AB125" t="s">
        <v>40</v>
      </c>
      <c r="AC125" t="s">
        <v>40</v>
      </c>
      <c r="AD125" t="s">
        <v>40</v>
      </c>
      <c r="AE125" t="s">
        <v>40</v>
      </c>
      <c r="AF125" t="s">
        <v>40</v>
      </c>
      <c r="AG125" t="s">
        <v>40</v>
      </c>
      <c r="AH125" t="s">
        <v>40</v>
      </c>
      <c r="AI125" t="s">
        <v>40</v>
      </c>
      <c r="AJ125" t="s">
        <v>40</v>
      </c>
      <c r="AK125" t="s">
        <v>40</v>
      </c>
      <c r="AL125" t="s">
        <v>40</v>
      </c>
      <c r="AM125" t="s">
        <v>40</v>
      </c>
      <c r="AN125" t="s">
        <v>40</v>
      </c>
    </row>
    <row r="126" spans="1:40">
      <c r="A126">
        <v>125</v>
      </c>
      <c r="B126" t="s">
        <v>40</v>
      </c>
      <c r="C126" t="s">
        <v>41</v>
      </c>
      <c r="D126" t="s">
        <v>1015</v>
      </c>
      <c r="E126">
        <v>16037</v>
      </c>
      <c r="F126" t="s">
        <v>1016</v>
      </c>
      <c r="G126" t="s">
        <v>1014</v>
      </c>
      <c r="H126" t="s">
        <v>713</v>
      </c>
      <c r="I126" t="s">
        <v>40</v>
      </c>
      <c r="J126" t="s">
        <v>40</v>
      </c>
      <c r="K126" t="s">
        <v>40</v>
      </c>
      <c r="L126" t="s">
        <v>40</v>
      </c>
      <c r="M126" t="s">
        <v>40</v>
      </c>
      <c r="N126" t="s">
        <v>40</v>
      </c>
      <c r="O126" t="s">
        <v>40</v>
      </c>
      <c r="P126" t="s">
        <v>40</v>
      </c>
      <c r="Q126" t="s">
        <v>40</v>
      </c>
      <c r="R126" t="s">
        <v>40</v>
      </c>
      <c r="S126" t="s">
        <v>40</v>
      </c>
      <c r="T126">
        <v>357</v>
      </c>
      <c r="U126">
        <v>1500</v>
      </c>
      <c r="V126">
        <v>22.5</v>
      </c>
      <c r="W126" t="s">
        <v>40</v>
      </c>
      <c r="X126" t="s">
        <v>40</v>
      </c>
      <c r="Y126" t="s">
        <v>40</v>
      </c>
      <c r="Z126" t="s">
        <v>40</v>
      </c>
      <c r="AA126" t="s">
        <v>40</v>
      </c>
      <c r="AB126" t="s">
        <v>40</v>
      </c>
      <c r="AC126" t="s">
        <v>40</v>
      </c>
      <c r="AD126" t="s">
        <v>40</v>
      </c>
      <c r="AE126" t="s">
        <v>40</v>
      </c>
      <c r="AF126" t="s">
        <v>40</v>
      </c>
      <c r="AG126" t="s">
        <v>40</v>
      </c>
      <c r="AH126" t="s">
        <v>40</v>
      </c>
      <c r="AI126" t="s">
        <v>40</v>
      </c>
      <c r="AJ126" t="s">
        <v>40</v>
      </c>
      <c r="AK126" t="s">
        <v>40</v>
      </c>
      <c r="AL126" t="s">
        <v>40</v>
      </c>
      <c r="AM126" t="s">
        <v>40</v>
      </c>
      <c r="AN126" t="s">
        <v>40</v>
      </c>
    </row>
    <row r="127" spans="1:40">
      <c r="A127">
        <v>126</v>
      </c>
      <c r="B127" t="s">
        <v>40</v>
      </c>
      <c r="C127" t="s">
        <v>41</v>
      </c>
      <c r="D127" t="s">
        <v>1017</v>
      </c>
      <c r="E127">
        <v>16037</v>
      </c>
      <c r="F127" t="s">
        <v>1018</v>
      </c>
      <c r="G127" t="s">
        <v>1014</v>
      </c>
      <c r="H127" t="s">
        <v>713</v>
      </c>
      <c r="I127" t="s">
        <v>40</v>
      </c>
      <c r="J127" t="s">
        <v>40</v>
      </c>
      <c r="K127" t="s">
        <v>40</v>
      </c>
      <c r="L127" t="s">
        <v>40</v>
      </c>
      <c r="M127" t="s">
        <v>40</v>
      </c>
      <c r="N127" t="s">
        <v>40</v>
      </c>
      <c r="O127" t="s">
        <v>40</v>
      </c>
      <c r="P127" t="s">
        <v>40</v>
      </c>
      <c r="Q127" t="s">
        <v>40</v>
      </c>
      <c r="R127" t="s">
        <v>40</v>
      </c>
      <c r="S127" t="s">
        <v>40</v>
      </c>
      <c r="T127">
        <v>298</v>
      </c>
      <c r="U127" t="s">
        <v>1019</v>
      </c>
      <c r="V127">
        <v>27</v>
      </c>
      <c r="W127" t="s">
        <v>40</v>
      </c>
      <c r="X127" t="s">
        <v>40</v>
      </c>
      <c r="Y127" t="s">
        <v>40</v>
      </c>
      <c r="Z127" t="s">
        <v>40</v>
      </c>
      <c r="AA127" t="s">
        <v>40</v>
      </c>
      <c r="AB127" t="s">
        <v>40</v>
      </c>
      <c r="AC127" t="s">
        <v>40</v>
      </c>
      <c r="AD127" t="s">
        <v>40</v>
      </c>
      <c r="AE127" t="s">
        <v>40</v>
      </c>
      <c r="AF127" t="s">
        <v>40</v>
      </c>
      <c r="AG127" t="s">
        <v>40</v>
      </c>
      <c r="AH127" t="s">
        <v>40</v>
      </c>
      <c r="AI127" t="s">
        <v>40</v>
      </c>
      <c r="AJ127" t="s">
        <v>40</v>
      </c>
      <c r="AK127" t="s">
        <v>40</v>
      </c>
      <c r="AL127" t="s">
        <v>40</v>
      </c>
      <c r="AM127" t="s">
        <v>40</v>
      </c>
      <c r="AN127" t="s">
        <v>40</v>
      </c>
    </row>
    <row r="128" spans="1:40">
      <c r="A128">
        <v>127</v>
      </c>
      <c r="B128" t="s">
        <v>40</v>
      </c>
      <c r="C128" t="s">
        <v>41</v>
      </c>
      <c r="D128" t="s">
        <v>1020</v>
      </c>
      <c r="E128">
        <v>16039</v>
      </c>
      <c r="F128" t="s">
        <v>1021</v>
      </c>
      <c r="G128" t="s">
        <v>729</v>
      </c>
      <c r="H128" t="s">
        <v>698</v>
      </c>
      <c r="I128">
        <v>-13.846111000000001</v>
      </c>
      <c r="J128">
        <v>-39.833568999999898</v>
      </c>
      <c r="K128" t="s">
        <v>40</v>
      </c>
      <c r="L128" t="s">
        <v>40</v>
      </c>
      <c r="M128" t="s">
        <v>40</v>
      </c>
      <c r="N128" t="s">
        <v>40</v>
      </c>
      <c r="O128" t="s">
        <v>40</v>
      </c>
      <c r="P128" t="s">
        <v>40</v>
      </c>
      <c r="Q128" t="s">
        <v>40</v>
      </c>
      <c r="R128" t="s">
        <v>40</v>
      </c>
      <c r="S128" t="s">
        <v>40</v>
      </c>
      <c r="T128">
        <v>240.65</v>
      </c>
      <c r="U128">
        <v>999</v>
      </c>
      <c r="V128" t="s">
        <v>1022</v>
      </c>
      <c r="W128" t="s">
        <v>724</v>
      </c>
      <c r="X128" t="s">
        <v>1023</v>
      </c>
      <c r="Y128" t="s">
        <v>40</v>
      </c>
      <c r="Z128" t="s">
        <v>40</v>
      </c>
      <c r="AA128" t="s">
        <v>40</v>
      </c>
      <c r="AB128" t="s">
        <v>40</v>
      </c>
      <c r="AC128" t="s">
        <v>40</v>
      </c>
      <c r="AD128" t="s">
        <v>40</v>
      </c>
      <c r="AE128" t="s">
        <v>40</v>
      </c>
      <c r="AF128" t="s">
        <v>40</v>
      </c>
      <c r="AG128" t="s">
        <v>40</v>
      </c>
      <c r="AH128" t="s">
        <v>40</v>
      </c>
      <c r="AI128" t="s">
        <v>40</v>
      </c>
      <c r="AJ128" t="s">
        <v>40</v>
      </c>
      <c r="AK128" t="s">
        <v>40</v>
      </c>
      <c r="AL128" t="s">
        <v>40</v>
      </c>
      <c r="AM128" t="s">
        <v>40</v>
      </c>
      <c r="AN128" t="s">
        <v>40</v>
      </c>
    </row>
    <row r="129" spans="1:40">
      <c r="A129">
        <v>128</v>
      </c>
      <c r="B129" t="s">
        <v>40</v>
      </c>
      <c r="C129" t="s">
        <v>41</v>
      </c>
      <c r="D129" t="s">
        <v>1024</v>
      </c>
      <c r="E129">
        <v>16045</v>
      </c>
      <c r="F129" t="s">
        <v>1025</v>
      </c>
      <c r="G129" t="s">
        <v>731</v>
      </c>
      <c r="H129" t="s">
        <v>732</v>
      </c>
      <c r="I129" t="s">
        <v>1026</v>
      </c>
      <c r="J129" t="s">
        <v>1027</v>
      </c>
      <c r="K129" t="s">
        <v>40</v>
      </c>
      <c r="L129" t="s">
        <v>40</v>
      </c>
      <c r="M129" t="s">
        <v>40</v>
      </c>
      <c r="N129" t="s">
        <v>40</v>
      </c>
      <c r="O129" t="s">
        <v>40</v>
      </c>
      <c r="P129" t="s">
        <v>40</v>
      </c>
      <c r="Q129" t="s">
        <v>40</v>
      </c>
      <c r="R129" t="s">
        <v>40</v>
      </c>
      <c r="S129" t="s">
        <v>40</v>
      </c>
      <c r="T129" t="s">
        <v>40</v>
      </c>
      <c r="U129" t="s">
        <v>40</v>
      </c>
      <c r="V129" t="s">
        <v>40</v>
      </c>
      <c r="W129" t="s">
        <v>1028</v>
      </c>
      <c r="X129" t="s">
        <v>40</v>
      </c>
      <c r="Y129" t="s">
        <v>40</v>
      </c>
      <c r="Z129" t="s">
        <v>40</v>
      </c>
      <c r="AA129" t="s">
        <v>40</v>
      </c>
      <c r="AB129" t="s">
        <v>40</v>
      </c>
      <c r="AC129" t="s">
        <v>40</v>
      </c>
      <c r="AD129" t="s">
        <v>40</v>
      </c>
      <c r="AE129" t="s">
        <v>40</v>
      </c>
      <c r="AF129" t="s">
        <v>40</v>
      </c>
      <c r="AG129" t="s">
        <v>40</v>
      </c>
      <c r="AH129" t="s">
        <v>40</v>
      </c>
      <c r="AI129" t="s">
        <v>40</v>
      </c>
      <c r="AJ129" t="s">
        <v>40</v>
      </c>
      <c r="AK129" t="s">
        <v>40</v>
      </c>
      <c r="AL129" t="s">
        <v>40</v>
      </c>
      <c r="AM129" t="s">
        <v>40</v>
      </c>
      <c r="AN129" t="s">
        <v>40</v>
      </c>
    </row>
    <row r="130" spans="1:40">
      <c r="A130">
        <v>129</v>
      </c>
      <c r="B130" t="s">
        <v>40</v>
      </c>
      <c r="C130" t="s">
        <v>566</v>
      </c>
      <c r="D130" t="s">
        <v>40</v>
      </c>
      <c r="E130">
        <v>16045</v>
      </c>
      <c r="F130" t="s">
        <v>1029</v>
      </c>
      <c r="G130" t="s">
        <v>731</v>
      </c>
      <c r="H130" t="s">
        <v>732</v>
      </c>
      <c r="I130">
        <v>-1.66</v>
      </c>
      <c r="J130">
        <v>120.03</v>
      </c>
      <c r="K130" t="s">
        <v>40</v>
      </c>
      <c r="L130" t="s">
        <v>40</v>
      </c>
      <c r="M130" t="s">
        <v>40</v>
      </c>
      <c r="N130" t="s">
        <v>40</v>
      </c>
      <c r="O130" t="s">
        <v>40</v>
      </c>
      <c r="P130" t="s">
        <v>40</v>
      </c>
      <c r="Q130" t="s">
        <v>40</v>
      </c>
      <c r="R130" t="s">
        <v>40</v>
      </c>
      <c r="S130" t="s">
        <v>714</v>
      </c>
      <c r="T130" t="s">
        <v>40</v>
      </c>
      <c r="U130" t="s">
        <v>40</v>
      </c>
      <c r="V130" t="s">
        <v>40</v>
      </c>
      <c r="W130" t="s">
        <v>40</v>
      </c>
      <c r="X130" t="s">
        <v>1030</v>
      </c>
      <c r="Y130" t="s">
        <v>40</v>
      </c>
      <c r="Z130" t="s">
        <v>40</v>
      </c>
      <c r="AA130" t="s">
        <v>40</v>
      </c>
      <c r="AB130" t="s">
        <v>40</v>
      </c>
      <c r="AC130" t="s">
        <v>40</v>
      </c>
      <c r="AD130" t="s">
        <v>40</v>
      </c>
      <c r="AE130" t="s">
        <v>40</v>
      </c>
      <c r="AF130" t="s">
        <v>40</v>
      </c>
      <c r="AG130" t="s">
        <v>40</v>
      </c>
      <c r="AH130" t="s">
        <v>40</v>
      </c>
      <c r="AI130" t="s">
        <v>40</v>
      </c>
      <c r="AJ130" t="s">
        <v>40</v>
      </c>
      <c r="AK130" t="s">
        <v>40</v>
      </c>
      <c r="AL130" t="s">
        <v>40</v>
      </c>
      <c r="AM130" t="s">
        <v>40</v>
      </c>
      <c r="AN130" t="s">
        <v>40</v>
      </c>
    </row>
    <row r="131" spans="1:40">
      <c r="A131">
        <v>130</v>
      </c>
      <c r="B131" t="s">
        <v>40</v>
      </c>
      <c r="C131" t="s">
        <v>566</v>
      </c>
      <c r="D131" t="s">
        <v>40</v>
      </c>
      <c r="E131">
        <v>16045</v>
      </c>
      <c r="F131" t="s">
        <v>1031</v>
      </c>
      <c r="G131" t="s">
        <v>731</v>
      </c>
      <c r="H131" t="s">
        <v>732</v>
      </c>
      <c r="I131">
        <v>-1.62</v>
      </c>
      <c r="J131">
        <v>120.3</v>
      </c>
      <c r="K131" t="s">
        <v>40</v>
      </c>
      <c r="L131" t="s">
        <v>40</v>
      </c>
      <c r="M131" t="s">
        <v>40</v>
      </c>
      <c r="N131" t="s">
        <v>40</v>
      </c>
      <c r="O131" t="s">
        <v>40</v>
      </c>
      <c r="P131" t="s">
        <v>40</v>
      </c>
      <c r="Q131" t="s">
        <v>40</v>
      </c>
      <c r="R131" t="s">
        <v>40</v>
      </c>
      <c r="S131" t="s">
        <v>714</v>
      </c>
      <c r="T131" t="s">
        <v>40</v>
      </c>
      <c r="U131" t="s">
        <v>40</v>
      </c>
      <c r="V131" t="s">
        <v>40</v>
      </c>
      <c r="W131" t="s">
        <v>40</v>
      </c>
      <c r="X131" t="s">
        <v>1030</v>
      </c>
      <c r="Y131" t="s">
        <v>40</v>
      </c>
      <c r="Z131" t="s">
        <v>40</v>
      </c>
      <c r="AA131" t="s">
        <v>40</v>
      </c>
      <c r="AB131" t="s">
        <v>40</v>
      </c>
      <c r="AC131" t="s">
        <v>40</v>
      </c>
      <c r="AD131" t="s">
        <v>40</v>
      </c>
      <c r="AE131" t="s">
        <v>40</v>
      </c>
      <c r="AF131" t="s">
        <v>40</v>
      </c>
      <c r="AG131" t="s">
        <v>40</v>
      </c>
      <c r="AH131" t="s">
        <v>40</v>
      </c>
      <c r="AI131" t="s">
        <v>40</v>
      </c>
      <c r="AJ131" t="s">
        <v>40</v>
      </c>
      <c r="AK131" t="s">
        <v>40</v>
      </c>
      <c r="AL131" t="s">
        <v>40</v>
      </c>
      <c r="AM131" t="s">
        <v>40</v>
      </c>
      <c r="AN131" t="s">
        <v>40</v>
      </c>
    </row>
    <row r="132" spans="1:40">
      <c r="A132">
        <v>131</v>
      </c>
      <c r="B132" t="s">
        <v>40</v>
      </c>
      <c r="C132" t="s">
        <v>566</v>
      </c>
      <c r="D132" t="s">
        <v>40</v>
      </c>
      <c r="E132">
        <v>16045</v>
      </c>
      <c r="F132" t="s">
        <v>1032</v>
      </c>
      <c r="G132" t="s">
        <v>731</v>
      </c>
      <c r="H132" t="s">
        <v>732</v>
      </c>
      <c r="I132">
        <v>-1.49</v>
      </c>
      <c r="J132">
        <v>120.32</v>
      </c>
      <c r="K132" t="s">
        <v>40</v>
      </c>
      <c r="L132" t="s">
        <v>40</v>
      </c>
      <c r="M132" t="s">
        <v>40</v>
      </c>
      <c r="N132" t="s">
        <v>40</v>
      </c>
      <c r="O132" t="s">
        <v>40</v>
      </c>
      <c r="P132" t="s">
        <v>40</v>
      </c>
      <c r="Q132" t="s">
        <v>40</v>
      </c>
      <c r="R132" t="s">
        <v>40</v>
      </c>
      <c r="S132" t="s">
        <v>714</v>
      </c>
      <c r="T132" t="s">
        <v>40</v>
      </c>
      <c r="U132" t="s">
        <v>40</v>
      </c>
      <c r="V132" t="s">
        <v>40</v>
      </c>
      <c r="W132" t="s">
        <v>40</v>
      </c>
      <c r="X132" t="s">
        <v>1030</v>
      </c>
      <c r="Y132" t="s">
        <v>40</v>
      </c>
      <c r="Z132" t="s">
        <v>40</v>
      </c>
      <c r="AA132" t="s">
        <v>40</v>
      </c>
      <c r="AB132" t="s">
        <v>40</v>
      </c>
      <c r="AC132" t="s">
        <v>40</v>
      </c>
      <c r="AD132" t="s">
        <v>40</v>
      </c>
      <c r="AE132" t="s">
        <v>40</v>
      </c>
      <c r="AF132" t="s">
        <v>40</v>
      </c>
      <c r="AG132" t="s">
        <v>40</v>
      </c>
      <c r="AH132" t="s">
        <v>40</v>
      </c>
      <c r="AI132" t="s">
        <v>40</v>
      </c>
      <c r="AJ132" t="s">
        <v>40</v>
      </c>
      <c r="AK132" t="s">
        <v>40</v>
      </c>
      <c r="AL132" t="s">
        <v>40</v>
      </c>
      <c r="AM132" t="s">
        <v>40</v>
      </c>
      <c r="AN132" t="s">
        <v>40</v>
      </c>
    </row>
    <row r="133" spans="1:40">
      <c r="A133">
        <v>132</v>
      </c>
      <c r="B133" t="s">
        <v>40</v>
      </c>
      <c r="C133" t="s">
        <v>566</v>
      </c>
      <c r="D133" t="s">
        <v>40</v>
      </c>
      <c r="E133">
        <v>16045</v>
      </c>
      <c r="F133" t="s">
        <v>1033</v>
      </c>
      <c r="G133" t="s">
        <v>731</v>
      </c>
      <c r="H133" t="s">
        <v>732</v>
      </c>
      <c r="I133">
        <v>-1.41</v>
      </c>
      <c r="J133">
        <v>120.31</v>
      </c>
      <c r="K133" t="s">
        <v>40</v>
      </c>
      <c r="L133" t="s">
        <v>40</v>
      </c>
      <c r="M133" t="s">
        <v>40</v>
      </c>
      <c r="N133" t="s">
        <v>40</v>
      </c>
      <c r="O133" t="s">
        <v>40</v>
      </c>
      <c r="P133" t="s">
        <v>40</v>
      </c>
      <c r="Q133" t="s">
        <v>40</v>
      </c>
      <c r="R133" t="s">
        <v>40</v>
      </c>
      <c r="S133" t="s">
        <v>714</v>
      </c>
      <c r="T133" t="s">
        <v>40</v>
      </c>
      <c r="U133" t="s">
        <v>40</v>
      </c>
      <c r="V133" t="s">
        <v>40</v>
      </c>
      <c r="W133" t="s">
        <v>40</v>
      </c>
      <c r="X133" t="s">
        <v>1030</v>
      </c>
      <c r="Y133" t="s">
        <v>40</v>
      </c>
      <c r="Z133" t="s">
        <v>40</v>
      </c>
      <c r="AA133" t="s">
        <v>40</v>
      </c>
      <c r="AB133" t="s">
        <v>40</v>
      </c>
      <c r="AC133" t="s">
        <v>40</v>
      </c>
      <c r="AD133" t="s">
        <v>40</v>
      </c>
      <c r="AE133" t="s">
        <v>40</v>
      </c>
      <c r="AF133" t="s">
        <v>40</v>
      </c>
      <c r="AG133" t="s">
        <v>40</v>
      </c>
      <c r="AH133" t="s">
        <v>40</v>
      </c>
      <c r="AI133" t="s">
        <v>40</v>
      </c>
      <c r="AJ133" t="s">
        <v>40</v>
      </c>
      <c r="AK133" t="s">
        <v>40</v>
      </c>
      <c r="AL133" t="s">
        <v>40</v>
      </c>
      <c r="AM133" t="s">
        <v>40</v>
      </c>
      <c r="AN133" t="s">
        <v>40</v>
      </c>
    </row>
    <row r="134" spans="1:40">
      <c r="A134">
        <v>133</v>
      </c>
      <c r="B134" t="s">
        <v>40</v>
      </c>
      <c r="C134" t="s">
        <v>566</v>
      </c>
      <c r="D134" t="s">
        <v>40</v>
      </c>
      <c r="E134">
        <v>16045</v>
      </c>
      <c r="F134" t="s">
        <v>1034</v>
      </c>
      <c r="G134" t="s">
        <v>731</v>
      </c>
      <c r="H134" t="s">
        <v>732</v>
      </c>
      <c r="I134">
        <v>-1.18</v>
      </c>
      <c r="J134">
        <v>120.1</v>
      </c>
      <c r="K134" t="s">
        <v>40</v>
      </c>
      <c r="L134" t="s">
        <v>40</v>
      </c>
      <c r="M134" t="s">
        <v>40</v>
      </c>
      <c r="N134" t="s">
        <v>40</v>
      </c>
      <c r="O134" t="s">
        <v>40</v>
      </c>
      <c r="P134" t="s">
        <v>40</v>
      </c>
      <c r="Q134" t="s">
        <v>40</v>
      </c>
      <c r="R134" t="s">
        <v>40</v>
      </c>
      <c r="S134" t="s">
        <v>714</v>
      </c>
      <c r="T134" t="s">
        <v>40</v>
      </c>
      <c r="U134" t="s">
        <v>40</v>
      </c>
      <c r="V134" t="s">
        <v>40</v>
      </c>
      <c r="W134" t="s">
        <v>40</v>
      </c>
      <c r="X134" t="s">
        <v>1030</v>
      </c>
      <c r="Y134" t="s">
        <v>40</v>
      </c>
      <c r="Z134" t="s">
        <v>40</v>
      </c>
      <c r="AA134" t="s">
        <v>40</v>
      </c>
      <c r="AB134" t="s">
        <v>40</v>
      </c>
      <c r="AC134" t="s">
        <v>40</v>
      </c>
      <c r="AD134" t="s">
        <v>40</v>
      </c>
      <c r="AE134" t="s">
        <v>40</v>
      </c>
      <c r="AF134" t="s">
        <v>40</v>
      </c>
      <c r="AG134" t="s">
        <v>40</v>
      </c>
      <c r="AH134" t="s">
        <v>40</v>
      </c>
      <c r="AI134" t="s">
        <v>40</v>
      </c>
      <c r="AJ134" t="s">
        <v>40</v>
      </c>
      <c r="AK134" t="s">
        <v>40</v>
      </c>
      <c r="AL134" t="s">
        <v>40</v>
      </c>
      <c r="AM134" t="s">
        <v>40</v>
      </c>
      <c r="AN134" t="s">
        <v>40</v>
      </c>
    </row>
    <row r="135" spans="1:40">
      <c r="A135">
        <v>134</v>
      </c>
      <c r="B135" t="s">
        <v>40</v>
      </c>
      <c r="C135" t="s">
        <v>721</v>
      </c>
      <c r="D135" t="s">
        <v>1035</v>
      </c>
      <c r="E135">
        <v>16053</v>
      </c>
      <c r="F135" t="s">
        <v>40</v>
      </c>
      <c r="G135" t="s">
        <v>40</v>
      </c>
      <c r="H135" t="s">
        <v>811</v>
      </c>
      <c r="I135" t="s">
        <v>40</v>
      </c>
      <c r="J135" t="s">
        <v>40</v>
      </c>
      <c r="K135" t="s">
        <v>40</v>
      </c>
      <c r="L135" t="s">
        <v>40</v>
      </c>
      <c r="M135" t="s">
        <v>40</v>
      </c>
      <c r="N135" t="s">
        <v>40</v>
      </c>
      <c r="O135" t="s">
        <v>40</v>
      </c>
      <c r="P135" t="s">
        <v>40</v>
      </c>
      <c r="Q135" t="s">
        <v>40</v>
      </c>
      <c r="R135" t="s">
        <v>40</v>
      </c>
      <c r="S135" t="s">
        <v>40</v>
      </c>
      <c r="T135" t="s">
        <v>40</v>
      </c>
      <c r="U135" t="s">
        <v>40</v>
      </c>
      <c r="V135" t="s">
        <v>40</v>
      </c>
      <c r="W135" t="s">
        <v>724</v>
      </c>
      <c r="X135" t="s">
        <v>1036</v>
      </c>
      <c r="Y135" t="s">
        <v>40</v>
      </c>
      <c r="Z135" t="s">
        <v>40</v>
      </c>
      <c r="AA135" t="s">
        <v>40</v>
      </c>
      <c r="AB135" t="s">
        <v>40</v>
      </c>
      <c r="AC135" t="s">
        <v>40</v>
      </c>
      <c r="AD135" t="s">
        <v>40</v>
      </c>
      <c r="AE135" t="s">
        <v>40</v>
      </c>
      <c r="AF135" t="s">
        <v>40</v>
      </c>
      <c r="AG135" t="s">
        <v>40</v>
      </c>
      <c r="AH135" t="s">
        <v>40</v>
      </c>
      <c r="AI135" t="s">
        <v>40</v>
      </c>
      <c r="AJ135" t="s">
        <v>40</v>
      </c>
      <c r="AK135" t="s">
        <v>40</v>
      </c>
      <c r="AL135" t="s">
        <v>40</v>
      </c>
      <c r="AM135" t="s">
        <v>40</v>
      </c>
      <c r="AN135" t="s">
        <v>40</v>
      </c>
    </row>
    <row r="136" spans="1:40">
      <c r="A136">
        <v>135</v>
      </c>
      <c r="B136" t="s">
        <v>40</v>
      </c>
      <c r="C136" t="s">
        <v>282</v>
      </c>
      <c r="D136">
        <v>17102</v>
      </c>
      <c r="E136">
        <v>16063</v>
      </c>
      <c r="F136" t="s">
        <v>1037</v>
      </c>
      <c r="G136" t="s">
        <v>40</v>
      </c>
      <c r="H136" t="s">
        <v>811</v>
      </c>
      <c r="I136" t="s">
        <v>40</v>
      </c>
      <c r="J136" t="s">
        <v>40</v>
      </c>
      <c r="K136" t="s">
        <v>40</v>
      </c>
      <c r="L136" t="s">
        <v>40</v>
      </c>
      <c r="M136" t="s">
        <v>40</v>
      </c>
      <c r="N136" t="s">
        <v>40</v>
      </c>
      <c r="O136" t="s">
        <v>40</v>
      </c>
      <c r="P136" t="s">
        <v>40</v>
      </c>
      <c r="Q136" t="s">
        <v>40</v>
      </c>
      <c r="R136" t="s">
        <v>40</v>
      </c>
      <c r="S136" t="s">
        <v>1038</v>
      </c>
      <c r="T136" t="s">
        <v>40</v>
      </c>
      <c r="U136" t="s">
        <v>40</v>
      </c>
      <c r="V136" t="s">
        <v>40</v>
      </c>
      <c r="W136" t="s">
        <v>40</v>
      </c>
      <c r="X136" t="s">
        <v>40</v>
      </c>
      <c r="Y136" t="s">
        <v>40</v>
      </c>
      <c r="Z136" t="s">
        <v>40</v>
      </c>
      <c r="AA136" t="s">
        <v>40</v>
      </c>
      <c r="AB136" t="s">
        <v>40</v>
      </c>
      <c r="AC136" t="s">
        <v>40</v>
      </c>
      <c r="AD136" t="s">
        <v>40</v>
      </c>
      <c r="AE136" t="s">
        <v>40</v>
      </c>
      <c r="AF136" t="s">
        <v>40</v>
      </c>
      <c r="AG136" t="s">
        <v>40</v>
      </c>
      <c r="AH136" t="s">
        <v>40</v>
      </c>
      <c r="AI136" t="s">
        <v>40</v>
      </c>
      <c r="AJ136" t="s">
        <v>40</v>
      </c>
      <c r="AK136" t="s">
        <v>40</v>
      </c>
      <c r="AL136" t="s">
        <v>40</v>
      </c>
      <c r="AM136" t="s">
        <v>40</v>
      </c>
      <c r="AN136" t="s">
        <v>40</v>
      </c>
    </row>
    <row r="137" spans="1:40">
      <c r="A137">
        <v>136</v>
      </c>
      <c r="B137" t="s">
        <v>40</v>
      </c>
      <c r="C137" t="s">
        <v>721</v>
      </c>
      <c r="D137" t="s">
        <v>1039</v>
      </c>
      <c r="E137">
        <v>16063</v>
      </c>
      <c r="F137" t="s">
        <v>40</v>
      </c>
      <c r="G137" t="s">
        <v>40</v>
      </c>
      <c r="H137" t="s">
        <v>811</v>
      </c>
      <c r="I137" t="s">
        <v>40</v>
      </c>
      <c r="J137" t="s">
        <v>40</v>
      </c>
      <c r="K137" t="s">
        <v>40</v>
      </c>
      <c r="L137" t="s">
        <v>40</v>
      </c>
      <c r="M137" t="s">
        <v>40</v>
      </c>
      <c r="N137" t="s">
        <v>40</v>
      </c>
      <c r="O137" t="s">
        <v>40</v>
      </c>
      <c r="P137" t="s">
        <v>40</v>
      </c>
      <c r="Q137" t="s">
        <v>40</v>
      </c>
      <c r="R137" t="s">
        <v>40</v>
      </c>
      <c r="S137" t="s">
        <v>40</v>
      </c>
      <c r="T137" t="s">
        <v>40</v>
      </c>
      <c r="U137" t="s">
        <v>40</v>
      </c>
      <c r="V137" t="s">
        <v>40</v>
      </c>
      <c r="W137" t="s">
        <v>724</v>
      </c>
      <c r="X137" t="s">
        <v>1040</v>
      </c>
      <c r="Y137" t="s">
        <v>40</v>
      </c>
      <c r="Z137" t="s">
        <v>40</v>
      </c>
      <c r="AA137" t="s">
        <v>40</v>
      </c>
      <c r="AB137" t="s">
        <v>40</v>
      </c>
      <c r="AC137" t="s">
        <v>40</v>
      </c>
      <c r="AD137" t="s">
        <v>40</v>
      </c>
      <c r="AE137" t="s">
        <v>40</v>
      </c>
      <c r="AF137" t="s">
        <v>40</v>
      </c>
      <c r="AG137" t="s">
        <v>40</v>
      </c>
      <c r="AH137" t="s">
        <v>40</v>
      </c>
      <c r="AI137" t="s">
        <v>40</v>
      </c>
      <c r="AJ137" t="s">
        <v>40</v>
      </c>
      <c r="AK137" t="s">
        <v>40</v>
      </c>
      <c r="AL137" t="s">
        <v>40</v>
      </c>
      <c r="AM137" t="s">
        <v>40</v>
      </c>
      <c r="AN137" t="s">
        <v>40</v>
      </c>
    </row>
    <row r="138" spans="1:40">
      <c r="A138">
        <v>137</v>
      </c>
      <c r="B138" t="s">
        <v>40</v>
      </c>
      <c r="C138" t="s">
        <v>41</v>
      </c>
      <c r="D138">
        <v>19224</v>
      </c>
      <c r="E138">
        <v>16074</v>
      </c>
      <c r="F138" t="s">
        <v>1041</v>
      </c>
      <c r="G138" t="s">
        <v>40</v>
      </c>
      <c r="H138" t="s">
        <v>823</v>
      </c>
      <c r="I138">
        <v>6.2</v>
      </c>
      <c r="J138">
        <v>-2.483333333</v>
      </c>
      <c r="K138">
        <v>6</v>
      </c>
      <c r="L138">
        <v>12</v>
      </c>
      <c r="M138">
        <v>999</v>
      </c>
      <c r="N138" t="s">
        <v>707</v>
      </c>
      <c r="O138">
        <v>2</v>
      </c>
      <c r="P138">
        <v>29</v>
      </c>
      <c r="Q138">
        <v>999</v>
      </c>
      <c r="R138" t="s">
        <v>708</v>
      </c>
      <c r="S138" t="s">
        <v>40</v>
      </c>
      <c r="T138">
        <v>999</v>
      </c>
      <c r="U138">
        <v>1100</v>
      </c>
      <c r="V138">
        <v>26</v>
      </c>
      <c r="W138" t="s">
        <v>1042</v>
      </c>
      <c r="X138" t="s">
        <v>40</v>
      </c>
      <c r="Y138" t="s">
        <v>770</v>
      </c>
      <c r="Z138" t="s">
        <v>40</v>
      </c>
      <c r="AA138" t="s">
        <v>40</v>
      </c>
      <c r="AB138" t="s">
        <v>40</v>
      </c>
      <c r="AC138" t="s">
        <v>40</v>
      </c>
      <c r="AD138" t="s">
        <v>40</v>
      </c>
      <c r="AE138" t="s">
        <v>40</v>
      </c>
      <c r="AF138" t="s">
        <v>40</v>
      </c>
      <c r="AG138" t="s">
        <v>40</v>
      </c>
      <c r="AH138" t="s">
        <v>40</v>
      </c>
      <c r="AI138" t="s">
        <v>40</v>
      </c>
      <c r="AJ138" t="s">
        <v>40</v>
      </c>
      <c r="AK138" t="s">
        <v>40</v>
      </c>
      <c r="AL138" t="s">
        <v>40</v>
      </c>
      <c r="AM138" t="s">
        <v>40</v>
      </c>
      <c r="AN138" t="s">
        <v>40</v>
      </c>
    </row>
    <row r="139" spans="1:40">
      <c r="A139">
        <v>138</v>
      </c>
      <c r="B139" t="s">
        <v>40</v>
      </c>
      <c r="C139" t="s">
        <v>41</v>
      </c>
      <c r="D139" t="s">
        <v>1043</v>
      </c>
      <c r="E139">
        <v>16075</v>
      </c>
      <c r="F139" t="s">
        <v>782</v>
      </c>
      <c r="G139" t="s">
        <v>1044</v>
      </c>
      <c r="H139" t="s">
        <v>783</v>
      </c>
      <c r="I139" t="s">
        <v>1045</v>
      </c>
      <c r="J139" t="s">
        <v>1046</v>
      </c>
      <c r="K139" t="s">
        <v>40</v>
      </c>
      <c r="L139" t="s">
        <v>40</v>
      </c>
      <c r="M139" t="s">
        <v>40</v>
      </c>
      <c r="N139" t="s">
        <v>40</v>
      </c>
      <c r="O139" t="s">
        <v>40</v>
      </c>
      <c r="P139" t="s">
        <v>40</v>
      </c>
      <c r="Q139" t="s">
        <v>40</v>
      </c>
      <c r="R139" t="s">
        <v>40</v>
      </c>
      <c r="S139" t="s">
        <v>714</v>
      </c>
      <c r="T139" t="s">
        <v>1047</v>
      </c>
      <c r="U139">
        <v>1500</v>
      </c>
      <c r="V139">
        <v>25</v>
      </c>
      <c r="W139" t="s">
        <v>724</v>
      </c>
      <c r="X139" t="s">
        <v>40</v>
      </c>
      <c r="Y139" t="s">
        <v>770</v>
      </c>
      <c r="Z139" t="s">
        <v>40</v>
      </c>
      <c r="AA139" t="s">
        <v>40</v>
      </c>
      <c r="AB139" t="s">
        <v>40</v>
      </c>
      <c r="AC139" t="s">
        <v>40</v>
      </c>
      <c r="AD139" t="s">
        <v>40</v>
      </c>
      <c r="AE139" t="s">
        <v>40</v>
      </c>
      <c r="AF139" t="s">
        <v>40</v>
      </c>
      <c r="AG139" t="s">
        <v>40</v>
      </c>
      <c r="AH139" t="s">
        <v>40</v>
      </c>
      <c r="AI139" t="s">
        <v>40</v>
      </c>
      <c r="AJ139" t="s">
        <v>40</v>
      </c>
      <c r="AK139" t="s">
        <v>40</v>
      </c>
      <c r="AL139" t="s">
        <v>40</v>
      </c>
      <c r="AM139" t="s">
        <v>40</v>
      </c>
      <c r="AN139" t="s">
        <v>40</v>
      </c>
    </row>
    <row r="140" spans="1:40">
      <c r="A140">
        <v>139</v>
      </c>
      <c r="B140" t="s">
        <v>40</v>
      </c>
      <c r="C140" t="s">
        <v>41</v>
      </c>
      <c r="D140">
        <v>19236</v>
      </c>
      <c r="E140">
        <v>16085</v>
      </c>
      <c r="F140" t="s">
        <v>1048</v>
      </c>
      <c r="G140" t="s">
        <v>40</v>
      </c>
      <c r="H140" t="s">
        <v>751</v>
      </c>
      <c r="I140" t="s">
        <v>40</v>
      </c>
      <c r="J140" t="s">
        <v>40</v>
      </c>
      <c r="K140">
        <v>7</v>
      </c>
      <c r="L140">
        <v>5</v>
      </c>
      <c r="M140">
        <v>33.207000000000001</v>
      </c>
      <c r="N140" t="s">
        <v>707</v>
      </c>
      <c r="O140">
        <v>38</v>
      </c>
      <c r="P140">
        <v>36</v>
      </c>
      <c r="Q140">
        <v>32.143000000000001</v>
      </c>
      <c r="R140" t="s">
        <v>814</v>
      </c>
      <c r="S140" t="s">
        <v>40</v>
      </c>
      <c r="T140" t="s">
        <v>1049</v>
      </c>
      <c r="U140">
        <v>1247</v>
      </c>
      <c r="V140">
        <v>19.5</v>
      </c>
      <c r="W140" t="s">
        <v>1050</v>
      </c>
      <c r="X140" t="s">
        <v>40</v>
      </c>
      <c r="Y140" t="s">
        <v>899</v>
      </c>
      <c r="Z140" t="s">
        <v>40</v>
      </c>
      <c r="AA140" t="s">
        <v>40</v>
      </c>
      <c r="AB140" t="s">
        <v>40</v>
      </c>
      <c r="AC140" t="s">
        <v>40</v>
      </c>
      <c r="AD140" t="s">
        <v>40</v>
      </c>
      <c r="AE140" t="s">
        <v>40</v>
      </c>
      <c r="AF140" t="s">
        <v>40</v>
      </c>
      <c r="AG140" t="s">
        <v>40</v>
      </c>
      <c r="AH140" t="s">
        <v>40</v>
      </c>
      <c r="AI140" t="s">
        <v>40</v>
      </c>
      <c r="AJ140" t="s">
        <v>40</v>
      </c>
      <c r="AK140" t="s">
        <v>40</v>
      </c>
      <c r="AL140" t="s">
        <v>40</v>
      </c>
      <c r="AM140" t="s">
        <v>40</v>
      </c>
      <c r="AN140" t="s">
        <v>40</v>
      </c>
    </row>
    <row r="141" spans="1:40">
      <c r="A141">
        <v>140</v>
      </c>
      <c r="B141" t="s">
        <v>40</v>
      </c>
      <c r="C141" t="s">
        <v>41</v>
      </c>
      <c r="D141">
        <v>19237</v>
      </c>
      <c r="E141">
        <v>16085</v>
      </c>
      <c r="F141" t="s">
        <v>1051</v>
      </c>
      <c r="G141" t="s">
        <v>40</v>
      </c>
      <c r="H141" t="s">
        <v>751</v>
      </c>
      <c r="I141" t="s">
        <v>40</v>
      </c>
      <c r="J141" t="s">
        <v>40</v>
      </c>
      <c r="K141">
        <v>7</v>
      </c>
      <c r="L141">
        <v>6</v>
      </c>
      <c r="M141">
        <v>2.2690000000000001</v>
      </c>
      <c r="N141" t="s">
        <v>707</v>
      </c>
      <c r="O141">
        <v>38</v>
      </c>
      <c r="P141">
        <v>36</v>
      </c>
      <c r="Q141">
        <v>48.777000000000001</v>
      </c>
      <c r="R141" t="s">
        <v>814</v>
      </c>
      <c r="S141" t="s">
        <v>40</v>
      </c>
      <c r="T141" t="s">
        <v>1049</v>
      </c>
      <c r="U141">
        <v>1247</v>
      </c>
      <c r="V141">
        <v>19.5</v>
      </c>
      <c r="W141" t="s">
        <v>1050</v>
      </c>
      <c r="X141" t="s">
        <v>40</v>
      </c>
      <c r="Y141" t="s">
        <v>899</v>
      </c>
      <c r="Z141" t="s">
        <v>40</v>
      </c>
      <c r="AA141" t="s">
        <v>40</v>
      </c>
      <c r="AB141" t="s">
        <v>40</v>
      </c>
      <c r="AC141" t="s">
        <v>40</v>
      </c>
      <c r="AD141" t="s">
        <v>40</v>
      </c>
      <c r="AE141" t="s">
        <v>40</v>
      </c>
      <c r="AF141" t="s">
        <v>40</v>
      </c>
      <c r="AG141" t="s">
        <v>40</v>
      </c>
      <c r="AH141" t="s">
        <v>40</v>
      </c>
      <c r="AI141" t="s">
        <v>40</v>
      </c>
      <c r="AJ141" t="s">
        <v>40</v>
      </c>
      <c r="AK141" t="s">
        <v>40</v>
      </c>
      <c r="AL141" t="s">
        <v>40</v>
      </c>
      <c r="AM141" t="s">
        <v>40</v>
      </c>
      <c r="AN141" t="s">
        <v>40</v>
      </c>
    </row>
    <row r="142" spans="1:40">
      <c r="A142">
        <v>141</v>
      </c>
      <c r="B142" t="s">
        <v>40</v>
      </c>
      <c r="C142" t="s">
        <v>41</v>
      </c>
      <c r="D142">
        <v>19238</v>
      </c>
      <c r="E142">
        <v>16085</v>
      </c>
      <c r="F142" t="s">
        <v>1052</v>
      </c>
      <c r="G142" t="s">
        <v>40</v>
      </c>
      <c r="H142" t="s">
        <v>751</v>
      </c>
      <c r="I142" t="s">
        <v>40</v>
      </c>
      <c r="J142" t="s">
        <v>40</v>
      </c>
      <c r="K142">
        <v>7</v>
      </c>
      <c r="L142">
        <v>5</v>
      </c>
      <c r="M142">
        <v>42.072000000000003</v>
      </c>
      <c r="N142" t="s">
        <v>707</v>
      </c>
      <c r="O142">
        <v>38</v>
      </c>
      <c r="P142">
        <v>36</v>
      </c>
      <c r="Q142">
        <v>40.838999999999899</v>
      </c>
      <c r="R142" t="s">
        <v>814</v>
      </c>
      <c r="S142" t="s">
        <v>40</v>
      </c>
      <c r="T142" t="s">
        <v>1049</v>
      </c>
      <c r="U142">
        <v>1247</v>
      </c>
      <c r="V142">
        <v>19.5</v>
      </c>
      <c r="W142" t="s">
        <v>1050</v>
      </c>
      <c r="X142" t="s">
        <v>40</v>
      </c>
      <c r="Y142" t="s">
        <v>899</v>
      </c>
      <c r="Z142" t="s">
        <v>40</v>
      </c>
      <c r="AA142" t="s">
        <v>40</v>
      </c>
      <c r="AB142" t="s">
        <v>40</v>
      </c>
      <c r="AC142" t="s">
        <v>40</v>
      </c>
      <c r="AD142" t="s">
        <v>40</v>
      </c>
      <c r="AE142" t="s">
        <v>40</v>
      </c>
      <c r="AF142" t="s">
        <v>40</v>
      </c>
      <c r="AG142" t="s">
        <v>40</v>
      </c>
      <c r="AH142" t="s">
        <v>40</v>
      </c>
      <c r="AI142" t="s">
        <v>40</v>
      </c>
      <c r="AJ142" t="s">
        <v>40</v>
      </c>
      <c r="AK142" t="s">
        <v>40</v>
      </c>
      <c r="AL142" t="s">
        <v>40</v>
      </c>
      <c r="AM142" t="s">
        <v>40</v>
      </c>
      <c r="AN142" t="s">
        <v>40</v>
      </c>
    </row>
    <row r="143" spans="1:40">
      <c r="A143">
        <v>142</v>
      </c>
      <c r="B143" t="s">
        <v>40</v>
      </c>
      <c r="C143" t="s">
        <v>41</v>
      </c>
      <c r="D143">
        <v>19239</v>
      </c>
      <c r="E143">
        <v>16085</v>
      </c>
      <c r="F143" t="s">
        <v>1053</v>
      </c>
      <c r="G143" t="s">
        <v>40</v>
      </c>
      <c r="H143" t="s">
        <v>751</v>
      </c>
      <c r="I143" t="s">
        <v>40</v>
      </c>
      <c r="J143" t="s">
        <v>40</v>
      </c>
      <c r="K143">
        <v>7</v>
      </c>
      <c r="L143">
        <v>5</v>
      </c>
      <c r="M143">
        <v>46.34</v>
      </c>
      <c r="N143" t="s">
        <v>707</v>
      </c>
      <c r="O143">
        <v>38</v>
      </c>
      <c r="P143">
        <v>36</v>
      </c>
      <c r="Q143">
        <v>43.345999999999897</v>
      </c>
      <c r="R143" t="s">
        <v>814</v>
      </c>
      <c r="S143" t="s">
        <v>40</v>
      </c>
      <c r="T143" t="s">
        <v>1049</v>
      </c>
      <c r="U143">
        <v>1247</v>
      </c>
      <c r="V143">
        <v>19.5</v>
      </c>
      <c r="W143" t="s">
        <v>1050</v>
      </c>
      <c r="X143" t="s">
        <v>40</v>
      </c>
      <c r="Y143" t="s">
        <v>899</v>
      </c>
      <c r="Z143" t="s">
        <v>40</v>
      </c>
      <c r="AA143" t="s">
        <v>40</v>
      </c>
      <c r="AB143" t="s">
        <v>40</v>
      </c>
      <c r="AC143" t="s">
        <v>40</v>
      </c>
      <c r="AD143" t="s">
        <v>40</v>
      </c>
      <c r="AE143" t="s">
        <v>40</v>
      </c>
      <c r="AF143" t="s">
        <v>40</v>
      </c>
      <c r="AG143" t="s">
        <v>40</v>
      </c>
      <c r="AH143" t="s">
        <v>40</v>
      </c>
      <c r="AI143" t="s">
        <v>40</v>
      </c>
      <c r="AJ143" t="s">
        <v>40</v>
      </c>
      <c r="AK143" t="s">
        <v>40</v>
      </c>
      <c r="AL143" t="s">
        <v>40</v>
      </c>
      <c r="AM143" t="s">
        <v>40</v>
      </c>
      <c r="AN143" t="s">
        <v>40</v>
      </c>
    </row>
    <row r="144" spans="1:40">
      <c r="A144">
        <v>143</v>
      </c>
      <c r="B144" t="s">
        <v>40</v>
      </c>
      <c r="C144" t="s">
        <v>41</v>
      </c>
      <c r="D144">
        <v>19240</v>
      </c>
      <c r="E144">
        <v>16085</v>
      </c>
      <c r="F144" t="s">
        <v>1054</v>
      </c>
      <c r="G144" t="s">
        <v>40</v>
      </c>
      <c r="H144" t="s">
        <v>751</v>
      </c>
      <c r="I144" t="s">
        <v>40</v>
      </c>
      <c r="J144" t="s">
        <v>40</v>
      </c>
      <c r="K144">
        <v>7</v>
      </c>
      <c r="L144">
        <v>6</v>
      </c>
      <c r="M144">
        <v>0.60599999999999898</v>
      </c>
      <c r="N144" t="s">
        <v>707</v>
      </c>
      <c r="O144">
        <v>38</v>
      </c>
      <c r="P144">
        <v>36</v>
      </c>
      <c r="Q144">
        <v>46.463999999999899</v>
      </c>
      <c r="R144" t="s">
        <v>814</v>
      </c>
      <c r="S144" t="s">
        <v>40</v>
      </c>
      <c r="T144" t="s">
        <v>1049</v>
      </c>
      <c r="U144">
        <v>1247</v>
      </c>
      <c r="V144">
        <v>19.5</v>
      </c>
      <c r="W144" t="s">
        <v>1050</v>
      </c>
      <c r="X144" t="s">
        <v>40</v>
      </c>
      <c r="Y144" t="s">
        <v>899</v>
      </c>
      <c r="Z144" t="s">
        <v>40</v>
      </c>
      <c r="AA144" t="s">
        <v>40</v>
      </c>
      <c r="AB144" t="s">
        <v>40</v>
      </c>
      <c r="AC144" t="s">
        <v>40</v>
      </c>
      <c r="AD144" t="s">
        <v>40</v>
      </c>
      <c r="AE144" t="s">
        <v>40</v>
      </c>
      <c r="AF144" t="s">
        <v>40</v>
      </c>
      <c r="AG144" t="s">
        <v>40</v>
      </c>
      <c r="AH144" t="s">
        <v>40</v>
      </c>
      <c r="AI144" t="s">
        <v>40</v>
      </c>
      <c r="AJ144" t="s">
        <v>40</v>
      </c>
      <c r="AK144" t="s">
        <v>40</v>
      </c>
      <c r="AL144" t="s">
        <v>40</v>
      </c>
      <c r="AM144" t="s">
        <v>40</v>
      </c>
      <c r="AN144" t="s">
        <v>40</v>
      </c>
    </row>
    <row r="145" spans="1:40">
      <c r="A145">
        <v>144</v>
      </c>
      <c r="B145" t="s">
        <v>40</v>
      </c>
      <c r="C145" t="s">
        <v>41</v>
      </c>
      <c r="D145">
        <v>19241</v>
      </c>
      <c r="E145">
        <v>16085</v>
      </c>
      <c r="F145" t="s">
        <v>1055</v>
      </c>
      <c r="G145" t="s">
        <v>40</v>
      </c>
      <c r="H145" t="s">
        <v>751</v>
      </c>
      <c r="I145" t="s">
        <v>40</v>
      </c>
      <c r="J145" t="s">
        <v>40</v>
      </c>
      <c r="K145">
        <v>7</v>
      </c>
      <c r="L145">
        <v>6</v>
      </c>
      <c r="M145">
        <v>26.11</v>
      </c>
      <c r="N145" t="s">
        <v>707</v>
      </c>
      <c r="O145">
        <v>38</v>
      </c>
      <c r="P145">
        <v>36</v>
      </c>
      <c r="Q145">
        <v>54.037999999999897</v>
      </c>
      <c r="R145" t="s">
        <v>814</v>
      </c>
      <c r="S145" t="s">
        <v>40</v>
      </c>
      <c r="T145" t="s">
        <v>1049</v>
      </c>
      <c r="U145">
        <v>1247</v>
      </c>
      <c r="V145">
        <v>19.5</v>
      </c>
      <c r="W145" t="s">
        <v>1050</v>
      </c>
      <c r="X145" t="s">
        <v>40</v>
      </c>
      <c r="Y145" t="s">
        <v>899</v>
      </c>
      <c r="Z145" t="s">
        <v>40</v>
      </c>
      <c r="AA145" t="s">
        <v>40</v>
      </c>
      <c r="AB145" t="s">
        <v>40</v>
      </c>
      <c r="AC145" t="s">
        <v>40</v>
      </c>
      <c r="AD145" t="s">
        <v>40</v>
      </c>
      <c r="AE145" t="s">
        <v>40</v>
      </c>
      <c r="AF145" t="s">
        <v>40</v>
      </c>
      <c r="AG145" t="s">
        <v>40</v>
      </c>
      <c r="AH145" t="s">
        <v>40</v>
      </c>
      <c r="AI145" t="s">
        <v>40</v>
      </c>
      <c r="AJ145" t="s">
        <v>40</v>
      </c>
      <c r="AK145" t="s">
        <v>40</v>
      </c>
      <c r="AL145" t="s">
        <v>40</v>
      </c>
      <c r="AM145" t="s">
        <v>40</v>
      </c>
      <c r="AN145" t="s">
        <v>40</v>
      </c>
    </row>
    <row r="146" spans="1:40">
      <c r="A146">
        <v>145</v>
      </c>
      <c r="B146" t="s">
        <v>40</v>
      </c>
      <c r="C146" t="s">
        <v>41</v>
      </c>
      <c r="D146">
        <v>19242</v>
      </c>
      <c r="E146">
        <v>16085</v>
      </c>
      <c r="F146" t="s">
        <v>1056</v>
      </c>
      <c r="G146" t="s">
        <v>40</v>
      </c>
      <c r="H146" t="s">
        <v>751</v>
      </c>
      <c r="I146" t="s">
        <v>40</v>
      </c>
      <c r="J146" t="s">
        <v>40</v>
      </c>
      <c r="K146">
        <v>7</v>
      </c>
      <c r="L146">
        <v>4</v>
      </c>
      <c r="M146">
        <v>59.41</v>
      </c>
      <c r="N146" t="s">
        <v>707</v>
      </c>
      <c r="O146">
        <v>38</v>
      </c>
      <c r="P146">
        <v>36</v>
      </c>
      <c r="Q146">
        <v>58.46</v>
      </c>
      <c r="R146" t="s">
        <v>814</v>
      </c>
      <c r="S146" t="s">
        <v>40</v>
      </c>
      <c r="T146" t="s">
        <v>1049</v>
      </c>
      <c r="U146">
        <v>1247</v>
      </c>
      <c r="V146">
        <v>19.5</v>
      </c>
      <c r="W146" t="s">
        <v>1050</v>
      </c>
      <c r="X146" t="s">
        <v>40</v>
      </c>
      <c r="Y146" t="s">
        <v>899</v>
      </c>
      <c r="Z146" t="s">
        <v>40</v>
      </c>
      <c r="AA146" t="s">
        <v>40</v>
      </c>
      <c r="AB146" t="s">
        <v>40</v>
      </c>
      <c r="AC146" t="s">
        <v>40</v>
      </c>
      <c r="AD146" t="s">
        <v>40</v>
      </c>
      <c r="AE146" t="s">
        <v>40</v>
      </c>
      <c r="AF146" t="s">
        <v>40</v>
      </c>
      <c r="AG146" t="s">
        <v>40</v>
      </c>
      <c r="AH146" t="s">
        <v>40</v>
      </c>
      <c r="AI146" t="s">
        <v>40</v>
      </c>
      <c r="AJ146" t="s">
        <v>40</v>
      </c>
      <c r="AK146" t="s">
        <v>40</v>
      </c>
      <c r="AL146" t="s">
        <v>40</v>
      </c>
      <c r="AM146" t="s">
        <v>40</v>
      </c>
      <c r="AN146" t="s">
        <v>40</v>
      </c>
    </row>
    <row r="147" spans="1:40">
      <c r="A147">
        <v>146</v>
      </c>
      <c r="B147" t="s">
        <v>40</v>
      </c>
      <c r="C147" t="s">
        <v>41</v>
      </c>
      <c r="D147">
        <v>19287</v>
      </c>
      <c r="E147">
        <v>16106</v>
      </c>
      <c r="F147" t="s">
        <v>1057</v>
      </c>
      <c r="G147" t="s">
        <v>40</v>
      </c>
      <c r="H147" t="s">
        <v>1058</v>
      </c>
      <c r="I147">
        <v>-3.0758333329999901</v>
      </c>
      <c r="J147">
        <v>37.353333329999899</v>
      </c>
      <c r="K147">
        <v>3</v>
      </c>
      <c r="L147">
        <v>4</v>
      </c>
      <c r="M147">
        <v>33</v>
      </c>
      <c r="N147" t="s">
        <v>746</v>
      </c>
      <c r="O147">
        <v>37</v>
      </c>
      <c r="P147">
        <v>21</v>
      </c>
      <c r="Q147">
        <v>12</v>
      </c>
      <c r="R147" t="s">
        <v>814</v>
      </c>
      <c r="S147" t="s">
        <v>40</v>
      </c>
      <c r="T147">
        <v>1926</v>
      </c>
      <c r="U147">
        <v>1127</v>
      </c>
      <c r="V147" t="s">
        <v>1059</v>
      </c>
      <c r="W147" t="s">
        <v>1060</v>
      </c>
      <c r="X147" t="s">
        <v>1061</v>
      </c>
      <c r="Y147" t="s">
        <v>1062</v>
      </c>
      <c r="Z147" t="s">
        <v>40</v>
      </c>
      <c r="AA147" t="s">
        <v>40</v>
      </c>
      <c r="AB147" t="s">
        <v>40</v>
      </c>
      <c r="AC147" t="s">
        <v>40</v>
      </c>
      <c r="AD147" t="s">
        <v>40</v>
      </c>
      <c r="AE147" t="s">
        <v>40</v>
      </c>
      <c r="AF147" t="s">
        <v>40</v>
      </c>
      <c r="AG147" t="s">
        <v>40</v>
      </c>
      <c r="AH147" t="s">
        <v>40</v>
      </c>
      <c r="AI147" t="s">
        <v>40</v>
      </c>
      <c r="AJ147" t="s">
        <v>40</v>
      </c>
      <c r="AK147" t="s">
        <v>40</v>
      </c>
      <c r="AL147" t="s">
        <v>40</v>
      </c>
      <c r="AM147" t="s">
        <v>40</v>
      </c>
      <c r="AN147" t="s">
        <v>40</v>
      </c>
    </row>
    <row r="148" spans="1:40">
      <c r="A148">
        <v>147</v>
      </c>
      <c r="B148" t="s">
        <v>40</v>
      </c>
      <c r="C148" t="s">
        <v>41</v>
      </c>
      <c r="D148">
        <v>19288</v>
      </c>
      <c r="E148">
        <v>16106</v>
      </c>
      <c r="F148" t="s">
        <v>1063</v>
      </c>
      <c r="G148" t="s">
        <v>40</v>
      </c>
      <c r="H148" t="s">
        <v>1058</v>
      </c>
      <c r="I148">
        <v>-3.0758333329999901</v>
      </c>
      <c r="J148">
        <v>37.353333329999899</v>
      </c>
      <c r="K148">
        <v>3</v>
      </c>
      <c r="L148">
        <v>4</v>
      </c>
      <c r="M148">
        <v>33</v>
      </c>
      <c r="N148" t="s">
        <v>746</v>
      </c>
      <c r="O148">
        <v>37</v>
      </c>
      <c r="P148">
        <v>21</v>
      </c>
      <c r="Q148">
        <v>12</v>
      </c>
      <c r="R148" t="s">
        <v>814</v>
      </c>
      <c r="S148" t="s">
        <v>40</v>
      </c>
      <c r="T148">
        <v>1665</v>
      </c>
      <c r="U148">
        <v>885</v>
      </c>
      <c r="V148" t="s">
        <v>1059</v>
      </c>
      <c r="W148" t="s">
        <v>1060</v>
      </c>
      <c r="X148" t="s">
        <v>1061</v>
      </c>
      <c r="Y148" t="s">
        <v>1062</v>
      </c>
      <c r="Z148" t="s">
        <v>40</v>
      </c>
      <c r="AA148" t="s">
        <v>40</v>
      </c>
      <c r="AB148" t="s">
        <v>40</v>
      </c>
      <c r="AC148" t="s">
        <v>40</v>
      </c>
      <c r="AD148" t="s">
        <v>40</v>
      </c>
      <c r="AE148" t="s">
        <v>40</v>
      </c>
      <c r="AF148" t="s">
        <v>40</v>
      </c>
      <c r="AG148" t="s">
        <v>40</v>
      </c>
      <c r="AH148" t="s">
        <v>40</v>
      </c>
      <c r="AI148" t="s">
        <v>40</v>
      </c>
      <c r="AJ148" t="s">
        <v>40</v>
      </c>
      <c r="AK148" t="s">
        <v>40</v>
      </c>
      <c r="AL148" t="s">
        <v>40</v>
      </c>
      <c r="AM148" t="s">
        <v>40</v>
      </c>
      <c r="AN148" t="s">
        <v>40</v>
      </c>
    </row>
    <row r="149" spans="1:40">
      <c r="A149">
        <v>148</v>
      </c>
      <c r="B149" t="s">
        <v>40</v>
      </c>
      <c r="C149" t="s">
        <v>41</v>
      </c>
      <c r="D149">
        <v>19289</v>
      </c>
      <c r="E149">
        <v>16106</v>
      </c>
      <c r="F149" t="s">
        <v>1064</v>
      </c>
      <c r="G149" t="s">
        <v>40</v>
      </c>
      <c r="H149" t="s">
        <v>1058</v>
      </c>
      <c r="I149">
        <v>-3.0758333329999901</v>
      </c>
      <c r="J149">
        <v>37.353333329999899</v>
      </c>
      <c r="K149">
        <v>3</v>
      </c>
      <c r="L149">
        <v>4</v>
      </c>
      <c r="M149">
        <v>33</v>
      </c>
      <c r="N149" t="s">
        <v>746</v>
      </c>
      <c r="O149">
        <v>37</v>
      </c>
      <c r="P149">
        <v>21</v>
      </c>
      <c r="Q149">
        <v>12</v>
      </c>
      <c r="R149" t="s">
        <v>814</v>
      </c>
      <c r="S149" t="s">
        <v>1065</v>
      </c>
      <c r="T149">
        <v>951</v>
      </c>
      <c r="U149">
        <v>585</v>
      </c>
      <c r="V149">
        <v>21</v>
      </c>
      <c r="W149" t="s">
        <v>1060</v>
      </c>
      <c r="X149" t="s">
        <v>1061</v>
      </c>
      <c r="Y149" t="s">
        <v>1062</v>
      </c>
      <c r="Z149" t="s">
        <v>40</v>
      </c>
      <c r="AA149" t="s">
        <v>40</v>
      </c>
      <c r="AB149" t="s">
        <v>40</v>
      </c>
      <c r="AC149" t="s">
        <v>40</v>
      </c>
      <c r="AD149" t="s">
        <v>40</v>
      </c>
      <c r="AE149" t="s">
        <v>40</v>
      </c>
      <c r="AF149" t="s">
        <v>40</v>
      </c>
      <c r="AG149" t="s">
        <v>40</v>
      </c>
      <c r="AH149" t="s">
        <v>40</v>
      </c>
      <c r="AI149" t="s">
        <v>40</v>
      </c>
      <c r="AJ149" t="s">
        <v>40</v>
      </c>
      <c r="AK149" t="s">
        <v>40</v>
      </c>
      <c r="AL149" t="s">
        <v>40</v>
      </c>
      <c r="AM149" t="s">
        <v>40</v>
      </c>
      <c r="AN149" t="s">
        <v>40</v>
      </c>
    </row>
    <row r="150" spans="1:40">
      <c r="A150">
        <v>149</v>
      </c>
      <c r="B150" t="s">
        <v>40</v>
      </c>
      <c r="C150" t="s">
        <v>41</v>
      </c>
      <c r="D150">
        <v>19290</v>
      </c>
      <c r="E150">
        <v>16106</v>
      </c>
      <c r="F150" t="s">
        <v>1066</v>
      </c>
      <c r="G150" t="s">
        <v>40</v>
      </c>
      <c r="H150" t="s">
        <v>1058</v>
      </c>
      <c r="I150">
        <v>-3.0758333329999901</v>
      </c>
      <c r="J150">
        <v>37.353333329999899</v>
      </c>
      <c r="K150">
        <v>3</v>
      </c>
      <c r="L150">
        <v>4</v>
      </c>
      <c r="M150">
        <v>33</v>
      </c>
      <c r="N150" t="s">
        <v>746</v>
      </c>
      <c r="O150">
        <v>37</v>
      </c>
      <c r="P150">
        <v>21</v>
      </c>
      <c r="Q150">
        <v>12</v>
      </c>
      <c r="R150" t="s">
        <v>814</v>
      </c>
      <c r="S150" t="s">
        <v>1065</v>
      </c>
      <c r="T150">
        <v>1652</v>
      </c>
      <c r="U150">
        <v>932</v>
      </c>
      <c r="V150">
        <v>19</v>
      </c>
      <c r="W150" t="s">
        <v>1060</v>
      </c>
      <c r="X150" t="s">
        <v>1061</v>
      </c>
      <c r="Y150" t="s">
        <v>1062</v>
      </c>
      <c r="Z150" t="s">
        <v>40</v>
      </c>
      <c r="AA150" t="s">
        <v>40</v>
      </c>
      <c r="AB150" t="s">
        <v>40</v>
      </c>
      <c r="AC150" t="s">
        <v>40</v>
      </c>
      <c r="AD150" t="s">
        <v>40</v>
      </c>
      <c r="AE150" t="s">
        <v>40</v>
      </c>
      <c r="AF150" t="s">
        <v>40</v>
      </c>
      <c r="AG150" t="s">
        <v>40</v>
      </c>
      <c r="AH150" t="s">
        <v>40</v>
      </c>
      <c r="AI150" t="s">
        <v>40</v>
      </c>
      <c r="AJ150" t="s">
        <v>40</v>
      </c>
      <c r="AK150" t="s">
        <v>40</v>
      </c>
      <c r="AL150" t="s">
        <v>40</v>
      </c>
      <c r="AM150" t="s">
        <v>40</v>
      </c>
      <c r="AN150" t="s">
        <v>40</v>
      </c>
    </row>
    <row r="151" spans="1:40">
      <c r="A151">
        <v>150</v>
      </c>
      <c r="B151" t="s">
        <v>40</v>
      </c>
      <c r="C151" t="s">
        <v>41</v>
      </c>
      <c r="D151">
        <v>19291</v>
      </c>
      <c r="E151">
        <v>16106</v>
      </c>
      <c r="F151" t="s">
        <v>1067</v>
      </c>
      <c r="G151" t="s">
        <v>40</v>
      </c>
      <c r="H151" t="s">
        <v>1058</v>
      </c>
      <c r="I151">
        <v>-3.0758333329999901</v>
      </c>
      <c r="J151">
        <v>37.353333329999899</v>
      </c>
      <c r="K151">
        <v>3</v>
      </c>
      <c r="L151">
        <v>4</v>
      </c>
      <c r="M151">
        <v>33</v>
      </c>
      <c r="N151" t="s">
        <v>746</v>
      </c>
      <c r="O151">
        <v>37</v>
      </c>
      <c r="P151">
        <v>21</v>
      </c>
      <c r="Q151">
        <v>12</v>
      </c>
      <c r="R151" t="s">
        <v>814</v>
      </c>
      <c r="S151" t="s">
        <v>40</v>
      </c>
      <c r="T151">
        <v>1011</v>
      </c>
      <c r="U151">
        <v>1054</v>
      </c>
      <c r="V151" t="s">
        <v>1059</v>
      </c>
      <c r="W151" t="s">
        <v>1060</v>
      </c>
      <c r="X151" t="s">
        <v>1061</v>
      </c>
      <c r="Y151" t="s">
        <v>1062</v>
      </c>
      <c r="Z151" t="s">
        <v>40</v>
      </c>
      <c r="AA151" t="s">
        <v>40</v>
      </c>
      <c r="AB151" t="s">
        <v>40</v>
      </c>
      <c r="AC151" t="s">
        <v>40</v>
      </c>
      <c r="AD151" t="s">
        <v>40</v>
      </c>
      <c r="AE151" t="s">
        <v>40</v>
      </c>
      <c r="AF151" t="s">
        <v>40</v>
      </c>
      <c r="AG151" t="s">
        <v>40</v>
      </c>
      <c r="AH151" t="s">
        <v>40</v>
      </c>
      <c r="AI151" t="s">
        <v>40</v>
      </c>
      <c r="AJ151" t="s">
        <v>40</v>
      </c>
      <c r="AK151" t="s">
        <v>40</v>
      </c>
      <c r="AL151" t="s">
        <v>40</v>
      </c>
      <c r="AM151" t="s">
        <v>40</v>
      </c>
      <c r="AN151" t="s">
        <v>40</v>
      </c>
    </row>
    <row r="152" spans="1:40">
      <c r="A152">
        <v>151</v>
      </c>
      <c r="B152" t="s">
        <v>40</v>
      </c>
      <c r="C152" t="s">
        <v>41</v>
      </c>
      <c r="D152">
        <v>19292</v>
      </c>
      <c r="E152">
        <v>16106</v>
      </c>
      <c r="F152" t="s">
        <v>1068</v>
      </c>
      <c r="G152" t="s">
        <v>40</v>
      </c>
      <c r="H152" t="s">
        <v>1058</v>
      </c>
      <c r="I152">
        <v>-3.0758333329999901</v>
      </c>
      <c r="J152">
        <v>37.353333329999899</v>
      </c>
      <c r="K152">
        <v>3</v>
      </c>
      <c r="L152">
        <v>4</v>
      </c>
      <c r="M152">
        <v>33</v>
      </c>
      <c r="N152" t="s">
        <v>746</v>
      </c>
      <c r="O152">
        <v>37</v>
      </c>
      <c r="P152">
        <v>21</v>
      </c>
      <c r="Q152">
        <v>12</v>
      </c>
      <c r="R152" t="s">
        <v>814</v>
      </c>
      <c r="S152" t="s">
        <v>40</v>
      </c>
      <c r="T152">
        <v>1306</v>
      </c>
      <c r="U152">
        <v>670</v>
      </c>
      <c r="V152" t="s">
        <v>1059</v>
      </c>
      <c r="W152" t="s">
        <v>1060</v>
      </c>
      <c r="X152" t="s">
        <v>1061</v>
      </c>
      <c r="Y152" t="s">
        <v>1062</v>
      </c>
      <c r="Z152" t="s">
        <v>40</v>
      </c>
      <c r="AA152" t="s">
        <v>40</v>
      </c>
      <c r="AB152" t="s">
        <v>40</v>
      </c>
      <c r="AC152" t="s">
        <v>40</v>
      </c>
      <c r="AD152" t="s">
        <v>40</v>
      </c>
      <c r="AE152" t="s">
        <v>40</v>
      </c>
      <c r="AF152" t="s">
        <v>40</v>
      </c>
      <c r="AG152" t="s">
        <v>40</v>
      </c>
      <c r="AH152" t="s">
        <v>40</v>
      </c>
      <c r="AI152" t="s">
        <v>40</v>
      </c>
      <c r="AJ152" t="s">
        <v>40</v>
      </c>
      <c r="AK152" t="s">
        <v>40</v>
      </c>
      <c r="AL152" t="s">
        <v>40</v>
      </c>
      <c r="AM152" t="s">
        <v>40</v>
      </c>
      <c r="AN152" t="s">
        <v>40</v>
      </c>
    </row>
    <row r="153" spans="1:40">
      <c r="A153">
        <v>152</v>
      </c>
      <c r="B153">
        <v>1</v>
      </c>
      <c r="C153" t="s">
        <v>41</v>
      </c>
      <c r="D153" t="s">
        <v>1069</v>
      </c>
      <c r="E153">
        <v>16115</v>
      </c>
      <c r="F153" t="s">
        <v>1070</v>
      </c>
      <c r="G153" t="s">
        <v>838</v>
      </c>
      <c r="H153" t="s">
        <v>811</v>
      </c>
      <c r="I153">
        <v>4.5</v>
      </c>
      <c r="J153">
        <v>11.1666666666666</v>
      </c>
      <c r="K153" t="s">
        <v>40</v>
      </c>
      <c r="L153" t="s">
        <v>40</v>
      </c>
      <c r="M153" t="s">
        <v>40</v>
      </c>
      <c r="N153" t="s">
        <v>40</v>
      </c>
      <c r="O153" t="s">
        <v>40</v>
      </c>
      <c r="P153" t="s">
        <v>40</v>
      </c>
      <c r="Q153" t="s">
        <v>40</v>
      </c>
      <c r="R153" t="s">
        <v>40</v>
      </c>
      <c r="S153" t="s">
        <v>40</v>
      </c>
      <c r="T153" t="s">
        <v>1071</v>
      </c>
      <c r="U153" t="s">
        <v>1072</v>
      </c>
      <c r="V153">
        <v>25</v>
      </c>
      <c r="W153" t="s">
        <v>1073</v>
      </c>
      <c r="X153" t="s">
        <v>40</v>
      </c>
      <c r="Y153" t="s">
        <v>40</v>
      </c>
      <c r="Z153" t="s">
        <v>40</v>
      </c>
      <c r="AA153" t="s">
        <v>40</v>
      </c>
      <c r="AB153" t="s">
        <v>40</v>
      </c>
      <c r="AC153" t="s">
        <v>40</v>
      </c>
      <c r="AD153" t="s">
        <v>40</v>
      </c>
      <c r="AE153" t="s">
        <v>40</v>
      </c>
      <c r="AF153" t="s">
        <v>40</v>
      </c>
      <c r="AG153" t="s">
        <v>40</v>
      </c>
      <c r="AH153" t="s">
        <v>40</v>
      </c>
      <c r="AI153" t="s">
        <v>40</v>
      </c>
      <c r="AJ153" t="s">
        <v>40</v>
      </c>
      <c r="AK153" t="s">
        <v>40</v>
      </c>
      <c r="AL153" t="s">
        <v>40</v>
      </c>
      <c r="AM153" t="s">
        <v>40</v>
      </c>
      <c r="AN153" t="s">
        <v>40</v>
      </c>
    </row>
    <row r="154" spans="1:40">
      <c r="A154">
        <v>153</v>
      </c>
      <c r="B154" t="s">
        <v>40</v>
      </c>
      <c r="C154" t="s">
        <v>41</v>
      </c>
      <c r="D154">
        <v>19388</v>
      </c>
      <c r="E154">
        <v>16121</v>
      </c>
      <c r="F154" t="s">
        <v>1074</v>
      </c>
      <c r="G154" t="s">
        <v>1075</v>
      </c>
      <c r="H154" t="s">
        <v>1076</v>
      </c>
      <c r="I154">
        <v>7.67</v>
      </c>
      <c r="J154">
        <v>5.2830000000000004</v>
      </c>
      <c r="K154">
        <v>7</v>
      </c>
      <c r="L154" t="s">
        <v>1077</v>
      </c>
      <c r="M154">
        <v>999</v>
      </c>
      <c r="N154" t="s">
        <v>707</v>
      </c>
      <c r="O154">
        <v>5</v>
      </c>
      <c r="P154" t="s">
        <v>1078</v>
      </c>
      <c r="Q154">
        <v>999</v>
      </c>
      <c r="R154" t="s">
        <v>814</v>
      </c>
      <c r="S154" t="s">
        <v>40</v>
      </c>
      <c r="T154">
        <v>600</v>
      </c>
      <c r="U154">
        <v>1367</v>
      </c>
      <c r="V154">
        <v>27</v>
      </c>
      <c r="W154">
        <v>999</v>
      </c>
      <c r="X154" t="s">
        <v>1079</v>
      </c>
      <c r="Y154" t="s">
        <v>770</v>
      </c>
      <c r="Z154" t="s">
        <v>40</v>
      </c>
      <c r="AA154" t="s">
        <v>40</v>
      </c>
      <c r="AB154" t="s">
        <v>40</v>
      </c>
      <c r="AC154" t="s">
        <v>40</v>
      </c>
      <c r="AD154" t="s">
        <v>40</v>
      </c>
      <c r="AE154" t="s">
        <v>40</v>
      </c>
      <c r="AF154" t="s">
        <v>40</v>
      </c>
      <c r="AG154" t="s">
        <v>40</v>
      </c>
      <c r="AH154" t="s">
        <v>40</v>
      </c>
      <c r="AI154" t="s">
        <v>40</v>
      </c>
      <c r="AJ154" t="s">
        <v>40</v>
      </c>
      <c r="AK154" t="s">
        <v>40</v>
      </c>
      <c r="AL154" t="s">
        <v>40</v>
      </c>
      <c r="AM154" t="s">
        <v>40</v>
      </c>
      <c r="AN154" t="s">
        <v>40</v>
      </c>
    </row>
    <row r="155" spans="1:40">
      <c r="A155">
        <v>154</v>
      </c>
      <c r="B155" t="s">
        <v>40</v>
      </c>
      <c r="C155" t="s">
        <v>78</v>
      </c>
      <c r="D155">
        <v>17085</v>
      </c>
      <c r="E155">
        <v>16126</v>
      </c>
      <c r="F155" t="s">
        <v>1080</v>
      </c>
      <c r="G155" t="s">
        <v>1081</v>
      </c>
      <c r="H155" t="s">
        <v>1082</v>
      </c>
      <c r="I155">
        <v>-6.68</v>
      </c>
      <c r="J155">
        <v>147.6</v>
      </c>
      <c r="K155" t="s">
        <v>40</v>
      </c>
      <c r="L155" t="s">
        <v>40</v>
      </c>
      <c r="M155" t="s">
        <v>40</v>
      </c>
      <c r="N155" t="s">
        <v>40</v>
      </c>
      <c r="O155" t="s">
        <v>40</v>
      </c>
      <c r="P155" t="s">
        <v>40</v>
      </c>
      <c r="Q155" t="s">
        <v>40</v>
      </c>
      <c r="R155" t="s">
        <v>40</v>
      </c>
      <c r="S155" t="s">
        <v>40</v>
      </c>
      <c r="T155">
        <v>65</v>
      </c>
      <c r="U155">
        <v>4000</v>
      </c>
      <c r="V155">
        <v>26.3</v>
      </c>
      <c r="W155" t="s">
        <v>1083</v>
      </c>
      <c r="X155" t="s">
        <v>40</v>
      </c>
      <c r="Y155" t="s">
        <v>40</v>
      </c>
      <c r="Z155" t="s">
        <v>40</v>
      </c>
      <c r="AA155" t="s">
        <v>40</v>
      </c>
      <c r="AB155" t="s">
        <v>40</v>
      </c>
      <c r="AC155" t="s">
        <v>40</v>
      </c>
      <c r="AD155" t="s">
        <v>40</v>
      </c>
      <c r="AE155" t="s">
        <v>40</v>
      </c>
      <c r="AF155" t="s">
        <v>40</v>
      </c>
      <c r="AG155" t="s">
        <v>40</v>
      </c>
      <c r="AH155" t="s">
        <v>40</v>
      </c>
      <c r="AI155" t="s">
        <v>40</v>
      </c>
      <c r="AJ155" t="s">
        <v>40</v>
      </c>
      <c r="AK155" t="s">
        <v>40</v>
      </c>
      <c r="AL155" t="s">
        <v>40</v>
      </c>
      <c r="AM155" t="s">
        <v>40</v>
      </c>
      <c r="AN155" t="s">
        <v>40</v>
      </c>
    </row>
    <row r="156" spans="1:40">
      <c r="A156">
        <v>155</v>
      </c>
      <c r="B156" t="s">
        <v>40</v>
      </c>
      <c r="C156" t="s">
        <v>721</v>
      </c>
      <c r="D156" t="s">
        <v>1084</v>
      </c>
      <c r="E156">
        <v>16140</v>
      </c>
      <c r="F156" t="s">
        <v>1085</v>
      </c>
      <c r="G156" t="s">
        <v>1085</v>
      </c>
      <c r="H156" t="s">
        <v>751</v>
      </c>
      <c r="I156">
        <v>12.83333333</v>
      </c>
      <c r="J156">
        <v>39.833333330000002</v>
      </c>
      <c r="K156" t="s">
        <v>40</v>
      </c>
      <c r="L156" t="s">
        <v>40</v>
      </c>
      <c r="M156" t="s">
        <v>40</v>
      </c>
      <c r="N156" t="s">
        <v>40</v>
      </c>
      <c r="O156" t="s">
        <v>40</v>
      </c>
      <c r="P156" t="s">
        <v>40</v>
      </c>
      <c r="Q156" t="s">
        <v>40</v>
      </c>
      <c r="R156" t="s">
        <v>40</v>
      </c>
      <c r="S156" t="s">
        <v>40</v>
      </c>
      <c r="T156">
        <v>1895</v>
      </c>
      <c r="U156">
        <v>600</v>
      </c>
      <c r="V156">
        <v>17.899999999999899</v>
      </c>
      <c r="W156" t="s">
        <v>724</v>
      </c>
      <c r="X156" t="s">
        <v>1086</v>
      </c>
      <c r="Y156" t="s">
        <v>899</v>
      </c>
      <c r="Z156" t="s">
        <v>40</v>
      </c>
      <c r="AA156" t="s">
        <v>40</v>
      </c>
      <c r="AB156" t="s">
        <v>40</v>
      </c>
      <c r="AC156" t="s">
        <v>40</v>
      </c>
      <c r="AD156" t="s">
        <v>40</v>
      </c>
      <c r="AE156" t="s">
        <v>40</v>
      </c>
      <c r="AF156" t="s">
        <v>40</v>
      </c>
      <c r="AG156" t="s">
        <v>40</v>
      </c>
      <c r="AH156" t="s">
        <v>40</v>
      </c>
      <c r="AI156" t="s">
        <v>40</v>
      </c>
      <c r="AJ156" t="s">
        <v>40</v>
      </c>
      <c r="AK156" t="s">
        <v>40</v>
      </c>
      <c r="AL156" t="s">
        <v>40</v>
      </c>
      <c r="AM156" t="s">
        <v>40</v>
      </c>
      <c r="AN156" t="s">
        <v>40</v>
      </c>
    </row>
    <row r="157" spans="1:40">
      <c r="A157">
        <v>156</v>
      </c>
      <c r="B157" t="s">
        <v>40</v>
      </c>
      <c r="C157" t="s">
        <v>721</v>
      </c>
      <c r="D157" t="s">
        <v>1087</v>
      </c>
      <c r="E157">
        <v>16140</v>
      </c>
      <c r="F157" t="s">
        <v>1088</v>
      </c>
      <c r="G157" t="s">
        <v>1088</v>
      </c>
      <c r="H157" t="s">
        <v>751</v>
      </c>
      <c r="I157">
        <v>12.83333333</v>
      </c>
      <c r="J157">
        <v>39.833333330000002</v>
      </c>
      <c r="K157" t="s">
        <v>40</v>
      </c>
      <c r="L157" t="s">
        <v>40</v>
      </c>
      <c r="M157" t="s">
        <v>40</v>
      </c>
      <c r="N157" t="s">
        <v>40</v>
      </c>
      <c r="O157" t="s">
        <v>40</v>
      </c>
      <c r="P157" t="s">
        <v>40</v>
      </c>
      <c r="Q157" t="s">
        <v>40</v>
      </c>
      <c r="R157" t="s">
        <v>40</v>
      </c>
      <c r="S157" t="s">
        <v>40</v>
      </c>
      <c r="T157">
        <v>1895</v>
      </c>
      <c r="U157">
        <v>600</v>
      </c>
      <c r="V157">
        <v>17.899999999999899</v>
      </c>
      <c r="W157" t="s">
        <v>724</v>
      </c>
      <c r="X157" t="s">
        <v>1089</v>
      </c>
      <c r="Y157" t="s">
        <v>899</v>
      </c>
      <c r="Z157" t="s">
        <v>40</v>
      </c>
      <c r="AA157" t="s">
        <v>40</v>
      </c>
      <c r="AB157" t="s">
        <v>40</v>
      </c>
      <c r="AC157" t="s">
        <v>40</v>
      </c>
      <c r="AD157" t="s">
        <v>40</v>
      </c>
      <c r="AE157" t="s">
        <v>40</v>
      </c>
      <c r="AF157" t="s">
        <v>40</v>
      </c>
      <c r="AG157" t="s">
        <v>40</v>
      </c>
      <c r="AH157" t="s">
        <v>40</v>
      </c>
      <c r="AI157" t="s">
        <v>40</v>
      </c>
      <c r="AJ157" t="s">
        <v>40</v>
      </c>
      <c r="AK157" t="s">
        <v>40</v>
      </c>
      <c r="AL157" t="s">
        <v>40</v>
      </c>
      <c r="AM157" t="s">
        <v>40</v>
      </c>
      <c r="AN157" t="s">
        <v>40</v>
      </c>
    </row>
    <row r="158" spans="1:40">
      <c r="A158">
        <v>157</v>
      </c>
      <c r="B158" t="s">
        <v>40</v>
      </c>
      <c r="C158" t="s">
        <v>721</v>
      </c>
      <c r="D158" t="s">
        <v>1090</v>
      </c>
      <c r="E158">
        <v>16140</v>
      </c>
      <c r="F158" t="s">
        <v>1091</v>
      </c>
      <c r="G158" t="s">
        <v>1091</v>
      </c>
      <c r="H158" t="s">
        <v>751</v>
      </c>
      <c r="I158">
        <v>12.83333333</v>
      </c>
      <c r="J158">
        <v>39.833333330000002</v>
      </c>
      <c r="K158" t="s">
        <v>40</v>
      </c>
      <c r="L158" t="s">
        <v>40</v>
      </c>
      <c r="M158" t="s">
        <v>40</v>
      </c>
      <c r="N158" t="s">
        <v>40</v>
      </c>
      <c r="O158" t="s">
        <v>40</v>
      </c>
      <c r="P158" t="s">
        <v>40</v>
      </c>
      <c r="Q158" t="s">
        <v>40</v>
      </c>
      <c r="R158" t="s">
        <v>40</v>
      </c>
      <c r="S158" t="s">
        <v>40</v>
      </c>
      <c r="T158">
        <v>1871</v>
      </c>
      <c r="U158">
        <v>600</v>
      </c>
      <c r="V158">
        <v>17.899999999999899</v>
      </c>
      <c r="W158" t="s">
        <v>724</v>
      </c>
      <c r="X158" t="s">
        <v>1092</v>
      </c>
      <c r="Y158" t="s">
        <v>899</v>
      </c>
      <c r="Z158" t="s">
        <v>40</v>
      </c>
      <c r="AA158" t="s">
        <v>40</v>
      </c>
      <c r="AB158" t="s">
        <v>40</v>
      </c>
      <c r="AC158" t="s">
        <v>40</v>
      </c>
      <c r="AD158" t="s">
        <v>40</v>
      </c>
      <c r="AE158" t="s">
        <v>40</v>
      </c>
      <c r="AF158" t="s">
        <v>40</v>
      </c>
      <c r="AG158" t="s">
        <v>40</v>
      </c>
      <c r="AH158" t="s">
        <v>40</v>
      </c>
      <c r="AI158" t="s">
        <v>40</v>
      </c>
      <c r="AJ158" t="s">
        <v>40</v>
      </c>
      <c r="AK158" t="s">
        <v>40</v>
      </c>
      <c r="AL158" t="s">
        <v>40</v>
      </c>
      <c r="AM158" t="s">
        <v>40</v>
      </c>
      <c r="AN158" t="s">
        <v>40</v>
      </c>
    </row>
    <row r="159" spans="1:40">
      <c r="A159">
        <v>158</v>
      </c>
      <c r="B159" t="s">
        <v>40</v>
      </c>
      <c r="C159" t="s">
        <v>721</v>
      </c>
      <c r="D159" t="s">
        <v>1093</v>
      </c>
      <c r="E159">
        <v>16140</v>
      </c>
      <c r="F159" t="s">
        <v>1094</v>
      </c>
      <c r="G159" t="s">
        <v>1094</v>
      </c>
      <c r="H159" t="s">
        <v>751</v>
      </c>
      <c r="I159">
        <v>12.83333333</v>
      </c>
      <c r="J159">
        <v>39.833333330000002</v>
      </c>
      <c r="K159" t="s">
        <v>40</v>
      </c>
      <c r="L159" t="s">
        <v>40</v>
      </c>
      <c r="M159" t="s">
        <v>40</v>
      </c>
      <c r="N159" t="s">
        <v>40</v>
      </c>
      <c r="O159" t="s">
        <v>40</v>
      </c>
      <c r="P159" t="s">
        <v>40</v>
      </c>
      <c r="Q159" t="s">
        <v>40</v>
      </c>
      <c r="R159" t="s">
        <v>40</v>
      </c>
      <c r="S159" t="s">
        <v>40</v>
      </c>
      <c r="T159">
        <v>1970</v>
      </c>
      <c r="U159">
        <v>600</v>
      </c>
      <c r="V159">
        <v>17.899999999999899</v>
      </c>
      <c r="W159" t="s">
        <v>724</v>
      </c>
      <c r="X159" t="s">
        <v>1095</v>
      </c>
      <c r="Y159" t="s">
        <v>899</v>
      </c>
      <c r="Z159" t="s">
        <v>40</v>
      </c>
      <c r="AA159" t="s">
        <v>40</v>
      </c>
      <c r="AB159" t="s">
        <v>40</v>
      </c>
      <c r="AC159" t="s">
        <v>40</v>
      </c>
      <c r="AD159" t="s">
        <v>40</v>
      </c>
      <c r="AE159" t="s">
        <v>40</v>
      </c>
      <c r="AF159" t="s">
        <v>40</v>
      </c>
      <c r="AG159" t="s">
        <v>40</v>
      </c>
      <c r="AH159" t="s">
        <v>40</v>
      </c>
      <c r="AI159" t="s">
        <v>40</v>
      </c>
      <c r="AJ159" t="s">
        <v>40</v>
      </c>
      <c r="AK159" t="s">
        <v>40</v>
      </c>
      <c r="AL159" t="s">
        <v>40</v>
      </c>
      <c r="AM159" t="s">
        <v>40</v>
      </c>
      <c r="AN159" t="s">
        <v>40</v>
      </c>
    </row>
    <row r="160" spans="1:40">
      <c r="A160">
        <v>159</v>
      </c>
      <c r="B160" t="s">
        <v>40</v>
      </c>
      <c r="C160" t="s">
        <v>721</v>
      </c>
      <c r="D160" t="s">
        <v>1096</v>
      </c>
      <c r="E160">
        <v>16140</v>
      </c>
      <c r="F160" t="s">
        <v>1097</v>
      </c>
      <c r="G160" t="s">
        <v>1097</v>
      </c>
      <c r="H160" t="s">
        <v>751</v>
      </c>
      <c r="I160">
        <v>12.83333333</v>
      </c>
      <c r="J160">
        <v>39.833333330000002</v>
      </c>
      <c r="K160" t="s">
        <v>40</v>
      </c>
      <c r="L160" t="s">
        <v>40</v>
      </c>
      <c r="M160" t="s">
        <v>40</v>
      </c>
      <c r="N160" t="s">
        <v>40</v>
      </c>
      <c r="O160" t="s">
        <v>40</v>
      </c>
      <c r="P160" t="s">
        <v>40</v>
      </c>
      <c r="Q160" t="s">
        <v>40</v>
      </c>
      <c r="R160" t="s">
        <v>40</v>
      </c>
      <c r="S160" t="s">
        <v>40</v>
      </c>
      <c r="T160">
        <v>2025</v>
      </c>
      <c r="U160">
        <v>600</v>
      </c>
      <c r="V160">
        <v>17.899999999999899</v>
      </c>
      <c r="W160" t="s">
        <v>724</v>
      </c>
      <c r="X160" t="s">
        <v>1098</v>
      </c>
      <c r="Y160" t="s">
        <v>899</v>
      </c>
      <c r="Z160" t="s">
        <v>40</v>
      </c>
      <c r="AA160" t="s">
        <v>40</v>
      </c>
      <c r="AB160" t="s">
        <v>40</v>
      </c>
      <c r="AC160" t="s">
        <v>40</v>
      </c>
      <c r="AD160" t="s">
        <v>40</v>
      </c>
      <c r="AE160" t="s">
        <v>40</v>
      </c>
      <c r="AF160" t="s">
        <v>40</v>
      </c>
      <c r="AG160" t="s">
        <v>40</v>
      </c>
      <c r="AH160" t="s">
        <v>40</v>
      </c>
      <c r="AI160" t="s">
        <v>40</v>
      </c>
      <c r="AJ160" t="s">
        <v>40</v>
      </c>
      <c r="AK160" t="s">
        <v>40</v>
      </c>
      <c r="AL160" t="s">
        <v>40</v>
      </c>
      <c r="AM160" t="s">
        <v>40</v>
      </c>
      <c r="AN160" t="s">
        <v>40</v>
      </c>
    </row>
    <row r="161" spans="1:40">
      <c r="A161">
        <v>160</v>
      </c>
      <c r="B161" t="s">
        <v>40</v>
      </c>
      <c r="C161" t="s">
        <v>721</v>
      </c>
      <c r="D161" t="s">
        <v>1099</v>
      </c>
      <c r="E161">
        <v>16140</v>
      </c>
      <c r="F161" t="s">
        <v>1100</v>
      </c>
      <c r="G161" t="s">
        <v>1100</v>
      </c>
      <c r="H161" t="s">
        <v>751</v>
      </c>
      <c r="I161">
        <v>12.83333333</v>
      </c>
      <c r="J161">
        <v>39.833333330000002</v>
      </c>
      <c r="K161" t="s">
        <v>40</v>
      </c>
      <c r="L161" t="s">
        <v>40</v>
      </c>
      <c r="M161" t="s">
        <v>40</v>
      </c>
      <c r="N161" t="s">
        <v>40</v>
      </c>
      <c r="O161" t="s">
        <v>40</v>
      </c>
      <c r="P161" t="s">
        <v>40</v>
      </c>
      <c r="Q161" t="s">
        <v>40</v>
      </c>
      <c r="R161" t="s">
        <v>40</v>
      </c>
      <c r="S161" t="s">
        <v>40</v>
      </c>
      <c r="T161">
        <v>2050</v>
      </c>
      <c r="U161">
        <v>600</v>
      </c>
      <c r="V161">
        <v>17.899999999999899</v>
      </c>
      <c r="W161" t="s">
        <v>724</v>
      </c>
      <c r="X161" t="s">
        <v>1101</v>
      </c>
      <c r="Y161" t="s">
        <v>899</v>
      </c>
      <c r="Z161" t="s">
        <v>40</v>
      </c>
      <c r="AA161" t="s">
        <v>40</v>
      </c>
      <c r="AB161" t="s">
        <v>40</v>
      </c>
      <c r="AC161" t="s">
        <v>40</v>
      </c>
      <c r="AD161" t="s">
        <v>40</v>
      </c>
      <c r="AE161" t="s">
        <v>40</v>
      </c>
      <c r="AF161" t="s">
        <v>40</v>
      </c>
      <c r="AG161" t="s">
        <v>40</v>
      </c>
      <c r="AH161" t="s">
        <v>40</v>
      </c>
      <c r="AI161" t="s">
        <v>40</v>
      </c>
      <c r="AJ161" t="s">
        <v>40</v>
      </c>
      <c r="AK161" t="s">
        <v>40</v>
      </c>
      <c r="AL161" t="s">
        <v>40</v>
      </c>
      <c r="AM161" t="s">
        <v>40</v>
      </c>
      <c r="AN161" t="s">
        <v>40</v>
      </c>
    </row>
    <row r="162" spans="1:40">
      <c r="A162">
        <v>161</v>
      </c>
      <c r="B162" t="s">
        <v>40</v>
      </c>
      <c r="C162" t="s">
        <v>721</v>
      </c>
      <c r="D162" t="s">
        <v>1102</v>
      </c>
      <c r="E162">
        <v>16140</v>
      </c>
      <c r="F162" t="s">
        <v>1103</v>
      </c>
      <c r="G162" t="s">
        <v>1103</v>
      </c>
      <c r="H162" t="s">
        <v>751</v>
      </c>
      <c r="I162">
        <v>8</v>
      </c>
      <c r="J162">
        <v>39</v>
      </c>
      <c r="K162" t="s">
        <v>40</v>
      </c>
      <c r="L162" t="s">
        <v>40</v>
      </c>
      <c r="M162" t="s">
        <v>40</v>
      </c>
      <c r="N162" t="s">
        <v>40</v>
      </c>
      <c r="O162" t="s">
        <v>40</v>
      </c>
      <c r="P162" t="s">
        <v>40</v>
      </c>
      <c r="Q162" t="s">
        <v>40</v>
      </c>
      <c r="R162" t="s">
        <v>40</v>
      </c>
      <c r="S162" t="s">
        <v>40</v>
      </c>
      <c r="T162">
        <v>2040</v>
      </c>
      <c r="U162">
        <v>600</v>
      </c>
      <c r="V162">
        <v>17.899999999999899</v>
      </c>
      <c r="W162" t="s">
        <v>724</v>
      </c>
      <c r="X162" t="s">
        <v>1104</v>
      </c>
      <c r="Y162" t="s">
        <v>899</v>
      </c>
      <c r="Z162" t="s">
        <v>40</v>
      </c>
      <c r="AA162" t="s">
        <v>40</v>
      </c>
      <c r="AB162" t="s">
        <v>40</v>
      </c>
      <c r="AC162" t="s">
        <v>40</v>
      </c>
      <c r="AD162" t="s">
        <v>40</v>
      </c>
      <c r="AE162" t="s">
        <v>40</v>
      </c>
      <c r="AF162" t="s">
        <v>40</v>
      </c>
      <c r="AG162" t="s">
        <v>40</v>
      </c>
      <c r="AH162" t="s">
        <v>40</v>
      </c>
      <c r="AI162" t="s">
        <v>40</v>
      </c>
      <c r="AJ162" t="s">
        <v>40</v>
      </c>
      <c r="AK162" t="s">
        <v>40</v>
      </c>
      <c r="AL162" t="s">
        <v>40</v>
      </c>
      <c r="AM162" t="s">
        <v>40</v>
      </c>
      <c r="AN162" t="s">
        <v>40</v>
      </c>
    </row>
    <row r="163" spans="1:40">
      <c r="A163">
        <v>162</v>
      </c>
      <c r="B163" t="s">
        <v>40</v>
      </c>
      <c r="C163" t="s">
        <v>721</v>
      </c>
      <c r="D163" t="s">
        <v>1105</v>
      </c>
      <c r="E163">
        <v>16140</v>
      </c>
      <c r="F163" t="s">
        <v>1106</v>
      </c>
      <c r="G163" t="s">
        <v>1106</v>
      </c>
      <c r="H163" t="s">
        <v>751</v>
      </c>
      <c r="I163">
        <v>8</v>
      </c>
      <c r="J163">
        <v>39</v>
      </c>
      <c r="K163" t="s">
        <v>40</v>
      </c>
      <c r="L163" t="s">
        <v>40</v>
      </c>
      <c r="M163" t="s">
        <v>40</v>
      </c>
      <c r="N163" t="s">
        <v>40</v>
      </c>
      <c r="O163" t="s">
        <v>40</v>
      </c>
      <c r="P163" t="s">
        <v>40</v>
      </c>
      <c r="Q163" t="s">
        <v>40</v>
      </c>
      <c r="R163" t="s">
        <v>40</v>
      </c>
      <c r="S163" t="s">
        <v>40</v>
      </c>
      <c r="T163">
        <v>2031</v>
      </c>
      <c r="U163">
        <v>600</v>
      </c>
      <c r="V163">
        <v>17.899999999999899</v>
      </c>
      <c r="W163" t="s">
        <v>724</v>
      </c>
      <c r="X163" t="s">
        <v>1107</v>
      </c>
      <c r="Y163" t="s">
        <v>899</v>
      </c>
      <c r="Z163" t="s">
        <v>40</v>
      </c>
      <c r="AA163" t="s">
        <v>40</v>
      </c>
      <c r="AB163" t="s">
        <v>40</v>
      </c>
      <c r="AC163" t="s">
        <v>40</v>
      </c>
      <c r="AD163" t="s">
        <v>40</v>
      </c>
      <c r="AE163" t="s">
        <v>40</v>
      </c>
      <c r="AF163" t="s">
        <v>40</v>
      </c>
      <c r="AG163" t="s">
        <v>40</v>
      </c>
      <c r="AH163" t="s">
        <v>40</v>
      </c>
      <c r="AI163" t="s">
        <v>40</v>
      </c>
      <c r="AJ163" t="s">
        <v>40</v>
      </c>
      <c r="AK163" t="s">
        <v>40</v>
      </c>
      <c r="AL163" t="s">
        <v>40</v>
      </c>
      <c r="AM163" t="s">
        <v>40</v>
      </c>
      <c r="AN163" t="s">
        <v>40</v>
      </c>
    </row>
    <row r="164" spans="1:40">
      <c r="A164">
        <v>163</v>
      </c>
      <c r="B164" t="s">
        <v>40</v>
      </c>
      <c r="C164" t="s">
        <v>41</v>
      </c>
      <c r="D164">
        <v>19262</v>
      </c>
      <c r="E164">
        <v>16184</v>
      </c>
      <c r="F164" t="s">
        <v>1108</v>
      </c>
      <c r="G164" t="s">
        <v>40</v>
      </c>
      <c r="H164" t="s">
        <v>1109</v>
      </c>
      <c r="I164" t="s">
        <v>1110</v>
      </c>
      <c r="J164" t="s">
        <v>1111</v>
      </c>
      <c r="K164" t="s">
        <v>40</v>
      </c>
      <c r="L164" t="s">
        <v>40</v>
      </c>
      <c r="M164" t="s">
        <v>40</v>
      </c>
      <c r="N164" t="s">
        <v>40</v>
      </c>
      <c r="O164" t="s">
        <v>40</v>
      </c>
      <c r="P164" t="s">
        <v>40</v>
      </c>
      <c r="Q164" t="s">
        <v>40</v>
      </c>
      <c r="R164" t="s">
        <v>40</v>
      </c>
      <c r="S164" t="s">
        <v>714</v>
      </c>
      <c r="T164" t="s">
        <v>1112</v>
      </c>
      <c r="U164">
        <v>1320</v>
      </c>
      <c r="V164">
        <v>999</v>
      </c>
      <c r="W164" t="s">
        <v>928</v>
      </c>
      <c r="X164" t="s">
        <v>1113</v>
      </c>
      <c r="Y164" t="s">
        <v>40</v>
      </c>
      <c r="Z164" t="s">
        <v>40</v>
      </c>
      <c r="AA164" t="s">
        <v>40</v>
      </c>
      <c r="AB164" t="s">
        <v>40</v>
      </c>
      <c r="AC164" t="s">
        <v>40</v>
      </c>
      <c r="AD164" t="s">
        <v>40</v>
      </c>
      <c r="AE164" t="s">
        <v>40</v>
      </c>
      <c r="AF164" t="s">
        <v>40</v>
      </c>
      <c r="AG164" t="s">
        <v>40</v>
      </c>
      <c r="AH164" t="s">
        <v>40</v>
      </c>
      <c r="AI164" t="s">
        <v>40</v>
      </c>
      <c r="AJ164" t="s">
        <v>40</v>
      </c>
      <c r="AK164" t="s">
        <v>40</v>
      </c>
      <c r="AL164" t="s">
        <v>40</v>
      </c>
      <c r="AM164" t="s">
        <v>40</v>
      </c>
      <c r="AN164" t="s">
        <v>40</v>
      </c>
    </row>
    <row r="165" spans="1:40">
      <c r="A165">
        <v>164</v>
      </c>
      <c r="B165" t="s">
        <v>40</v>
      </c>
      <c r="C165" t="s">
        <v>721</v>
      </c>
      <c r="D165" t="s">
        <v>1114</v>
      </c>
      <c r="E165">
        <v>16184</v>
      </c>
      <c r="F165" t="s">
        <v>1115</v>
      </c>
      <c r="G165" t="s">
        <v>1115</v>
      </c>
      <c r="H165" t="s">
        <v>1109</v>
      </c>
      <c r="I165" t="s">
        <v>40</v>
      </c>
      <c r="J165" t="s">
        <v>40</v>
      </c>
      <c r="K165" t="s">
        <v>40</v>
      </c>
      <c r="L165" t="s">
        <v>40</v>
      </c>
      <c r="M165" t="s">
        <v>40</v>
      </c>
      <c r="N165" t="s">
        <v>40</v>
      </c>
      <c r="O165" t="s">
        <v>40</v>
      </c>
      <c r="P165" t="s">
        <v>40</v>
      </c>
      <c r="Q165" t="s">
        <v>40</v>
      </c>
      <c r="R165" t="s">
        <v>40</v>
      </c>
      <c r="S165" t="s">
        <v>40</v>
      </c>
      <c r="T165" t="s">
        <v>40</v>
      </c>
      <c r="U165" t="s">
        <v>40</v>
      </c>
      <c r="V165" t="s">
        <v>40</v>
      </c>
      <c r="W165" t="s">
        <v>724</v>
      </c>
      <c r="X165" t="s">
        <v>40</v>
      </c>
      <c r="Y165" t="s">
        <v>779</v>
      </c>
      <c r="Z165" t="s">
        <v>40</v>
      </c>
      <c r="AA165" t="s">
        <v>40</v>
      </c>
      <c r="AB165" t="s">
        <v>40</v>
      </c>
      <c r="AC165" t="s">
        <v>40</v>
      </c>
      <c r="AD165" t="s">
        <v>40</v>
      </c>
      <c r="AE165" t="s">
        <v>40</v>
      </c>
      <c r="AF165" t="s">
        <v>40</v>
      </c>
      <c r="AG165" t="s">
        <v>40</v>
      </c>
      <c r="AH165" t="s">
        <v>40</v>
      </c>
      <c r="AI165" t="s">
        <v>40</v>
      </c>
      <c r="AJ165" t="s">
        <v>40</v>
      </c>
      <c r="AK165" t="s">
        <v>40</v>
      </c>
      <c r="AL165" t="s">
        <v>40</v>
      </c>
      <c r="AM165" t="s">
        <v>40</v>
      </c>
      <c r="AN165" t="s">
        <v>40</v>
      </c>
    </row>
    <row r="166" spans="1:40">
      <c r="A166">
        <v>165</v>
      </c>
      <c r="B166" t="s">
        <v>40</v>
      </c>
      <c r="C166" t="s">
        <v>721</v>
      </c>
      <c r="D166" t="s">
        <v>1116</v>
      </c>
      <c r="E166">
        <v>16184</v>
      </c>
      <c r="F166" t="s">
        <v>1117</v>
      </c>
      <c r="G166" t="s">
        <v>1117</v>
      </c>
      <c r="H166" t="s">
        <v>1109</v>
      </c>
      <c r="I166" t="s">
        <v>40</v>
      </c>
      <c r="J166" t="s">
        <v>40</v>
      </c>
      <c r="K166" t="s">
        <v>40</v>
      </c>
      <c r="L166" t="s">
        <v>40</v>
      </c>
      <c r="M166" t="s">
        <v>40</v>
      </c>
      <c r="N166" t="s">
        <v>40</v>
      </c>
      <c r="O166" t="s">
        <v>40</v>
      </c>
      <c r="P166" t="s">
        <v>40</v>
      </c>
      <c r="Q166" t="s">
        <v>40</v>
      </c>
      <c r="R166" t="s">
        <v>40</v>
      </c>
      <c r="S166" t="s">
        <v>40</v>
      </c>
      <c r="T166" t="s">
        <v>40</v>
      </c>
      <c r="U166" t="s">
        <v>40</v>
      </c>
      <c r="V166" t="s">
        <v>40</v>
      </c>
      <c r="W166" t="s">
        <v>724</v>
      </c>
      <c r="X166" t="s">
        <v>40</v>
      </c>
      <c r="Y166" t="s">
        <v>779</v>
      </c>
      <c r="Z166" t="s">
        <v>40</v>
      </c>
      <c r="AA166" t="s">
        <v>40</v>
      </c>
      <c r="AB166" t="s">
        <v>40</v>
      </c>
      <c r="AC166" t="s">
        <v>40</v>
      </c>
      <c r="AD166" t="s">
        <v>40</v>
      </c>
      <c r="AE166" t="s">
        <v>40</v>
      </c>
      <c r="AF166" t="s">
        <v>40</v>
      </c>
      <c r="AG166" t="s">
        <v>40</v>
      </c>
      <c r="AH166" t="s">
        <v>40</v>
      </c>
      <c r="AI166" t="s">
        <v>40</v>
      </c>
      <c r="AJ166" t="s">
        <v>40</v>
      </c>
      <c r="AK166" t="s">
        <v>40</v>
      </c>
      <c r="AL166" t="s">
        <v>40</v>
      </c>
      <c r="AM166" t="s">
        <v>40</v>
      </c>
      <c r="AN166" t="s">
        <v>40</v>
      </c>
    </row>
    <row r="167" spans="1:40">
      <c r="A167">
        <v>166</v>
      </c>
      <c r="B167" t="s">
        <v>40</v>
      </c>
      <c r="C167" t="s">
        <v>721</v>
      </c>
      <c r="D167" t="s">
        <v>1118</v>
      </c>
      <c r="E167">
        <v>16184</v>
      </c>
      <c r="F167" t="s">
        <v>40</v>
      </c>
      <c r="G167" t="s">
        <v>40</v>
      </c>
      <c r="H167" t="s">
        <v>1109</v>
      </c>
      <c r="I167" t="s">
        <v>40</v>
      </c>
      <c r="J167" t="s">
        <v>40</v>
      </c>
      <c r="K167" t="s">
        <v>40</v>
      </c>
      <c r="L167" t="s">
        <v>40</v>
      </c>
      <c r="M167" t="s">
        <v>40</v>
      </c>
      <c r="N167" t="s">
        <v>40</v>
      </c>
      <c r="O167" t="s">
        <v>40</v>
      </c>
      <c r="P167" t="s">
        <v>40</v>
      </c>
      <c r="Q167" t="s">
        <v>40</v>
      </c>
      <c r="R167" t="s">
        <v>40</v>
      </c>
      <c r="S167" t="s">
        <v>40</v>
      </c>
      <c r="T167" t="s">
        <v>40</v>
      </c>
      <c r="U167" t="s">
        <v>40</v>
      </c>
      <c r="V167" t="s">
        <v>40</v>
      </c>
      <c r="W167" t="s">
        <v>724</v>
      </c>
      <c r="X167" t="s">
        <v>40</v>
      </c>
      <c r="Y167" t="s">
        <v>779</v>
      </c>
      <c r="Z167" t="s">
        <v>40</v>
      </c>
      <c r="AA167" t="s">
        <v>40</v>
      </c>
      <c r="AB167" t="s">
        <v>40</v>
      </c>
      <c r="AC167" t="s">
        <v>40</v>
      </c>
      <c r="AD167" t="s">
        <v>40</v>
      </c>
      <c r="AE167" t="s">
        <v>40</v>
      </c>
      <c r="AF167" t="s">
        <v>40</v>
      </c>
      <c r="AG167" t="s">
        <v>40</v>
      </c>
      <c r="AH167" t="s">
        <v>40</v>
      </c>
      <c r="AI167" t="s">
        <v>40</v>
      </c>
      <c r="AJ167" t="s">
        <v>40</v>
      </c>
      <c r="AK167" t="s">
        <v>40</v>
      </c>
      <c r="AL167" t="s">
        <v>40</v>
      </c>
      <c r="AM167" t="s">
        <v>40</v>
      </c>
      <c r="AN167" t="s">
        <v>40</v>
      </c>
    </row>
    <row r="168" spans="1:40">
      <c r="A168">
        <v>167</v>
      </c>
      <c r="B168" t="s">
        <v>40</v>
      </c>
      <c r="C168" t="s">
        <v>41</v>
      </c>
      <c r="D168">
        <v>15551</v>
      </c>
      <c r="E168">
        <v>16187</v>
      </c>
      <c r="F168" t="s">
        <v>1119</v>
      </c>
      <c r="G168">
        <v>999</v>
      </c>
      <c r="H168" t="s">
        <v>823</v>
      </c>
      <c r="I168" t="s">
        <v>1120</v>
      </c>
      <c r="J168" t="s">
        <v>1121</v>
      </c>
      <c r="K168" t="s">
        <v>40</v>
      </c>
      <c r="L168" t="s">
        <v>40</v>
      </c>
      <c r="M168" t="s">
        <v>40</v>
      </c>
      <c r="N168" t="s">
        <v>40</v>
      </c>
      <c r="O168" t="s">
        <v>40</v>
      </c>
      <c r="P168" t="s">
        <v>40</v>
      </c>
      <c r="Q168" t="s">
        <v>40</v>
      </c>
      <c r="R168" t="s">
        <v>40</v>
      </c>
      <c r="S168" t="s">
        <v>40</v>
      </c>
      <c r="T168">
        <v>999</v>
      </c>
      <c r="U168" t="s">
        <v>1122</v>
      </c>
      <c r="V168">
        <v>999</v>
      </c>
      <c r="W168" t="s">
        <v>1123</v>
      </c>
      <c r="X168" t="s">
        <v>40</v>
      </c>
      <c r="Y168" t="s">
        <v>40</v>
      </c>
      <c r="Z168" t="s">
        <v>40</v>
      </c>
      <c r="AA168" t="s">
        <v>40</v>
      </c>
      <c r="AB168" t="s">
        <v>40</v>
      </c>
      <c r="AC168" t="s">
        <v>40</v>
      </c>
      <c r="AD168" t="s">
        <v>40</v>
      </c>
      <c r="AE168" t="s">
        <v>40</v>
      </c>
      <c r="AF168" t="s">
        <v>40</v>
      </c>
      <c r="AG168" t="s">
        <v>40</v>
      </c>
      <c r="AH168" t="s">
        <v>40</v>
      </c>
      <c r="AI168" t="s">
        <v>40</v>
      </c>
      <c r="AJ168" t="s">
        <v>40</v>
      </c>
      <c r="AK168" t="s">
        <v>40</v>
      </c>
      <c r="AL168" t="s">
        <v>40</v>
      </c>
      <c r="AM168" t="s">
        <v>40</v>
      </c>
      <c r="AN168" t="s">
        <v>40</v>
      </c>
    </row>
    <row r="169" spans="1:40">
      <c r="A169">
        <v>168</v>
      </c>
      <c r="B169" t="s">
        <v>40</v>
      </c>
      <c r="C169" t="s">
        <v>41</v>
      </c>
      <c r="D169">
        <v>15563</v>
      </c>
      <c r="E169">
        <v>16189</v>
      </c>
      <c r="F169" t="s">
        <v>1124</v>
      </c>
      <c r="G169" t="s">
        <v>1125</v>
      </c>
      <c r="H169" t="s">
        <v>783</v>
      </c>
      <c r="I169">
        <v>-14.767200000000001</v>
      </c>
      <c r="J169">
        <v>-64.164400000000001</v>
      </c>
      <c r="K169" t="s">
        <v>40</v>
      </c>
      <c r="L169" t="s">
        <v>40</v>
      </c>
      <c r="M169" t="s">
        <v>40</v>
      </c>
      <c r="N169" t="s">
        <v>40</v>
      </c>
      <c r="O169" t="s">
        <v>40</v>
      </c>
      <c r="P169" t="s">
        <v>40</v>
      </c>
      <c r="Q169" t="s">
        <v>40</v>
      </c>
      <c r="R169" t="s">
        <v>40</v>
      </c>
      <c r="S169" t="s">
        <v>40</v>
      </c>
      <c r="T169">
        <v>999</v>
      </c>
      <c r="U169">
        <v>999</v>
      </c>
      <c r="V169">
        <v>25</v>
      </c>
      <c r="W169" t="s">
        <v>1126</v>
      </c>
      <c r="X169" t="s">
        <v>40</v>
      </c>
      <c r="Y169" t="s">
        <v>40</v>
      </c>
      <c r="Z169" t="s">
        <v>40</v>
      </c>
      <c r="AA169" t="s">
        <v>40</v>
      </c>
      <c r="AB169" t="s">
        <v>40</v>
      </c>
      <c r="AC169" t="s">
        <v>40</v>
      </c>
      <c r="AD169" t="s">
        <v>40</v>
      </c>
      <c r="AE169" t="s">
        <v>40</v>
      </c>
      <c r="AF169" t="s">
        <v>40</v>
      </c>
      <c r="AG169" t="s">
        <v>40</v>
      </c>
      <c r="AH169" t="s">
        <v>40</v>
      </c>
      <c r="AI169" t="s">
        <v>40</v>
      </c>
      <c r="AJ169" t="s">
        <v>40</v>
      </c>
      <c r="AK169" t="s">
        <v>40</v>
      </c>
      <c r="AL169" t="s">
        <v>40</v>
      </c>
      <c r="AM169" t="s">
        <v>40</v>
      </c>
      <c r="AN169" t="s">
        <v>40</v>
      </c>
    </row>
    <row r="170" spans="1:40">
      <c r="A170">
        <v>169</v>
      </c>
      <c r="B170" t="s">
        <v>40</v>
      </c>
      <c r="C170" t="s">
        <v>41</v>
      </c>
      <c r="D170">
        <v>15564</v>
      </c>
      <c r="E170">
        <v>16189</v>
      </c>
      <c r="F170" t="s">
        <v>1127</v>
      </c>
      <c r="G170" t="s">
        <v>1128</v>
      </c>
      <c r="H170" t="s">
        <v>783</v>
      </c>
      <c r="I170">
        <v>-16.5810999999999</v>
      </c>
      <c r="J170">
        <v>-62.344200000000001</v>
      </c>
      <c r="K170" t="s">
        <v>40</v>
      </c>
      <c r="L170" t="s">
        <v>40</v>
      </c>
      <c r="M170" t="s">
        <v>40</v>
      </c>
      <c r="N170" t="s">
        <v>40</v>
      </c>
      <c r="O170" t="s">
        <v>40</v>
      </c>
      <c r="P170" t="s">
        <v>40</v>
      </c>
      <c r="Q170" t="s">
        <v>40</v>
      </c>
      <c r="R170" t="s">
        <v>40</v>
      </c>
      <c r="S170" t="s">
        <v>40</v>
      </c>
      <c r="T170">
        <v>999</v>
      </c>
      <c r="U170">
        <v>2800</v>
      </c>
      <c r="V170">
        <v>25</v>
      </c>
      <c r="W170" t="s">
        <v>1126</v>
      </c>
      <c r="X170" t="s">
        <v>40</v>
      </c>
      <c r="Y170" t="s">
        <v>40</v>
      </c>
      <c r="Z170" t="s">
        <v>40</v>
      </c>
      <c r="AA170" t="s">
        <v>40</v>
      </c>
      <c r="AB170" t="s">
        <v>40</v>
      </c>
      <c r="AC170" t="s">
        <v>40</v>
      </c>
      <c r="AD170" t="s">
        <v>40</v>
      </c>
      <c r="AE170" t="s">
        <v>40</v>
      </c>
      <c r="AF170" t="s">
        <v>40</v>
      </c>
      <c r="AG170" t="s">
        <v>40</v>
      </c>
      <c r="AH170" t="s">
        <v>40</v>
      </c>
      <c r="AI170" t="s">
        <v>40</v>
      </c>
      <c r="AJ170" t="s">
        <v>40</v>
      </c>
      <c r="AK170" t="s">
        <v>40</v>
      </c>
      <c r="AL170" t="s">
        <v>40</v>
      </c>
      <c r="AM170" t="s">
        <v>40</v>
      </c>
      <c r="AN170" t="s">
        <v>40</v>
      </c>
    </row>
    <row r="171" spans="1:40">
      <c r="A171">
        <v>170</v>
      </c>
      <c r="B171" t="s">
        <v>40</v>
      </c>
      <c r="C171" t="s">
        <v>41</v>
      </c>
      <c r="D171">
        <v>15565</v>
      </c>
      <c r="E171">
        <v>16189</v>
      </c>
      <c r="F171" t="s">
        <v>1129</v>
      </c>
      <c r="G171" t="s">
        <v>1128</v>
      </c>
      <c r="H171" t="s">
        <v>783</v>
      </c>
      <c r="I171">
        <v>-16.6313999999999</v>
      </c>
      <c r="J171">
        <v>-62.031100000000002</v>
      </c>
      <c r="K171" t="s">
        <v>40</v>
      </c>
      <c r="L171" t="s">
        <v>40</v>
      </c>
      <c r="M171" t="s">
        <v>40</v>
      </c>
      <c r="N171" t="s">
        <v>40</v>
      </c>
      <c r="O171" t="s">
        <v>40</v>
      </c>
      <c r="P171" t="s">
        <v>40</v>
      </c>
      <c r="Q171" t="s">
        <v>40</v>
      </c>
      <c r="R171" t="s">
        <v>40</v>
      </c>
      <c r="S171" t="s">
        <v>40</v>
      </c>
      <c r="T171">
        <v>999</v>
      </c>
      <c r="U171">
        <v>2800</v>
      </c>
      <c r="V171">
        <v>25</v>
      </c>
      <c r="W171" t="s">
        <v>1126</v>
      </c>
      <c r="X171" t="s">
        <v>1130</v>
      </c>
      <c r="Y171" t="s">
        <v>40</v>
      </c>
      <c r="Z171" t="s">
        <v>40</v>
      </c>
      <c r="AA171" t="s">
        <v>40</v>
      </c>
      <c r="AB171" t="s">
        <v>40</v>
      </c>
      <c r="AC171" t="s">
        <v>40</v>
      </c>
      <c r="AD171" t="s">
        <v>40</v>
      </c>
      <c r="AE171" t="s">
        <v>40</v>
      </c>
      <c r="AF171" t="s">
        <v>40</v>
      </c>
      <c r="AG171" t="s">
        <v>40</v>
      </c>
      <c r="AH171" t="s">
        <v>40</v>
      </c>
      <c r="AI171" t="s">
        <v>40</v>
      </c>
      <c r="AJ171" t="s">
        <v>40</v>
      </c>
      <c r="AK171" t="s">
        <v>40</v>
      </c>
      <c r="AL171" t="s">
        <v>40</v>
      </c>
      <c r="AM171" t="s">
        <v>40</v>
      </c>
      <c r="AN171" t="s">
        <v>40</v>
      </c>
    </row>
    <row r="172" spans="1:40">
      <c r="A172">
        <v>171</v>
      </c>
      <c r="B172" t="s">
        <v>40</v>
      </c>
      <c r="C172" t="s">
        <v>41</v>
      </c>
      <c r="D172">
        <v>15565</v>
      </c>
      <c r="E172">
        <v>16189</v>
      </c>
      <c r="F172" t="s">
        <v>1124</v>
      </c>
      <c r="G172" t="s">
        <v>1125</v>
      </c>
      <c r="H172" t="s">
        <v>783</v>
      </c>
      <c r="I172">
        <v>-14.9594</v>
      </c>
      <c r="J172">
        <v>-64.347800000000007</v>
      </c>
      <c r="K172" t="s">
        <v>40</v>
      </c>
      <c r="L172" t="s">
        <v>40</v>
      </c>
      <c r="M172" t="s">
        <v>40</v>
      </c>
      <c r="N172" t="s">
        <v>40</v>
      </c>
      <c r="O172" t="s">
        <v>40</v>
      </c>
      <c r="P172" t="s">
        <v>40</v>
      </c>
      <c r="Q172" t="s">
        <v>40</v>
      </c>
      <c r="R172" t="s">
        <v>40</v>
      </c>
      <c r="S172" t="s">
        <v>40</v>
      </c>
      <c r="T172">
        <v>999</v>
      </c>
      <c r="U172">
        <v>999</v>
      </c>
      <c r="V172">
        <v>25</v>
      </c>
      <c r="W172" t="s">
        <v>1126</v>
      </c>
      <c r="X172" t="s">
        <v>1130</v>
      </c>
      <c r="Y172" t="s">
        <v>40</v>
      </c>
      <c r="Z172" t="s">
        <v>40</v>
      </c>
      <c r="AA172" t="s">
        <v>40</v>
      </c>
      <c r="AB172" t="s">
        <v>40</v>
      </c>
      <c r="AC172" t="s">
        <v>40</v>
      </c>
      <c r="AD172" t="s">
        <v>40</v>
      </c>
      <c r="AE172" t="s">
        <v>40</v>
      </c>
      <c r="AF172" t="s">
        <v>40</v>
      </c>
      <c r="AG172" t="s">
        <v>40</v>
      </c>
      <c r="AH172" t="s">
        <v>40</v>
      </c>
      <c r="AI172" t="s">
        <v>40</v>
      </c>
      <c r="AJ172" t="s">
        <v>40</v>
      </c>
      <c r="AK172" t="s">
        <v>40</v>
      </c>
      <c r="AL172" t="s">
        <v>40</v>
      </c>
      <c r="AM172" t="s">
        <v>40</v>
      </c>
      <c r="AN172" t="s">
        <v>40</v>
      </c>
    </row>
    <row r="173" spans="1:40">
      <c r="A173">
        <v>172</v>
      </c>
      <c r="B173" t="s">
        <v>40</v>
      </c>
      <c r="C173" t="s">
        <v>41</v>
      </c>
      <c r="D173">
        <v>15567</v>
      </c>
      <c r="E173">
        <v>16189</v>
      </c>
      <c r="F173" t="s">
        <v>1131</v>
      </c>
      <c r="G173" t="s">
        <v>1128</v>
      </c>
      <c r="H173" t="s">
        <v>783</v>
      </c>
      <c r="I173">
        <v>-14.2213999999999</v>
      </c>
      <c r="J173">
        <v>-62.700800000000001</v>
      </c>
      <c r="K173" t="s">
        <v>40</v>
      </c>
      <c r="L173" t="s">
        <v>40</v>
      </c>
      <c r="M173" t="s">
        <v>40</v>
      </c>
      <c r="N173" t="s">
        <v>40</v>
      </c>
      <c r="O173" t="s">
        <v>40</v>
      </c>
      <c r="P173" t="s">
        <v>40</v>
      </c>
      <c r="Q173" t="s">
        <v>40</v>
      </c>
      <c r="R173" t="s">
        <v>40</v>
      </c>
      <c r="S173" t="s">
        <v>40</v>
      </c>
      <c r="T173">
        <v>999</v>
      </c>
      <c r="U173">
        <v>1800</v>
      </c>
      <c r="V173">
        <v>25</v>
      </c>
      <c r="W173" t="s">
        <v>1126</v>
      </c>
      <c r="X173" t="s">
        <v>40</v>
      </c>
      <c r="Y173" t="s">
        <v>40</v>
      </c>
      <c r="Z173" t="s">
        <v>40</v>
      </c>
      <c r="AA173" t="s">
        <v>40</v>
      </c>
      <c r="AB173" t="s">
        <v>40</v>
      </c>
      <c r="AC173" t="s">
        <v>40</v>
      </c>
      <c r="AD173" t="s">
        <v>40</v>
      </c>
      <c r="AE173" t="s">
        <v>40</v>
      </c>
      <c r="AF173" t="s">
        <v>40</v>
      </c>
      <c r="AG173" t="s">
        <v>40</v>
      </c>
      <c r="AH173" t="s">
        <v>40</v>
      </c>
      <c r="AI173" t="s">
        <v>40</v>
      </c>
      <c r="AJ173" t="s">
        <v>40</v>
      </c>
      <c r="AK173" t="s">
        <v>40</v>
      </c>
      <c r="AL173" t="s">
        <v>40</v>
      </c>
      <c r="AM173" t="s">
        <v>40</v>
      </c>
      <c r="AN173" t="s">
        <v>40</v>
      </c>
    </row>
    <row r="174" spans="1:40">
      <c r="A174">
        <v>173</v>
      </c>
      <c r="B174" t="s">
        <v>40</v>
      </c>
      <c r="C174" t="s">
        <v>41</v>
      </c>
      <c r="D174">
        <v>15568</v>
      </c>
      <c r="E174">
        <v>16189</v>
      </c>
      <c r="F174" t="s">
        <v>1131</v>
      </c>
      <c r="G174" t="s">
        <v>1128</v>
      </c>
      <c r="H174" t="s">
        <v>783</v>
      </c>
      <c r="I174">
        <v>-14.1808</v>
      </c>
      <c r="J174">
        <v>-61.031700000000001</v>
      </c>
      <c r="K174" t="s">
        <v>40</v>
      </c>
      <c r="L174" t="s">
        <v>40</v>
      </c>
      <c r="M174" t="s">
        <v>40</v>
      </c>
      <c r="N174" t="s">
        <v>40</v>
      </c>
      <c r="O174" t="s">
        <v>40</v>
      </c>
      <c r="P174" t="s">
        <v>40</v>
      </c>
      <c r="Q174" t="s">
        <v>40</v>
      </c>
      <c r="R174" t="s">
        <v>40</v>
      </c>
      <c r="S174" t="s">
        <v>40</v>
      </c>
      <c r="T174">
        <v>999</v>
      </c>
      <c r="U174">
        <v>1800</v>
      </c>
      <c r="V174">
        <v>25</v>
      </c>
      <c r="W174" t="s">
        <v>1126</v>
      </c>
      <c r="X174" t="s">
        <v>40</v>
      </c>
      <c r="Y174" t="s">
        <v>40</v>
      </c>
      <c r="Z174" t="s">
        <v>40</v>
      </c>
      <c r="AA174" t="s">
        <v>40</v>
      </c>
      <c r="AB174" t="s">
        <v>40</v>
      </c>
      <c r="AC174" t="s">
        <v>40</v>
      </c>
      <c r="AD174" t="s">
        <v>40</v>
      </c>
      <c r="AE174" t="s">
        <v>40</v>
      </c>
      <c r="AF174" t="s">
        <v>40</v>
      </c>
      <c r="AG174" t="s">
        <v>40</v>
      </c>
      <c r="AH174" t="s">
        <v>40</v>
      </c>
      <c r="AI174" t="s">
        <v>40</v>
      </c>
      <c r="AJ174" t="s">
        <v>40</v>
      </c>
      <c r="AK174" t="s">
        <v>40</v>
      </c>
      <c r="AL174" t="s">
        <v>40</v>
      </c>
      <c r="AM174" t="s">
        <v>40</v>
      </c>
      <c r="AN174" t="s">
        <v>40</v>
      </c>
    </row>
    <row r="175" spans="1:40">
      <c r="A175">
        <v>174</v>
      </c>
      <c r="B175" t="s">
        <v>40</v>
      </c>
      <c r="C175" t="s">
        <v>41</v>
      </c>
      <c r="D175">
        <v>15569</v>
      </c>
      <c r="E175">
        <v>16189</v>
      </c>
      <c r="F175" t="s">
        <v>1132</v>
      </c>
      <c r="G175" t="s">
        <v>1125</v>
      </c>
      <c r="H175" t="s">
        <v>783</v>
      </c>
      <c r="I175">
        <v>-13.0764</v>
      </c>
      <c r="J175">
        <v>-64.298599999999894</v>
      </c>
      <c r="K175" t="s">
        <v>40</v>
      </c>
      <c r="L175" t="s">
        <v>40</v>
      </c>
      <c r="M175" t="s">
        <v>40</v>
      </c>
      <c r="N175" t="s">
        <v>40</v>
      </c>
      <c r="O175" t="s">
        <v>40</v>
      </c>
      <c r="P175" t="s">
        <v>40</v>
      </c>
      <c r="Q175" t="s">
        <v>40</v>
      </c>
      <c r="R175" t="s">
        <v>40</v>
      </c>
      <c r="S175" t="s">
        <v>40</v>
      </c>
      <c r="T175">
        <v>999</v>
      </c>
      <c r="U175">
        <v>999</v>
      </c>
      <c r="V175">
        <v>25</v>
      </c>
      <c r="W175" t="s">
        <v>1126</v>
      </c>
      <c r="X175" t="s">
        <v>40</v>
      </c>
      <c r="Y175" t="s">
        <v>40</v>
      </c>
      <c r="Z175" t="s">
        <v>40</v>
      </c>
      <c r="AA175" t="s">
        <v>40</v>
      </c>
      <c r="AB175" t="s">
        <v>40</v>
      </c>
      <c r="AC175" t="s">
        <v>40</v>
      </c>
      <c r="AD175" t="s">
        <v>40</v>
      </c>
      <c r="AE175" t="s">
        <v>40</v>
      </c>
      <c r="AF175" t="s">
        <v>40</v>
      </c>
      <c r="AG175" t="s">
        <v>40</v>
      </c>
      <c r="AH175" t="s">
        <v>40</v>
      </c>
      <c r="AI175" t="s">
        <v>40</v>
      </c>
      <c r="AJ175" t="s">
        <v>40</v>
      </c>
      <c r="AK175" t="s">
        <v>40</v>
      </c>
      <c r="AL175" t="s">
        <v>40</v>
      </c>
      <c r="AM175" t="s">
        <v>40</v>
      </c>
      <c r="AN175" t="s">
        <v>40</v>
      </c>
    </row>
    <row r="176" spans="1:40">
      <c r="A176">
        <v>175</v>
      </c>
      <c r="B176" t="s">
        <v>40</v>
      </c>
      <c r="C176" t="s">
        <v>41</v>
      </c>
      <c r="D176">
        <v>15570</v>
      </c>
      <c r="E176">
        <v>16189</v>
      </c>
      <c r="F176" t="s">
        <v>1133</v>
      </c>
      <c r="G176" t="s">
        <v>1128</v>
      </c>
      <c r="H176" t="s">
        <v>783</v>
      </c>
      <c r="I176">
        <v>-16.5214</v>
      </c>
      <c r="J176">
        <v>-62.3142</v>
      </c>
      <c r="K176" t="s">
        <v>40</v>
      </c>
      <c r="L176" t="s">
        <v>40</v>
      </c>
      <c r="M176" t="s">
        <v>40</v>
      </c>
      <c r="N176" t="s">
        <v>40</v>
      </c>
      <c r="O176" t="s">
        <v>40</v>
      </c>
      <c r="P176" t="s">
        <v>40</v>
      </c>
      <c r="Q176" t="s">
        <v>40</v>
      </c>
      <c r="R176" t="s">
        <v>40</v>
      </c>
      <c r="S176" t="s">
        <v>40</v>
      </c>
      <c r="T176">
        <v>999</v>
      </c>
      <c r="U176">
        <v>2800</v>
      </c>
      <c r="V176">
        <v>25</v>
      </c>
      <c r="W176" t="s">
        <v>1126</v>
      </c>
      <c r="X176" t="s">
        <v>40</v>
      </c>
      <c r="Y176" t="s">
        <v>40</v>
      </c>
      <c r="Z176" t="s">
        <v>40</v>
      </c>
      <c r="AA176" t="s">
        <v>40</v>
      </c>
      <c r="AB176" t="s">
        <v>40</v>
      </c>
      <c r="AC176" t="s">
        <v>40</v>
      </c>
      <c r="AD176" t="s">
        <v>40</v>
      </c>
      <c r="AE176" t="s">
        <v>40</v>
      </c>
      <c r="AF176" t="s">
        <v>40</v>
      </c>
      <c r="AG176" t="s">
        <v>40</v>
      </c>
      <c r="AH176" t="s">
        <v>40</v>
      </c>
      <c r="AI176" t="s">
        <v>40</v>
      </c>
      <c r="AJ176" t="s">
        <v>40</v>
      </c>
      <c r="AK176" t="s">
        <v>40</v>
      </c>
      <c r="AL176" t="s">
        <v>40</v>
      </c>
      <c r="AM176" t="s">
        <v>40</v>
      </c>
      <c r="AN176" t="s">
        <v>40</v>
      </c>
    </row>
    <row r="177" spans="1:40">
      <c r="A177">
        <v>176</v>
      </c>
      <c r="B177" t="s">
        <v>40</v>
      </c>
      <c r="C177" t="s">
        <v>41</v>
      </c>
      <c r="D177">
        <v>15571</v>
      </c>
      <c r="E177">
        <v>16189</v>
      </c>
      <c r="F177" t="s">
        <v>1132</v>
      </c>
      <c r="G177" t="s">
        <v>1125</v>
      </c>
      <c r="H177" t="s">
        <v>783</v>
      </c>
      <c r="I177">
        <v>-14.7974999999999</v>
      </c>
      <c r="J177">
        <v>-64.140600000000006</v>
      </c>
      <c r="K177" t="s">
        <v>40</v>
      </c>
      <c r="L177" t="s">
        <v>40</v>
      </c>
      <c r="M177" t="s">
        <v>40</v>
      </c>
      <c r="N177" t="s">
        <v>40</v>
      </c>
      <c r="O177" t="s">
        <v>40</v>
      </c>
      <c r="P177" t="s">
        <v>40</v>
      </c>
      <c r="Q177" t="s">
        <v>40</v>
      </c>
      <c r="R177" t="s">
        <v>40</v>
      </c>
      <c r="S177" t="s">
        <v>40</v>
      </c>
      <c r="T177">
        <v>999</v>
      </c>
      <c r="U177">
        <v>999</v>
      </c>
      <c r="V177">
        <v>25</v>
      </c>
      <c r="W177" t="s">
        <v>1126</v>
      </c>
      <c r="X177" t="s">
        <v>40</v>
      </c>
      <c r="Y177" t="s">
        <v>40</v>
      </c>
      <c r="Z177" t="s">
        <v>40</v>
      </c>
      <c r="AA177" t="s">
        <v>40</v>
      </c>
      <c r="AB177" t="s">
        <v>40</v>
      </c>
      <c r="AC177" t="s">
        <v>40</v>
      </c>
      <c r="AD177" t="s">
        <v>40</v>
      </c>
      <c r="AE177" t="s">
        <v>40</v>
      </c>
      <c r="AF177" t="s">
        <v>40</v>
      </c>
      <c r="AG177" t="s">
        <v>40</v>
      </c>
      <c r="AH177" t="s">
        <v>40</v>
      </c>
      <c r="AI177" t="s">
        <v>40</v>
      </c>
      <c r="AJ177" t="s">
        <v>40</v>
      </c>
      <c r="AK177" t="s">
        <v>40</v>
      </c>
      <c r="AL177" t="s">
        <v>40</v>
      </c>
      <c r="AM177" t="s">
        <v>40</v>
      </c>
      <c r="AN177" t="s">
        <v>40</v>
      </c>
    </row>
    <row r="178" spans="1:40">
      <c r="A178">
        <v>177</v>
      </c>
      <c r="B178" t="s">
        <v>40</v>
      </c>
      <c r="C178" t="s">
        <v>41</v>
      </c>
      <c r="D178">
        <v>15572</v>
      </c>
      <c r="E178">
        <v>16189</v>
      </c>
      <c r="F178" t="s">
        <v>1134</v>
      </c>
      <c r="G178" t="s">
        <v>1125</v>
      </c>
      <c r="H178" t="s">
        <v>783</v>
      </c>
      <c r="I178">
        <v>-13.348100000000001</v>
      </c>
      <c r="J178">
        <v>-63.672199999999897</v>
      </c>
      <c r="K178" t="s">
        <v>40</v>
      </c>
      <c r="L178" t="s">
        <v>40</v>
      </c>
      <c r="M178" t="s">
        <v>40</v>
      </c>
      <c r="N178" t="s">
        <v>40</v>
      </c>
      <c r="O178" t="s">
        <v>40</v>
      </c>
      <c r="P178" t="s">
        <v>40</v>
      </c>
      <c r="Q178" t="s">
        <v>40</v>
      </c>
      <c r="R178" t="s">
        <v>40</v>
      </c>
      <c r="S178" t="s">
        <v>40</v>
      </c>
      <c r="T178">
        <v>999</v>
      </c>
      <c r="U178">
        <v>999</v>
      </c>
      <c r="V178">
        <v>25</v>
      </c>
      <c r="W178" t="s">
        <v>1126</v>
      </c>
      <c r="X178" t="s">
        <v>40</v>
      </c>
      <c r="Y178" t="s">
        <v>40</v>
      </c>
      <c r="Z178" t="s">
        <v>40</v>
      </c>
      <c r="AA178" t="s">
        <v>40</v>
      </c>
      <c r="AB178" t="s">
        <v>40</v>
      </c>
      <c r="AC178" t="s">
        <v>40</v>
      </c>
      <c r="AD178" t="s">
        <v>40</v>
      </c>
      <c r="AE178" t="s">
        <v>40</v>
      </c>
      <c r="AF178" t="s">
        <v>40</v>
      </c>
      <c r="AG178" t="s">
        <v>40</v>
      </c>
      <c r="AH178" t="s">
        <v>40</v>
      </c>
      <c r="AI178" t="s">
        <v>40</v>
      </c>
      <c r="AJ178" t="s">
        <v>40</v>
      </c>
      <c r="AK178" t="s">
        <v>40</v>
      </c>
      <c r="AL178" t="s">
        <v>40</v>
      </c>
      <c r="AM178" t="s">
        <v>40</v>
      </c>
      <c r="AN178" t="s">
        <v>40</v>
      </c>
    </row>
    <row r="179" spans="1:40">
      <c r="A179">
        <v>178</v>
      </c>
      <c r="B179" t="s">
        <v>40</v>
      </c>
      <c r="C179" t="s">
        <v>41</v>
      </c>
      <c r="D179">
        <v>15573</v>
      </c>
      <c r="E179">
        <v>16189</v>
      </c>
      <c r="F179" t="s">
        <v>1135</v>
      </c>
      <c r="G179" t="s">
        <v>1125</v>
      </c>
      <c r="H179" t="s">
        <v>783</v>
      </c>
      <c r="I179">
        <v>-13.0222</v>
      </c>
      <c r="J179">
        <v>-63.681100000000001</v>
      </c>
      <c r="K179" t="s">
        <v>40</v>
      </c>
      <c r="L179" t="s">
        <v>40</v>
      </c>
      <c r="M179" t="s">
        <v>40</v>
      </c>
      <c r="N179" t="s">
        <v>40</v>
      </c>
      <c r="O179" t="s">
        <v>40</v>
      </c>
      <c r="P179" t="s">
        <v>40</v>
      </c>
      <c r="Q179" t="s">
        <v>40</v>
      </c>
      <c r="R179" t="s">
        <v>40</v>
      </c>
      <c r="S179" t="s">
        <v>40</v>
      </c>
      <c r="T179">
        <v>999</v>
      </c>
      <c r="U179">
        <v>999</v>
      </c>
      <c r="V179">
        <v>25</v>
      </c>
      <c r="W179" t="s">
        <v>1126</v>
      </c>
      <c r="X179" t="s">
        <v>40</v>
      </c>
      <c r="Y179" t="s">
        <v>40</v>
      </c>
      <c r="Z179" t="s">
        <v>40</v>
      </c>
      <c r="AA179" t="s">
        <v>40</v>
      </c>
      <c r="AB179" t="s">
        <v>40</v>
      </c>
      <c r="AC179" t="s">
        <v>40</v>
      </c>
      <c r="AD179" t="s">
        <v>40</v>
      </c>
      <c r="AE179" t="s">
        <v>40</v>
      </c>
      <c r="AF179" t="s">
        <v>40</v>
      </c>
      <c r="AG179" t="s">
        <v>40</v>
      </c>
      <c r="AH179" t="s">
        <v>40</v>
      </c>
      <c r="AI179" t="s">
        <v>40</v>
      </c>
      <c r="AJ179" t="s">
        <v>40</v>
      </c>
      <c r="AK179" t="s">
        <v>40</v>
      </c>
      <c r="AL179" t="s">
        <v>40</v>
      </c>
      <c r="AM179" t="s">
        <v>40</v>
      </c>
      <c r="AN179" t="s">
        <v>40</v>
      </c>
    </row>
    <row r="180" spans="1:40">
      <c r="A180">
        <v>179</v>
      </c>
      <c r="B180" t="s">
        <v>40</v>
      </c>
      <c r="C180" t="s">
        <v>41</v>
      </c>
      <c r="D180">
        <v>15574</v>
      </c>
      <c r="E180">
        <v>16189</v>
      </c>
      <c r="F180" t="s">
        <v>1132</v>
      </c>
      <c r="G180" t="s">
        <v>1125</v>
      </c>
      <c r="H180" t="s">
        <v>783</v>
      </c>
      <c r="I180">
        <v>-13.1014</v>
      </c>
      <c r="J180">
        <v>-63.625799999999899</v>
      </c>
      <c r="K180" t="s">
        <v>40</v>
      </c>
      <c r="L180" t="s">
        <v>40</v>
      </c>
      <c r="M180" t="s">
        <v>40</v>
      </c>
      <c r="N180" t="s">
        <v>40</v>
      </c>
      <c r="O180" t="s">
        <v>40</v>
      </c>
      <c r="P180" t="s">
        <v>40</v>
      </c>
      <c r="Q180" t="s">
        <v>40</v>
      </c>
      <c r="R180" t="s">
        <v>40</v>
      </c>
      <c r="S180" t="s">
        <v>40</v>
      </c>
      <c r="T180">
        <v>999</v>
      </c>
      <c r="U180">
        <v>999</v>
      </c>
      <c r="V180">
        <v>25</v>
      </c>
      <c r="W180" t="s">
        <v>1126</v>
      </c>
      <c r="X180" t="s">
        <v>40</v>
      </c>
      <c r="Y180" t="s">
        <v>40</v>
      </c>
      <c r="Z180" t="s">
        <v>40</v>
      </c>
      <c r="AA180" t="s">
        <v>40</v>
      </c>
      <c r="AB180" t="s">
        <v>40</v>
      </c>
      <c r="AC180" t="s">
        <v>40</v>
      </c>
      <c r="AD180" t="s">
        <v>40</v>
      </c>
      <c r="AE180" t="s">
        <v>40</v>
      </c>
      <c r="AF180" t="s">
        <v>40</v>
      </c>
      <c r="AG180" t="s">
        <v>40</v>
      </c>
      <c r="AH180" t="s">
        <v>40</v>
      </c>
      <c r="AI180" t="s">
        <v>40</v>
      </c>
      <c r="AJ180" t="s">
        <v>40</v>
      </c>
      <c r="AK180" t="s">
        <v>40</v>
      </c>
      <c r="AL180" t="s">
        <v>40</v>
      </c>
      <c r="AM180" t="s">
        <v>40</v>
      </c>
      <c r="AN180" t="s">
        <v>40</v>
      </c>
    </row>
    <row r="181" spans="1:40">
      <c r="A181">
        <v>180</v>
      </c>
      <c r="B181" t="s">
        <v>40</v>
      </c>
      <c r="C181" t="s">
        <v>41</v>
      </c>
      <c r="D181">
        <v>15575</v>
      </c>
      <c r="E181">
        <v>16189</v>
      </c>
      <c r="F181" t="s">
        <v>1134</v>
      </c>
      <c r="G181" t="s">
        <v>1125</v>
      </c>
      <c r="H181" t="s">
        <v>783</v>
      </c>
      <c r="I181">
        <v>-13.1808</v>
      </c>
      <c r="J181">
        <v>-63.680799999999898</v>
      </c>
      <c r="K181" t="s">
        <v>40</v>
      </c>
      <c r="L181" t="s">
        <v>40</v>
      </c>
      <c r="M181" t="s">
        <v>40</v>
      </c>
      <c r="N181" t="s">
        <v>40</v>
      </c>
      <c r="O181" t="s">
        <v>40</v>
      </c>
      <c r="P181" t="s">
        <v>40</v>
      </c>
      <c r="Q181" t="s">
        <v>40</v>
      </c>
      <c r="R181" t="s">
        <v>40</v>
      </c>
      <c r="S181" t="s">
        <v>40</v>
      </c>
      <c r="T181">
        <v>999</v>
      </c>
      <c r="U181">
        <v>999</v>
      </c>
      <c r="V181">
        <v>25</v>
      </c>
      <c r="W181" t="s">
        <v>1126</v>
      </c>
      <c r="X181" t="s">
        <v>40</v>
      </c>
      <c r="Y181" t="s">
        <v>40</v>
      </c>
      <c r="Z181" t="s">
        <v>40</v>
      </c>
      <c r="AA181" t="s">
        <v>40</v>
      </c>
      <c r="AB181" t="s">
        <v>40</v>
      </c>
      <c r="AC181" t="s">
        <v>40</v>
      </c>
      <c r="AD181" t="s">
        <v>40</v>
      </c>
      <c r="AE181" t="s">
        <v>40</v>
      </c>
      <c r="AF181" t="s">
        <v>40</v>
      </c>
      <c r="AG181" t="s">
        <v>40</v>
      </c>
      <c r="AH181" t="s">
        <v>40</v>
      </c>
      <c r="AI181" t="s">
        <v>40</v>
      </c>
      <c r="AJ181" t="s">
        <v>40</v>
      </c>
      <c r="AK181" t="s">
        <v>40</v>
      </c>
      <c r="AL181" t="s">
        <v>40</v>
      </c>
      <c r="AM181" t="s">
        <v>40</v>
      </c>
      <c r="AN181" t="s">
        <v>40</v>
      </c>
    </row>
    <row r="182" spans="1:40">
      <c r="A182">
        <v>181</v>
      </c>
      <c r="B182" t="s">
        <v>40</v>
      </c>
      <c r="C182" t="s">
        <v>41</v>
      </c>
      <c r="D182">
        <v>15576</v>
      </c>
      <c r="E182">
        <v>16189</v>
      </c>
      <c r="F182" t="s">
        <v>1135</v>
      </c>
      <c r="G182" t="s">
        <v>1125</v>
      </c>
      <c r="H182" t="s">
        <v>783</v>
      </c>
      <c r="I182">
        <v>-13.017200000000001</v>
      </c>
      <c r="J182">
        <v>-63.681399999999897</v>
      </c>
      <c r="K182" t="s">
        <v>40</v>
      </c>
      <c r="L182" t="s">
        <v>40</v>
      </c>
      <c r="M182" t="s">
        <v>40</v>
      </c>
      <c r="N182" t="s">
        <v>40</v>
      </c>
      <c r="O182" t="s">
        <v>40</v>
      </c>
      <c r="P182" t="s">
        <v>40</v>
      </c>
      <c r="Q182" t="s">
        <v>40</v>
      </c>
      <c r="R182" t="s">
        <v>40</v>
      </c>
      <c r="S182" t="s">
        <v>40</v>
      </c>
      <c r="T182">
        <v>999</v>
      </c>
      <c r="U182">
        <v>999</v>
      </c>
      <c r="V182">
        <v>25</v>
      </c>
      <c r="W182" t="s">
        <v>1126</v>
      </c>
      <c r="X182" t="s">
        <v>40</v>
      </c>
      <c r="Y182" t="s">
        <v>40</v>
      </c>
      <c r="Z182" t="s">
        <v>40</v>
      </c>
      <c r="AA182" t="s">
        <v>40</v>
      </c>
      <c r="AB182" t="s">
        <v>40</v>
      </c>
      <c r="AC182" t="s">
        <v>40</v>
      </c>
      <c r="AD182" t="s">
        <v>40</v>
      </c>
      <c r="AE182" t="s">
        <v>40</v>
      </c>
      <c r="AF182" t="s">
        <v>40</v>
      </c>
      <c r="AG182" t="s">
        <v>40</v>
      </c>
      <c r="AH182" t="s">
        <v>40</v>
      </c>
      <c r="AI182" t="s">
        <v>40</v>
      </c>
      <c r="AJ182" t="s">
        <v>40</v>
      </c>
      <c r="AK182" t="s">
        <v>40</v>
      </c>
      <c r="AL182" t="s">
        <v>40</v>
      </c>
      <c r="AM182" t="s">
        <v>40</v>
      </c>
      <c r="AN182" t="s">
        <v>40</v>
      </c>
    </row>
    <row r="183" spans="1:40">
      <c r="A183">
        <v>182</v>
      </c>
      <c r="B183" t="s">
        <v>40</v>
      </c>
      <c r="C183" t="s">
        <v>41</v>
      </c>
      <c r="D183">
        <v>15577</v>
      </c>
      <c r="E183">
        <v>16189</v>
      </c>
      <c r="F183" t="s">
        <v>1136</v>
      </c>
      <c r="G183" t="s">
        <v>1128</v>
      </c>
      <c r="H183" t="s">
        <v>783</v>
      </c>
      <c r="I183">
        <v>-14.0643999999999</v>
      </c>
      <c r="J183">
        <v>-62.941699999999898</v>
      </c>
      <c r="K183" t="s">
        <v>40</v>
      </c>
      <c r="L183" t="s">
        <v>40</v>
      </c>
      <c r="M183" t="s">
        <v>40</v>
      </c>
      <c r="N183" t="s">
        <v>40</v>
      </c>
      <c r="O183" t="s">
        <v>40</v>
      </c>
      <c r="P183" t="s">
        <v>40</v>
      </c>
      <c r="Q183" t="s">
        <v>40</v>
      </c>
      <c r="R183" t="s">
        <v>40</v>
      </c>
      <c r="S183" t="s">
        <v>40</v>
      </c>
      <c r="T183">
        <v>999</v>
      </c>
      <c r="U183">
        <v>1800</v>
      </c>
      <c r="V183">
        <v>25</v>
      </c>
      <c r="W183" t="s">
        <v>1126</v>
      </c>
      <c r="X183" t="s">
        <v>40</v>
      </c>
      <c r="Y183" t="s">
        <v>40</v>
      </c>
      <c r="Z183" t="s">
        <v>40</v>
      </c>
      <c r="AA183" t="s">
        <v>40</v>
      </c>
      <c r="AB183" t="s">
        <v>40</v>
      </c>
      <c r="AC183" t="s">
        <v>40</v>
      </c>
      <c r="AD183" t="s">
        <v>40</v>
      </c>
      <c r="AE183" t="s">
        <v>40</v>
      </c>
      <c r="AF183" t="s">
        <v>40</v>
      </c>
      <c r="AG183" t="s">
        <v>40</v>
      </c>
      <c r="AH183" t="s">
        <v>40</v>
      </c>
      <c r="AI183" t="s">
        <v>40</v>
      </c>
      <c r="AJ183" t="s">
        <v>40</v>
      </c>
      <c r="AK183" t="s">
        <v>40</v>
      </c>
      <c r="AL183" t="s">
        <v>40</v>
      </c>
      <c r="AM183" t="s">
        <v>40</v>
      </c>
      <c r="AN183" t="s">
        <v>40</v>
      </c>
    </row>
    <row r="184" spans="1:40">
      <c r="A184">
        <v>183</v>
      </c>
      <c r="B184" t="s">
        <v>40</v>
      </c>
      <c r="C184" t="s">
        <v>41</v>
      </c>
      <c r="D184">
        <v>15578</v>
      </c>
      <c r="E184">
        <v>16189</v>
      </c>
      <c r="F184" t="s">
        <v>1137</v>
      </c>
      <c r="G184" t="s">
        <v>1128</v>
      </c>
      <c r="H184" t="s">
        <v>783</v>
      </c>
      <c r="I184">
        <v>-16.581399999999899</v>
      </c>
      <c r="J184">
        <v>-62.168300000000002</v>
      </c>
      <c r="K184" t="s">
        <v>40</v>
      </c>
      <c r="L184" t="s">
        <v>40</v>
      </c>
      <c r="M184" t="s">
        <v>40</v>
      </c>
      <c r="N184" t="s">
        <v>40</v>
      </c>
      <c r="O184" t="s">
        <v>40</v>
      </c>
      <c r="P184" t="s">
        <v>40</v>
      </c>
      <c r="Q184" t="s">
        <v>40</v>
      </c>
      <c r="R184" t="s">
        <v>40</v>
      </c>
      <c r="S184" t="s">
        <v>40</v>
      </c>
      <c r="T184">
        <v>999</v>
      </c>
      <c r="U184">
        <v>2800</v>
      </c>
      <c r="V184">
        <v>25</v>
      </c>
      <c r="W184" t="s">
        <v>1126</v>
      </c>
      <c r="X184" t="s">
        <v>1130</v>
      </c>
      <c r="Y184" t="s">
        <v>40</v>
      </c>
      <c r="Z184" t="s">
        <v>40</v>
      </c>
      <c r="AA184" t="s">
        <v>40</v>
      </c>
      <c r="AB184" t="s">
        <v>40</v>
      </c>
      <c r="AC184" t="s">
        <v>40</v>
      </c>
      <c r="AD184" t="s">
        <v>40</v>
      </c>
      <c r="AE184" t="s">
        <v>40</v>
      </c>
      <c r="AF184" t="s">
        <v>40</v>
      </c>
      <c r="AG184" t="s">
        <v>40</v>
      </c>
      <c r="AH184" t="s">
        <v>40</v>
      </c>
      <c r="AI184" t="s">
        <v>40</v>
      </c>
      <c r="AJ184" t="s">
        <v>40</v>
      </c>
      <c r="AK184" t="s">
        <v>40</v>
      </c>
      <c r="AL184" t="s">
        <v>40</v>
      </c>
      <c r="AM184" t="s">
        <v>40</v>
      </c>
      <c r="AN184" t="s">
        <v>40</v>
      </c>
    </row>
    <row r="185" spans="1:40">
      <c r="A185">
        <v>184</v>
      </c>
      <c r="B185" t="s">
        <v>40</v>
      </c>
      <c r="C185" t="s">
        <v>41</v>
      </c>
      <c r="D185">
        <v>15578</v>
      </c>
      <c r="E185">
        <v>16189</v>
      </c>
      <c r="F185" t="s">
        <v>1138</v>
      </c>
      <c r="G185" t="s">
        <v>1128</v>
      </c>
      <c r="H185" t="s">
        <v>783</v>
      </c>
      <c r="I185">
        <v>-16.342199999999899</v>
      </c>
      <c r="J185">
        <v>-62.4316999999999</v>
      </c>
      <c r="K185" t="s">
        <v>40</v>
      </c>
      <c r="L185" t="s">
        <v>40</v>
      </c>
      <c r="M185" t="s">
        <v>40</v>
      </c>
      <c r="N185" t="s">
        <v>40</v>
      </c>
      <c r="O185" t="s">
        <v>40</v>
      </c>
      <c r="P185" t="s">
        <v>40</v>
      </c>
      <c r="Q185" t="s">
        <v>40</v>
      </c>
      <c r="R185" t="s">
        <v>40</v>
      </c>
      <c r="S185" t="s">
        <v>40</v>
      </c>
      <c r="T185">
        <v>999</v>
      </c>
      <c r="U185">
        <v>2800</v>
      </c>
      <c r="V185">
        <v>25</v>
      </c>
      <c r="W185" t="s">
        <v>1126</v>
      </c>
      <c r="X185" t="s">
        <v>1130</v>
      </c>
      <c r="Y185" t="s">
        <v>40</v>
      </c>
      <c r="Z185" t="s">
        <v>40</v>
      </c>
      <c r="AA185" t="s">
        <v>40</v>
      </c>
      <c r="AB185" t="s">
        <v>40</v>
      </c>
      <c r="AC185" t="s">
        <v>40</v>
      </c>
      <c r="AD185" t="s">
        <v>40</v>
      </c>
      <c r="AE185" t="s">
        <v>40</v>
      </c>
      <c r="AF185" t="s">
        <v>40</v>
      </c>
      <c r="AG185" t="s">
        <v>40</v>
      </c>
      <c r="AH185" t="s">
        <v>40</v>
      </c>
      <c r="AI185" t="s">
        <v>40</v>
      </c>
      <c r="AJ185" t="s">
        <v>40</v>
      </c>
      <c r="AK185" t="s">
        <v>40</v>
      </c>
      <c r="AL185" t="s">
        <v>40</v>
      </c>
      <c r="AM185" t="s">
        <v>40</v>
      </c>
      <c r="AN185" t="s">
        <v>40</v>
      </c>
    </row>
    <row r="186" spans="1:40">
      <c r="A186">
        <v>185</v>
      </c>
      <c r="B186" t="s">
        <v>40</v>
      </c>
      <c r="C186" t="s">
        <v>41</v>
      </c>
      <c r="D186">
        <v>15580</v>
      </c>
      <c r="E186">
        <v>16189</v>
      </c>
      <c r="F186" t="s">
        <v>1138</v>
      </c>
      <c r="G186" t="s">
        <v>1128</v>
      </c>
      <c r="H186" t="s">
        <v>783</v>
      </c>
      <c r="I186">
        <v>-16.525600000000001</v>
      </c>
      <c r="J186">
        <v>-62.314999999999898</v>
      </c>
      <c r="K186" t="s">
        <v>40</v>
      </c>
      <c r="L186" t="s">
        <v>40</v>
      </c>
      <c r="M186" t="s">
        <v>40</v>
      </c>
      <c r="N186" t="s">
        <v>40</v>
      </c>
      <c r="O186" t="s">
        <v>40</v>
      </c>
      <c r="P186" t="s">
        <v>40</v>
      </c>
      <c r="Q186" t="s">
        <v>40</v>
      </c>
      <c r="R186" t="s">
        <v>40</v>
      </c>
      <c r="S186" t="s">
        <v>40</v>
      </c>
      <c r="T186">
        <v>999</v>
      </c>
      <c r="U186">
        <v>2800</v>
      </c>
      <c r="V186">
        <v>25</v>
      </c>
      <c r="W186" t="s">
        <v>1126</v>
      </c>
      <c r="X186" t="s">
        <v>40</v>
      </c>
      <c r="Y186" t="s">
        <v>40</v>
      </c>
      <c r="Z186" t="s">
        <v>40</v>
      </c>
      <c r="AA186" t="s">
        <v>40</v>
      </c>
      <c r="AB186" t="s">
        <v>40</v>
      </c>
      <c r="AC186" t="s">
        <v>40</v>
      </c>
      <c r="AD186" t="s">
        <v>40</v>
      </c>
      <c r="AE186" t="s">
        <v>40</v>
      </c>
      <c r="AF186" t="s">
        <v>40</v>
      </c>
      <c r="AG186" t="s">
        <v>40</v>
      </c>
      <c r="AH186" t="s">
        <v>40</v>
      </c>
      <c r="AI186" t="s">
        <v>40</v>
      </c>
      <c r="AJ186" t="s">
        <v>40</v>
      </c>
      <c r="AK186" t="s">
        <v>40</v>
      </c>
      <c r="AL186" t="s">
        <v>40</v>
      </c>
      <c r="AM186" t="s">
        <v>40</v>
      </c>
      <c r="AN186" t="s">
        <v>40</v>
      </c>
    </row>
    <row r="187" spans="1:40">
      <c r="A187">
        <v>186</v>
      </c>
      <c r="B187" t="s">
        <v>40</v>
      </c>
      <c r="C187" t="s">
        <v>41</v>
      </c>
      <c r="D187">
        <v>15581</v>
      </c>
      <c r="E187">
        <v>16189</v>
      </c>
      <c r="F187" t="s">
        <v>1137</v>
      </c>
      <c r="G187" t="s">
        <v>1128</v>
      </c>
      <c r="H187" t="s">
        <v>783</v>
      </c>
      <c r="I187">
        <v>-16.543900000000001</v>
      </c>
      <c r="J187">
        <v>-62.159199999999899</v>
      </c>
      <c r="K187" t="s">
        <v>40</v>
      </c>
      <c r="L187" t="s">
        <v>40</v>
      </c>
      <c r="M187" t="s">
        <v>40</v>
      </c>
      <c r="N187" t="s">
        <v>40</v>
      </c>
      <c r="O187" t="s">
        <v>40</v>
      </c>
      <c r="P187" t="s">
        <v>40</v>
      </c>
      <c r="Q187" t="s">
        <v>40</v>
      </c>
      <c r="R187" t="s">
        <v>40</v>
      </c>
      <c r="S187" t="s">
        <v>40</v>
      </c>
      <c r="T187">
        <v>999</v>
      </c>
      <c r="U187">
        <v>2800</v>
      </c>
      <c r="V187">
        <v>25</v>
      </c>
      <c r="W187" t="s">
        <v>1126</v>
      </c>
      <c r="X187" t="s">
        <v>40</v>
      </c>
      <c r="Y187" t="s">
        <v>40</v>
      </c>
      <c r="Z187" t="s">
        <v>40</v>
      </c>
      <c r="AA187" t="s">
        <v>40</v>
      </c>
      <c r="AB187" t="s">
        <v>40</v>
      </c>
      <c r="AC187" t="s">
        <v>40</v>
      </c>
      <c r="AD187" t="s">
        <v>40</v>
      </c>
      <c r="AE187" t="s">
        <v>40</v>
      </c>
      <c r="AF187" t="s">
        <v>40</v>
      </c>
      <c r="AG187" t="s">
        <v>40</v>
      </c>
      <c r="AH187" t="s">
        <v>40</v>
      </c>
      <c r="AI187" t="s">
        <v>40</v>
      </c>
      <c r="AJ187" t="s">
        <v>40</v>
      </c>
      <c r="AK187" t="s">
        <v>40</v>
      </c>
      <c r="AL187" t="s">
        <v>40</v>
      </c>
      <c r="AM187" t="s">
        <v>40</v>
      </c>
      <c r="AN187" t="s">
        <v>40</v>
      </c>
    </row>
    <row r="188" spans="1:40">
      <c r="A188">
        <v>187</v>
      </c>
      <c r="B188" t="s">
        <v>40</v>
      </c>
      <c r="C188" t="s">
        <v>41</v>
      </c>
      <c r="D188">
        <v>15582</v>
      </c>
      <c r="E188">
        <v>16189</v>
      </c>
      <c r="F188" t="s">
        <v>1137</v>
      </c>
      <c r="G188" t="s">
        <v>1128</v>
      </c>
      <c r="H188" t="s">
        <v>783</v>
      </c>
      <c r="I188">
        <v>-16.536100000000001</v>
      </c>
      <c r="J188">
        <v>-62.1816999999999</v>
      </c>
      <c r="K188" t="s">
        <v>40</v>
      </c>
      <c r="L188" t="s">
        <v>40</v>
      </c>
      <c r="M188" t="s">
        <v>40</v>
      </c>
      <c r="N188" t="s">
        <v>40</v>
      </c>
      <c r="O188" t="s">
        <v>40</v>
      </c>
      <c r="P188" t="s">
        <v>40</v>
      </c>
      <c r="Q188" t="s">
        <v>40</v>
      </c>
      <c r="R188" t="s">
        <v>40</v>
      </c>
      <c r="S188" t="s">
        <v>40</v>
      </c>
      <c r="T188">
        <v>999</v>
      </c>
      <c r="U188">
        <v>2800</v>
      </c>
      <c r="V188">
        <v>25</v>
      </c>
      <c r="W188" t="s">
        <v>1126</v>
      </c>
      <c r="X188" t="s">
        <v>40</v>
      </c>
      <c r="Y188" t="s">
        <v>40</v>
      </c>
      <c r="Z188" t="s">
        <v>40</v>
      </c>
      <c r="AA188" t="s">
        <v>40</v>
      </c>
      <c r="AB188" t="s">
        <v>40</v>
      </c>
      <c r="AC188" t="s">
        <v>40</v>
      </c>
      <c r="AD188" t="s">
        <v>40</v>
      </c>
      <c r="AE188" t="s">
        <v>40</v>
      </c>
      <c r="AF188" t="s">
        <v>40</v>
      </c>
      <c r="AG188" t="s">
        <v>40</v>
      </c>
      <c r="AH188" t="s">
        <v>40</v>
      </c>
      <c r="AI188" t="s">
        <v>40</v>
      </c>
      <c r="AJ188" t="s">
        <v>40</v>
      </c>
      <c r="AK188" t="s">
        <v>40</v>
      </c>
      <c r="AL188" t="s">
        <v>40</v>
      </c>
      <c r="AM188" t="s">
        <v>40</v>
      </c>
      <c r="AN188" t="s">
        <v>40</v>
      </c>
    </row>
    <row r="189" spans="1:40">
      <c r="A189">
        <v>188</v>
      </c>
      <c r="B189" t="s">
        <v>40</v>
      </c>
      <c r="C189" t="s">
        <v>41</v>
      </c>
      <c r="D189">
        <v>15583</v>
      </c>
      <c r="E189">
        <v>16189</v>
      </c>
      <c r="F189" t="s">
        <v>1138</v>
      </c>
      <c r="G189" t="s">
        <v>1128</v>
      </c>
      <c r="H189" t="s">
        <v>783</v>
      </c>
      <c r="I189">
        <v>-16.531700000000001</v>
      </c>
      <c r="J189">
        <v>-62.3142</v>
      </c>
      <c r="K189" t="s">
        <v>40</v>
      </c>
      <c r="L189" t="s">
        <v>40</v>
      </c>
      <c r="M189" t="s">
        <v>40</v>
      </c>
      <c r="N189" t="s">
        <v>40</v>
      </c>
      <c r="O189" t="s">
        <v>40</v>
      </c>
      <c r="P189" t="s">
        <v>40</v>
      </c>
      <c r="Q189" t="s">
        <v>40</v>
      </c>
      <c r="R189" t="s">
        <v>40</v>
      </c>
      <c r="S189" t="s">
        <v>40</v>
      </c>
      <c r="T189">
        <v>999</v>
      </c>
      <c r="U189">
        <v>2800</v>
      </c>
      <c r="V189">
        <v>25</v>
      </c>
      <c r="W189" t="s">
        <v>1126</v>
      </c>
      <c r="X189" t="s">
        <v>40</v>
      </c>
      <c r="Y189" t="s">
        <v>40</v>
      </c>
      <c r="Z189" t="s">
        <v>40</v>
      </c>
      <c r="AA189" t="s">
        <v>40</v>
      </c>
      <c r="AB189" t="s">
        <v>40</v>
      </c>
      <c r="AC189" t="s">
        <v>40</v>
      </c>
      <c r="AD189" t="s">
        <v>40</v>
      </c>
      <c r="AE189" t="s">
        <v>40</v>
      </c>
      <c r="AF189" t="s">
        <v>40</v>
      </c>
      <c r="AG189" t="s">
        <v>40</v>
      </c>
      <c r="AH189" t="s">
        <v>40</v>
      </c>
      <c r="AI189" t="s">
        <v>40</v>
      </c>
      <c r="AJ189" t="s">
        <v>40</v>
      </c>
      <c r="AK189" t="s">
        <v>40</v>
      </c>
      <c r="AL189" t="s">
        <v>40</v>
      </c>
      <c r="AM189" t="s">
        <v>40</v>
      </c>
      <c r="AN189" t="s">
        <v>40</v>
      </c>
    </row>
    <row r="190" spans="1:40">
      <c r="A190">
        <v>189</v>
      </c>
      <c r="B190" t="s">
        <v>40</v>
      </c>
      <c r="C190" t="s">
        <v>41</v>
      </c>
      <c r="D190">
        <v>15584</v>
      </c>
      <c r="E190">
        <v>16189</v>
      </c>
      <c r="F190" t="s">
        <v>1139</v>
      </c>
      <c r="G190" t="s">
        <v>1128</v>
      </c>
      <c r="H190" t="s">
        <v>783</v>
      </c>
      <c r="I190">
        <v>-16.630800000000001</v>
      </c>
      <c r="J190">
        <v>-62.031700000000001</v>
      </c>
      <c r="K190" t="s">
        <v>40</v>
      </c>
      <c r="L190" t="s">
        <v>40</v>
      </c>
      <c r="M190" t="s">
        <v>40</v>
      </c>
      <c r="N190" t="s">
        <v>40</v>
      </c>
      <c r="O190" t="s">
        <v>40</v>
      </c>
      <c r="P190" t="s">
        <v>40</v>
      </c>
      <c r="Q190" t="s">
        <v>40</v>
      </c>
      <c r="R190" t="s">
        <v>40</v>
      </c>
      <c r="S190" t="s">
        <v>40</v>
      </c>
      <c r="T190">
        <v>999</v>
      </c>
      <c r="U190">
        <v>2800</v>
      </c>
      <c r="V190">
        <v>25</v>
      </c>
      <c r="W190" t="s">
        <v>1126</v>
      </c>
      <c r="X190" t="s">
        <v>40</v>
      </c>
      <c r="Y190" t="s">
        <v>40</v>
      </c>
      <c r="Z190" t="s">
        <v>40</v>
      </c>
      <c r="AA190" t="s">
        <v>40</v>
      </c>
      <c r="AB190" t="s">
        <v>40</v>
      </c>
      <c r="AC190" t="s">
        <v>40</v>
      </c>
      <c r="AD190" t="s">
        <v>40</v>
      </c>
      <c r="AE190" t="s">
        <v>40</v>
      </c>
      <c r="AF190" t="s">
        <v>40</v>
      </c>
      <c r="AG190" t="s">
        <v>40</v>
      </c>
      <c r="AH190" t="s">
        <v>40</v>
      </c>
      <c r="AI190" t="s">
        <v>40</v>
      </c>
      <c r="AJ190" t="s">
        <v>40</v>
      </c>
      <c r="AK190" t="s">
        <v>40</v>
      </c>
      <c r="AL190" t="s">
        <v>40</v>
      </c>
      <c r="AM190" t="s">
        <v>40</v>
      </c>
      <c r="AN190" t="s">
        <v>40</v>
      </c>
    </row>
    <row r="191" spans="1:40">
      <c r="A191">
        <v>190</v>
      </c>
      <c r="B191" t="s">
        <v>40</v>
      </c>
      <c r="C191" t="s">
        <v>41</v>
      </c>
      <c r="D191">
        <v>15585</v>
      </c>
      <c r="E191">
        <v>16189</v>
      </c>
      <c r="F191" t="s">
        <v>1140</v>
      </c>
      <c r="G191" t="s">
        <v>1125</v>
      </c>
      <c r="H191" t="s">
        <v>783</v>
      </c>
      <c r="I191">
        <v>-13.3306</v>
      </c>
      <c r="J191">
        <v>-63.680799999999898</v>
      </c>
      <c r="K191" t="s">
        <v>40</v>
      </c>
      <c r="L191" t="s">
        <v>40</v>
      </c>
      <c r="M191" t="s">
        <v>40</v>
      </c>
      <c r="N191" t="s">
        <v>40</v>
      </c>
      <c r="O191" t="s">
        <v>40</v>
      </c>
      <c r="P191" t="s">
        <v>40</v>
      </c>
      <c r="Q191" t="s">
        <v>40</v>
      </c>
      <c r="R191" t="s">
        <v>40</v>
      </c>
      <c r="S191" t="s">
        <v>40</v>
      </c>
      <c r="T191">
        <v>999</v>
      </c>
      <c r="U191">
        <v>999</v>
      </c>
      <c r="V191">
        <v>25</v>
      </c>
      <c r="W191" t="s">
        <v>1126</v>
      </c>
      <c r="X191" t="s">
        <v>40</v>
      </c>
      <c r="Y191" t="s">
        <v>40</v>
      </c>
      <c r="Z191" t="s">
        <v>40</v>
      </c>
      <c r="AA191" t="s">
        <v>40</v>
      </c>
      <c r="AB191" t="s">
        <v>40</v>
      </c>
      <c r="AC191" t="s">
        <v>40</v>
      </c>
      <c r="AD191" t="s">
        <v>40</v>
      </c>
      <c r="AE191" t="s">
        <v>40</v>
      </c>
      <c r="AF191" t="s">
        <v>40</v>
      </c>
      <c r="AG191" t="s">
        <v>40</v>
      </c>
      <c r="AH191" t="s">
        <v>40</v>
      </c>
      <c r="AI191" t="s">
        <v>40</v>
      </c>
      <c r="AJ191" t="s">
        <v>40</v>
      </c>
      <c r="AK191" t="s">
        <v>40</v>
      </c>
      <c r="AL191" t="s">
        <v>40</v>
      </c>
      <c r="AM191" t="s">
        <v>40</v>
      </c>
      <c r="AN191" t="s">
        <v>40</v>
      </c>
    </row>
    <row r="192" spans="1:40">
      <c r="A192">
        <v>191</v>
      </c>
      <c r="B192" t="s">
        <v>40</v>
      </c>
      <c r="C192" t="s">
        <v>41</v>
      </c>
      <c r="D192">
        <v>15586</v>
      </c>
      <c r="E192">
        <v>16189</v>
      </c>
      <c r="F192" t="s">
        <v>1141</v>
      </c>
      <c r="G192" t="s">
        <v>1128</v>
      </c>
      <c r="H192" t="s">
        <v>783</v>
      </c>
      <c r="I192">
        <v>-14.1808</v>
      </c>
      <c r="J192">
        <v>-62.983600000000003</v>
      </c>
      <c r="K192" t="s">
        <v>40</v>
      </c>
      <c r="L192" t="s">
        <v>40</v>
      </c>
      <c r="M192" t="s">
        <v>40</v>
      </c>
      <c r="N192" t="s">
        <v>40</v>
      </c>
      <c r="O192" t="s">
        <v>40</v>
      </c>
      <c r="P192" t="s">
        <v>40</v>
      </c>
      <c r="Q192" t="s">
        <v>40</v>
      </c>
      <c r="R192" t="s">
        <v>40</v>
      </c>
      <c r="S192" t="s">
        <v>40</v>
      </c>
      <c r="T192">
        <v>999</v>
      </c>
      <c r="U192">
        <v>1800</v>
      </c>
      <c r="V192">
        <v>25</v>
      </c>
      <c r="W192" t="s">
        <v>1126</v>
      </c>
      <c r="X192" t="s">
        <v>1130</v>
      </c>
      <c r="Y192" t="s">
        <v>40</v>
      </c>
      <c r="Z192" t="s">
        <v>40</v>
      </c>
      <c r="AA192" t="s">
        <v>40</v>
      </c>
      <c r="AB192" t="s">
        <v>40</v>
      </c>
      <c r="AC192" t="s">
        <v>40</v>
      </c>
      <c r="AD192" t="s">
        <v>40</v>
      </c>
      <c r="AE192" t="s">
        <v>40</v>
      </c>
      <c r="AF192" t="s">
        <v>40</v>
      </c>
      <c r="AG192" t="s">
        <v>40</v>
      </c>
      <c r="AH192" t="s">
        <v>40</v>
      </c>
      <c r="AI192" t="s">
        <v>40</v>
      </c>
      <c r="AJ192" t="s">
        <v>40</v>
      </c>
      <c r="AK192" t="s">
        <v>40</v>
      </c>
      <c r="AL192" t="s">
        <v>40</v>
      </c>
      <c r="AM192" t="s">
        <v>40</v>
      </c>
      <c r="AN192" t="s">
        <v>40</v>
      </c>
    </row>
    <row r="193" spans="1:40">
      <c r="A193">
        <v>192</v>
      </c>
      <c r="B193" t="s">
        <v>40</v>
      </c>
      <c r="C193" t="s">
        <v>41</v>
      </c>
      <c r="D193">
        <v>15586</v>
      </c>
      <c r="E193">
        <v>16189</v>
      </c>
      <c r="F193" t="s">
        <v>1142</v>
      </c>
      <c r="G193" t="s">
        <v>1125</v>
      </c>
      <c r="H193" t="s">
        <v>783</v>
      </c>
      <c r="I193">
        <v>-13.1144</v>
      </c>
      <c r="J193">
        <v>-64.623099999999894</v>
      </c>
      <c r="K193" t="s">
        <v>40</v>
      </c>
      <c r="L193" t="s">
        <v>40</v>
      </c>
      <c r="M193" t="s">
        <v>40</v>
      </c>
      <c r="N193" t="s">
        <v>40</v>
      </c>
      <c r="O193" t="s">
        <v>40</v>
      </c>
      <c r="P193" t="s">
        <v>40</v>
      </c>
      <c r="Q193" t="s">
        <v>40</v>
      </c>
      <c r="R193" t="s">
        <v>40</v>
      </c>
      <c r="S193" t="s">
        <v>40</v>
      </c>
      <c r="T193">
        <v>999</v>
      </c>
      <c r="U193">
        <v>999</v>
      </c>
      <c r="V193">
        <v>25</v>
      </c>
      <c r="W193" t="s">
        <v>1126</v>
      </c>
      <c r="X193" t="s">
        <v>1130</v>
      </c>
      <c r="Y193" t="s">
        <v>40</v>
      </c>
      <c r="Z193" t="s">
        <v>40</v>
      </c>
      <c r="AA193" t="s">
        <v>40</v>
      </c>
      <c r="AB193" t="s">
        <v>40</v>
      </c>
      <c r="AC193" t="s">
        <v>40</v>
      </c>
      <c r="AD193" t="s">
        <v>40</v>
      </c>
      <c r="AE193" t="s">
        <v>40</v>
      </c>
      <c r="AF193" t="s">
        <v>40</v>
      </c>
      <c r="AG193" t="s">
        <v>40</v>
      </c>
      <c r="AH193" t="s">
        <v>40</v>
      </c>
      <c r="AI193" t="s">
        <v>40</v>
      </c>
      <c r="AJ193" t="s">
        <v>40</v>
      </c>
      <c r="AK193" t="s">
        <v>40</v>
      </c>
      <c r="AL193" t="s">
        <v>40</v>
      </c>
      <c r="AM193" t="s">
        <v>40</v>
      </c>
      <c r="AN193" t="s">
        <v>40</v>
      </c>
    </row>
    <row r="194" spans="1:40">
      <c r="A194">
        <v>193</v>
      </c>
      <c r="B194" t="s">
        <v>40</v>
      </c>
      <c r="C194" t="s">
        <v>41</v>
      </c>
      <c r="D194">
        <v>15588</v>
      </c>
      <c r="E194">
        <v>16189</v>
      </c>
      <c r="F194" t="s">
        <v>1142</v>
      </c>
      <c r="G194" t="s">
        <v>1125</v>
      </c>
      <c r="H194" t="s">
        <v>783</v>
      </c>
      <c r="I194">
        <v>-13.0975</v>
      </c>
      <c r="J194">
        <v>-64.664699999999897</v>
      </c>
      <c r="K194" t="s">
        <v>40</v>
      </c>
      <c r="L194" t="s">
        <v>40</v>
      </c>
      <c r="M194" t="s">
        <v>40</v>
      </c>
      <c r="N194" t="s">
        <v>40</v>
      </c>
      <c r="O194" t="s">
        <v>40</v>
      </c>
      <c r="P194" t="s">
        <v>40</v>
      </c>
      <c r="Q194" t="s">
        <v>40</v>
      </c>
      <c r="R194" t="s">
        <v>40</v>
      </c>
      <c r="S194" t="s">
        <v>40</v>
      </c>
      <c r="T194">
        <v>999</v>
      </c>
      <c r="U194">
        <v>999</v>
      </c>
      <c r="V194">
        <v>25</v>
      </c>
      <c r="W194" t="s">
        <v>1126</v>
      </c>
      <c r="X194" t="s">
        <v>40</v>
      </c>
      <c r="Y194" t="s">
        <v>40</v>
      </c>
      <c r="Z194" t="s">
        <v>40</v>
      </c>
      <c r="AA194" t="s">
        <v>40</v>
      </c>
      <c r="AB194" t="s">
        <v>40</v>
      </c>
      <c r="AC194" t="s">
        <v>40</v>
      </c>
      <c r="AD194" t="s">
        <v>40</v>
      </c>
      <c r="AE194" t="s">
        <v>40</v>
      </c>
      <c r="AF194" t="s">
        <v>40</v>
      </c>
      <c r="AG194" t="s">
        <v>40</v>
      </c>
      <c r="AH194" t="s">
        <v>40</v>
      </c>
      <c r="AI194" t="s">
        <v>40</v>
      </c>
      <c r="AJ194" t="s">
        <v>40</v>
      </c>
      <c r="AK194" t="s">
        <v>40</v>
      </c>
      <c r="AL194" t="s">
        <v>40</v>
      </c>
      <c r="AM194" t="s">
        <v>40</v>
      </c>
      <c r="AN194" t="s">
        <v>40</v>
      </c>
    </row>
    <row r="195" spans="1:40">
      <c r="A195">
        <v>194</v>
      </c>
      <c r="B195" t="s">
        <v>40</v>
      </c>
      <c r="C195" t="s">
        <v>41</v>
      </c>
      <c r="D195">
        <v>15589</v>
      </c>
      <c r="E195">
        <v>16189</v>
      </c>
      <c r="F195" t="s">
        <v>1143</v>
      </c>
      <c r="G195" t="s">
        <v>1128</v>
      </c>
      <c r="H195" t="s">
        <v>783</v>
      </c>
      <c r="I195">
        <v>-16.5293999999999</v>
      </c>
      <c r="J195">
        <v>-62.301400000000001</v>
      </c>
      <c r="K195" t="s">
        <v>40</v>
      </c>
      <c r="L195" t="s">
        <v>40</v>
      </c>
      <c r="M195" t="s">
        <v>40</v>
      </c>
      <c r="N195" t="s">
        <v>40</v>
      </c>
      <c r="O195" t="s">
        <v>40</v>
      </c>
      <c r="P195" t="s">
        <v>40</v>
      </c>
      <c r="Q195" t="s">
        <v>40</v>
      </c>
      <c r="R195" t="s">
        <v>40</v>
      </c>
      <c r="S195" t="s">
        <v>40</v>
      </c>
      <c r="T195">
        <v>999</v>
      </c>
      <c r="U195">
        <v>2800</v>
      </c>
      <c r="V195">
        <v>25</v>
      </c>
      <c r="W195" t="s">
        <v>1126</v>
      </c>
      <c r="X195" t="s">
        <v>40</v>
      </c>
      <c r="Y195" t="s">
        <v>40</v>
      </c>
      <c r="Z195" t="s">
        <v>40</v>
      </c>
      <c r="AA195" t="s">
        <v>40</v>
      </c>
      <c r="AB195" t="s">
        <v>40</v>
      </c>
      <c r="AC195" t="s">
        <v>40</v>
      </c>
      <c r="AD195" t="s">
        <v>40</v>
      </c>
      <c r="AE195" t="s">
        <v>40</v>
      </c>
      <c r="AF195" t="s">
        <v>40</v>
      </c>
      <c r="AG195" t="s">
        <v>40</v>
      </c>
      <c r="AH195" t="s">
        <v>40</v>
      </c>
      <c r="AI195" t="s">
        <v>40</v>
      </c>
      <c r="AJ195" t="s">
        <v>40</v>
      </c>
      <c r="AK195" t="s">
        <v>40</v>
      </c>
      <c r="AL195" t="s">
        <v>40</v>
      </c>
      <c r="AM195" t="s">
        <v>40</v>
      </c>
      <c r="AN195" t="s">
        <v>40</v>
      </c>
    </row>
    <row r="196" spans="1:40">
      <c r="A196">
        <v>195</v>
      </c>
      <c r="B196" t="s">
        <v>40</v>
      </c>
      <c r="C196" t="s">
        <v>41</v>
      </c>
      <c r="D196">
        <v>15590</v>
      </c>
      <c r="E196">
        <v>16189</v>
      </c>
      <c r="F196" t="s">
        <v>1144</v>
      </c>
      <c r="G196" t="s">
        <v>1125</v>
      </c>
      <c r="H196" t="s">
        <v>783</v>
      </c>
      <c r="I196">
        <v>-14.3308</v>
      </c>
      <c r="J196">
        <v>-62.888100000000001</v>
      </c>
      <c r="K196" t="s">
        <v>40</v>
      </c>
      <c r="L196" t="s">
        <v>40</v>
      </c>
      <c r="M196" t="s">
        <v>40</v>
      </c>
      <c r="N196" t="s">
        <v>40</v>
      </c>
      <c r="O196" t="s">
        <v>40</v>
      </c>
      <c r="P196" t="s">
        <v>40</v>
      </c>
      <c r="Q196" t="s">
        <v>40</v>
      </c>
      <c r="R196" t="s">
        <v>40</v>
      </c>
      <c r="S196" t="s">
        <v>40</v>
      </c>
      <c r="T196">
        <v>999</v>
      </c>
      <c r="U196">
        <v>1800</v>
      </c>
      <c r="V196">
        <v>25</v>
      </c>
      <c r="W196" t="s">
        <v>1126</v>
      </c>
      <c r="X196" t="s">
        <v>1130</v>
      </c>
      <c r="Y196" t="s">
        <v>40</v>
      </c>
      <c r="Z196" t="s">
        <v>40</v>
      </c>
      <c r="AA196" t="s">
        <v>40</v>
      </c>
      <c r="AB196" t="s">
        <v>40</v>
      </c>
      <c r="AC196" t="s">
        <v>40</v>
      </c>
      <c r="AD196" t="s">
        <v>40</v>
      </c>
      <c r="AE196" t="s">
        <v>40</v>
      </c>
      <c r="AF196" t="s">
        <v>40</v>
      </c>
      <c r="AG196" t="s">
        <v>40</v>
      </c>
      <c r="AH196" t="s">
        <v>40</v>
      </c>
      <c r="AI196" t="s">
        <v>40</v>
      </c>
      <c r="AJ196" t="s">
        <v>40</v>
      </c>
      <c r="AK196" t="s">
        <v>40</v>
      </c>
      <c r="AL196" t="s">
        <v>40</v>
      </c>
      <c r="AM196" t="s">
        <v>40</v>
      </c>
      <c r="AN196" t="s">
        <v>40</v>
      </c>
    </row>
    <row r="197" spans="1:40">
      <c r="A197">
        <v>196</v>
      </c>
      <c r="B197" t="s">
        <v>40</v>
      </c>
      <c r="C197" t="s">
        <v>41</v>
      </c>
      <c r="D197">
        <v>15590</v>
      </c>
      <c r="E197">
        <v>16189</v>
      </c>
      <c r="F197" t="s">
        <v>1140</v>
      </c>
      <c r="G197" t="s">
        <v>1125</v>
      </c>
      <c r="H197" t="s">
        <v>783</v>
      </c>
      <c r="I197">
        <v>-13.348100000000001</v>
      </c>
      <c r="J197">
        <v>-63.671900000000001</v>
      </c>
      <c r="K197" t="s">
        <v>40</v>
      </c>
      <c r="L197" t="s">
        <v>40</v>
      </c>
      <c r="M197" t="s">
        <v>40</v>
      </c>
      <c r="N197" t="s">
        <v>40</v>
      </c>
      <c r="O197" t="s">
        <v>40</v>
      </c>
      <c r="P197" t="s">
        <v>40</v>
      </c>
      <c r="Q197" t="s">
        <v>40</v>
      </c>
      <c r="R197" t="s">
        <v>40</v>
      </c>
      <c r="S197" t="s">
        <v>40</v>
      </c>
      <c r="T197">
        <v>999</v>
      </c>
      <c r="U197">
        <v>999</v>
      </c>
      <c r="V197">
        <v>25</v>
      </c>
      <c r="W197" t="s">
        <v>1126</v>
      </c>
      <c r="X197" t="s">
        <v>1130</v>
      </c>
      <c r="Y197" t="s">
        <v>40</v>
      </c>
      <c r="Z197" t="s">
        <v>40</v>
      </c>
      <c r="AA197" t="s">
        <v>40</v>
      </c>
      <c r="AB197" t="s">
        <v>40</v>
      </c>
      <c r="AC197" t="s">
        <v>40</v>
      </c>
      <c r="AD197" t="s">
        <v>40</v>
      </c>
      <c r="AE197" t="s">
        <v>40</v>
      </c>
      <c r="AF197" t="s">
        <v>40</v>
      </c>
      <c r="AG197" t="s">
        <v>40</v>
      </c>
      <c r="AH197" t="s">
        <v>40</v>
      </c>
      <c r="AI197" t="s">
        <v>40</v>
      </c>
      <c r="AJ197" t="s">
        <v>40</v>
      </c>
      <c r="AK197" t="s">
        <v>40</v>
      </c>
      <c r="AL197" t="s">
        <v>40</v>
      </c>
      <c r="AM197" t="s">
        <v>40</v>
      </c>
      <c r="AN197" t="s">
        <v>40</v>
      </c>
    </row>
    <row r="198" spans="1:40">
      <c r="A198">
        <v>197</v>
      </c>
      <c r="B198" t="s">
        <v>40</v>
      </c>
      <c r="C198" t="s">
        <v>41</v>
      </c>
      <c r="D198">
        <v>17107</v>
      </c>
      <c r="E198">
        <v>16216</v>
      </c>
      <c r="F198" t="s">
        <v>920</v>
      </c>
      <c r="G198">
        <v>999</v>
      </c>
      <c r="H198" t="s">
        <v>706</v>
      </c>
      <c r="I198">
        <v>10.033333300000001</v>
      </c>
      <c r="J198">
        <v>-84.133333333333198</v>
      </c>
      <c r="K198" t="s">
        <v>40</v>
      </c>
      <c r="L198" t="s">
        <v>40</v>
      </c>
      <c r="M198" t="s">
        <v>40</v>
      </c>
      <c r="N198" t="s">
        <v>40</v>
      </c>
      <c r="O198" t="s">
        <v>40</v>
      </c>
      <c r="P198" t="s">
        <v>40</v>
      </c>
      <c r="Q198" t="s">
        <v>40</v>
      </c>
      <c r="R198" t="s">
        <v>40</v>
      </c>
      <c r="S198" t="s">
        <v>40</v>
      </c>
      <c r="T198">
        <v>1180</v>
      </c>
      <c r="U198">
        <v>2300</v>
      </c>
      <c r="V198">
        <v>21</v>
      </c>
      <c r="W198" t="s">
        <v>921</v>
      </c>
      <c r="X198" t="s">
        <v>40</v>
      </c>
      <c r="Y198" t="s">
        <v>40</v>
      </c>
      <c r="Z198" t="s">
        <v>40</v>
      </c>
      <c r="AA198" t="s">
        <v>40</v>
      </c>
      <c r="AB198" t="s">
        <v>40</v>
      </c>
      <c r="AC198" t="s">
        <v>40</v>
      </c>
      <c r="AD198" t="s">
        <v>40</v>
      </c>
      <c r="AE198" t="s">
        <v>40</v>
      </c>
      <c r="AF198" t="s">
        <v>40</v>
      </c>
      <c r="AG198" t="s">
        <v>40</v>
      </c>
      <c r="AH198" t="s">
        <v>40</v>
      </c>
      <c r="AI198" t="s">
        <v>40</v>
      </c>
      <c r="AJ198" t="s">
        <v>40</v>
      </c>
      <c r="AK198" t="s">
        <v>40</v>
      </c>
      <c r="AL198" t="s">
        <v>40</v>
      </c>
      <c r="AM198" t="s">
        <v>40</v>
      </c>
      <c r="AN198" t="s">
        <v>40</v>
      </c>
    </row>
    <row r="199" spans="1:40">
      <c r="A199">
        <v>198</v>
      </c>
      <c r="B199" t="s">
        <v>40</v>
      </c>
      <c r="C199" t="s">
        <v>47</v>
      </c>
      <c r="D199">
        <v>17000</v>
      </c>
      <c r="E199">
        <v>16238</v>
      </c>
      <c r="F199" t="s">
        <v>1145</v>
      </c>
      <c r="G199" t="s">
        <v>1146</v>
      </c>
      <c r="H199" t="s">
        <v>1076</v>
      </c>
      <c r="I199">
        <v>4.5666700000000002</v>
      </c>
      <c r="J199">
        <v>7.5666700000000002</v>
      </c>
      <c r="K199" t="s">
        <v>40</v>
      </c>
      <c r="L199" t="s">
        <v>40</v>
      </c>
      <c r="M199" t="s">
        <v>40</v>
      </c>
      <c r="N199" t="s">
        <v>40</v>
      </c>
      <c r="O199" t="s">
        <v>40</v>
      </c>
      <c r="P199" t="s">
        <v>40</v>
      </c>
      <c r="Q199" t="s">
        <v>40</v>
      </c>
      <c r="R199" t="s">
        <v>40</v>
      </c>
      <c r="S199" t="s">
        <v>1147</v>
      </c>
      <c r="T199">
        <v>244</v>
      </c>
      <c r="U199">
        <v>1500</v>
      </c>
      <c r="V199" t="s">
        <v>40</v>
      </c>
      <c r="W199" t="s">
        <v>1148</v>
      </c>
      <c r="X199" t="s">
        <v>1149</v>
      </c>
      <c r="Y199" t="s">
        <v>40</v>
      </c>
      <c r="Z199" t="s">
        <v>40</v>
      </c>
      <c r="AA199" t="s">
        <v>40</v>
      </c>
      <c r="AB199" t="s">
        <v>40</v>
      </c>
      <c r="AC199" t="s">
        <v>40</v>
      </c>
      <c r="AD199" t="s">
        <v>40</v>
      </c>
      <c r="AE199" t="s">
        <v>40</v>
      </c>
      <c r="AF199" t="s">
        <v>40</v>
      </c>
      <c r="AG199" t="s">
        <v>40</v>
      </c>
      <c r="AH199" t="s">
        <v>40</v>
      </c>
      <c r="AI199" t="s">
        <v>40</v>
      </c>
      <c r="AJ199" t="s">
        <v>40</v>
      </c>
      <c r="AK199" t="s">
        <v>40</v>
      </c>
      <c r="AL199" t="s">
        <v>40</v>
      </c>
      <c r="AM199" t="s">
        <v>40</v>
      </c>
      <c r="AN199" t="s">
        <v>40</v>
      </c>
    </row>
    <row r="200" spans="1:40">
      <c r="A200">
        <v>199</v>
      </c>
      <c r="B200" t="s">
        <v>40</v>
      </c>
      <c r="C200" t="s">
        <v>41</v>
      </c>
      <c r="D200">
        <v>15553</v>
      </c>
      <c r="E200">
        <v>16249</v>
      </c>
      <c r="F200" t="s">
        <v>1150</v>
      </c>
      <c r="G200" t="s">
        <v>1151</v>
      </c>
      <c r="H200" t="s">
        <v>902</v>
      </c>
      <c r="I200" t="s">
        <v>1152</v>
      </c>
      <c r="J200" t="s">
        <v>1153</v>
      </c>
      <c r="K200" t="s">
        <v>40</v>
      </c>
      <c r="L200" t="s">
        <v>40</v>
      </c>
      <c r="M200" t="s">
        <v>40</v>
      </c>
      <c r="N200" t="s">
        <v>40</v>
      </c>
      <c r="O200" t="s">
        <v>40</v>
      </c>
      <c r="P200" t="s">
        <v>40</v>
      </c>
      <c r="Q200" t="s">
        <v>40</v>
      </c>
      <c r="R200" t="s">
        <v>40</v>
      </c>
      <c r="S200" t="s">
        <v>40</v>
      </c>
      <c r="T200" t="s">
        <v>888</v>
      </c>
      <c r="U200" t="s">
        <v>1154</v>
      </c>
      <c r="V200" t="s">
        <v>1155</v>
      </c>
      <c r="W200" t="s">
        <v>40</v>
      </c>
      <c r="X200" t="s">
        <v>40</v>
      </c>
      <c r="Y200" t="s">
        <v>40</v>
      </c>
      <c r="Z200" t="s">
        <v>40</v>
      </c>
      <c r="AA200" t="s">
        <v>40</v>
      </c>
      <c r="AB200" t="s">
        <v>40</v>
      </c>
      <c r="AC200" t="s">
        <v>40</v>
      </c>
      <c r="AD200" t="s">
        <v>40</v>
      </c>
      <c r="AE200" t="s">
        <v>40</v>
      </c>
      <c r="AF200" t="s">
        <v>40</v>
      </c>
      <c r="AG200" t="s">
        <v>40</v>
      </c>
      <c r="AH200" t="s">
        <v>40</v>
      </c>
      <c r="AI200" t="s">
        <v>40</v>
      </c>
      <c r="AJ200" t="s">
        <v>40</v>
      </c>
      <c r="AK200" t="s">
        <v>40</v>
      </c>
      <c r="AL200" t="s">
        <v>40</v>
      </c>
      <c r="AM200" t="s">
        <v>40</v>
      </c>
      <c r="AN200" t="s">
        <v>40</v>
      </c>
    </row>
    <row r="201" spans="1:40">
      <c r="A201">
        <v>200</v>
      </c>
      <c r="B201" t="s">
        <v>40</v>
      </c>
      <c r="C201" t="s">
        <v>41</v>
      </c>
      <c r="D201">
        <v>15559</v>
      </c>
      <c r="E201">
        <v>16255</v>
      </c>
      <c r="F201" t="s">
        <v>1156</v>
      </c>
      <c r="G201" t="s">
        <v>1157</v>
      </c>
      <c r="H201" t="s">
        <v>698</v>
      </c>
      <c r="I201">
        <v>-22.583333</v>
      </c>
      <c r="J201">
        <v>-52.583333000000003</v>
      </c>
      <c r="K201" t="s">
        <v>40</v>
      </c>
      <c r="L201" t="s">
        <v>40</v>
      </c>
      <c r="M201" t="s">
        <v>40</v>
      </c>
      <c r="N201" t="s">
        <v>40</v>
      </c>
      <c r="O201" t="s">
        <v>40</v>
      </c>
      <c r="P201" t="s">
        <v>40</v>
      </c>
      <c r="Q201" t="s">
        <v>40</v>
      </c>
      <c r="R201" t="s">
        <v>40</v>
      </c>
      <c r="S201" t="s">
        <v>40</v>
      </c>
      <c r="T201" t="s">
        <v>1158</v>
      </c>
      <c r="U201">
        <v>1341</v>
      </c>
      <c r="V201">
        <v>24.1</v>
      </c>
      <c r="W201" t="s">
        <v>1159</v>
      </c>
      <c r="X201" t="s">
        <v>1160</v>
      </c>
      <c r="Y201" t="s">
        <v>40</v>
      </c>
      <c r="Z201" t="s">
        <v>40</v>
      </c>
      <c r="AA201" t="s">
        <v>40</v>
      </c>
      <c r="AB201" t="s">
        <v>40</v>
      </c>
      <c r="AC201" t="s">
        <v>40</v>
      </c>
      <c r="AD201" t="s">
        <v>40</v>
      </c>
      <c r="AE201" t="s">
        <v>40</v>
      </c>
      <c r="AF201" t="s">
        <v>40</v>
      </c>
      <c r="AG201" t="s">
        <v>40</v>
      </c>
      <c r="AH201" t="s">
        <v>40</v>
      </c>
      <c r="AI201" t="s">
        <v>40</v>
      </c>
      <c r="AJ201" t="s">
        <v>40</v>
      </c>
      <c r="AK201" t="s">
        <v>40</v>
      </c>
      <c r="AL201" t="s">
        <v>40</v>
      </c>
      <c r="AM201" t="s">
        <v>40</v>
      </c>
      <c r="AN201" t="s">
        <v>40</v>
      </c>
    </row>
    <row r="202" spans="1:40">
      <c r="A202">
        <v>201</v>
      </c>
      <c r="B202" t="s">
        <v>40</v>
      </c>
      <c r="C202" t="s">
        <v>78</v>
      </c>
      <c r="D202">
        <v>17120</v>
      </c>
      <c r="E202">
        <v>16261</v>
      </c>
      <c r="F202" t="s">
        <v>1161</v>
      </c>
      <c r="G202" t="s">
        <v>1161</v>
      </c>
      <c r="H202" t="s">
        <v>751</v>
      </c>
      <c r="I202">
        <v>7.63</v>
      </c>
      <c r="J202">
        <v>36.89</v>
      </c>
      <c r="K202" t="s">
        <v>40</v>
      </c>
      <c r="L202" t="s">
        <v>40</v>
      </c>
      <c r="M202" t="s">
        <v>40</v>
      </c>
      <c r="N202" t="s">
        <v>40</v>
      </c>
      <c r="O202" t="s">
        <v>40</v>
      </c>
      <c r="P202" t="s">
        <v>40</v>
      </c>
      <c r="Q202" t="s">
        <v>40</v>
      </c>
      <c r="R202" t="s">
        <v>40</v>
      </c>
      <c r="S202" t="s">
        <v>40</v>
      </c>
      <c r="T202">
        <v>999</v>
      </c>
      <c r="U202" t="s">
        <v>753</v>
      </c>
      <c r="V202" t="s">
        <v>1162</v>
      </c>
      <c r="W202" t="s">
        <v>1163</v>
      </c>
      <c r="X202" t="s">
        <v>40</v>
      </c>
      <c r="Y202" t="s">
        <v>40</v>
      </c>
      <c r="Z202" t="s">
        <v>40</v>
      </c>
      <c r="AA202" t="s">
        <v>40</v>
      </c>
      <c r="AB202" t="s">
        <v>40</v>
      </c>
      <c r="AC202" t="s">
        <v>40</v>
      </c>
      <c r="AD202" t="s">
        <v>40</v>
      </c>
      <c r="AE202" t="s">
        <v>40</v>
      </c>
      <c r="AF202" t="s">
        <v>40</v>
      </c>
      <c r="AG202" t="s">
        <v>40</v>
      </c>
      <c r="AH202" t="s">
        <v>40</v>
      </c>
      <c r="AI202" t="s">
        <v>40</v>
      </c>
      <c r="AJ202" t="s">
        <v>40</v>
      </c>
      <c r="AK202" t="s">
        <v>40</v>
      </c>
      <c r="AL202" t="s">
        <v>40</v>
      </c>
      <c r="AM202" t="s">
        <v>40</v>
      </c>
      <c r="AN202" t="s">
        <v>40</v>
      </c>
    </row>
    <row r="203" spans="1:40">
      <c r="A203">
        <v>202</v>
      </c>
      <c r="B203" t="s">
        <v>40</v>
      </c>
      <c r="C203" t="s">
        <v>78</v>
      </c>
      <c r="D203">
        <v>17280</v>
      </c>
      <c r="E203">
        <v>16262</v>
      </c>
      <c r="F203" t="s">
        <v>822</v>
      </c>
      <c r="G203" t="s">
        <v>822</v>
      </c>
      <c r="H203" t="s">
        <v>823</v>
      </c>
      <c r="I203" t="s">
        <v>40</v>
      </c>
      <c r="J203" t="s">
        <v>40</v>
      </c>
      <c r="K203">
        <v>6</v>
      </c>
      <c r="L203">
        <v>40</v>
      </c>
      <c r="M203">
        <v>0</v>
      </c>
      <c r="N203" t="s">
        <v>707</v>
      </c>
      <c r="O203">
        <v>1</v>
      </c>
      <c r="P203">
        <v>57</v>
      </c>
      <c r="Q203">
        <v>0</v>
      </c>
      <c r="R203" t="s">
        <v>708</v>
      </c>
      <c r="S203" t="s">
        <v>40</v>
      </c>
      <c r="T203">
        <v>999</v>
      </c>
      <c r="U203" t="s">
        <v>1164</v>
      </c>
      <c r="V203">
        <v>999</v>
      </c>
      <c r="W203">
        <v>999</v>
      </c>
      <c r="X203" t="s">
        <v>40</v>
      </c>
      <c r="Y203" t="s">
        <v>770</v>
      </c>
      <c r="Z203" t="s">
        <v>40</v>
      </c>
      <c r="AA203" t="s">
        <v>40</v>
      </c>
      <c r="AB203" t="s">
        <v>40</v>
      </c>
      <c r="AC203" t="s">
        <v>40</v>
      </c>
      <c r="AD203" t="s">
        <v>40</v>
      </c>
      <c r="AE203" t="s">
        <v>40</v>
      </c>
      <c r="AF203" t="s">
        <v>40</v>
      </c>
      <c r="AG203" t="s">
        <v>40</v>
      </c>
      <c r="AH203" t="s">
        <v>40</v>
      </c>
      <c r="AI203" t="s">
        <v>40</v>
      </c>
      <c r="AJ203" t="s">
        <v>40</v>
      </c>
      <c r="AK203" t="s">
        <v>40</v>
      </c>
      <c r="AL203" t="s">
        <v>40</v>
      </c>
      <c r="AM203" t="s">
        <v>40</v>
      </c>
      <c r="AN203" t="s">
        <v>40</v>
      </c>
    </row>
    <row r="204" spans="1:40">
      <c r="A204">
        <v>203</v>
      </c>
      <c r="B204" t="s">
        <v>40</v>
      </c>
      <c r="C204" t="s">
        <v>78</v>
      </c>
      <c r="D204" t="s">
        <v>1165</v>
      </c>
      <c r="E204">
        <v>16272</v>
      </c>
      <c r="F204" t="s">
        <v>1166</v>
      </c>
      <c r="G204" t="s">
        <v>1167</v>
      </c>
      <c r="H204" t="s">
        <v>902</v>
      </c>
      <c r="I204">
        <v>19.45</v>
      </c>
      <c r="J204">
        <v>-96.96</v>
      </c>
      <c r="K204" t="s">
        <v>40</v>
      </c>
      <c r="L204" t="s">
        <v>40</v>
      </c>
      <c r="M204" t="s">
        <v>40</v>
      </c>
      <c r="N204" t="s">
        <v>40</v>
      </c>
      <c r="O204" t="s">
        <v>40</v>
      </c>
      <c r="P204" t="s">
        <v>40</v>
      </c>
      <c r="Q204" t="s">
        <v>40</v>
      </c>
      <c r="R204" t="s">
        <v>40</v>
      </c>
      <c r="S204" t="s">
        <v>714</v>
      </c>
      <c r="T204">
        <v>999</v>
      </c>
      <c r="U204">
        <v>999</v>
      </c>
      <c r="V204">
        <v>999</v>
      </c>
      <c r="W204" t="s">
        <v>40</v>
      </c>
      <c r="X204" t="s">
        <v>40</v>
      </c>
      <c r="Y204" t="s">
        <v>40</v>
      </c>
      <c r="Z204" t="s">
        <v>40</v>
      </c>
      <c r="AA204" t="s">
        <v>40</v>
      </c>
      <c r="AB204" t="s">
        <v>40</v>
      </c>
      <c r="AC204" t="s">
        <v>40</v>
      </c>
      <c r="AD204" t="s">
        <v>40</v>
      </c>
      <c r="AE204" t="s">
        <v>40</v>
      </c>
      <c r="AF204" t="s">
        <v>40</v>
      </c>
      <c r="AG204" t="s">
        <v>40</v>
      </c>
      <c r="AH204" t="s">
        <v>40</v>
      </c>
      <c r="AI204" t="s">
        <v>40</v>
      </c>
      <c r="AJ204" t="s">
        <v>40</v>
      </c>
      <c r="AK204" t="s">
        <v>40</v>
      </c>
      <c r="AL204" t="s">
        <v>40</v>
      </c>
      <c r="AM204" t="s">
        <v>40</v>
      </c>
      <c r="AN204" t="s">
        <v>40</v>
      </c>
    </row>
    <row r="205" spans="1:40">
      <c r="A205">
        <v>204</v>
      </c>
      <c r="B205" t="s">
        <v>40</v>
      </c>
      <c r="C205" t="s">
        <v>57</v>
      </c>
      <c r="D205">
        <v>19336</v>
      </c>
      <c r="E205">
        <v>16275</v>
      </c>
      <c r="F205" t="s">
        <v>1168</v>
      </c>
      <c r="G205" t="s">
        <v>705</v>
      </c>
      <c r="H205" t="s">
        <v>706</v>
      </c>
      <c r="I205">
        <v>9.89555556</v>
      </c>
      <c r="J205">
        <v>-83.668610000000001</v>
      </c>
      <c r="K205" t="s">
        <v>40</v>
      </c>
      <c r="L205" t="s">
        <v>40</v>
      </c>
      <c r="M205" t="s">
        <v>40</v>
      </c>
      <c r="N205" t="s">
        <v>40</v>
      </c>
      <c r="O205" t="s">
        <v>40</v>
      </c>
      <c r="P205" t="s">
        <v>40</v>
      </c>
      <c r="Q205" t="s">
        <v>40</v>
      </c>
      <c r="R205" t="s">
        <v>40</v>
      </c>
      <c r="S205" t="s">
        <v>40</v>
      </c>
      <c r="T205">
        <v>685</v>
      </c>
      <c r="U205">
        <v>2600</v>
      </c>
      <c r="V205">
        <v>22</v>
      </c>
      <c r="W205" t="s">
        <v>1169</v>
      </c>
      <c r="X205" t="s">
        <v>40</v>
      </c>
      <c r="Y205" t="s">
        <v>779</v>
      </c>
      <c r="Z205" t="s">
        <v>40</v>
      </c>
      <c r="AA205" t="s">
        <v>40</v>
      </c>
      <c r="AB205" t="s">
        <v>40</v>
      </c>
      <c r="AC205" t="s">
        <v>40</v>
      </c>
      <c r="AD205" t="s">
        <v>40</v>
      </c>
      <c r="AE205" t="s">
        <v>40</v>
      </c>
      <c r="AF205" t="s">
        <v>40</v>
      </c>
      <c r="AG205" t="s">
        <v>40</v>
      </c>
      <c r="AH205" t="s">
        <v>40</v>
      </c>
      <c r="AI205" t="s">
        <v>40</v>
      </c>
      <c r="AJ205" t="s">
        <v>40</v>
      </c>
      <c r="AK205" t="s">
        <v>40</v>
      </c>
      <c r="AL205" t="s">
        <v>40</v>
      </c>
      <c r="AM205" t="s">
        <v>40</v>
      </c>
      <c r="AN205" t="s">
        <v>40</v>
      </c>
    </row>
    <row r="206" spans="1:40">
      <c r="A206">
        <v>205</v>
      </c>
      <c r="B206" t="s">
        <v>40</v>
      </c>
      <c r="C206" t="s">
        <v>78</v>
      </c>
      <c r="D206">
        <v>17074</v>
      </c>
      <c r="E206">
        <v>16294</v>
      </c>
      <c r="F206" t="s">
        <v>1170</v>
      </c>
      <c r="G206" t="s">
        <v>1171</v>
      </c>
      <c r="H206" t="s">
        <v>835</v>
      </c>
      <c r="I206">
        <v>12.75</v>
      </c>
      <c r="J206">
        <v>76.23</v>
      </c>
      <c r="K206" t="s">
        <v>40</v>
      </c>
      <c r="L206" t="s">
        <v>40</v>
      </c>
      <c r="M206" t="s">
        <v>40</v>
      </c>
      <c r="N206" t="s">
        <v>40</v>
      </c>
      <c r="O206" t="s">
        <v>40</v>
      </c>
      <c r="P206" t="s">
        <v>40</v>
      </c>
      <c r="Q206" t="s">
        <v>40</v>
      </c>
      <c r="R206" t="s">
        <v>40</v>
      </c>
      <c r="S206" t="s">
        <v>40</v>
      </c>
      <c r="T206" t="s">
        <v>1172</v>
      </c>
      <c r="U206" t="s">
        <v>1173</v>
      </c>
      <c r="V206">
        <v>23.5</v>
      </c>
      <c r="W206" t="s">
        <v>1174</v>
      </c>
      <c r="X206" t="s">
        <v>40</v>
      </c>
      <c r="Y206" t="s">
        <v>40</v>
      </c>
      <c r="Z206" t="s">
        <v>40</v>
      </c>
      <c r="AA206" t="s">
        <v>40</v>
      </c>
      <c r="AB206" t="s">
        <v>40</v>
      </c>
      <c r="AC206" t="s">
        <v>40</v>
      </c>
      <c r="AD206" t="s">
        <v>40</v>
      </c>
      <c r="AE206" t="s">
        <v>40</v>
      </c>
      <c r="AF206" t="s">
        <v>40</v>
      </c>
      <c r="AG206" t="s">
        <v>40</v>
      </c>
      <c r="AH206" t="s">
        <v>40</v>
      </c>
      <c r="AI206" t="s">
        <v>40</v>
      </c>
      <c r="AJ206" t="s">
        <v>40</v>
      </c>
      <c r="AK206" t="s">
        <v>40</v>
      </c>
      <c r="AL206" t="s">
        <v>40</v>
      </c>
      <c r="AM206" t="s">
        <v>40</v>
      </c>
      <c r="AN206" t="s">
        <v>40</v>
      </c>
    </row>
    <row r="207" spans="1:40">
      <c r="A207">
        <v>206</v>
      </c>
      <c r="B207" t="s">
        <v>40</v>
      </c>
      <c r="C207" t="s">
        <v>78</v>
      </c>
      <c r="D207">
        <v>17281</v>
      </c>
      <c r="E207">
        <v>16302</v>
      </c>
      <c r="F207" t="s">
        <v>1175</v>
      </c>
      <c r="G207" t="s">
        <v>1167</v>
      </c>
      <c r="H207" t="s">
        <v>902</v>
      </c>
      <c r="I207" t="s">
        <v>40</v>
      </c>
      <c r="J207" t="s">
        <v>40</v>
      </c>
      <c r="K207">
        <v>19</v>
      </c>
      <c r="L207" t="s">
        <v>1176</v>
      </c>
      <c r="M207" t="s">
        <v>1177</v>
      </c>
      <c r="N207" t="s">
        <v>707</v>
      </c>
      <c r="O207">
        <v>96</v>
      </c>
      <c r="P207" t="s">
        <v>1178</v>
      </c>
      <c r="Q207" t="s">
        <v>1179</v>
      </c>
      <c r="R207" t="s">
        <v>708</v>
      </c>
      <c r="S207" t="s">
        <v>40</v>
      </c>
      <c r="T207">
        <v>999</v>
      </c>
      <c r="U207">
        <v>999</v>
      </c>
      <c r="V207">
        <v>999</v>
      </c>
      <c r="W207">
        <v>999</v>
      </c>
      <c r="X207" t="s">
        <v>40</v>
      </c>
      <c r="Y207" t="s">
        <v>779</v>
      </c>
      <c r="Z207" t="s">
        <v>40</v>
      </c>
      <c r="AA207" t="s">
        <v>40</v>
      </c>
      <c r="AB207" t="s">
        <v>40</v>
      </c>
      <c r="AC207" t="s">
        <v>40</v>
      </c>
      <c r="AD207" t="s">
        <v>40</v>
      </c>
      <c r="AE207" t="s">
        <v>40</v>
      </c>
      <c r="AF207" t="s">
        <v>40</v>
      </c>
      <c r="AG207" t="s">
        <v>40</v>
      </c>
      <c r="AH207" t="s">
        <v>40</v>
      </c>
      <c r="AI207" t="s">
        <v>40</v>
      </c>
      <c r="AJ207" t="s">
        <v>40</v>
      </c>
      <c r="AK207" t="s">
        <v>40</v>
      </c>
      <c r="AL207" t="s">
        <v>40</v>
      </c>
      <c r="AM207" t="s">
        <v>40</v>
      </c>
      <c r="AN207" t="s">
        <v>40</v>
      </c>
    </row>
    <row r="208" spans="1:40">
      <c r="A208">
        <v>207</v>
      </c>
      <c r="B208" t="s">
        <v>40</v>
      </c>
      <c r="C208" t="s">
        <v>78</v>
      </c>
      <c r="D208">
        <v>17266</v>
      </c>
      <c r="E208">
        <v>16324</v>
      </c>
      <c r="F208" t="s">
        <v>1180</v>
      </c>
      <c r="G208" t="s">
        <v>40</v>
      </c>
      <c r="H208" t="s">
        <v>698</v>
      </c>
      <c r="I208" t="s">
        <v>40</v>
      </c>
      <c r="J208" t="s">
        <v>40</v>
      </c>
      <c r="K208">
        <v>22</v>
      </c>
      <c r="L208" t="s">
        <v>1181</v>
      </c>
      <c r="M208" t="s">
        <v>1182</v>
      </c>
      <c r="N208" t="s">
        <v>746</v>
      </c>
      <c r="O208" t="s">
        <v>1183</v>
      </c>
      <c r="P208" t="s">
        <v>1184</v>
      </c>
      <c r="Q208" t="s">
        <v>1185</v>
      </c>
      <c r="R208" t="s">
        <v>708</v>
      </c>
      <c r="S208" t="s">
        <v>40</v>
      </c>
      <c r="T208">
        <v>999</v>
      </c>
      <c r="U208">
        <v>1341</v>
      </c>
      <c r="V208">
        <v>24.1</v>
      </c>
      <c r="W208" t="s">
        <v>1186</v>
      </c>
      <c r="X208" t="s">
        <v>40</v>
      </c>
      <c r="Y208" t="s">
        <v>779</v>
      </c>
      <c r="Z208" t="s">
        <v>40</v>
      </c>
      <c r="AA208" t="s">
        <v>40</v>
      </c>
      <c r="AB208" t="s">
        <v>40</v>
      </c>
      <c r="AC208" t="s">
        <v>40</v>
      </c>
      <c r="AD208" t="s">
        <v>40</v>
      </c>
      <c r="AE208" t="s">
        <v>40</v>
      </c>
      <c r="AF208" t="s">
        <v>40</v>
      </c>
      <c r="AG208" t="s">
        <v>40</v>
      </c>
      <c r="AH208" t="s">
        <v>40</v>
      </c>
      <c r="AI208" t="s">
        <v>40</v>
      </c>
      <c r="AJ208" t="s">
        <v>40</v>
      </c>
      <c r="AK208" t="s">
        <v>40</v>
      </c>
      <c r="AL208" t="s">
        <v>40</v>
      </c>
      <c r="AM208" t="s">
        <v>40</v>
      </c>
      <c r="AN208" t="s">
        <v>40</v>
      </c>
    </row>
    <row r="209" spans="1:40">
      <c r="A209">
        <v>208</v>
      </c>
      <c r="B209" t="s">
        <v>40</v>
      </c>
      <c r="C209" t="s">
        <v>78</v>
      </c>
      <c r="D209">
        <v>17078</v>
      </c>
      <c r="E209">
        <v>16328</v>
      </c>
      <c r="F209" t="s">
        <v>731</v>
      </c>
      <c r="G209" t="s">
        <v>731</v>
      </c>
      <c r="H209" t="s">
        <v>732</v>
      </c>
      <c r="I209">
        <v>-2.4</v>
      </c>
      <c r="J209">
        <v>120.86</v>
      </c>
      <c r="K209" t="s">
        <v>40</v>
      </c>
      <c r="L209" t="s">
        <v>40</v>
      </c>
      <c r="M209" t="s">
        <v>40</v>
      </c>
      <c r="N209" t="s">
        <v>40</v>
      </c>
      <c r="O209" t="s">
        <v>40</v>
      </c>
      <c r="P209" t="s">
        <v>40</v>
      </c>
      <c r="Q209" t="s">
        <v>40</v>
      </c>
      <c r="R209" t="s">
        <v>40</v>
      </c>
      <c r="S209" t="s">
        <v>40</v>
      </c>
      <c r="T209" t="s">
        <v>1187</v>
      </c>
      <c r="U209">
        <v>2113</v>
      </c>
      <c r="V209">
        <v>999</v>
      </c>
      <c r="W209">
        <v>999</v>
      </c>
      <c r="X209" t="s">
        <v>40</v>
      </c>
      <c r="Y209" t="s">
        <v>40</v>
      </c>
      <c r="Z209" t="s">
        <v>40</v>
      </c>
      <c r="AA209" t="s">
        <v>40</v>
      </c>
      <c r="AB209" t="s">
        <v>40</v>
      </c>
      <c r="AC209" t="s">
        <v>40</v>
      </c>
      <c r="AD209" t="s">
        <v>40</v>
      </c>
      <c r="AE209" t="s">
        <v>40</v>
      </c>
      <c r="AF209" t="s">
        <v>40</v>
      </c>
      <c r="AG209" t="s">
        <v>40</v>
      </c>
      <c r="AH209" t="s">
        <v>40</v>
      </c>
      <c r="AI209" t="s">
        <v>40</v>
      </c>
      <c r="AJ209" t="s">
        <v>40</v>
      </c>
      <c r="AK209" t="s">
        <v>40</v>
      </c>
      <c r="AL209" t="s">
        <v>40</v>
      </c>
      <c r="AM209" t="s">
        <v>40</v>
      </c>
      <c r="AN209" t="s">
        <v>40</v>
      </c>
    </row>
    <row r="210" spans="1:40">
      <c r="A210">
        <v>209</v>
      </c>
      <c r="B210" t="s">
        <v>40</v>
      </c>
      <c r="C210" t="s">
        <v>78</v>
      </c>
      <c r="D210">
        <v>17051</v>
      </c>
      <c r="E210">
        <v>16329</v>
      </c>
      <c r="F210" t="s">
        <v>856</v>
      </c>
      <c r="G210" t="s">
        <v>856</v>
      </c>
      <c r="H210" t="s">
        <v>706</v>
      </c>
      <c r="I210">
        <v>10</v>
      </c>
      <c r="J210">
        <v>-84.582999999999899</v>
      </c>
      <c r="K210" t="s">
        <v>40</v>
      </c>
      <c r="L210" t="s">
        <v>40</v>
      </c>
      <c r="M210" t="s">
        <v>40</v>
      </c>
      <c r="N210" t="s">
        <v>40</v>
      </c>
      <c r="O210" t="s">
        <v>40</v>
      </c>
      <c r="P210" t="s">
        <v>40</v>
      </c>
      <c r="Q210" t="s">
        <v>40</v>
      </c>
      <c r="R210" t="s">
        <v>40</v>
      </c>
      <c r="S210" t="s">
        <v>40</v>
      </c>
      <c r="T210" t="s">
        <v>1188</v>
      </c>
      <c r="U210" t="s">
        <v>868</v>
      </c>
      <c r="V210" t="s">
        <v>40</v>
      </c>
      <c r="W210" t="s">
        <v>841</v>
      </c>
      <c r="X210" t="s">
        <v>40</v>
      </c>
      <c r="Y210" t="s">
        <v>40</v>
      </c>
      <c r="Z210" t="s">
        <v>40</v>
      </c>
      <c r="AA210" t="s">
        <v>40</v>
      </c>
      <c r="AB210" t="s">
        <v>40</v>
      </c>
      <c r="AC210" t="s">
        <v>40</v>
      </c>
      <c r="AD210" t="s">
        <v>40</v>
      </c>
      <c r="AE210" t="s">
        <v>40</v>
      </c>
      <c r="AF210" t="s">
        <v>40</v>
      </c>
      <c r="AG210" t="s">
        <v>40</v>
      </c>
      <c r="AH210" t="s">
        <v>40</v>
      </c>
      <c r="AI210" t="s">
        <v>40</v>
      </c>
      <c r="AJ210" t="s">
        <v>40</v>
      </c>
      <c r="AK210" t="s">
        <v>40</v>
      </c>
      <c r="AL210" t="s">
        <v>40</v>
      </c>
      <c r="AM210" t="s">
        <v>40</v>
      </c>
      <c r="AN210" t="s">
        <v>40</v>
      </c>
    </row>
    <row r="211" spans="1:40">
      <c r="A211">
        <v>210</v>
      </c>
      <c r="B211" t="s">
        <v>40</v>
      </c>
      <c r="C211" t="s">
        <v>78</v>
      </c>
      <c r="D211">
        <v>17086</v>
      </c>
      <c r="E211">
        <v>16332</v>
      </c>
      <c r="F211" t="s">
        <v>1189</v>
      </c>
      <c r="G211" t="s">
        <v>1190</v>
      </c>
      <c r="H211" t="s">
        <v>849</v>
      </c>
      <c r="I211">
        <v>3.38</v>
      </c>
      <c r="J211">
        <v>-74.045000000000002</v>
      </c>
      <c r="K211" t="s">
        <v>40</v>
      </c>
      <c r="L211" t="s">
        <v>40</v>
      </c>
      <c r="M211" t="s">
        <v>40</v>
      </c>
      <c r="N211" t="s">
        <v>40</v>
      </c>
      <c r="O211" t="s">
        <v>40</v>
      </c>
      <c r="P211" t="s">
        <v>40</v>
      </c>
      <c r="Q211" t="s">
        <v>40</v>
      </c>
      <c r="R211" t="s">
        <v>40</v>
      </c>
      <c r="S211" t="s">
        <v>40</v>
      </c>
      <c r="T211">
        <v>999</v>
      </c>
      <c r="U211" t="s">
        <v>1191</v>
      </c>
      <c r="V211" t="s">
        <v>1192</v>
      </c>
      <c r="W211">
        <v>999</v>
      </c>
      <c r="X211" t="s">
        <v>40</v>
      </c>
      <c r="Y211" t="s">
        <v>40</v>
      </c>
      <c r="Z211" t="s">
        <v>40</v>
      </c>
      <c r="AA211" t="s">
        <v>40</v>
      </c>
      <c r="AB211" t="s">
        <v>40</v>
      </c>
      <c r="AC211" t="s">
        <v>40</v>
      </c>
      <c r="AD211" t="s">
        <v>40</v>
      </c>
      <c r="AE211" t="s">
        <v>40</v>
      </c>
      <c r="AF211" t="s">
        <v>40</v>
      </c>
      <c r="AG211" t="s">
        <v>40</v>
      </c>
      <c r="AH211" t="s">
        <v>40</v>
      </c>
      <c r="AI211" t="s">
        <v>40</v>
      </c>
      <c r="AJ211" t="s">
        <v>40</v>
      </c>
      <c r="AK211" t="s">
        <v>40</v>
      </c>
      <c r="AL211" t="s">
        <v>40</v>
      </c>
      <c r="AM211" t="s">
        <v>40</v>
      </c>
      <c r="AN211" t="s">
        <v>40</v>
      </c>
    </row>
    <row r="212" spans="1:40">
      <c r="A212">
        <v>211</v>
      </c>
      <c r="B212" t="s">
        <v>40</v>
      </c>
      <c r="C212" t="s">
        <v>78</v>
      </c>
      <c r="D212">
        <v>17056</v>
      </c>
      <c r="E212">
        <v>16378</v>
      </c>
      <c r="F212" t="s">
        <v>1193</v>
      </c>
      <c r="G212" t="s">
        <v>1194</v>
      </c>
      <c r="H212" t="s">
        <v>732</v>
      </c>
      <c r="I212">
        <v>-2.97</v>
      </c>
      <c r="J212">
        <v>121.28</v>
      </c>
      <c r="K212" t="s">
        <v>40</v>
      </c>
      <c r="L212" t="s">
        <v>40</v>
      </c>
      <c r="M212" t="s">
        <v>40</v>
      </c>
      <c r="N212" t="s">
        <v>40</v>
      </c>
      <c r="O212" t="s">
        <v>40</v>
      </c>
      <c r="P212" t="s">
        <v>40</v>
      </c>
      <c r="Q212" t="s">
        <v>40</v>
      </c>
      <c r="R212" t="s">
        <v>40</v>
      </c>
      <c r="S212" t="s">
        <v>1195</v>
      </c>
      <c r="T212">
        <v>999</v>
      </c>
      <c r="U212">
        <v>999</v>
      </c>
      <c r="V212">
        <v>999</v>
      </c>
      <c r="W212" t="s">
        <v>40</v>
      </c>
      <c r="X212" t="s">
        <v>40</v>
      </c>
      <c r="Y212" t="s">
        <v>40</v>
      </c>
      <c r="Z212" t="s">
        <v>40</v>
      </c>
      <c r="AA212" t="s">
        <v>40</v>
      </c>
      <c r="AB212" t="s">
        <v>40</v>
      </c>
      <c r="AC212" t="s">
        <v>40</v>
      </c>
      <c r="AD212" t="s">
        <v>40</v>
      </c>
      <c r="AE212" t="s">
        <v>40</v>
      </c>
      <c r="AF212" t="s">
        <v>40</v>
      </c>
      <c r="AG212" t="s">
        <v>40</v>
      </c>
      <c r="AH212" t="s">
        <v>40</v>
      </c>
      <c r="AI212" t="s">
        <v>40</v>
      </c>
      <c r="AJ212" t="s">
        <v>40</v>
      </c>
      <c r="AK212" t="s">
        <v>40</v>
      </c>
      <c r="AL212" t="s">
        <v>40</v>
      </c>
      <c r="AM212" t="s">
        <v>40</v>
      </c>
      <c r="AN212" t="s">
        <v>40</v>
      </c>
    </row>
    <row r="213" spans="1:40">
      <c r="A213">
        <v>212</v>
      </c>
      <c r="B213" t="s">
        <v>40</v>
      </c>
      <c r="C213" t="s">
        <v>78</v>
      </c>
      <c r="D213">
        <v>17057</v>
      </c>
      <c r="E213">
        <v>16378</v>
      </c>
      <c r="F213" t="s">
        <v>1196</v>
      </c>
      <c r="G213" t="s">
        <v>1194</v>
      </c>
      <c r="H213" t="s">
        <v>732</v>
      </c>
      <c r="I213">
        <v>-4.32</v>
      </c>
      <c r="J213">
        <v>120.06</v>
      </c>
      <c r="K213" t="s">
        <v>40</v>
      </c>
      <c r="L213" t="s">
        <v>40</v>
      </c>
      <c r="M213" t="s">
        <v>40</v>
      </c>
      <c r="N213" t="s">
        <v>40</v>
      </c>
      <c r="O213" t="s">
        <v>40</v>
      </c>
      <c r="P213" t="s">
        <v>40</v>
      </c>
      <c r="Q213" t="s">
        <v>40</v>
      </c>
      <c r="R213" t="s">
        <v>40</v>
      </c>
      <c r="S213" t="s">
        <v>1195</v>
      </c>
      <c r="T213">
        <v>999</v>
      </c>
      <c r="U213">
        <v>999</v>
      </c>
      <c r="V213">
        <v>999</v>
      </c>
      <c r="W213" t="s">
        <v>40</v>
      </c>
      <c r="X213" t="s">
        <v>40</v>
      </c>
      <c r="Y213" t="s">
        <v>40</v>
      </c>
      <c r="Z213" t="s">
        <v>40</v>
      </c>
      <c r="AA213" t="s">
        <v>40</v>
      </c>
      <c r="AB213" t="s">
        <v>40</v>
      </c>
      <c r="AC213" t="s">
        <v>40</v>
      </c>
      <c r="AD213" t="s">
        <v>40</v>
      </c>
      <c r="AE213" t="s">
        <v>40</v>
      </c>
      <c r="AF213" t="s">
        <v>40</v>
      </c>
      <c r="AG213" t="s">
        <v>40</v>
      </c>
      <c r="AH213" t="s">
        <v>40</v>
      </c>
      <c r="AI213" t="s">
        <v>40</v>
      </c>
      <c r="AJ213" t="s">
        <v>40</v>
      </c>
      <c r="AK213" t="s">
        <v>40</v>
      </c>
      <c r="AL213" t="s">
        <v>40</v>
      </c>
      <c r="AM213" t="s">
        <v>40</v>
      </c>
      <c r="AN213" t="s">
        <v>40</v>
      </c>
    </row>
    <row r="214" spans="1:40">
      <c r="A214">
        <v>213</v>
      </c>
      <c r="B214" t="s">
        <v>40</v>
      </c>
      <c r="C214" t="s">
        <v>78</v>
      </c>
      <c r="D214">
        <v>17058</v>
      </c>
      <c r="E214">
        <v>16378</v>
      </c>
      <c r="F214" t="s">
        <v>1197</v>
      </c>
      <c r="G214" t="s">
        <v>1194</v>
      </c>
      <c r="H214" t="s">
        <v>732</v>
      </c>
      <c r="I214">
        <v>-5.85</v>
      </c>
      <c r="J214">
        <v>120</v>
      </c>
      <c r="K214" t="s">
        <v>40</v>
      </c>
      <c r="L214" t="s">
        <v>40</v>
      </c>
      <c r="M214" t="s">
        <v>40</v>
      </c>
      <c r="N214" t="s">
        <v>40</v>
      </c>
      <c r="O214" t="s">
        <v>40</v>
      </c>
      <c r="P214" t="s">
        <v>40</v>
      </c>
      <c r="Q214" t="s">
        <v>40</v>
      </c>
      <c r="R214" t="s">
        <v>40</v>
      </c>
      <c r="S214" t="s">
        <v>1195</v>
      </c>
      <c r="T214">
        <v>999</v>
      </c>
      <c r="U214">
        <v>999</v>
      </c>
      <c r="V214">
        <v>999</v>
      </c>
      <c r="W214" t="s">
        <v>40</v>
      </c>
      <c r="X214" t="s">
        <v>40</v>
      </c>
      <c r="Y214" t="s">
        <v>40</v>
      </c>
      <c r="Z214" t="s">
        <v>40</v>
      </c>
      <c r="AA214" t="s">
        <v>40</v>
      </c>
      <c r="AB214" t="s">
        <v>40</v>
      </c>
      <c r="AC214" t="s">
        <v>40</v>
      </c>
      <c r="AD214" t="s">
        <v>40</v>
      </c>
      <c r="AE214" t="s">
        <v>40</v>
      </c>
      <c r="AF214" t="s">
        <v>40</v>
      </c>
      <c r="AG214" t="s">
        <v>40</v>
      </c>
      <c r="AH214" t="s">
        <v>40</v>
      </c>
      <c r="AI214" t="s">
        <v>40</v>
      </c>
      <c r="AJ214" t="s">
        <v>40</v>
      </c>
      <c r="AK214" t="s">
        <v>40</v>
      </c>
      <c r="AL214" t="s">
        <v>40</v>
      </c>
      <c r="AM214" t="s">
        <v>40</v>
      </c>
      <c r="AN214" t="s">
        <v>40</v>
      </c>
    </row>
    <row r="215" spans="1:40">
      <c r="A215">
        <v>214</v>
      </c>
      <c r="B215" t="s">
        <v>40</v>
      </c>
      <c r="C215" t="s">
        <v>78</v>
      </c>
      <c r="D215">
        <v>17268</v>
      </c>
      <c r="E215">
        <v>16392</v>
      </c>
      <c r="F215" t="s">
        <v>1198</v>
      </c>
      <c r="G215" t="s">
        <v>1199</v>
      </c>
      <c r="H215" t="s">
        <v>811</v>
      </c>
      <c r="I215" t="s">
        <v>40</v>
      </c>
      <c r="J215" t="s">
        <v>40</v>
      </c>
      <c r="K215">
        <v>7</v>
      </c>
      <c r="L215">
        <v>22</v>
      </c>
      <c r="M215">
        <v>34</v>
      </c>
      <c r="N215" t="s">
        <v>707</v>
      </c>
      <c r="O215">
        <v>13</v>
      </c>
      <c r="P215">
        <v>35</v>
      </c>
      <c r="Q215">
        <v>45.8</v>
      </c>
      <c r="R215" t="s">
        <v>814</v>
      </c>
      <c r="S215" t="s">
        <v>40</v>
      </c>
      <c r="T215">
        <v>999</v>
      </c>
      <c r="U215">
        <v>999</v>
      </c>
      <c r="V215">
        <v>999</v>
      </c>
      <c r="W215">
        <v>999</v>
      </c>
      <c r="X215" t="s">
        <v>40</v>
      </c>
      <c r="Y215" t="s">
        <v>1200</v>
      </c>
      <c r="Z215" t="s">
        <v>40</v>
      </c>
      <c r="AA215" t="s">
        <v>40</v>
      </c>
      <c r="AB215" t="s">
        <v>40</v>
      </c>
      <c r="AC215" t="s">
        <v>40</v>
      </c>
      <c r="AD215" t="s">
        <v>40</v>
      </c>
      <c r="AE215" t="s">
        <v>40</v>
      </c>
      <c r="AF215" t="s">
        <v>40</v>
      </c>
      <c r="AG215" t="s">
        <v>40</v>
      </c>
      <c r="AH215" t="s">
        <v>40</v>
      </c>
      <c r="AI215" t="s">
        <v>40</v>
      </c>
      <c r="AJ215" t="s">
        <v>40</v>
      </c>
      <c r="AK215" t="s">
        <v>40</v>
      </c>
      <c r="AL215" t="s">
        <v>40</v>
      </c>
      <c r="AM215" t="s">
        <v>40</v>
      </c>
      <c r="AN215" t="s">
        <v>40</v>
      </c>
    </row>
    <row r="216" spans="1:40">
      <c r="A216">
        <v>215</v>
      </c>
      <c r="B216" t="s">
        <v>40</v>
      </c>
      <c r="C216" t="s">
        <v>78</v>
      </c>
      <c r="D216">
        <v>17269</v>
      </c>
      <c r="E216">
        <v>16392</v>
      </c>
      <c r="F216" t="s">
        <v>1201</v>
      </c>
      <c r="G216" t="s">
        <v>1202</v>
      </c>
      <c r="H216" t="s">
        <v>811</v>
      </c>
      <c r="I216" t="s">
        <v>40</v>
      </c>
      <c r="J216" t="s">
        <v>40</v>
      </c>
      <c r="K216">
        <v>8</v>
      </c>
      <c r="L216">
        <v>55</v>
      </c>
      <c r="M216">
        <v>57.37</v>
      </c>
      <c r="N216" t="s">
        <v>707</v>
      </c>
      <c r="O216">
        <v>13</v>
      </c>
      <c r="P216">
        <v>16</v>
      </c>
      <c r="Q216">
        <v>39.9849999999999</v>
      </c>
      <c r="R216" t="s">
        <v>814</v>
      </c>
      <c r="S216" t="s">
        <v>40</v>
      </c>
      <c r="T216">
        <v>999</v>
      </c>
      <c r="U216">
        <v>999</v>
      </c>
      <c r="V216">
        <v>999</v>
      </c>
      <c r="W216">
        <v>999</v>
      </c>
      <c r="X216" t="s">
        <v>40</v>
      </c>
      <c r="Y216" t="s">
        <v>40</v>
      </c>
      <c r="Z216" t="s">
        <v>40</v>
      </c>
      <c r="AA216" t="s">
        <v>40</v>
      </c>
      <c r="AB216" t="s">
        <v>40</v>
      </c>
      <c r="AC216" t="s">
        <v>40</v>
      </c>
      <c r="AD216" t="s">
        <v>40</v>
      </c>
      <c r="AE216" t="s">
        <v>40</v>
      </c>
      <c r="AF216" t="s">
        <v>40</v>
      </c>
      <c r="AG216" t="s">
        <v>40</v>
      </c>
      <c r="AH216" t="s">
        <v>40</v>
      </c>
      <c r="AI216" t="s">
        <v>40</v>
      </c>
      <c r="AJ216" t="s">
        <v>40</v>
      </c>
      <c r="AK216" t="s">
        <v>40</v>
      </c>
      <c r="AL216" t="s">
        <v>40</v>
      </c>
      <c r="AM216" t="s">
        <v>40</v>
      </c>
      <c r="AN216" t="s">
        <v>40</v>
      </c>
    </row>
    <row r="217" spans="1:40">
      <c r="A217">
        <v>216</v>
      </c>
      <c r="B217" t="s">
        <v>40</v>
      </c>
      <c r="C217" t="s">
        <v>78</v>
      </c>
      <c r="D217">
        <v>17270</v>
      </c>
      <c r="E217">
        <v>16392</v>
      </c>
      <c r="F217" t="s">
        <v>1203</v>
      </c>
      <c r="G217" t="s">
        <v>1204</v>
      </c>
      <c r="H217" t="s">
        <v>811</v>
      </c>
      <c r="I217" t="s">
        <v>40</v>
      </c>
      <c r="J217" t="s">
        <v>40</v>
      </c>
      <c r="K217">
        <v>10</v>
      </c>
      <c r="L217">
        <v>20</v>
      </c>
      <c r="M217">
        <v>39.700000000000003</v>
      </c>
      <c r="N217" t="s">
        <v>707</v>
      </c>
      <c r="O217">
        <v>15</v>
      </c>
      <c r="P217">
        <v>13</v>
      </c>
      <c r="Q217">
        <v>35.576000000000001</v>
      </c>
      <c r="R217" t="s">
        <v>814</v>
      </c>
      <c r="S217" t="s">
        <v>40</v>
      </c>
      <c r="T217">
        <v>999</v>
      </c>
      <c r="U217">
        <v>999</v>
      </c>
      <c r="V217">
        <v>999</v>
      </c>
      <c r="W217">
        <v>999</v>
      </c>
      <c r="X217" t="s">
        <v>40</v>
      </c>
      <c r="Y217" t="s">
        <v>40</v>
      </c>
      <c r="Z217" t="s">
        <v>40</v>
      </c>
      <c r="AA217" t="s">
        <v>40</v>
      </c>
      <c r="AB217" t="s">
        <v>40</v>
      </c>
      <c r="AC217" t="s">
        <v>40</v>
      </c>
      <c r="AD217" t="s">
        <v>40</v>
      </c>
      <c r="AE217" t="s">
        <v>40</v>
      </c>
      <c r="AF217" t="s">
        <v>40</v>
      </c>
      <c r="AG217" t="s">
        <v>40</v>
      </c>
      <c r="AH217" t="s">
        <v>40</v>
      </c>
      <c r="AI217" t="s">
        <v>40</v>
      </c>
      <c r="AJ217" t="s">
        <v>40</v>
      </c>
      <c r="AK217" t="s">
        <v>40</v>
      </c>
      <c r="AL217" t="s">
        <v>40</v>
      </c>
      <c r="AM217" t="s">
        <v>40</v>
      </c>
      <c r="AN217" t="s">
        <v>40</v>
      </c>
    </row>
    <row r="218" spans="1:40">
      <c r="A218">
        <v>217</v>
      </c>
      <c r="B218" t="s">
        <v>40</v>
      </c>
      <c r="C218" t="s">
        <v>78</v>
      </c>
      <c r="D218">
        <v>17271</v>
      </c>
      <c r="E218">
        <v>16392</v>
      </c>
      <c r="F218" t="s">
        <v>1205</v>
      </c>
      <c r="G218" t="s">
        <v>1206</v>
      </c>
      <c r="H218" t="s">
        <v>811</v>
      </c>
      <c r="I218" t="s">
        <v>40</v>
      </c>
      <c r="J218" t="s">
        <v>40</v>
      </c>
      <c r="K218">
        <v>4</v>
      </c>
      <c r="L218">
        <v>26</v>
      </c>
      <c r="M218">
        <v>59.99</v>
      </c>
      <c r="N218" t="s">
        <v>707</v>
      </c>
      <c r="O218">
        <v>11</v>
      </c>
      <c r="P218">
        <v>53</v>
      </c>
      <c r="Q218">
        <v>59.99</v>
      </c>
      <c r="R218" t="s">
        <v>814</v>
      </c>
      <c r="S218" t="s">
        <v>40</v>
      </c>
      <c r="T218">
        <v>999</v>
      </c>
      <c r="U218">
        <v>999</v>
      </c>
      <c r="V218">
        <v>999</v>
      </c>
      <c r="W218">
        <v>999</v>
      </c>
      <c r="X218" t="s">
        <v>40</v>
      </c>
      <c r="Y218" t="s">
        <v>40</v>
      </c>
      <c r="Z218" t="s">
        <v>40</v>
      </c>
      <c r="AA218" t="s">
        <v>40</v>
      </c>
      <c r="AB218" t="s">
        <v>40</v>
      </c>
      <c r="AC218" t="s">
        <v>40</v>
      </c>
      <c r="AD218" t="s">
        <v>40</v>
      </c>
      <c r="AE218" t="s">
        <v>40</v>
      </c>
      <c r="AF218" t="s">
        <v>40</v>
      </c>
      <c r="AG218" t="s">
        <v>40</v>
      </c>
      <c r="AH218" t="s">
        <v>40</v>
      </c>
      <c r="AI218" t="s">
        <v>40</v>
      </c>
      <c r="AJ218" t="s">
        <v>40</v>
      </c>
      <c r="AK218" t="s">
        <v>40</v>
      </c>
      <c r="AL218" t="s">
        <v>40</v>
      </c>
      <c r="AM218" t="s">
        <v>40</v>
      </c>
      <c r="AN218" t="s">
        <v>40</v>
      </c>
    </row>
    <row r="219" spans="1:40">
      <c r="A219">
        <v>218</v>
      </c>
      <c r="B219" t="s">
        <v>40</v>
      </c>
      <c r="C219" t="s">
        <v>78</v>
      </c>
      <c r="D219">
        <v>17061</v>
      </c>
      <c r="E219">
        <v>16427</v>
      </c>
      <c r="F219" t="s">
        <v>1207</v>
      </c>
      <c r="G219" t="s">
        <v>1208</v>
      </c>
      <c r="H219" t="s">
        <v>902</v>
      </c>
      <c r="I219" t="s">
        <v>1209</v>
      </c>
      <c r="J219" t="s">
        <v>1210</v>
      </c>
      <c r="K219" t="s">
        <v>40</v>
      </c>
      <c r="L219" t="s">
        <v>40</v>
      </c>
      <c r="M219" t="s">
        <v>40</v>
      </c>
      <c r="N219" t="s">
        <v>40</v>
      </c>
      <c r="O219" t="s">
        <v>40</v>
      </c>
      <c r="P219" t="s">
        <v>40</v>
      </c>
      <c r="Q219" t="s">
        <v>40</v>
      </c>
      <c r="R219" t="s">
        <v>40</v>
      </c>
      <c r="S219" t="s">
        <v>40</v>
      </c>
      <c r="T219" t="s">
        <v>1211</v>
      </c>
      <c r="U219">
        <v>2500</v>
      </c>
      <c r="V219">
        <v>26</v>
      </c>
      <c r="W219" t="s">
        <v>1212</v>
      </c>
      <c r="X219" t="s">
        <v>40</v>
      </c>
      <c r="Y219" t="s">
        <v>40</v>
      </c>
      <c r="Z219" t="s">
        <v>40</v>
      </c>
      <c r="AA219" t="s">
        <v>40</v>
      </c>
      <c r="AB219" t="s">
        <v>40</v>
      </c>
      <c r="AC219" t="s">
        <v>40</v>
      </c>
      <c r="AD219" t="s">
        <v>40</v>
      </c>
      <c r="AE219" t="s">
        <v>40</v>
      </c>
      <c r="AF219" t="s">
        <v>40</v>
      </c>
      <c r="AG219" t="s">
        <v>40</v>
      </c>
      <c r="AH219" t="s">
        <v>40</v>
      </c>
      <c r="AI219" t="s">
        <v>40</v>
      </c>
      <c r="AJ219" t="s">
        <v>40</v>
      </c>
      <c r="AK219" t="s">
        <v>40</v>
      </c>
      <c r="AL219" t="s">
        <v>40</v>
      </c>
      <c r="AM219" t="s">
        <v>40</v>
      </c>
      <c r="AN219" t="s">
        <v>40</v>
      </c>
    </row>
    <row r="220" spans="1:40">
      <c r="A220">
        <v>219</v>
      </c>
      <c r="B220" t="s">
        <v>40</v>
      </c>
      <c r="C220" t="s">
        <v>78</v>
      </c>
      <c r="D220" t="s">
        <v>1213</v>
      </c>
      <c r="E220">
        <v>16433</v>
      </c>
      <c r="F220" t="s">
        <v>1214</v>
      </c>
      <c r="G220" t="s">
        <v>1215</v>
      </c>
      <c r="H220" t="s">
        <v>732</v>
      </c>
      <c r="I220" t="s">
        <v>1216</v>
      </c>
      <c r="J220" t="s">
        <v>1217</v>
      </c>
      <c r="K220" t="s">
        <v>40</v>
      </c>
      <c r="L220" t="s">
        <v>40</v>
      </c>
      <c r="M220" t="s">
        <v>40</v>
      </c>
      <c r="N220" t="s">
        <v>40</v>
      </c>
      <c r="O220" t="s">
        <v>40</v>
      </c>
      <c r="P220" t="s">
        <v>40</v>
      </c>
      <c r="Q220" t="s">
        <v>40</v>
      </c>
      <c r="R220" t="s">
        <v>40</v>
      </c>
      <c r="S220" t="s">
        <v>40</v>
      </c>
      <c r="T220">
        <v>999</v>
      </c>
      <c r="U220" t="s">
        <v>1218</v>
      </c>
      <c r="V220" t="s">
        <v>1219</v>
      </c>
      <c r="W220">
        <v>999</v>
      </c>
      <c r="X220" t="s">
        <v>40</v>
      </c>
      <c r="Y220" t="s">
        <v>40</v>
      </c>
      <c r="Z220" t="s">
        <v>40</v>
      </c>
      <c r="AA220" t="s">
        <v>40</v>
      </c>
      <c r="AB220" t="s">
        <v>40</v>
      </c>
      <c r="AC220" t="s">
        <v>40</v>
      </c>
      <c r="AD220" t="s">
        <v>40</v>
      </c>
      <c r="AE220" t="s">
        <v>40</v>
      </c>
      <c r="AF220" t="s">
        <v>40</v>
      </c>
      <c r="AG220" t="s">
        <v>40</v>
      </c>
      <c r="AH220" t="s">
        <v>40</v>
      </c>
      <c r="AI220" t="s">
        <v>40</v>
      </c>
      <c r="AJ220" t="s">
        <v>40</v>
      </c>
      <c r="AK220" t="s">
        <v>40</v>
      </c>
      <c r="AL220" t="s">
        <v>40</v>
      </c>
      <c r="AM220" t="s">
        <v>40</v>
      </c>
      <c r="AN220" t="s">
        <v>40</v>
      </c>
    </row>
    <row r="221" spans="1:40">
      <c r="A221">
        <v>220</v>
      </c>
      <c r="B221" t="s">
        <v>40</v>
      </c>
      <c r="C221" t="s">
        <v>78</v>
      </c>
      <c r="D221">
        <v>17055</v>
      </c>
      <c r="E221">
        <v>16437</v>
      </c>
      <c r="F221" t="s">
        <v>1220</v>
      </c>
      <c r="G221" t="s">
        <v>838</v>
      </c>
      <c r="H221" t="s">
        <v>811</v>
      </c>
      <c r="I221">
        <v>4.5</v>
      </c>
      <c r="J221">
        <v>11.16</v>
      </c>
      <c r="K221" t="s">
        <v>40</v>
      </c>
      <c r="L221" t="s">
        <v>40</v>
      </c>
      <c r="M221" t="s">
        <v>40</v>
      </c>
      <c r="N221" t="s">
        <v>40</v>
      </c>
      <c r="O221" t="s">
        <v>40</v>
      </c>
      <c r="P221" t="s">
        <v>40</v>
      </c>
      <c r="Q221" t="s">
        <v>40</v>
      </c>
      <c r="R221" t="s">
        <v>40</v>
      </c>
      <c r="S221" t="s">
        <v>40</v>
      </c>
      <c r="T221" t="s">
        <v>1071</v>
      </c>
      <c r="U221" t="s">
        <v>1072</v>
      </c>
      <c r="V221">
        <v>25</v>
      </c>
      <c r="W221" t="s">
        <v>1073</v>
      </c>
      <c r="X221" t="s">
        <v>40</v>
      </c>
      <c r="Y221" t="s">
        <v>40</v>
      </c>
      <c r="Z221" t="s">
        <v>40</v>
      </c>
      <c r="AA221" t="s">
        <v>40</v>
      </c>
      <c r="AB221" t="s">
        <v>40</v>
      </c>
      <c r="AC221" t="s">
        <v>40</v>
      </c>
      <c r="AD221" t="s">
        <v>40</v>
      </c>
      <c r="AE221" t="s">
        <v>40</v>
      </c>
      <c r="AF221" t="s">
        <v>40</v>
      </c>
      <c r="AG221" t="s">
        <v>40</v>
      </c>
      <c r="AH221" t="s">
        <v>40</v>
      </c>
      <c r="AI221" t="s">
        <v>40</v>
      </c>
      <c r="AJ221" t="s">
        <v>40</v>
      </c>
      <c r="AK221" t="s">
        <v>40</v>
      </c>
      <c r="AL221" t="s">
        <v>40</v>
      </c>
      <c r="AM221" t="s">
        <v>40</v>
      </c>
      <c r="AN221" t="s">
        <v>40</v>
      </c>
    </row>
    <row r="222" spans="1:40">
      <c r="A222">
        <v>221</v>
      </c>
      <c r="B222" t="s">
        <v>40</v>
      </c>
      <c r="C222" t="s">
        <v>78</v>
      </c>
      <c r="D222">
        <v>17267</v>
      </c>
      <c r="E222">
        <v>16439</v>
      </c>
      <c r="F222" t="s">
        <v>1221</v>
      </c>
      <c r="G222" t="s">
        <v>703</v>
      </c>
      <c r="H222" t="s">
        <v>698</v>
      </c>
      <c r="I222" t="s">
        <v>40</v>
      </c>
      <c r="J222" t="s">
        <v>40</v>
      </c>
      <c r="K222">
        <v>2</v>
      </c>
      <c r="L222">
        <v>24</v>
      </c>
      <c r="M222">
        <v>53</v>
      </c>
      <c r="N222" t="s">
        <v>746</v>
      </c>
      <c r="O222">
        <v>48</v>
      </c>
      <c r="P222">
        <v>8</v>
      </c>
      <c r="Q222">
        <v>60</v>
      </c>
      <c r="R222" t="s">
        <v>708</v>
      </c>
      <c r="S222" t="s">
        <v>40</v>
      </c>
      <c r="T222">
        <v>999</v>
      </c>
      <c r="U222">
        <v>2663</v>
      </c>
      <c r="V222">
        <v>26.4</v>
      </c>
      <c r="W222" t="s">
        <v>818</v>
      </c>
      <c r="X222" t="s">
        <v>40</v>
      </c>
      <c r="Y222" t="s">
        <v>770</v>
      </c>
      <c r="Z222" t="s">
        <v>40</v>
      </c>
      <c r="AA222" t="s">
        <v>40</v>
      </c>
      <c r="AB222" t="s">
        <v>40</v>
      </c>
      <c r="AC222" t="s">
        <v>40</v>
      </c>
      <c r="AD222" t="s">
        <v>40</v>
      </c>
      <c r="AE222" t="s">
        <v>40</v>
      </c>
      <c r="AF222" t="s">
        <v>40</v>
      </c>
      <c r="AG222" t="s">
        <v>40</v>
      </c>
      <c r="AH222" t="s">
        <v>40</v>
      </c>
      <c r="AI222" t="s">
        <v>40</v>
      </c>
      <c r="AJ222" t="s">
        <v>40</v>
      </c>
      <c r="AK222" t="s">
        <v>40</v>
      </c>
      <c r="AL222" t="s">
        <v>40</v>
      </c>
      <c r="AM222" t="s">
        <v>40</v>
      </c>
      <c r="AN222" t="s">
        <v>40</v>
      </c>
    </row>
    <row r="223" spans="1:40">
      <c r="A223">
        <v>222</v>
      </c>
      <c r="B223" t="s">
        <v>40</v>
      </c>
      <c r="C223" t="s">
        <v>78</v>
      </c>
      <c r="D223">
        <v>17060</v>
      </c>
      <c r="E223">
        <v>16445</v>
      </c>
      <c r="F223" t="s">
        <v>1222</v>
      </c>
      <c r="G223" t="s">
        <v>1223</v>
      </c>
      <c r="H223" t="s">
        <v>811</v>
      </c>
      <c r="I223" t="s">
        <v>1224</v>
      </c>
      <c r="J223" t="s">
        <v>1225</v>
      </c>
      <c r="K223" t="s">
        <v>40</v>
      </c>
      <c r="L223" t="s">
        <v>40</v>
      </c>
      <c r="M223" t="s">
        <v>40</v>
      </c>
      <c r="N223" t="s">
        <v>40</v>
      </c>
      <c r="O223" t="s">
        <v>40</v>
      </c>
      <c r="P223" t="s">
        <v>40</v>
      </c>
      <c r="Q223" t="s">
        <v>40</v>
      </c>
      <c r="R223" t="s">
        <v>40</v>
      </c>
      <c r="S223" t="s">
        <v>40</v>
      </c>
      <c r="T223" t="s">
        <v>1226</v>
      </c>
      <c r="U223">
        <v>1600</v>
      </c>
      <c r="V223">
        <v>24</v>
      </c>
      <c r="W223" t="s">
        <v>1227</v>
      </c>
      <c r="X223" t="s">
        <v>40</v>
      </c>
      <c r="Y223" t="s">
        <v>40</v>
      </c>
      <c r="Z223" t="s">
        <v>40</v>
      </c>
      <c r="AA223" t="s">
        <v>40</v>
      </c>
      <c r="AB223" t="s">
        <v>40</v>
      </c>
      <c r="AC223" t="s">
        <v>40</v>
      </c>
      <c r="AD223" t="s">
        <v>40</v>
      </c>
      <c r="AE223" t="s">
        <v>40</v>
      </c>
      <c r="AF223" t="s">
        <v>40</v>
      </c>
      <c r="AG223" t="s">
        <v>40</v>
      </c>
      <c r="AH223" t="s">
        <v>40</v>
      </c>
      <c r="AI223" t="s">
        <v>40</v>
      </c>
      <c r="AJ223" t="s">
        <v>40</v>
      </c>
      <c r="AK223" t="s">
        <v>40</v>
      </c>
      <c r="AL223" t="s">
        <v>40</v>
      </c>
      <c r="AM223" t="s">
        <v>40</v>
      </c>
      <c r="AN223" t="s">
        <v>40</v>
      </c>
    </row>
    <row r="224" spans="1:40">
      <c r="A224">
        <v>223</v>
      </c>
      <c r="B224" t="s">
        <v>40</v>
      </c>
      <c r="C224" t="s">
        <v>78</v>
      </c>
      <c r="D224">
        <v>17153</v>
      </c>
      <c r="E224">
        <v>16453</v>
      </c>
      <c r="F224" t="s">
        <v>1228</v>
      </c>
      <c r="G224" t="s">
        <v>1229</v>
      </c>
      <c r="H224" t="s">
        <v>811</v>
      </c>
      <c r="I224" t="s">
        <v>1230</v>
      </c>
      <c r="J224" t="s">
        <v>1231</v>
      </c>
      <c r="K224" t="s">
        <v>40</v>
      </c>
      <c r="L224" t="s">
        <v>40</v>
      </c>
      <c r="M224" t="s">
        <v>40</v>
      </c>
      <c r="N224" t="s">
        <v>40</v>
      </c>
      <c r="O224" t="s">
        <v>40</v>
      </c>
      <c r="P224" t="s">
        <v>40</v>
      </c>
      <c r="Q224" t="s">
        <v>40</v>
      </c>
      <c r="R224" t="s">
        <v>40</v>
      </c>
      <c r="S224" t="s">
        <v>40</v>
      </c>
      <c r="T224">
        <v>999</v>
      </c>
      <c r="U224">
        <v>1550</v>
      </c>
      <c r="V224">
        <v>25</v>
      </c>
      <c r="W224">
        <v>999</v>
      </c>
      <c r="X224" t="s">
        <v>40</v>
      </c>
      <c r="Y224" t="s">
        <v>40</v>
      </c>
      <c r="Z224" t="s">
        <v>40</v>
      </c>
      <c r="AA224" t="s">
        <v>40</v>
      </c>
      <c r="AB224" t="s">
        <v>40</v>
      </c>
      <c r="AC224" t="s">
        <v>40</v>
      </c>
      <c r="AD224" t="s">
        <v>40</v>
      </c>
      <c r="AE224" t="s">
        <v>40</v>
      </c>
      <c r="AF224" t="s">
        <v>40</v>
      </c>
      <c r="AG224" t="s">
        <v>40</v>
      </c>
      <c r="AH224" t="s">
        <v>40</v>
      </c>
      <c r="AI224" t="s">
        <v>40</v>
      </c>
      <c r="AJ224" t="s">
        <v>40</v>
      </c>
      <c r="AK224" t="s">
        <v>40</v>
      </c>
      <c r="AL224" t="s">
        <v>40</v>
      </c>
      <c r="AM224" t="s">
        <v>40</v>
      </c>
      <c r="AN224" t="s">
        <v>40</v>
      </c>
    </row>
    <row r="225" spans="1:40">
      <c r="A225">
        <v>224</v>
      </c>
      <c r="B225" t="s">
        <v>40</v>
      </c>
      <c r="C225" t="s">
        <v>100</v>
      </c>
      <c r="D225">
        <v>19464</v>
      </c>
      <c r="E225">
        <v>16481</v>
      </c>
      <c r="F225" t="s">
        <v>1232</v>
      </c>
      <c r="G225" t="s">
        <v>703</v>
      </c>
      <c r="H225" t="s">
        <v>698</v>
      </c>
      <c r="I225" t="s">
        <v>1233</v>
      </c>
      <c r="J225" t="s">
        <v>1233</v>
      </c>
      <c r="K225">
        <v>-3.51</v>
      </c>
      <c r="L225">
        <v>3</v>
      </c>
      <c r="M225">
        <v>30.72</v>
      </c>
      <c r="N225" t="s">
        <v>746</v>
      </c>
      <c r="O225">
        <v>-52.96</v>
      </c>
      <c r="P225">
        <v>52</v>
      </c>
      <c r="Q225">
        <v>57.79</v>
      </c>
      <c r="R225" t="s">
        <v>708</v>
      </c>
      <c r="S225" t="s">
        <v>1233</v>
      </c>
      <c r="T225">
        <v>999</v>
      </c>
      <c r="U225">
        <v>2000</v>
      </c>
      <c r="V225">
        <v>25.6</v>
      </c>
      <c r="W225" t="s">
        <v>1234</v>
      </c>
      <c r="X225" t="s">
        <v>1233</v>
      </c>
      <c r="Y225" t="s">
        <v>770</v>
      </c>
      <c r="Z225" t="s">
        <v>40</v>
      </c>
      <c r="AA225" t="s">
        <v>40</v>
      </c>
      <c r="AB225" t="s">
        <v>40</v>
      </c>
      <c r="AC225" t="s">
        <v>40</v>
      </c>
      <c r="AD225" t="s">
        <v>40</v>
      </c>
      <c r="AE225" t="s">
        <v>40</v>
      </c>
      <c r="AF225" t="s">
        <v>40</v>
      </c>
      <c r="AG225" t="s">
        <v>40</v>
      </c>
      <c r="AH225" t="s">
        <v>40</v>
      </c>
      <c r="AI225" t="s">
        <v>40</v>
      </c>
      <c r="AJ225" t="s">
        <v>40</v>
      </c>
      <c r="AK225" t="s">
        <v>40</v>
      </c>
      <c r="AL225" t="s">
        <v>40</v>
      </c>
      <c r="AM225" t="s">
        <v>40</v>
      </c>
      <c r="AN225" t="s">
        <v>40</v>
      </c>
    </row>
    <row r="226" spans="1:40">
      <c r="A226">
        <v>225</v>
      </c>
      <c r="B226" t="s">
        <v>40</v>
      </c>
      <c r="C226" t="s">
        <v>41</v>
      </c>
      <c r="D226">
        <v>15552</v>
      </c>
      <c r="E226">
        <v>16487</v>
      </c>
      <c r="F226" t="s">
        <v>1235</v>
      </c>
      <c r="G226">
        <v>999</v>
      </c>
      <c r="H226" t="s">
        <v>823</v>
      </c>
      <c r="I226">
        <v>6.0833329999999899</v>
      </c>
      <c r="J226">
        <v>-0.45</v>
      </c>
      <c r="K226" t="s">
        <v>40</v>
      </c>
      <c r="L226" t="s">
        <v>40</v>
      </c>
      <c r="M226" t="s">
        <v>40</v>
      </c>
      <c r="N226" t="s">
        <v>40</v>
      </c>
      <c r="O226" t="s">
        <v>40</v>
      </c>
      <c r="P226" t="s">
        <v>40</v>
      </c>
      <c r="Q226" t="s">
        <v>40</v>
      </c>
      <c r="R226" t="s">
        <v>40</v>
      </c>
      <c r="S226" t="s">
        <v>1236</v>
      </c>
      <c r="T226">
        <v>999</v>
      </c>
      <c r="U226" t="s">
        <v>1237</v>
      </c>
      <c r="V226" t="s">
        <v>889</v>
      </c>
      <c r="W226" t="s">
        <v>1238</v>
      </c>
      <c r="X226" t="s">
        <v>40</v>
      </c>
      <c r="Y226" t="s">
        <v>40</v>
      </c>
      <c r="Z226" t="s">
        <v>40</v>
      </c>
      <c r="AA226" t="s">
        <v>40</v>
      </c>
      <c r="AB226" t="s">
        <v>40</v>
      </c>
      <c r="AC226" t="s">
        <v>40</v>
      </c>
      <c r="AD226" t="s">
        <v>40</v>
      </c>
      <c r="AE226" t="s">
        <v>40</v>
      </c>
      <c r="AF226" t="s">
        <v>40</v>
      </c>
      <c r="AG226" t="s">
        <v>40</v>
      </c>
      <c r="AH226" t="s">
        <v>40</v>
      </c>
      <c r="AI226" t="s">
        <v>40</v>
      </c>
      <c r="AJ226" t="s">
        <v>40</v>
      </c>
      <c r="AK226" t="s">
        <v>40</v>
      </c>
      <c r="AL226" t="s">
        <v>40</v>
      </c>
      <c r="AM226" t="s">
        <v>40</v>
      </c>
      <c r="AN226" t="s">
        <v>40</v>
      </c>
    </row>
    <row r="227" spans="1:40">
      <c r="A227">
        <v>226</v>
      </c>
      <c r="B227" t="s">
        <v>40</v>
      </c>
      <c r="C227" t="s">
        <v>57</v>
      </c>
      <c r="D227" t="s">
        <v>40</v>
      </c>
      <c r="E227">
        <v>16496</v>
      </c>
      <c r="F227" t="s">
        <v>1239</v>
      </c>
      <c r="G227" t="s">
        <v>1240</v>
      </c>
      <c r="H227" t="s">
        <v>1241</v>
      </c>
      <c r="I227" t="s">
        <v>40</v>
      </c>
      <c r="J227" t="s">
        <v>40</v>
      </c>
      <c r="K227">
        <v>21</v>
      </c>
      <c r="L227">
        <v>55</v>
      </c>
      <c r="M227" t="s">
        <v>40</v>
      </c>
      <c r="N227" t="s">
        <v>707</v>
      </c>
      <c r="O227">
        <v>101</v>
      </c>
      <c r="P227">
        <v>55</v>
      </c>
      <c r="Q227" t="s">
        <v>40</v>
      </c>
      <c r="R227" t="s">
        <v>814</v>
      </c>
      <c r="S227" t="s">
        <v>40</v>
      </c>
      <c r="T227" t="s">
        <v>1242</v>
      </c>
      <c r="U227">
        <v>1557</v>
      </c>
      <c r="V227" t="s">
        <v>1243</v>
      </c>
      <c r="W227" t="s">
        <v>818</v>
      </c>
      <c r="X227" t="s">
        <v>40</v>
      </c>
      <c r="Y227" t="s">
        <v>1244</v>
      </c>
      <c r="Z227" t="s">
        <v>40</v>
      </c>
      <c r="AA227" t="s">
        <v>40</v>
      </c>
      <c r="AB227" t="s">
        <v>40</v>
      </c>
      <c r="AC227" t="s">
        <v>40</v>
      </c>
      <c r="AD227" t="s">
        <v>40</v>
      </c>
      <c r="AE227" t="s">
        <v>40</v>
      </c>
      <c r="AF227" t="s">
        <v>40</v>
      </c>
      <c r="AG227" t="s">
        <v>40</v>
      </c>
      <c r="AH227" t="s">
        <v>40</v>
      </c>
      <c r="AI227" t="s">
        <v>40</v>
      </c>
      <c r="AJ227" t="s">
        <v>40</v>
      </c>
      <c r="AK227" t="s">
        <v>40</v>
      </c>
      <c r="AL227" t="s">
        <v>40</v>
      </c>
      <c r="AM227" t="s">
        <v>40</v>
      </c>
      <c r="AN227" t="s">
        <v>40</v>
      </c>
    </row>
    <row r="228" spans="1:40">
      <c r="A228">
        <v>227</v>
      </c>
      <c r="B228" t="s">
        <v>40</v>
      </c>
      <c r="C228" t="s">
        <v>78</v>
      </c>
      <c r="D228" t="s">
        <v>1245</v>
      </c>
      <c r="E228">
        <v>16510</v>
      </c>
      <c r="F228" t="s">
        <v>1170</v>
      </c>
      <c r="G228" t="s">
        <v>1246</v>
      </c>
      <c r="H228" t="s">
        <v>835</v>
      </c>
      <c r="I228">
        <v>12.33</v>
      </c>
      <c r="J228">
        <v>75.8</v>
      </c>
      <c r="K228" t="s">
        <v>40</v>
      </c>
      <c r="L228" t="s">
        <v>40</v>
      </c>
      <c r="M228" t="s">
        <v>40</v>
      </c>
      <c r="N228" t="s">
        <v>40</v>
      </c>
      <c r="O228" t="s">
        <v>40</v>
      </c>
      <c r="P228" t="s">
        <v>40</v>
      </c>
      <c r="Q228" t="s">
        <v>40</v>
      </c>
      <c r="R228" t="s">
        <v>40</v>
      </c>
      <c r="S228" t="s">
        <v>40</v>
      </c>
      <c r="T228">
        <v>946</v>
      </c>
      <c r="U228">
        <v>1753</v>
      </c>
      <c r="V228">
        <v>22</v>
      </c>
      <c r="W228">
        <v>999</v>
      </c>
      <c r="X228" t="s">
        <v>1247</v>
      </c>
      <c r="Y228" t="s">
        <v>40</v>
      </c>
      <c r="Z228" t="s">
        <v>40</v>
      </c>
      <c r="AA228" t="s">
        <v>40</v>
      </c>
      <c r="AB228" t="s">
        <v>40</v>
      </c>
      <c r="AC228" t="s">
        <v>40</v>
      </c>
      <c r="AD228" t="s">
        <v>40</v>
      </c>
      <c r="AE228" t="s">
        <v>40</v>
      </c>
      <c r="AF228" t="s">
        <v>40</v>
      </c>
      <c r="AG228" t="s">
        <v>40</v>
      </c>
      <c r="AH228" t="s">
        <v>40</v>
      </c>
      <c r="AI228" t="s">
        <v>40</v>
      </c>
      <c r="AJ228" t="s">
        <v>40</v>
      </c>
      <c r="AK228" t="s">
        <v>40</v>
      </c>
      <c r="AL228" t="s">
        <v>40</v>
      </c>
      <c r="AM228" t="s">
        <v>40</v>
      </c>
      <c r="AN228" t="s">
        <v>40</v>
      </c>
    </row>
    <row r="229" spans="1:40">
      <c r="A229">
        <v>228</v>
      </c>
      <c r="B229" t="s">
        <v>40</v>
      </c>
      <c r="C229" t="s">
        <v>78</v>
      </c>
      <c r="D229" t="s">
        <v>1248</v>
      </c>
      <c r="E229">
        <v>16510</v>
      </c>
      <c r="F229" t="s">
        <v>1170</v>
      </c>
      <c r="G229" t="s">
        <v>1246</v>
      </c>
      <c r="H229" t="s">
        <v>835</v>
      </c>
      <c r="I229">
        <v>12.33</v>
      </c>
      <c r="J229">
        <v>75.8</v>
      </c>
      <c r="K229" t="s">
        <v>40</v>
      </c>
      <c r="L229" t="s">
        <v>40</v>
      </c>
      <c r="M229" t="s">
        <v>40</v>
      </c>
      <c r="N229" t="s">
        <v>40</v>
      </c>
      <c r="O229" t="s">
        <v>40</v>
      </c>
      <c r="P229" t="s">
        <v>40</v>
      </c>
      <c r="Q229" t="s">
        <v>40</v>
      </c>
      <c r="R229" t="s">
        <v>40</v>
      </c>
      <c r="S229" t="s">
        <v>40</v>
      </c>
      <c r="T229">
        <v>933</v>
      </c>
      <c r="U229">
        <v>1549</v>
      </c>
      <c r="V229">
        <v>22.2</v>
      </c>
      <c r="W229">
        <v>999</v>
      </c>
      <c r="X229" t="s">
        <v>40</v>
      </c>
      <c r="Y229" t="s">
        <v>40</v>
      </c>
      <c r="Z229" t="s">
        <v>40</v>
      </c>
      <c r="AA229" t="s">
        <v>40</v>
      </c>
      <c r="AB229" t="s">
        <v>40</v>
      </c>
      <c r="AC229" t="s">
        <v>40</v>
      </c>
      <c r="AD229" t="s">
        <v>40</v>
      </c>
      <c r="AE229" t="s">
        <v>40</v>
      </c>
      <c r="AF229" t="s">
        <v>40</v>
      </c>
      <c r="AG229" t="s">
        <v>40</v>
      </c>
      <c r="AH229" t="s">
        <v>40</v>
      </c>
      <c r="AI229" t="s">
        <v>40</v>
      </c>
      <c r="AJ229" t="s">
        <v>40</v>
      </c>
      <c r="AK229" t="s">
        <v>40</v>
      </c>
      <c r="AL229" t="s">
        <v>40</v>
      </c>
      <c r="AM229" t="s">
        <v>40</v>
      </c>
      <c r="AN229" t="s">
        <v>40</v>
      </c>
    </row>
    <row r="230" spans="1:40">
      <c r="A230">
        <v>229</v>
      </c>
      <c r="B230" t="s">
        <v>40</v>
      </c>
      <c r="C230" t="s">
        <v>78</v>
      </c>
      <c r="D230" t="s">
        <v>1249</v>
      </c>
      <c r="E230">
        <v>16510</v>
      </c>
      <c r="F230" t="s">
        <v>1170</v>
      </c>
      <c r="G230" t="s">
        <v>1246</v>
      </c>
      <c r="H230" t="s">
        <v>835</v>
      </c>
      <c r="I230">
        <v>12.33</v>
      </c>
      <c r="J230">
        <v>75.8</v>
      </c>
      <c r="K230" t="s">
        <v>40</v>
      </c>
      <c r="L230" t="s">
        <v>40</v>
      </c>
      <c r="M230" t="s">
        <v>40</v>
      </c>
      <c r="N230" t="s">
        <v>40</v>
      </c>
      <c r="O230" t="s">
        <v>40</v>
      </c>
      <c r="P230" t="s">
        <v>40</v>
      </c>
      <c r="Q230" t="s">
        <v>40</v>
      </c>
      <c r="R230" t="s">
        <v>40</v>
      </c>
      <c r="S230" t="s">
        <v>40</v>
      </c>
      <c r="T230">
        <v>935</v>
      </c>
      <c r="U230">
        <v>1755</v>
      </c>
      <c r="V230">
        <v>21.9</v>
      </c>
      <c r="W230">
        <v>999</v>
      </c>
      <c r="X230" t="s">
        <v>40</v>
      </c>
      <c r="Y230" t="s">
        <v>40</v>
      </c>
      <c r="Z230" t="s">
        <v>40</v>
      </c>
      <c r="AA230" t="s">
        <v>40</v>
      </c>
      <c r="AB230" t="s">
        <v>40</v>
      </c>
      <c r="AC230" t="s">
        <v>40</v>
      </c>
      <c r="AD230" t="s">
        <v>40</v>
      </c>
      <c r="AE230" t="s">
        <v>40</v>
      </c>
      <c r="AF230" t="s">
        <v>40</v>
      </c>
      <c r="AG230" t="s">
        <v>40</v>
      </c>
      <c r="AH230" t="s">
        <v>40</v>
      </c>
      <c r="AI230" t="s">
        <v>40</v>
      </c>
      <c r="AJ230" t="s">
        <v>40</v>
      </c>
      <c r="AK230" t="s">
        <v>40</v>
      </c>
      <c r="AL230" t="s">
        <v>40</v>
      </c>
      <c r="AM230" t="s">
        <v>40</v>
      </c>
      <c r="AN230" t="s">
        <v>40</v>
      </c>
    </row>
    <row r="231" spans="1:40">
      <c r="A231">
        <v>230</v>
      </c>
      <c r="B231" t="s">
        <v>40</v>
      </c>
      <c r="C231" t="s">
        <v>78</v>
      </c>
      <c r="D231" t="s">
        <v>1250</v>
      </c>
      <c r="E231">
        <v>16510</v>
      </c>
      <c r="F231" t="s">
        <v>1170</v>
      </c>
      <c r="G231" t="s">
        <v>1246</v>
      </c>
      <c r="H231" t="s">
        <v>835</v>
      </c>
      <c r="I231">
        <v>12.33</v>
      </c>
      <c r="J231">
        <v>75.8</v>
      </c>
      <c r="K231" t="s">
        <v>40</v>
      </c>
      <c r="L231" t="s">
        <v>40</v>
      </c>
      <c r="M231" t="s">
        <v>40</v>
      </c>
      <c r="N231" t="s">
        <v>40</v>
      </c>
      <c r="O231" t="s">
        <v>40</v>
      </c>
      <c r="P231" t="s">
        <v>40</v>
      </c>
      <c r="Q231" t="s">
        <v>40</v>
      </c>
      <c r="R231" t="s">
        <v>40</v>
      </c>
      <c r="S231" t="s">
        <v>40</v>
      </c>
      <c r="T231">
        <v>934</v>
      </c>
      <c r="U231">
        <v>1598</v>
      </c>
      <c r="V231">
        <v>22.3</v>
      </c>
      <c r="W231">
        <v>999</v>
      </c>
      <c r="X231" t="s">
        <v>40</v>
      </c>
      <c r="Y231" t="s">
        <v>40</v>
      </c>
      <c r="Z231" t="s">
        <v>40</v>
      </c>
      <c r="AA231" t="s">
        <v>40</v>
      </c>
      <c r="AB231" t="s">
        <v>40</v>
      </c>
      <c r="AC231" t="s">
        <v>40</v>
      </c>
      <c r="AD231" t="s">
        <v>40</v>
      </c>
      <c r="AE231" t="s">
        <v>40</v>
      </c>
      <c r="AF231" t="s">
        <v>40</v>
      </c>
      <c r="AG231" t="s">
        <v>40</v>
      </c>
      <c r="AH231" t="s">
        <v>40</v>
      </c>
      <c r="AI231" t="s">
        <v>40</v>
      </c>
      <c r="AJ231" t="s">
        <v>40</v>
      </c>
      <c r="AK231" t="s">
        <v>40</v>
      </c>
      <c r="AL231" t="s">
        <v>40</v>
      </c>
      <c r="AM231" t="s">
        <v>40</v>
      </c>
      <c r="AN231" t="s">
        <v>40</v>
      </c>
    </row>
    <row r="232" spans="1:40">
      <c r="A232">
        <v>231</v>
      </c>
      <c r="B232" t="s">
        <v>40</v>
      </c>
      <c r="C232" t="s">
        <v>78</v>
      </c>
      <c r="D232" t="s">
        <v>1251</v>
      </c>
      <c r="E232">
        <v>16510</v>
      </c>
      <c r="F232" t="s">
        <v>1170</v>
      </c>
      <c r="G232" t="s">
        <v>1246</v>
      </c>
      <c r="H232" t="s">
        <v>835</v>
      </c>
      <c r="I232">
        <v>12.33</v>
      </c>
      <c r="J232">
        <v>75.8</v>
      </c>
      <c r="K232" t="s">
        <v>40</v>
      </c>
      <c r="L232" t="s">
        <v>40</v>
      </c>
      <c r="M232" t="s">
        <v>40</v>
      </c>
      <c r="N232" t="s">
        <v>40</v>
      </c>
      <c r="O232" t="s">
        <v>40</v>
      </c>
      <c r="P232" t="s">
        <v>40</v>
      </c>
      <c r="Q232" t="s">
        <v>40</v>
      </c>
      <c r="R232" t="s">
        <v>40</v>
      </c>
      <c r="S232" t="s">
        <v>40</v>
      </c>
      <c r="T232">
        <v>936</v>
      </c>
      <c r="U232">
        <v>3834</v>
      </c>
      <c r="V232">
        <v>21.8</v>
      </c>
      <c r="W232">
        <v>999</v>
      </c>
      <c r="X232" t="s">
        <v>40</v>
      </c>
      <c r="Y232" t="s">
        <v>40</v>
      </c>
      <c r="Z232" t="s">
        <v>40</v>
      </c>
      <c r="AA232" t="s">
        <v>40</v>
      </c>
      <c r="AB232" t="s">
        <v>40</v>
      </c>
      <c r="AC232" t="s">
        <v>40</v>
      </c>
      <c r="AD232" t="s">
        <v>40</v>
      </c>
      <c r="AE232" t="s">
        <v>40</v>
      </c>
      <c r="AF232" t="s">
        <v>40</v>
      </c>
      <c r="AG232" t="s">
        <v>40</v>
      </c>
      <c r="AH232" t="s">
        <v>40</v>
      </c>
      <c r="AI232" t="s">
        <v>40</v>
      </c>
      <c r="AJ232" t="s">
        <v>40</v>
      </c>
      <c r="AK232" t="s">
        <v>40</v>
      </c>
      <c r="AL232" t="s">
        <v>40</v>
      </c>
      <c r="AM232" t="s">
        <v>40</v>
      </c>
      <c r="AN232" t="s">
        <v>40</v>
      </c>
    </row>
    <row r="233" spans="1:40">
      <c r="A233">
        <v>232</v>
      </c>
      <c r="B233" t="s">
        <v>40</v>
      </c>
      <c r="C233" t="s">
        <v>78</v>
      </c>
      <c r="D233" t="s">
        <v>1252</v>
      </c>
      <c r="E233">
        <v>16510</v>
      </c>
      <c r="F233" t="s">
        <v>1170</v>
      </c>
      <c r="G233" t="s">
        <v>1246</v>
      </c>
      <c r="H233" t="s">
        <v>835</v>
      </c>
      <c r="I233">
        <v>12.33</v>
      </c>
      <c r="J233">
        <v>75.8</v>
      </c>
      <c r="K233" t="s">
        <v>40</v>
      </c>
      <c r="L233" t="s">
        <v>40</v>
      </c>
      <c r="M233" t="s">
        <v>40</v>
      </c>
      <c r="N233" t="s">
        <v>40</v>
      </c>
      <c r="O233" t="s">
        <v>40</v>
      </c>
      <c r="P233" t="s">
        <v>40</v>
      </c>
      <c r="Q233" t="s">
        <v>40</v>
      </c>
      <c r="R233" t="s">
        <v>40</v>
      </c>
      <c r="S233" t="s">
        <v>40</v>
      </c>
      <c r="T233">
        <v>941</v>
      </c>
      <c r="U233">
        <v>3597</v>
      </c>
      <c r="V233">
        <v>21.8</v>
      </c>
      <c r="W233">
        <v>999</v>
      </c>
      <c r="X233" t="s">
        <v>40</v>
      </c>
      <c r="Y233" t="s">
        <v>40</v>
      </c>
      <c r="Z233" t="s">
        <v>40</v>
      </c>
      <c r="AA233" t="s">
        <v>40</v>
      </c>
      <c r="AB233" t="s">
        <v>40</v>
      </c>
      <c r="AC233" t="s">
        <v>40</v>
      </c>
      <c r="AD233" t="s">
        <v>40</v>
      </c>
      <c r="AE233" t="s">
        <v>40</v>
      </c>
      <c r="AF233" t="s">
        <v>40</v>
      </c>
      <c r="AG233" t="s">
        <v>40</v>
      </c>
      <c r="AH233" t="s">
        <v>40</v>
      </c>
      <c r="AI233" t="s">
        <v>40</v>
      </c>
      <c r="AJ233" t="s">
        <v>40</v>
      </c>
      <c r="AK233" t="s">
        <v>40</v>
      </c>
      <c r="AL233" t="s">
        <v>40</v>
      </c>
      <c r="AM233" t="s">
        <v>40</v>
      </c>
      <c r="AN233" t="s">
        <v>40</v>
      </c>
    </row>
    <row r="234" spans="1:40">
      <c r="A234">
        <v>233</v>
      </c>
      <c r="B234" t="s">
        <v>40</v>
      </c>
      <c r="C234" t="s">
        <v>78</v>
      </c>
      <c r="D234" t="s">
        <v>1253</v>
      </c>
      <c r="E234">
        <v>16543</v>
      </c>
      <c r="F234" t="s">
        <v>1254</v>
      </c>
      <c r="G234" t="s">
        <v>729</v>
      </c>
      <c r="H234" t="s">
        <v>698</v>
      </c>
      <c r="I234">
        <v>-10.89</v>
      </c>
      <c r="J234">
        <v>-62.56</v>
      </c>
      <c r="K234" t="s">
        <v>40</v>
      </c>
      <c r="L234" t="s">
        <v>40</v>
      </c>
      <c r="M234" t="s">
        <v>40</v>
      </c>
      <c r="N234" t="s">
        <v>40</v>
      </c>
      <c r="O234" t="s">
        <v>40</v>
      </c>
      <c r="P234" t="s">
        <v>40</v>
      </c>
      <c r="Q234" t="s">
        <v>40</v>
      </c>
      <c r="R234" t="s">
        <v>40</v>
      </c>
      <c r="S234" t="s">
        <v>40</v>
      </c>
      <c r="T234">
        <v>226</v>
      </c>
      <c r="U234">
        <v>1224</v>
      </c>
      <c r="V234">
        <v>24.5</v>
      </c>
      <c r="W234" t="s">
        <v>844</v>
      </c>
      <c r="X234" t="s">
        <v>40</v>
      </c>
      <c r="Y234" t="s">
        <v>40</v>
      </c>
      <c r="Z234" t="s">
        <v>40</v>
      </c>
      <c r="AA234" t="s">
        <v>40</v>
      </c>
      <c r="AB234" t="s">
        <v>40</v>
      </c>
      <c r="AC234" t="s">
        <v>40</v>
      </c>
      <c r="AD234" t="s">
        <v>40</v>
      </c>
      <c r="AE234" t="s">
        <v>40</v>
      </c>
      <c r="AF234" t="s">
        <v>40</v>
      </c>
      <c r="AG234" t="s">
        <v>40</v>
      </c>
      <c r="AH234" t="s">
        <v>40</v>
      </c>
      <c r="AI234" t="s">
        <v>40</v>
      </c>
      <c r="AJ234" t="s">
        <v>40</v>
      </c>
      <c r="AK234" t="s">
        <v>40</v>
      </c>
      <c r="AL234" t="s">
        <v>40</v>
      </c>
      <c r="AM234" t="s">
        <v>40</v>
      </c>
      <c r="AN234" t="s">
        <v>40</v>
      </c>
    </row>
    <row r="235" spans="1:40">
      <c r="A235">
        <v>234</v>
      </c>
      <c r="B235" t="s">
        <v>40</v>
      </c>
      <c r="C235" t="s">
        <v>78</v>
      </c>
      <c r="D235" t="s">
        <v>1255</v>
      </c>
      <c r="E235">
        <v>16546</v>
      </c>
      <c r="F235" t="s">
        <v>705</v>
      </c>
      <c r="G235">
        <v>999</v>
      </c>
      <c r="H235" t="s">
        <v>706</v>
      </c>
      <c r="I235">
        <v>9.9</v>
      </c>
      <c r="J235">
        <v>-83.68</v>
      </c>
      <c r="K235" t="s">
        <v>40</v>
      </c>
      <c r="L235" t="s">
        <v>40</v>
      </c>
      <c r="M235" t="s">
        <v>40</v>
      </c>
      <c r="N235" t="s">
        <v>40</v>
      </c>
      <c r="O235" t="s">
        <v>40</v>
      </c>
      <c r="P235" t="s">
        <v>40</v>
      </c>
      <c r="Q235" t="s">
        <v>40</v>
      </c>
      <c r="R235" t="s">
        <v>40</v>
      </c>
      <c r="S235" t="s">
        <v>1256</v>
      </c>
      <c r="T235">
        <v>900</v>
      </c>
      <c r="U235">
        <v>2854</v>
      </c>
      <c r="V235">
        <v>23</v>
      </c>
      <c r="W235">
        <v>999</v>
      </c>
      <c r="X235" t="s">
        <v>40</v>
      </c>
      <c r="Y235" t="s">
        <v>40</v>
      </c>
      <c r="Z235" t="s">
        <v>40</v>
      </c>
      <c r="AA235" t="s">
        <v>40</v>
      </c>
      <c r="AB235" t="s">
        <v>40</v>
      </c>
      <c r="AC235" t="s">
        <v>40</v>
      </c>
      <c r="AD235" t="s">
        <v>40</v>
      </c>
      <c r="AE235" t="s">
        <v>40</v>
      </c>
      <c r="AF235" t="s">
        <v>40</v>
      </c>
      <c r="AG235" t="s">
        <v>40</v>
      </c>
      <c r="AH235" t="s">
        <v>40</v>
      </c>
      <c r="AI235" t="s">
        <v>40</v>
      </c>
      <c r="AJ235" t="s">
        <v>40</v>
      </c>
      <c r="AK235" t="s">
        <v>40</v>
      </c>
      <c r="AL235" t="s">
        <v>40</v>
      </c>
      <c r="AM235" t="s">
        <v>40</v>
      </c>
      <c r="AN235" t="s">
        <v>40</v>
      </c>
    </row>
    <row r="236" spans="1:40">
      <c r="A236">
        <v>235</v>
      </c>
      <c r="B236" t="s">
        <v>40</v>
      </c>
      <c r="C236" t="s">
        <v>78</v>
      </c>
      <c r="D236" t="s">
        <v>1257</v>
      </c>
      <c r="E236">
        <v>16546</v>
      </c>
      <c r="F236" t="s">
        <v>1258</v>
      </c>
      <c r="G236">
        <v>999</v>
      </c>
      <c r="H236" t="s">
        <v>706</v>
      </c>
      <c r="I236">
        <v>9.7799999999999905</v>
      </c>
      <c r="J236">
        <v>-83.84</v>
      </c>
      <c r="K236" t="s">
        <v>40</v>
      </c>
      <c r="L236" t="s">
        <v>40</v>
      </c>
      <c r="M236" t="s">
        <v>40</v>
      </c>
      <c r="N236" t="s">
        <v>40</v>
      </c>
      <c r="O236" t="s">
        <v>40</v>
      </c>
      <c r="P236" t="s">
        <v>40</v>
      </c>
      <c r="Q236" t="s">
        <v>40</v>
      </c>
      <c r="R236" t="s">
        <v>40</v>
      </c>
      <c r="S236" t="s">
        <v>1256</v>
      </c>
      <c r="T236">
        <v>1180</v>
      </c>
      <c r="U236">
        <v>2119</v>
      </c>
      <c r="V236">
        <v>21</v>
      </c>
      <c r="W236">
        <v>999</v>
      </c>
      <c r="X236" t="s">
        <v>40</v>
      </c>
      <c r="Y236" t="s">
        <v>40</v>
      </c>
      <c r="Z236" t="s">
        <v>40</v>
      </c>
      <c r="AA236" t="s">
        <v>40</v>
      </c>
      <c r="AB236" t="s">
        <v>40</v>
      </c>
      <c r="AC236" t="s">
        <v>40</v>
      </c>
      <c r="AD236" t="s">
        <v>40</v>
      </c>
      <c r="AE236" t="s">
        <v>40</v>
      </c>
      <c r="AF236" t="s">
        <v>40</v>
      </c>
      <c r="AG236" t="s">
        <v>40</v>
      </c>
      <c r="AH236" t="s">
        <v>40</v>
      </c>
      <c r="AI236" t="s">
        <v>40</v>
      </c>
      <c r="AJ236" t="s">
        <v>40</v>
      </c>
      <c r="AK236" t="s">
        <v>40</v>
      </c>
      <c r="AL236" t="s">
        <v>40</v>
      </c>
      <c r="AM236" t="s">
        <v>40</v>
      </c>
      <c r="AN236" t="s">
        <v>40</v>
      </c>
    </row>
    <row r="237" spans="1:40">
      <c r="A237">
        <v>236</v>
      </c>
      <c r="B237" t="s">
        <v>40</v>
      </c>
      <c r="C237" t="s">
        <v>78</v>
      </c>
      <c r="D237" t="s">
        <v>1259</v>
      </c>
      <c r="E237">
        <v>16552</v>
      </c>
      <c r="F237" t="s">
        <v>1260</v>
      </c>
      <c r="G237" t="s">
        <v>1261</v>
      </c>
      <c r="H237" t="s">
        <v>811</v>
      </c>
      <c r="I237">
        <v>6.3</v>
      </c>
      <c r="J237">
        <v>11</v>
      </c>
      <c r="K237" t="s">
        <v>40</v>
      </c>
      <c r="L237" t="s">
        <v>40</v>
      </c>
      <c r="M237" t="s">
        <v>40</v>
      </c>
      <c r="N237" t="s">
        <v>40</v>
      </c>
      <c r="O237" t="s">
        <v>40</v>
      </c>
      <c r="P237" t="s">
        <v>40</v>
      </c>
      <c r="Q237" t="s">
        <v>40</v>
      </c>
      <c r="R237" t="s">
        <v>40</v>
      </c>
      <c r="S237" t="s">
        <v>40</v>
      </c>
      <c r="T237" t="s">
        <v>1006</v>
      </c>
      <c r="U237" t="s">
        <v>1019</v>
      </c>
      <c r="V237">
        <v>25</v>
      </c>
      <c r="W237" t="s">
        <v>1262</v>
      </c>
      <c r="X237" t="s">
        <v>1263</v>
      </c>
      <c r="Y237" t="s">
        <v>40</v>
      </c>
      <c r="Z237" t="s">
        <v>40</v>
      </c>
      <c r="AA237" t="s">
        <v>40</v>
      </c>
      <c r="AB237" t="s">
        <v>40</v>
      </c>
      <c r="AC237" t="s">
        <v>40</v>
      </c>
      <c r="AD237" t="s">
        <v>40</v>
      </c>
      <c r="AE237" t="s">
        <v>40</v>
      </c>
      <c r="AF237" t="s">
        <v>40</v>
      </c>
      <c r="AG237" t="s">
        <v>40</v>
      </c>
      <c r="AH237" t="s">
        <v>40</v>
      </c>
      <c r="AI237" t="s">
        <v>40</v>
      </c>
      <c r="AJ237" t="s">
        <v>40</v>
      </c>
      <c r="AK237" t="s">
        <v>40</v>
      </c>
      <c r="AL237" t="s">
        <v>40</v>
      </c>
      <c r="AM237" t="s">
        <v>40</v>
      </c>
      <c r="AN237" t="s">
        <v>40</v>
      </c>
    </row>
    <row r="238" spans="1:40">
      <c r="A238">
        <v>237</v>
      </c>
      <c r="B238" t="s">
        <v>40</v>
      </c>
      <c r="C238" t="s">
        <v>78</v>
      </c>
      <c r="D238" t="s">
        <v>1259</v>
      </c>
      <c r="E238">
        <v>16552</v>
      </c>
      <c r="F238" t="s">
        <v>1260</v>
      </c>
      <c r="G238" t="s">
        <v>1261</v>
      </c>
      <c r="H238" t="s">
        <v>811</v>
      </c>
      <c r="I238" t="s">
        <v>1264</v>
      </c>
      <c r="J238" t="s">
        <v>1265</v>
      </c>
      <c r="K238" t="s">
        <v>40</v>
      </c>
      <c r="L238" t="s">
        <v>40</v>
      </c>
      <c r="M238" t="s">
        <v>40</v>
      </c>
      <c r="N238" t="s">
        <v>40</v>
      </c>
      <c r="O238" t="s">
        <v>40</v>
      </c>
      <c r="P238" t="s">
        <v>40</v>
      </c>
      <c r="Q238" t="s">
        <v>40</v>
      </c>
      <c r="R238" t="s">
        <v>40</v>
      </c>
      <c r="S238" t="s">
        <v>40</v>
      </c>
      <c r="T238" t="s">
        <v>1006</v>
      </c>
      <c r="U238" t="s">
        <v>1019</v>
      </c>
      <c r="V238">
        <v>25</v>
      </c>
      <c r="W238" t="s">
        <v>1262</v>
      </c>
      <c r="X238" t="s">
        <v>40</v>
      </c>
      <c r="Y238" t="s">
        <v>40</v>
      </c>
      <c r="Z238" t="s">
        <v>40</v>
      </c>
      <c r="AA238" t="s">
        <v>40</v>
      </c>
      <c r="AB238" t="s">
        <v>40</v>
      </c>
      <c r="AC238" t="s">
        <v>40</v>
      </c>
      <c r="AD238" t="s">
        <v>40</v>
      </c>
      <c r="AE238" t="s">
        <v>40</v>
      </c>
      <c r="AF238" t="s">
        <v>40</v>
      </c>
      <c r="AG238" t="s">
        <v>40</v>
      </c>
      <c r="AH238" t="s">
        <v>40</v>
      </c>
      <c r="AI238" t="s">
        <v>40</v>
      </c>
      <c r="AJ238" t="s">
        <v>40</v>
      </c>
      <c r="AK238" t="s">
        <v>40</v>
      </c>
      <c r="AL238" t="s">
        <v>40</v>
      </c>
      <c r="AM238" t="s">
        <v>40</v>
      </c>
      <c r="AN238" t="s">
        <v>40</v>
      </c>
    </row>
    <row r="239" spans="1:40">
      <c r="A239">
        <v>238</v>
      </c>
      <c r="B239" t="s">
        <v>40</v>
      </c>
      <c r="C239" t="s">
        <v>78</v>
      </c>
      <c r="D239">
        <v>17122</v>
      </c>
      <c r="E239">
        <v>16560</v>
      </c>
      <c r="F239" t="s">
        <v>1266</v>
      </c>
      <c r="G239" t="s">
        <v>40</v>
      </c>
      <c r="H239" t="s">
        <v>774</v>
      </c>
      <c r="I239" t="s">
        <v>1267</v>
      </c>
      <c r="J239" t="s">
        <v>1268</v>
      </c>
      <c r="K239" t="s">
        <v>40</v>
      </c>
      <c r="L239" t="s">
        <v>40</v>
      </c>
      <c r="M239" t="s">
        <v>40</v>
      </c>
      <c r="N239" t="s">
        <v>40</v>
      </c>
      <c r="O239" t="s">
        <v>40</v>
      </c>
      <c r="P239" t="s">
        <v>40</v>
      </c>
      <c r="Q239" t="s">
        <v>40</v>
      </c>
      <c r="R239" t="s">
        <v>40</v>
      </c>
      <c r="S239" t="s">
        <v>40</v>
      </c>
      <c r="T239" t="s">
        <v>1269</v>
      </c>
      <c r="U239" t="s">
        <v>1270</v>
      </c>
      <c r="V239">
        <v>999</v>
      </c>
      <c r="W239" t="s">
        <v>1271</v>
      </c>
      <c r="X239" t="s">
        <v>40</v>
      </c>
      <c r="Y239" t="s">
        <v>40</v>
      </c>
      <c r="Z239" t="s">
        <v>40</v>
      </c>
      <c r="AA239" t="s">
        <v>40</v>
      </c>
      <c r="AB239" t="s">
        <v>40</v>
      </c>
      <c r="AC239" t="s">
        <v>40</v>
      </c>
      <c r="AD239" t="s">
        <v>40</v>
      </c>
      <c r="AE239" t="s">
        <v>40</v>
      </c>
      <c r="AF239" t="s">
        <v>40</v>
      </c>
      <c r="AG239" t="s">
        <v>40</v>
      </c>
      <c r="AH239" t="s">
        <v>40</v>
      </c>
      <c r="AI239" t="s">
        <v>40</v>
      </c>
      <c r="AJ239" t="s">
        <v>40</v>
      </c>
      <c r="AK239" t="s">
        <v>40</v>
      </c>
      <c r="AL239" t="s">
        <v>40</v>
      </c>
      <c r="AM239" t="s">
        <v>40</v>
      </c>
      <c r="AN239" t="s">
        <v>40</v>
      </c>
    </row>
    <row r="240" spans="1:40">
      <c r="A240">
        <v>239</v>
      </c>
      <c r="B240" t="s">
        <v>40</v>
      </c>
      <c r="C240" t="s">
        <v>78</v>
      </c>
      <c r="D240" t="s">
        <v>40</v>
      </c>
      <c r="E240">
        <v>16567</v>
      </c>
      <c r="F240" t="s">
        <v>1272</v>
      </c>
      <c r="G240" t="s">
        <v>1273</v>
      </c>
      <c r="H240" t="s">
        <v>923</v>
      </c>
      <c r="I240" t="s">
        <v>1274</v>
      </c>
      <c r="J240" t="s">
        <v>1275</v>
      </c>
      <c r="K240" t="s">
        <v>40</v>
      </c>
      <c r="L240" t="s">
        <v>40</v>
      </c>
      <c r="M240" t="s">
        <v>40</v>
      </c>
      <c r="N240" t="s">
        <v>40</v>
      </c>
      <c r="O240" t="s">
        <v>40</v>
      </c>
      <c r="P240" t="s">
        <v>40</v>
      </c>
      <c r="Q240" t="s">
        <v>40</v>
      </c>
      <c r="R240" t="s">
        <v>40</v>
      </c>
      <c r="S240" t="s">
        <v>40</v>
      </c>
      <c r="T240">
        <v>999</v>
      </c>
      <c r="U240">
        <v>1364</v>
      </c>
      <c r="V240" t="s">
        <v>1276</v>
      </c>
      <c r="W240" t="s">
        <v>1277</v>
      </c>
      <c r="X240" t="s">
        <v>40</v>
      </c>
      <c r="Y240" t="s">
        <v>40</v>
      </c>
      <c r="Z240" t="s">
        <v>40</v>
      </c>
      <c r="AA240" t="s">
        <v>40</v>
      </c>
      <c r="AB240" t="s">
        <v>40</v>
      </c>
      <c r="AC240" t="s">
        <v>40</v>
      </c>
      <c r="AD240" t="s">
        <v>40</v>
      </c>
      <c r="AE240" t="s">
        <v>40</v>
      </c>
      <c r="AF240" t="s">
        <v>40</v>
      </c>
      <c r="AG240" t="s">
        <v>40</v>
      </c>
      <c r="AH240" t="s">
        <v>40</v>
      </c>
      <c r="AI240" t="s">
        <v>40</v>
      </c>
      <c r="AJ240" t="s">
        <v>40</v>
      </c>
      <c r="AK240" t="s">
        <v>40</v>
      </c>
      <c r="AL240" t="s">
        <v>40</v>
      </c>
      <c r="AM240" t="s">
        <v>40</v>
      </c>
      <c r="AN240" t="s">
        <v>40</v>
      </c>
    </row>
    <row r="241" spans="1:40">
      <c r="A241">
        <v>240</v>
      </c>
      <c r="B241" t="s">
        <v>40</v>
      </c>
      <c r="C241" t="s">
        <v>78</v>
      </c>
      <c r="D241" t="s">
        <v>1278</v>
      </c>
      <c r="E241">
        <v>16569</v>
      </c>
      <c r="F241" t="s">
        <v>1279</v>
      </c>
      <c r="G241" t="s">
        <v>1167</v>
      </c>
      <c r="H241" t="s">
        <v>902</v>
      </c>
      <c r="I241" t="s">
        <v>1280</v>
      </c>
      <c r="J241" t="s">
        <v>1281</v>
      </c>
      <c r="K241" t="s">
        <v>40</v>
      </c>
      <c r="L241" t="s">
        <v>40</v>
      </c>
      <c r="M241" t="s">
        <v>40</v>
      </c>
      <c r="N241" t="s">
        <v>40</v>
      </c>
      <c r="O241" t="s">
        <v>40</v>
      </c>
      <c r="P241" t="s">
        <v>40</v>
      </c>
      <c r="Q241" t="s">
        <v>40</v>
      </c>
      <c r="R241" t="s">
        <v>40</v>
      </c>
      <c r="S241" t="s">
        <v>40</v>
      </c>
      <c r="T241" t="s">
        <v>1282</v>
      </c>
      <c r="U241" t="s">
        <v>1283</v>
      </c>
      <c r="V241" t="s">
        <v>1284</v>
      </c>
      <c r="W241" t="s">
        <v>1285</v>
      </c>
      <c r="X241" t="s">
        <v>40</v>
      </c>
      <c r="Y241" t="s">
        <v>40</v>
      </c>
      <c r="Z241" t="s">
        <v>40</v>
      </c>
      <c r="AA241" t="s">
        <v>40</v>
      </c>
      <c r="AB241" t="s">
        <v>40</v>
      </c>
      <c r="AC241" t="s">
        <v>40</v>
      </c>
      <c r="AD241" t="s">
        <v>40</v>
      </c>
      <c r="AE241" t="s">
        <v>40</v>
      </c>
      <c r="AF241" t="s">
        <v>40</v>
      </c>
      <c r="AG241" t="s">
        <v>40</v>
      </c>
      <c r="AH241" t="s">
        <v>40</v>
      </c>
      <c r="AI241" t="s">
        <v>40</v>
      </c>
      <c r="AJ241" t="s">
        <v>40</v>
      </c>
      <c r="AK241" t="s">
        <v>40</v>
      </c>
      <c r="AL241" t="s">
        <v>40</v>
      </c>
      <c r="AM241" t="s">
        <v>40</v>
      </c>
      <c r="AN241" t="s">
        <v>40</v>
      </c>
    </row>
    <row r="242" spans="1:40">
      <c r="A242">
        <v>241</v>
      </c>
      <c r="B242" t="s">
        <v>40</v>
      </c>
      <c r="C242" t="s">
        <v>78</v>
      </c>
      <c r="D242" t="s">
        <v>1286</v>
      </c>
      <c r="E242">
        <v>16569</v>
      </c>
      <c r="F242" t="s">
        <v>1279</v>
      </c>
      <c r="G242" t="s">
        <v>1167</v>
      </c>
      <c r="H242" t="s">
        <v>902</v>
      </c>
      <c r="I242" t="s">
        <v>1287</v>
      </c>
      <c r="J242" t="s">
        <v>1288</v>
      </c>
      <c r="K242" t="s">
        <v>40</v>
      </c>
      <c r="L242" t="s">
        <v>40</v>
      </c>
      <c r="M242" t="s">
        <v>40</v>
      </c>
      <c r="N242" t="s">
        <v>40</v>
      </c>
      <c r="O242" t="s">
        <v>40</v>
      </c>
      <c r="P242" t="s">
        <v>40</v>
      </c>
      <c r="Q242" t="s">
        <v>40</v>
      </c>
      <c r="R242" t="s">
        <v>40</v>
      </c>
      <c r="S242" t="s">
        <v>40</v>
      </c>
      <c r="T242" t="s">
        <v>1289</v>
      </c>
      <c r="U242" t="s">
        <v>1290</v>
      </c>
      <c r="V242" t="s">
        <v>1291</v>
      </c>
      <c r="W242" t="s">
        <v>1285</v>
      </c>
      <c r="X242" t="s">
        <v>40</v>
      </c>
      <c r="Y242" t="s">
        <v>40</v>
      </c>
      <c r="Z242" t="s">
        <v>40</v>
      </c>
      <c r="AA242" t="s">
        <v>40</v>
      </c>
      <c r="AB242" t="s">
        <v>40</v>
      </c>
      <c r="AC242" t="s">
        <v>40</v>
      </c>
      <c r="AD242" t="s">
        <v>40</v>
      </c>
      <c r="AE242" t="s">
        <v>40</v>
      </c>
      <c r="AF242" t="s">
        <v>40</v>
      </c>
      <c r="AG242" t="s">
        <v>40</v>
      </c>
      <c r="AH242" t="s">
        <v>40</v>
      </c>
      <c r="AI242" t="s">
        <v>40</v>
      </c>
      <c r="AJ242" t="s">
        <v>40</v>
      </c>
      <c r="AK242" t="s">
        <v>40</v>
      </c>
      <c r="AL242" t="s">
        <v>40</v>
      </c>
      <c r="AM242" t="s">
        <v>40</v>
      </c>
      <c r="AN242" t="s">
        <v>40</v>
      </c>
    </row>
    <row r="243" spans="1:40">
      <c r="A243">
        <v>242</v>
      </c>
      <c r="B243" t="s">
        <v>40</v>
      </c>
      <c r="C243" t="s">
        <v>47</v>
      </c>
      <c r="D243">
        <v>19436</v>
      </c>
      <c r="E243">
        <v>16572</v>
      </c>
      <c r="F243" t="s">
        <v>1215</v>
      </c>
      <c r="G243" t="s">
        <v>1292</v>
      </c>
      <c r="H243" t="s">
        <v>732</v>
      </c>
      <c r="I243">
        <v>-3.9666670000000002</v>
      </c>
      <c r="J243">
        <v>122.05</v>
      </c>
      <c r="K243">
        <v>3</v>
      </c>
      <c r="L243">
        <v>58</v>
      </c>
      <c r="M243" t="s">
        <v>40</v>
      </c>
      <c r="N243" t="s">
        <v>746</v>
      </c>
      <c r="O243">
        <v>122</v>
      </c>
      <c r="P243">
        <v>3</v>
      </c>
      <c r="Q243" t="s">
        <v>40</v>
      </c>
      <c r="R243" t="s">
        <v>814</v>
      </c>
      <c r="S243" t="s">
        <v>40</v>
      </c>
      <c r="T243">
        <v>999</v>
      </c>
      <c r="U243">
        <v>2080</v>
      </c>
      <c r="V243" t="s">
        <v>1293</v>
      </c>
      <c r="W243" t="s">
        <v>1294</v>
      </c>
      <c r="X243" t="s">
        <v>40</v>
      </c>
      <c r="Y243" t="s">
        <v>770</v>
      </c>
      <c r="Z243" t="s">
        <v>40</v>
      </c>
      <c r="AA243" t="s">
        <v>40</v>
      </c>
      <c r="AB243" t="s">
        <v>40</v>
      </c>
      <c r="AC243" t="s">
        <v>40</v>
      </c>
      <c r="AD243" t="s">
        <v>40</v>
      </c>
      <c r="AE243" t="s">
        <v>40</v>
      </c>
      <c r="AF243" t="s">
        <v>40</v>
      </c>
      <c r="AG243" t="s">
        <v>40</v>
      </c>
      <c r="AH243" t="s">
        <v>40</v>
      </c>
      <c r="AI243" t="s">
        <v>40</v>
      </c>
      <c r="AJ243" t="s">
        <v>40</v>
      </c>
      <c r="AK243" t="s">
        <v>40</v>
      </c>
      <c r="AL243" t="s">
        <v>40</v>
      </c>
      <c r="AM243" t="s">
        <v>40</v>
      </c>
      <c r="AN243" t="s">
        <v>40</v>
      </c>
    </row>
    <row r="244" spans="1:40">
      <c r="A244">
        <v>243</v>
      </c>
      <c r="B244" t="s">
        <v>40</v>
      </c>
      <c r="C244" t="s">
        <v>78</v>
      </c>
      <c r="D244">
        <v>17265</v>
      </c>
      <c r="E244">
        <v>16635</v>
      </c>
      <c r="F244" t="s">
        <v>1295</v>
      </c>
      <c r="G244" t="s">
        <v>822</v>
      </c>
      <c r="H244" t="s">
        <v>823</v>
      </c>
      <c r="I244">
        <v>6.6</v>
      </c>
      <c r="J244">
        <v>-0.96666666666666601</v>
      </c>
      <c r="K244" t="s">
        <v>40</v>
      </c>
      <c r="L244" t="s">
        <v>40</v>
      </c>
      <c r="M244" t="s">
        <v>40</v>
      </c>
      <c r="N244" t="s">
        <v>40</v>
      </c>
      <c r="O244" t="s">
        <v>40</v>
      </c>
      <c r="P244" t="s">
        <v>40</v>
      </c>
      <c r="Q244" t="s">
        <v>40</v>
      </c>
      <c r="R244" t="s">
        <v>40</v>
      </c>
      <c r="S244" t="s">
        <v>40</v>
      </c>
      <c r="T244">
        <v>999</v>
      </c>
      <c r="U244" t="s">
        <v>1164</v>
      </c>
      <c r="V244">
        <v>999</v>
      </c>
      <c r="W244" t="s">
        <v>1296</v>
      </c>
      <c r="X244" t="s">
        <v>40</v>
      </c>
      <c r="Y244" t="s">
        <v>770</v>
      </c>
      <c r="Z244" t="s">
        <v>40</v>
      </c>
      <c r="AA244" t="s">
        <v>40</v>
      </c>
      <c r="AB244" t="s">
        <v>40</v>
      </c>
      <c r="AC244" t="s">
        <v>40</v>
      </c>
      <c r="AD244" t="s">
        <v>40</v>
      </c>
      <c r="AE244" t="s">
        <v>40</v>
      </c>
      <c r="AF244" t="s">
        <v>40</v>
      </c>
      <c r="AG244" t="s">
        <v>40</v>
      </c>
      <c r="AH244" t="s">
        <v>40</v>
      </c>
      <c r="AI244" t="s">
        <v>40</v>
      </c>
      <c r="AJ244" t="s">
        <v>40</v>
      </c>
      <c r="AK244" t="s">
        <v>40</v>
      </c>
      <c r="AL244" t="s">
        <v>40</v>
      </c>
      <c r="AM244" t="s">
        <v>40</v>
      </c>
      <c r="AN244" t="s">
        <v>40</v>
      </c>
    </row>
    <row r="245" spans="1:40">
      <c r="A245">
        <v>244</v>
      </c>
      <c r="B245" t="s">
        <v>40</v>
      </c>
      <c r="C245" t="s">
        <v>78</v>
      </c>
      <c r="D245">
        <v>17264</v>
      </c>
      <c r="E245">
        <v>16652</v>
      </c>
      <c r="F245" t="s">
        <v>1297</v>
      </c>
      <c r="G245" t="s">
        <v>1298</v>
      </c>
      <c r="H245" t="s">
        <v>698</v>
      </c>
      <c r="I245">
        <v>-23.3833333</v>
      </c>
      <c r="J245">
        <v>-50.183333333333302</v>
      </c>
      <c r="K245" t="s">
        <v>40</v>
      </c>
      <c r="L245" t="s">
        <v>40</v>
      </c>
      <c r="M245" t="s">
        <v>40</v>
      </c>
      <c r="N245" t="s">
        <v>40</v>
      </c>
      <c r="O245" t="s">
        <v>40</v>
      </c>
      <c r="P245" t="s">
        <v>40</v>
      </c>
      <c r="Q245" t="s">
        <v>40</v>
      </c>
      <c r="R245" t="s">
        <v>40</v>
      </c>
      <c r="S245" t="s">
        <v>40</v>
      </c>
      <c r="T245">
        <v>610</v>
      </c>
      <c r="U245">
        <v>1641</v>
      </c>
      <c r="V245">
        <v>21.1</v>
      </c>
      <c r="W245" t="s">
        <v>1299</v>
      </c>
      <c r="X245" t="s">
        <v>40</v>
      </c>
      <c r="Y245" t="s">
        <v>779</v>
      </c>
      <c r="Z245" t="s">
        <v>40</v>
      </c>
      <c r="AA245" t="s">
        <v>40</v>
      </c>
      <c r="AB245" t="s">
        <v>40</v>
      </c>
      <c r="AC245" t="s">
        <v>40</v>
      </c>
      <c r="AD245" t="s">
        <v>40</v>
      </c>
      <c r="AE245" t="s">
        <v>40</v>
      </c>
      <c r="AF245" t="s">
        <v>40</v>
      </c>
      <c r="AG245" t="s">
        <v>40</v>
      </c>
      <c r="AH245" t="s">
        <v>40</v>
      </c>
      <c r="AI245" t="s">
        <v>40</v>
      </c>
      <c r="AJ245" t="s">
        <v>40</v>
      </c>
      <c r="AK245" t="s">
        <v>40</v>
      </c>
      <c r="AL245" t="s">
        <v>40</v>
      </c>
      <c r="AM245" t="s">
        <v>40</v>
      </c>
      <c r="AN245" t="s">
        <v>40</v>
      </c>
    </row>
    <row r="246" spans="1:40">
      <c r="A246">
        <v>245</v>
      </c>
      <c r="B246" t="s">
        <v>40</v>
      </c>
      <c r="C246" t="s">
        <v>78</v>
      </c>
      <c r="D246">
        <v>17263</v>
      </c>
      <c r="E246">
        <v>16686</v>
      </c>
      <c r="F246" t="s">
        <v>1300</v>
      </c>
      <c r="G246" t="s">
        <v>1301</v>
      </c>
      <c r="H246" t="s">
        <v>1302</v>
      </c>
      <c r="I246" t="s">
        <v>1303</v>
      </c>
      <c r="J246" t="s">
        <v>1304</v>
      </c>
      <c r="K246" t="s">
        <v>40</v>
      </c>
      <c r="L246" t="s">
        <v>40</v>
      </c>
      <c r="M246" t="s">
        <v>40</v>
      </c>
      <c r="N246" t="s">
        <v>40</v>
      </c>
      <c r="O246" t="s">
        <v>40</v>
      </c>
      <c r="P246" t="s">
        <v>40</v>
      </c>
      <c r="Q246" t="s">
        <v>40</v>
      </c>
      <c r="R246" t="s">
        <v>40</v>
      </c>
      <c r="S246" t="s">
        <v>40</v>
      </c>
      <c r="T246">
        <v>999</v>
      </c>
      <c r="U246">
        <v>999</v>
      </c>
      <c r="V246">
        <v>999</v>
      </c>
      <c r="W246">
        <v>999</v>
      </c>
      <c r="X246" t="s">
        <v>40</v>
      </c>
      <c r="Y246" t="s">
        <v>770</v>
      </c>
      <c r="Z246" t="s">
        <v>40</v>
      </c>
      <c r="AA246" t="s">
        <v>40</v>
      </c>
      <c r="AB246" t="s">
        <v>40</v>
      </c>
      <c r="AC246" t="s">
        <v>40</v>
      </c>
      <c r="AD246" t="s">
        <v>40</v>
      </c>
      <c r="AE246" t="s">
        <v>40</v>
      </c>
      <c r="AF246" t="s">
        <v>40</v>
      </c>
      <c r="AG246" t="s">
        <v>40</v>
      </c>
      <c r="AH246" t="s">
        <v>40</v>
      </c>
      <c r="AI246" t="s">
        <v>40</v>
      </c>
      <c r="AJ246" t="s">
        <v>40</v>
      </c>
      <c r="AK246" t="s">
        <v>40</v>
      </c>
      <c r="AL246" t="s">
        <v>40</v>
      </c>
      <c r="AM246" t="s">
        <v>40</v>
      </c>
      <c r="AN246" t="s">
        <v>40</v>
      </c>
    </row>
    <row r="247" spans="1:40">
      <c r="A247">
        <v>246</v>
      </c>
      <c r="B247" t="s">
        <v>40</v>
      </c>
      <c r="C247" t="s">
        <v>57</v>
      </c>
      <c r="D247">
        <v>19328</v>
      </c>
      <c r="E247">
        <v>16791</v>
      </c>
      <c r="F247" t="s">
        <v>1305</v>
      </c>
      <c r="G247" t="s">
        <v>1146</v>
      </c>
      <c r="H247" t="s">
        <v>1076</v>
      </c>
      <c r="I247">
        <v>7.5166700000000004</v>
      </c>
      <c r="J247">
        <v>4.45</v>
      </c>
      <c r="K247" t="s">
        <v>40</v>
      </c>
      <c r="L247" t="s">
        <v>40</v>
      </c>
      <c r="M247" t="s">
        <v>40</v>
      </c>
      <c r="N247" t="s">
        <v>40</v>
      </c>
      <c r="O247" t="s">
        <v>40</v>
      </c>
      <c r="P247" t="s">
        <v>40</v>
      </c>
      <c r="Q247" t="s">
        <v>40</v>
      </c>
      <c r="R247" t="s">
        <v>40</v>
      </c>
      <c r="S247" t="s">
        <v>1306</v>
      </c>
      <c r="T247">
        <v>228</v>
      </c>
      <c r="U247">
        <v>1350</v>
      </c>
      <c r="V247">
        <v>27</v>
      </c>
      <c r="W247" t="s">
        <v>1307</v>
      </c>
      <c r="X247" t="s">
        <v>1308</v>
      </c>
      <c r="Y247" t="s">
        <v>770</v>
      </c>
      <c r="Z247" t="s">
        <v>40</v>
      </c>
      <c r="AA247" t="s">
        <v>40</v>
      </c>
      <c r="AB247" t="s">
        <v>40</v>
      </c>
      <c r="AC247" t="s">
        <v>40</v>
      </c>
      <c r="AD247" t="s">
        <v>40</v>
      </c>
      <c r="AE247" t="s">
        <v>40</v>
      </c>
      <c r="AF247" t="s">
        <v>40</v>
      </c>
      <c r="AG247" t="s">
        <v>40</v>
      </c>
      <c r="AH247" t="s">
        <v>40</v>
      </c>
      <c r="AI247" t="s">
        <v>40</v>
      </c>
      <c r="AJ247" t="s">
        <v>40</v>
      </c>
      <c r="AK247" t="s">
        <v>40</v>
      </c>
      <c r="AL247" t="s">
        <v>40</v>
      </c>
      <c r="AM247" t="s">
        <v>40</v>
      </c>
      <c r="AN247" t="s">
        <v>40</v>
      </c>
    </row>
    <row r="248" spans="1:40">
      <c r="A248">
        <v>247</v>
      </c>
      <c r="B248" t="s">
        <v>41</v>
      </c>
      <c r="C248" t="s">
        <v>100</v>
      </c>
      <c r="D248">
        <v>19462</v>
      </c>
      <c r="E248">
        <v>17104</v>
      </c>
      <c r="F248" t="s">
        <v>1309</v>
      </c>
      <c r="G248" t="s">
        <v>1310</v>
      </c>
      <c r="H248" t="s">
        <v>706</v>
      </c>
      <c r="I248" t="s">
        <v>1233</v>
      </c>
      <c r="J248" t="s">
        <v>1233</v>
      </c>
      <c r="K248">
        <v>9</v>
      </c>
      <c r="L248">
        <v>53</v>
      </c>
      <c r="M248">
        <v>999</v>
      </c>
      <c r="N248" t="s">
        <v>707</v>
      </c>
      <c r="O248">
        <v>88</v>
      </c>
      <c r="P248">
        <v>38</v>
      </c>
      <c r="Q248">
        <v>999</v>
      </c>
      <c r="R248" t="s">
        <v>708</v>
      </c>
      <c r="S248" t="s">
        <v>1233</v>
      </c>
      <c r="T248" t="s">
        <v>1311</v>
      </c>
      <c r="U248">
        <v>2648</v>
      </c>
      <c r="V248">
        <v>22.3</v>
      </c>
      <c r="W248" t="s">
        <v>1312</v>
      </c>
      <c r="X248" t="s">
        <v>40</v>
      </c>
      <c r="Y248" t="s">
        <v>1233</v>
      </c>
      <c r="Z248" t="s">
        <v>1233</v>
      </c>
      <c r="AA248" t="s">
        <v>1233</v>
      </c>
      <c r="AB248" t="s">
        <v>1233</v>
      </c>
      <c r="AC248" t="s">
        <v>1233</v>
      </c>
      <c r="AD248" t="s">
        <v>1233</v>
      </c>
      <c r="AE248" t="s">
        <v>1233</v>
      </c>
      <c r="AF248" t="s">
        <v>1233</v>
      </c>
      <c r="AG248" t="s">
        <v>1233</v>
      </c>
      <c r="AH248" t="s">
        <v>40</v>
      </c>
      <c r="AI248" t="s">
        <v>40</v>
      </c>
      <c r="AJ248" t="s">
        <v>40</v>
      </c>
      <c r="AK248" t="s">
        <v>40</v>
      </c>
      <c r="AL248" t="s">
        <v>40</v>
      </c>
      <c r="AM248" t="s">
        <v>40</v>
      </c>
      <c r="AN248" t="s">
        <v>40</v>
      </c>
    </row>
    <row r="249" spans="1:40">
      <c r="A249">
        <v>248</v>
      </c>
      <c r="B249" t="s">
        <v>40</v>
      </c>
      <c r="C249" t="s">
        <v>78</v>
      </c>
      <c r="D249">
        <v>17262</v>
      </c>
      <c r="E249">
        <v>16884</v>
      </c>
      <c r="F249" t="s">
        <v>1313</v>
      </c>
      <c r="G249" t="s">
        <v>992</v>
      </c>
      <c r="H249" t="s">
        <v>706</v>
      </c>
      <c r="I249" t="s">
        <v>1314</v>
      </c>
      <c r="J249" t="s">
        <v>1315</v>
      </c>
      <c r="K249" t="s">
        <v>40</v>
      </c>
      <c r="L249" t="s">
        <v>40</v>
      </c>
      <c r="M249" t="s">
        <v>40</v>
      </c>
      <c r="N249" t="s">
        <v>40</v>
      </c>
      <c r="O249" t="s">
        <v>40</v>
      </c>
      <c r="P249" t="s">
        <v>40</v>
      </c>
      <c r="Q249" t="s">
        <v>40</v>
      </c>
      <c r="R249" t="s">
        <v>40</v>
      </c>
      <c r="S249" t="s">
        <v>40</v>
      </c>
      <c r="T249">
        <v>999</v>
      </c>
      <c r="U249">
        <v>3500</v>
      </c>
      <c r="V249" t="s">
        <v>1316</v>
      </c>
      <c r="W249">
        <v>999</v>
      </c>
      <c r="X249" t="s">
        <v>40</v>
      </c>
      <c r="Y249" t="s">
        <v>770</v>
      </c>
      <c r="Z249" t="s">
        <v>40</v>
      </c>
      <c r="AA249" t="s">
        <v>40</v>
      </c>
      <c r="AB249" t="s">
        <v>40</v>
      </c>
      <c r="AC249" t="s">
        <v>40</v>
      </c>
      <c r="AD249" t="s">
        <v>40</v>
      </c>
      <c r="AE249" t="s">
        <v>40</v>
      </c>
      <c r="AF249" t="s">
        <v>40</v>
      </c>
      <c r="AG249" t="s">
        <v>40</v>
      </c>
      <c r="AH249" t="s">
        <v>40</v>
      </c>
      <c r="AI249" t="s">
        <v>40</v>
      </c>
      <c r="AJ249" t="s">
        <v>40</v>
      </c>
      <c r="AK249" t="s">
        <v>40</v>
      </c>
      <c r="AL249" t="s">
        <v>40</v>
      </c>
      <c r="AM249" t="s">
        <v>40</v>
      </c>
      <c r="AN249" t="s">
        <v>40</v>
      </c>
    </row>
    <row r="250" spans="1:40">
      <c r="A250">
        <v>249</v>
      </c>
      <c r="B250" t="s">
        <v>40</v>
      </c>
      <c r="C250" t="s">
        <v>78</v>
      </c>
      <c r="D250">
        <v>17252</v>
      </c>
      <c r="E250">
        <v>16886</v>
      </c>
      <c r="F250" t="s">
        <v>1317</v>
      </c>
      <c r="G250" t="s">
        <v>1318</v>
      </c>
      <c r="H250" t="s">
        <v>823</v>
      </c>
      <c r="I250">
        <v>6.8216032999999898</v>
      </c>
      <c r="J250">
        <v>-3.0193788000000001</v>
      </c>
      <c r="K250" t="s">
        <v>40</v>
      </c>
      <c r="L250" t="s">
        <v>40</v>
      </c>
      <c r="M250" t="s">
        <v>40</v>
      </c>
      <c r="N250" t="s">
        <v>40</v>
      </c>
      <c r="O250" t="s">
        <v>40</v>
      </c>
      <c r="P250" t="s">
        <v>40</v>
      </c>
      <c r="Q250" t="s">
        <v>40</v>
      </c>
      <c r="R250" t="s">
        <v>40</v>
      </c>
      <c r="S250" t="s">
        <v>873</v>
      </c>
      <c r="T250">
        <v>999</v>
      </c>
      <c r="U250" t="s">
        <v>1164</v>
      </c>
      <c r="V250">
        <v>26</v>
      </c>
      <c r="W250" t="s">
        <v>1319</v>
      </c>
      <c r="X250" t="s">
        <v>40</v>
      </c>
      <c r="Y250" t="s">
        <v>770</v>
      </c>
      <c r="Z250" t="s">
        <v>40</v>
      </c>
      <c r="AA250" t="s">
        <v>40</v>
      </c>
      <c r="AB250" t="s">
        <v>40</v>
      </c>
      <c r="AC250" t="s">
        <v>40</v>
      </c>
      <c r="AD250" t="s">
        <v>40</v>
      </c>
      <c r="AE250" t="s">
        <v>40</v>
      </c>
      <c r="AF250" t="s">
        <v>40</v>
      </c>
      <c r="AG250" t="s">
        <v>40</v>
      </c>
      <c r="AH250" t="s">
        <v>40</v>
      </c>
      <c r="AI250" t="s">
        <v>40</v>
      </c>
      <c r="AJ250" t="s">
        <v>40</v>
      </c>
      <c r="AK250" t="s">
        <v>40</v>
      </c>
      <c r="AL250" t="s">
        <v>40</v>
      </c>
      <c r="AM250" t="s">
        <v>40</v>
      </c>
      <c r="AN250" t="s">
        <v>40</v>
      </c>
    </row>
    <row r="251" spans="1:40">
      <c r="A251">
        <v>250</v>
      </c>
      <c r="B251" t="s">
        <v>40</v>
      </c>
      <c r="C251" t="s">
        <v>78</v>
      </c>
      <c r="D251">
        <v>17253</v>
      </c>
      <c r="E251">
        <v>16886</v>
      </c>
      <c r="F251" t="s">
        <v>1320</v>
      </c>
      <c r="G251" t="s">
        <v>1318</v>
      </c>
      <c r="H251" t="s">
        <v>823</v>
      </c>
      <c r="I251">
        <v>6.0425528999999898</v>
      </c>
      <c r="J251">
        <v>-2.8760069000000001</v>
      </c>
      <c r="K251" t="s">
        <v>40</v>
      </c>
      <c r="L251" t="s">
        <v>40</v>
      </c>
      <c r="M251" t="s">
        <v>40</v>
      </c>
      <c r="N251" t="s">
        <v>40</v>
      </c>
      <c r="O251" t="s">
        <v>40</v>
      </c>
      <c r="P251" t="s">
        <v>40</v>
      </c>
      <c r="Q251" t="s">
        <v>40</v>
      </c>
      <c r="R251" t="s">
        <v>40</v>
      </c>
      <c r="S251" t="s">
        <v>873</v>
      </c>
      <c r="T251">
        <v>999</v>
      </c>
      <c r="U251" t="s">
        <v>1164</v>
      </c>
      <c r="V251">
        <v>26</v>
      </c>
      <c r="W251" t="s">
        <v>1319</v>
      </c>
      <c r="X251" t="s">
        <v>40</v>
      </c>
      <c r="Y251" t="s">
        <v>770</v>
      </c>
      <c r="Z251" t="s">
        <v>40</v>
      </c>
      <c r="AA251" t="s">
        <v>40</v>
      </c>
      <c r="AB251" t="s">
        <v>40</v>
      </c>
      <c r="AC251" t="s">
        <v>40</v>
      </c>
      <c r="AD251" t="s">
        <v>40</v>
      </c>
      <c r="AE251" t="s">
        <v>40</v>
      </c>
      <c r="AF251" t="s">
        <v>40</v>
      </c>
      <c r="AG251" t="s">
        <v>40</v>
      </c>
      <c r="AH251" t="s">
        <v>40</v>
      </c>
      <c r="AI251" t="s">
        <v>40</v>
      </c>
      <c r="AJ251" t="s">
        <v>40</v>
      </c>
      <c r="AK251" t="s">
        <v>40</v>
      </c>
      <c r="AL251" t="s">
        <v>40</v>
      </c>
      <c r="AM251" t="s">
        <v>40</v>
      </c>
      <c r="AN251" t="s">
        <v>40</v>
      </c>
    </row>
    <row r="252" spans="1:40">
      <c r="A252">
        <v>251</v>
      </c>
      <c r="B252" t="s">
        <v>40</v>
      </c>
      <c r="C252" t="s">
        <v>78</v>
      </c>
      <c r="D252">
        <v>17254</v>
      </c>
      <c r="E252">
        <v>16886</v>
      </c>
      <c r="F252" t="s">
        <v>1321</v>
      </c>
      <c r="G252" t="s">
        <v>1318</v>
      </c>
      <c r="H252" t="s">
        <v>823</v>
      </c>
      <c r="I252">
        <v>5.9845731000000004</v>
      </c>
      <c r="J252">
        <v>-0.57738109999999898</v>
      </c>
      <c r="K252" t="s">
        <v>40</v>
      </c>
      <c r="L252" t="s">
        <v>40</v>
      </c>
      <c r="M252" t="s">
        <v>40</v>
      </c>
      <c r="N252" t="s">
        <v>40</v>
      </c>
      <c r="O252" t="s">
        <v>40</v>
      </c>
      <c r="P252" t="s">
        <v>40</v>
      </c>
      <c r="Q252" t="s">
        <v>40</v>
      </c>
      <c r="R252" t="s">
        <v>40</v>
      </c>
      <c r="S252" t="s">
        <v>873</v>
      </c>
      <c r="T252">
        <v>999</v>
      </c>
      <c r="U252" t="s">
        <v>1164</v>
      </c>
      <c r="V252">
        <v>26</v>
      </c>
      <c r="W252" t="s">
        <v>1319</v>
      </c>
      <c r="X252" t="s">
        <v>40</v>
      </c>
      <c r="Y252" t="s">
        <v>770</v>
      </c>
      <c r="Z252" t="s">
        <v>40</v>
      </c>
      <c r="AA252" t="s">
        <v>40</v>
      </c>
      <c r="AB252" t="s">
        <v>40</v>
      </c>
      <c r="AC252" t="s">
        <v>40</v>
      </c>
      <c r="AD252" t="s">
        <v>40</v>
      </c>
      <c r="AE252" t="s">
        <v>40</v>
      </c>
      <c r="AF252" t="s">
        <v>40</v>
      </c>
      <c r="AG252" t="s">
        <v>40</v>
      </c>
      <c r="AH252" t="s">
        <v>40</v>
      </c>
      <c r="AI252" t="s">
        <v>40</v>
      </c>
      <c r="AJ252" t="s">
        <v>40</v>
      </c>
      <c r="AK252" t="s">
        <v>40</v>
      </c>
      <c r="AL252" t="s">
        <v>40</v>
      </c>
      <c r="AM252" t="s">
        <v>40</v>
      </c>
      <c r="AN252" t="s">
        <v>40</v>
      </c>
    </row>
    <row r="253" spans="1:40">
      <c r="A253">
        <v>252</v>
      </c>
      <c r="B253" t="s">
        <v>40</v>
      </c>
      <c r="C253" t="s">
        <v>78</v>
      </c>
      <c r="D253">
        <v>17255</v>
      </c>
      <c r="E253">
        <v>16886</v>
      </c>
      <c r="F253" t="s">
        <v>1322</v>
      </c>
      <c r="G253" t="s">
        <v>1318</v>
      </c>
      <c r="H253" t="s">
        <v>823</v>
      </c>
      <c r="I253">
        <v>6.7004843999999899</v>
      </c>
      <c r="J253">
        <v>-2.7611202000000001</v>
      </c>
      <c r="K253" t="s">
        <v>40</v>
      </c>
      <c r="L253" t="s">
        <v>40</v>
      </c>
      <c r="M253" t="s">
        <v>40</v>
      </c>
      <c r="N253" t="s">
        <v>40</v>
      </c>
      <c r="O253" t="s">
        <v>40</v>
      </c>
      <c r="P253" t="s">
        <v>40</v>
      </c>
      <c r="Q253" t="s">
        <v>40</v>
      </c>
      <c r="R253" t="s">
        <v>40</v>
      </c>
      <c r="S253" t="s">
        <v>873</v>
      </c>
      <c r="T253">
        <v>999</v>
      </c>
      <c r="U253" t="s">
        <v>1164</v>
      </c>
      <c r="V253">
        <v>26</v>
      </c>
      <c r="W253" t="s">
        <v>1319</v>
      </c>
      <c r="X253" t="s">
        <v>40</v>
      </c>
      <c r="Y253" t="s">
        <v>770</v>
      </c>
      <c r="Z253" t="s">
        <v>40</v>
      </c>
      <c r="AA253" t="s">
        <v>40</v>
      </c>
      <c r="AB253" t="s">
        <v>40</v>
      </c>
      <c r="AC253" t="s">
        <v>40</v>
      </c>
      <c r="AD253" t="s">
        <v>40</v>
      </c>
      <c r="AE253" t="s">
        <v>40</v>
      </c>
      <c r="AF253" t="s">
        <v>40</v>
      </c>
      <c r="AG253" t="s">
        <v>40</v>
      </c>
      <c r="AH253" t="s">
        <v>40</v>
      </c>
      <c r="AI253" t="s">
        <v>40</v>
      </c>
      <c r="AJ253" t="s">
        <v>40</v>
      </c>
      <c r="AK253" t="s">
        <v>40</v>
      </c>
      <c r="AL253" t="s">
        <v>40</v>
      </c>
      <c r="AM253" t="s">
        <v>40</v>
      </c>
      <c r="AN253" t="s">
        <v>40</v>
      </c>
    </row>
    <row r="254" spans="1:40">
      <c r="A254">
        <v>253</v>
      </c>
      <c r="B254" t="s">
        <v>40</v>
      </c>
      <c r="C254" t="s">
        <v>78</v>
      </c>
      <c r="D254">
        <v>17256</v>
      </c>
      <c r="E254">
        <v>16886</v>
      </c>
      <c r="F254" t="s">
        <v>1323</v>
      </c>
      <c r="G254" t="s">
        <v>1324</v>
      </c>
      <c r="H254" t="s">
        <v>823</v>
      </c>
      <c r="I254">
        <v>6.80354659999999</v>
      </c>
      <c r="J254">
        <v>-2.5172390999999901</v>
      </c>
      <c r="K254" t="s">
        <v>40</v>
      </c>
      <c r="L254" t="s">
        <v>40</v>
      </c>
      <c r="M254" t="s">
        <v>40</v>
      </c>
      <c r="N254" t="s">
        <v>40</v>
      </c>
      <c r="O254" t="s">
        <v>40</v>
      </c>
      <c r="P254" t="s">
        <v>40</v>
      </c>
      <c r="Q254" t="s">
        <v>40</v>
      </c>
      <c r="R254" t="s">
        <v>40</v>
      </c>
      <c r="S254" t="s">
        <v>873</v>
      </c>
      <c r="T254">
        <v>999</v>
      </c>
      <c r="U254" t="s">
        <v>1164</v>
      </c>
      <c r="V254">
        <v>26</v>
      </c>
      <c r="W254" t="s">
        <v>1319</v>
      </c>
      <c r="X254" t="s">
        <v>40</v>
      </c>
      <c r="Y254" t="s">
        <v>770</v>
      </c>
      <c r="Z254" t="s">
        <v>40</v>
      </c>
      <c r="AA254" t="s">
        <v>40</v>
      </c>
      <c r="AB254" t="s">
        <v>40</v>
      </c>
      <c r="AC254" t="s">
        <v>40</v>
      </c>
      <c r="AD254" t="s">
        <v>40</v>
      </c>
      <c r="AE254" t="s">
        <v>40</v>
      </c>
      <c r="AF254" t="s">
        <v>40</v>
      </c>
      <c r="AG254" t="s">
        <v>40</v>
      </c>
      <c r="AH254" t="s">
        <v>40</v>
      </c>
      <c r="AI254" t="s">
        <v>40</v>
      </c>
      <c r="AJ254" t="s">
        <v>40</v>
      </c>
      <c r="AK254" t="s">
        <v>40</v>
      </c>
      <c r="AL254" t="s">
        <v>40</v>
      </c>
      <c r="AM254" t="s">
        <v>40</v>
      </c>
      <c r="AN254" t="s">
        <v>40</v>
      </c>
    </row>
    <row r="255" spans="1:40">
      <c r="A255">
        <v>254</v>
      </c>
      <c r="B255" t="s">
        <v>40</v>
      </c>
      <c r="C255" t="s">
        <v>78</v>
      </c>
      <c r="D255">
        <v>17257</v>
      </c>
      <c r="E255">
        <v>16886</v>
      </c>
      <c r="F255" t="s">
        <v>1325</v>
      </c>
      <c r="G255" t="s">
        <v>1326</v>
      </c>
      <c r="H255" t="s">
        <v>823</v>
      </c>
      <c r="I255">
        <v>6.06127199999999</v>
      </c>
      <c r="J255">
        <v>-1.391724</v>
      </c>
      <c r="K255" t="s">
        <v>40</v>
      </c>
      <c r="L255" t="s">
        <v>40</v>
      </c>
      <c r="M255" t="s">
        <v>40</v>
      </c>
      <c r="N255" t="s">
        <v>40</v>
      </c>
      <c r="O255" t="s">
        <v>40</v>
      </c>
      <c r="P255" t="s">
        <v>40</v>
      </c>
      <c r="Q255" t="s">
        <v>40</v>
      </c>
      <c r="R255" t="s">
        <v>40</v>
      </c>
      <c r="S255" t="s">
        <v>873</v>
      </c>
      <c r="T255">
        <v>999</v>
      </c>
      <c r="U255" t="s">
        <v>1164</v>
      </c>
      <c r="V255">
        <v>26</v>
      </c>
      <c r="W255" t="s">
        <v>1319</v>
      </c>
      <c r="X255" t="s">
        <v>40</v>
      </c>
      <c r="Y255" t="s">
        <v>770</v>
      </c>
      <c r="Z255" t="s">
        <v>40</v>
      </c>
      <c r="AA255" t="s">
        <v>40</v>
      </c>
      <c r="AB255" t="s">
        <v>40</v>
      </c>
      <c r="AC255" t="s">
        <v>40</v>
      </c>
      <c r="AD255" t="s">
        <v>40</v>
      </c>
      <c r="AE255" t="s">
        <v>40</v>
      </c>
      <c r="AF255" t="s">
        <v>40</v>
      </c>
      <c r="AG255" t="s">
        <v>40</v>
      </c>
      <c r="AH255" t="s">
        <v>40</v>
      </c>
      <c r="AI255" t="s">
        <v>40</v>
      </c>
      <c r="AJ255" t="s">
        <v>40</v>
      </c>
      <c r="AK255" t="s">
        <v>40</v>
      </c>
      <c r="AL255" t="s">
        <v>40</v>
      </c>
      <c r="AM255" t="s">
        <v>40</v>
      </c>
      <c r="AN255" t="s">
        <v>40</v>
      </c>
    </row>
    <row r="256" spans="1:40">
      <c r="A256">
        <v>255</v>
      </c>
      <c r="B256" t="s">
        <v>40</v>
      </c>
      <c r="C256" t="s">
        <v>78</v>
      </c>
      <c r="D256">
        <v>17258</v>
      </c>
      <c r="E256">
        <v>16886</v>
      </c>
      <c r="F256" t="s">
        <v>1327</v>
      </c>
      <c r="G256" t="s">
        <v>1326</v>
      </c>
      <c r="H256" t="s">
        <v>823</v>
      </c>
      <c r="I256">
        <v>6.667897</v>
      </c>
      <c r="J256">
        <v>-1.809725</v>
      </c>
      <c r="K256" t="s">
        <v>40</v>
      </c>
      <c r="L256" t="s">
        <v>40</v>
      </c>
      <c r="M256" t="s">
        <v>40</v>
      </c>
      <c r="N256" t="s">
        <v>40</v>
      </c>
      <c r="O256" t="s">
        <v>40</v>
      </c>
      <c r="P256" t="s">
        <v>40</v>
      </c>
      <c r="Q256" t="s">
        <v>40</v>
      </c>
      <c r="R256" t="s">
        <v>40</v>
      </c>
      <c r="S256" t="s">
        <v>873</v>
      </c>
      <c r="T256">
        <v>999</v>
      </c>
      <c r="U256" t="s">
        <v>1164</v>
      </c>
      <c r="V256">
        <v>26</v>
      </c>
      <c r="W256" t="s">
        <v>1319</v>
      </c>
      <c r="X256" t="s">
        <v>40</v>
      </c>
      <c r="Y256" t="s">
        <v>770</v>
      </c>
      <c r="Z256" t="s">
        <v>40</v>
      </c>
      <c r="AA256" t="s">
        <v>40</v>
      </c>
      <c r="AB256" t="s">
        <v>40</v>
      </c>
      <c r="AC256" t="s">
        <v>40</v>
      </c>
      <c r="AD256" t="s">
        <v>40</v>
      </c>
      <c r="AE256" t="s">
        <v>40</v>
      </c>
      <c r="AF256" t="s">
        <v>40</v>
      </c>
      <c r="AG256" t="s">
        <v>40</v>
      </c>
      <c r="AH256" t="s">
        <v>40</v>
      </c>
      <c r="AI256" t="s">
        <v>40</v>
      </c>
      <c r="AJ256" t="s">
        <v>40</v>
      </c>
      <c r="AK256" t="s">
        <v>40</v>
      </c>
      <c r="AL256" t="s">
        <v>40</v>
      </c>
      <c r="AM256" t="s">
        <v>40</v>
      </c>
      <c r="AN256" t="s">
        <v>40</v>
      </c>
    </row>
    <row r="257" spans="1:40">
      <c r="A257">
        <v>256</v>
      </c>
      <c r="B257" t="s">
        <v>40</v>
      </c>
      <c r="C257" t="s">
        <v>78</v>
      </c>
      <c r="D257">
        <v>17259</v>
      </c>
      <c r="E257">
        <v>16886</v>
      </c>
      <c r="F257" t="s">
        <v>1328</v>
      </c>
      <c r="G257" t="s">
        <v>1326</v>
      </c>
      <c r="H257" t="s">
        <v>823</v>
      </c>
      <c r="I257">
        <v>6.9313792999999899</v>
      </c>
      <c r="J257">
        <v>-1.6671001999999899</v>
      </c>
      <c r="K257" t="s">
        <v>40</v>
      </c>
      <c r="L257" t="s">
        <v>40</v>
      </c>
      <c r="M257" t="s">
        <v>40</v>
      </c>
      <c r="N257" t="s">
        <v>40</v>
      </c>
      <c r="O257" t="s">
        <v>40</v>
      </c>
      <c r="P257" t="s">
        <v>40</v>
      </c>
      <c r="Q257" t="s">
        <v>40</v>
      </c>
      <c r="R257" t="s">
        <v>40</v>
      </c>
      <c r="S257" t="s">
        <v>873</v>
      </c>
      <c r="T257">
        <v>999</v>
      </c>
      <c r="U257" t="s">
        <v>1164</v>
      </c>
      <c r="V257">
        <v>26</v>
      </c>
      <c r="W257" t="s">
        <v>1319</v>
      </c>
      <c r="X257" t="s">
        <v>40</v>
      </c>
      <c r="Y257" t="s">
        <v>770</v>
      </c>
      <c r="Z257" t="s">
        <v>40</v>
      </c>
      <c r="AA257" t="s">
        <v>40</v>
      </c>
      <c r="AB257" t="s">
        <v>40</v>
      </c>
      <c r="AC257" t="s">
        <v>40</v>
      </c>
      <c r="AD257" t="s">
        <v>40</v>
      </c>
      <c r="AE257" t="s">
        <v>40</v>
      </c>
      <c r="AF257" t="s">
        <v>40</v>
      </c>
      <c r="AG257" t="s">
        <v>40</v>
      </c>
      <c r="AH257" t="s">
        <v>40</v>
      </c>
      <c r="AI257" t="s">
        <v>40</v>
      </c>
      <c r="AJ257" t="s">
        <v>40</v>
      </c>
      <c r="AK257" t="s">
        <v>40</v>
      </c>
      <c r="AL257" t="s">
        <v>40</v>
      </c>
      <c r="AM257" t="s">
        <v>40</v>
      </c>
      <c r="AN257" t="s">
        <v>40</v>
      </c>
    </row>
    <row r="258" spans="1:40">
      <c r="A258">
        <v>257</v>
      </c>
      <c r="B258" t="s">
        <v>40</v>
      </c>
      <c r="C258" t="s">
        <v>78</v>
      </c>
      <c r="D258">
        <v>17260</v>
      </c>
      <c r="E258">
        <v>16886</v>
      </c>
      <c r="F258" t="s">
        <v>1329</v>
      </c>
      <c r="G258" t="s">
        <v>1326</v>
      </c>
      <c r="H258" t="s">
        <v>823</v>
      </c>
      <c r="I258">
        <v>6.5021037000000002</v>
      </c>
      <c r="J258">
        <v>-2.5001031</v>
      </c>
      <c r="K258" t="s">
        <v>40</v>
      </c>
      <c r="L258" t="s">
        <v>40</v>
      </c>
      <c r="M258" t="s">
        <v>40</v>
      </c>
      <c r="N258" t="s">
        <v>40</v>
      </c>
      <c r="O258" t="s">
        <v>40</v>
      </c>
      <c r="P258" t="s">
        <v>40</v>
      </c>
      <c r="Q258" t="s">
        <v>40</v>
      </c>
      <c r="R258" t="s">
        <v>40</v>
      </c>
      <c r="S258" t="s">
        <v>873</v>
      </c>
      <c r="T258">
        <v>999</v>
      </c>
      <c r="U258" t="s">
        <v>1164</v>
      </c>
      <c r="V258">
        <v>26</v>
      </c>
      <c r="W258" t="s">
        <v>1319</v>
      </c>
      <c r="X258" t="s">
        <v>40</v>
      </c>
      <c r="Y258" t="s">
        <v>770</v>
      </c>
      <c r="Z258" t="s">
        <v>40</v>
      </c>
      <c r="AA258" t="s">
        <v>40</v>
      </c>
      <c r="AB258" t="s">
        <v>40</v>
      </c>
      <c r="AC258" t="s">
        <v>40</v>
      </c>
      <c r="AD258" t="s">
        <v>40</v>
      </c>
      <c r="AE258" t="s">
        <v>40</v>
      </c>
      <c r="AF258" t="s">
        <v>40</v>
      </c>
      <c r="AG258" t="s">
        <v>40</v>
      </c>
      <c r="AH258" t="s">
        <v>40</v>
      </c>
      <c r="AI258" t="s">
        <v>40</v>
      </c>
      <c r="AJ258" t="s">
        <v>40</v>
      </c>
      <c r="AK258" t="s">
        <v>40</v>
      </c>
      <c r="AL258" t="s">
        <v>40</v>
      </c>
      <c r="AM258" t="s">
        <v>40</v>
      </c>
      <c r="AN258" t="s">
        <v>40</v>
      </c>
    </row>
    <row r="259" spans="1:40">
      <c r="A259">
        <v>258</v>
      </c>
      <c r="B259" t="s">
        <v>40</v>
      </c>
      <c r="C259" t="s">
        <v>78</v>
      </c>
      <c r="D259">
        <v>17261</v>
      </c>
      <c r="E259">
        <v>16886</v>
      </c>
      <c r="F259" t="s">
        <v>1330</v>
      </c>
      <c r="G259" t="s">
        <v>1318</v>
      </c>
      <c r="H259" t="s">
        <v>823</v>
      </c>
      <c r="I259">
        <v>6.9085312999999902</v>
      </c>
      <c r="J259">
        <v>-2.0309501000000001</v>
      </c>
      <c r="K259" t="s">
        <v>40</v>
      </c>
      <c r="L259" t="s">
        <v>40</v>
      </c>
      <c r="M259" t="s">
        <v>40</v>
      </c>
      <c r="N259" t="s">
        <v>40</v>
      </c>
      <c r="O259" t="s">
        <v>40</v>
      </c>
      <c r="P259" t="s">
        <v>40</v>
      </c>
      <c r="Q259" t="s">
        <v>40</v>
      </c>
      <c r="R259" t="s">
        <v>40</v>
      </c>
      <c r="S259" t="s">
        <v>873</v>
      </c>
      <c r="T259">
        <v>999</v>
      </c>
      <c r="U259" t="s">
        <v>1164</v>
      </c>
      <c r="V259">
        <v>26</v>
      </c>
      <c r="W259" t="s">
        <v>1319</v>
      </c>
      <c r="X259" t="s">
        <v>40</v>
      </c>
      <c r="Y259" t="s">
        <v>770</v>
      </c>
      <c r="Z259" t="s">
        <v>40</v>
      </c>
      <c r="AA259" t="s">
        <v>40</v>
      </c>
      <c r="AB259" t="s">
        <v>40</v>
      </c>
      <c r="AC259" t="s">
        <v>40</v>
      </c>
      <c r="AD259" t="s">
        <v>40</v>
      </c>
      <c r="AE259" t="s">
        <v>40</v>
      </c>
      <c r="AF259" t="s">
        <v>40</v>
      </c>
      <c r="AG259" t="s">
        <v>40</v>
      </c>
      <c r="AH259" t="s">
        <v>40</v>
      </c>
      <c r="AI259" t="s">
        <v>40</v>
      </c>
      <c r="AJ259" t="s">
        <v>40</v>
      </c>
      <c r="AK259" t="s">
        <v>40</v>
      </c>
      <c r="AL259" t="s">
        <v>40</v>
      </c>
      <c r="AM259" t="s">
        <v>40</v>
      </c>
      <c r="AN259" t="s">
        <v>40</v>
      </c>
    </row>
    <row r="260" spans="1:40">
      <c r="A260">
        <v>259</v>
      </c>
      <c r="B260" t="s">
        <v>40</v>
      </c>
      <c r="C260" t="s">
        <v>78</v>
      </c>
      <c r="D260">
        <v>17188</v>
      </c>
      <c r="E260">
        <v>16897</v>
      </c>
      <c r="F260" t="s">
        <v>1331</v>
      </c>
      <c r="G260" t="s">
        <v>1331</v>
      </c>
      <c r="H260" t="s">
        <v>823</v>
      </c>
      <c r="I260">
        <v>6.03333329999999</v>
      </c>
      <c r="J260">
        <v>-0.45</v>
      </c>
      <c r="K260" t="s">
        <v>40</v>
      </c>
      <c r="L260" t="s">
        <v>40</v>
      </c>
      <c r="M260" t="s">
        <v>40</v>
      </c>
      <c r="N260" t="s">
        <v>40</v>
      </c>
      <c r="O260" t="s">
        <v>40</v>
      </c>
      <c r="P260" t="s">
        <v>40</v>
      </c>
      <c r="Q260" t="s">
        <v>40</v>
      </c>
      <c r="R260" t="s">
        <v>40</v>
      </c>
      <c r="S260" t="s">
        <v>40</v>
      </c>
      <c r="T260">
        <v>999</v>
      </c>
      <c r="U260">
        <v>1600</v>
      </c>
      <c r="V260" t="s">
        <v>1332</v>
      </c>
      <c r="W260" t="s">
        <v>1333</v>
      </c>
      <c r="X260" t="s">
        <v>40</v>
      </c>
      <c r="Y260" t="s">
        <v>770</v>
      </c>
      <c r="Z260" t="s">
        <v>40</v>
      </c>
      <c r="AA260" t="s">
        <v>40</v>
      </c>
      <c r="AB260" t="s">
        <v>40</v>
      </c>
      <c r="AC260" t="s">
        <v>40</v>
      </c>
      <c r="AD260" t="s">
        <v>40</v>
      </c>
      <c r="AE260" t="s">
        <v>40</v>
      </c>
      <c r="AF260" t="s">
        <v>40</v>
      </c>
      <c r="AG260" t="s">
        <v>40</v>
      </c>
      <c r="AH260" t="s">
        <v>40</v>
      </c>
      <c r="AI260" t="s">
        <v>40</v>
      </c>
      <c r="AJ260" t="s">
        <v>40</v>
      </c>
      <c r="AK260" t="s">
        <v>40</v>
      </c>
      <c r="AL260" t="s">
        <v>40</v>
      </c>
      <c r="AM260" t="s">
        <v>40</v>
      </c>
      <c r="AN260" t="s">
        <v>40</v>
      </c>
    </row>
    <row r="261" spans="1:40">
      <c r="A261">
        <v>260</v>
      </c>
      <c r="B261" t="s">
        <v>40</v>
      </c>
      <c r="C261" t="s">
        <v>78</v>
      </c>
      <c r="D261">
        <v>17189</v>
      </c>
      <c r="E261">
        <v>16897</v>
      </c>
      <c r="F261" t="s">
        <v>1318</v>
      </c>
      <c r="G261" t="s">
        <v>1318</v>
      </c>
      <c r="H261" t="s">
        <v>823</v>
      </c>
      <c r="I261">
        <v>6.95</v>
      </c>
      <c r="J261">
        <v>-2.5833333333333202</v>
      </c>
      <c r="K261" t="s">
        <v>40</v>
      </c>
      <c r="L261" t="s">
        <v>40</v>
      </c>
      <c r="M261" t="s">
        <v>40</v>
      </c>
      <c r="N261" t="s">
        <v>40</v>
      </c>
      <c r="O261" t="s">
        <v>40</v>
      </c>
      <c r="P261" t="s">
        <v>40</v>
      </c>
      <c r="Q261" t="s">
        <v>40</v>
      </c>
      <c r="R261" t="s">
        <v>40</v>
      </c>
      <c r="S261" t="s">
        <v>40</v>
      </c>
      <c r="T261">
        <v>999</v>
      </c>
      <c r="U261">
        <v>1600</v>
      </c>
      <c r="V261" t="s">
        <v>1332</v>
      </c>
      <c r="W261" t="s">
        <v>1333</v>
      </c>
      <c r="X261" t="s">
        <v>40</v>
      </c>
      <c r="Y261" t="s">
        <v>770</v>
      </c>
      <c r="Z261" t="s">
        <v>40</v>
      </c>
      <c r="AA261" t="s">
        <v>40</v>
      </c>
      <c r="AB261" t="s">
        <v>40</v>
      </c>
      <c r="AC261" t="s">
        <v>40</v>
      </c>
      <c r="AD261" t="s">
        <v>40</v>
      </c>
      <c r="AE261" t="s">
        <v>40</v>
      </c>
      <c r="AF261" t="s">
        <v>40</v>
      </c>
      <c r="AG261" t="s">
        <v>40</v>
      </c>
      <c r="AH261" t="s">
        <v>40</v>
      </c>
      <c r="AI261" t="s">
        <v>40</v>
      </c>
      <c r="AJ261" t="s">
        <v>40</v>
      </c>
      <c r="AK261" t="s">
        <v>40</v>
      </c>
      <c r="AL261" t="s">
        <v>40</v>
      </c>
      <c r="AM261" t="s">
        <v>40</v>
      </c>
      <c r="AN261" t="s">
        <v>40</v>
      </c>
    </row>
    <row r="262" spans="1:40">
      <c r="A262">
        <v>261</v>
      </c>
      <c r="B262" t="s">
        <v>40</v>
      </c>
      <c r="C262" t="s">
        <v>78</v>
      </c>
      <c r="D262">
        <v>17186</v>
      </c>
      <c r="E262">
        <v>16911</v>
      </c>
      <c r="F262" t="s">
        <v>729</v>
      </c>
      <c r="G262" t="s">
        <v>729</v>
      </c>
      <c r="H262" t="s">
        <v>698</v>
      </c>
      <c r="I262">
        <v>-12.285251000000001</v>
      </c>
      <c r="J262">
        <v>-41.929477599999899</v>
      </c>
      <c r="K262" t="s">
        <v>40</v>
      </c>
      <c r="L262" t="s">
        <v>40</v>
      </c>
      <c r="M262" t="s">
        <v>40</v>
      </c>
      <c r="N262" t="s">
        <v>40</v>
      </c>
      <c r="O262" t="s">
        <v>40</v>
      </c>
      <c r="P262" t="s">
        <v>40</v>
      </c>
      <c r="Q262" t="s">
        <v>40</v>
      </c>
      <c r="R262" t="s">
        <v>40</v>
      </c>
      <c r="S262" t="s">
        <v>873</v>
      </c>
      <c r="T262">
        <v>999</v>
      </c>
      <c r="U262">
        <v>999</v>
      </c>
      <c r="V262">
        <v>999</v>
      </c>
      <c r="W262">
        <v>999</v>
      </c>
      <c r="X262" t="s">
        <v>40</v>
      </c>
      <c r="Y262" t="s">
        <v>770</v>
      </c>
      <c r="Z262" t="s">
        <v>40</v>
      </c>
      <c r="AA262" t="s">
        <v>40</v>
      </c>
      <c r="AB262" t="s">
        <v>40</v>
      </c>
      <c r="AC262" t="s">
        <v>40</v>
      </c>
      <c r="AD262" t="s">
        <v>40</v>
      </c>
      <c r="AE262" t="s">
        <v>40</v>
      </c>
      <c r="AF262" t="s">
        <v>40</v>
      </c>
      <c r="AG262" t="s">
        <v>40</v>
      </c>
      <c r="AH262" t="s">
        <v>40</v>
      </c>
      <c r="AI262" t="s">
        <v>40</v>
      </c>
      <c r="AJ262" t="s">
        <v>40</v>
      </c>
      <c r="AK262" t="s">
        <v>40</v>
      </c>
      <c r="AL262" t="s">
        <v>40</v>
      </c>
      <c r="AM262" t="s">
        <v>40</v>
      </c>
      <c r="AN262" t="s">
        <v>40</v>
      </c>
    </row>
    <row r="263" spans="1:40">
      <c r="A263">
        <v>262</v>
      </c>
      <c r="B263" t="s">
        <v>40</v>
      </c>
      <c r="C263" t="s">
        <v>78</v>
      </c>
      <c r="D263">
        <v>17247</v>
      </c>
      <c r="E263">
        <v>16912</v>
      </c>
      <c r="F263" t="s">
        <v>1334</v>
      </c>
      <c r="G263" t="s">
        <v>1335</v>
      </c>
      <c r="H263" t="s">
        <v>706</v>
      </c>
      <c r="I263" t="s">
        <v>1336</v>
      </c>
      <c r="J263" t="s">
        <v>1337</v>
      </c>
      <c r="K263" t="s">
        <v>40</v>
      </c>
      <c r="L263" t="s">
        <v>40</v>
      </c>
      <c r="M263" t="s">
        <v>40</v>
      </c>
      <c r="N263" t="s">
        <v>40</v>
      </c>
      <c r="O263" t="s">
        <v>40</v>
      </c>
      <c r="P263" t="s">
        <v>40</v>
      </c>
      <c r="Q263" t="s">
        <v>40</v>
      </c>
      <c r="R263" t="s">
        <v>40</v>
      </c>
      <c r="S263" t="s">
        <v>873</v>
      </c>
      <c r="T263" t="s">
        <v>1338</v>
      </c>
      <c r="U263">
        <v>999</v>
      </c>
      <c r="V263">
        <v>999</v>
      </c>
      <c r="W263">
        <v>999</v>
      </c>
      <c r="X263" t="s">
        <v>40</v>
      </c>
      <c r="Y263" t="s">
        <v>770</v>
      </c>
      <c r="Z263" t="s">
        <v>40</v>
      </c>
      <c r="AA263" t="s">
        <v>40</v>
      </c>
      <c r="AB263" t="s">
        <v>40</v>
      </c>
      <c r="AC263" t="s">
        <v>40</v>
      </c>
      <c r="AD263" t="s">
        <v>40</v>
      </c>
      <c r="AE263" t="s">
        <v>40</v>
      </c>
      <c r="AF263" t="s">
        <v>40</v>
      </c>
      <c r="AG263" t="s">
        <v>40</v>
      </c>
      <c r="AH263" t="s">
        <v>40</v>
      </c>
      <c r="AI263" t="s">
        <v>40</v>
      </c>
      <c r="AJ263" t="s">
        <v>40</v>
      </c>
      <c r="AK263" t="s">
        <v>40</v>
      </c>
      <c r="AL263" t="s">
        <v>40</v>
      </c>
      <c r="AM263" t="s">
        <v>40</v>
      </c>
      <c r="AN263" t="s">
        <v>40</v>
      </c>
    </row>
    <row r="264" spans="1:40">
      <c r="A264">
        <v>263</v>
      </c>
      <c r="B264" t="s">
        <v>40</v>
      </c>
      <c r="C264" t="s">
        <v>78</v>
      </c>
      <c r="D264">
        <v>17248</v>
      </c>
      <c r="E264">
        <v>16912</v>
      </c>
      <c r="F264" t="s">
        <v>1339</v>
      </c>
      <c r="G264" t="s">
        <v>1340</v>
      </c>
      <c r="H264" t="s">
        <v>706</v>
      </c>
      <c r="I264">
        <v>9.6736150999999904</v>
      </c>
      <c r="J264">
        <v>-84.124802399999894</v>
      </c>
      <c r="K264" t="s">
        <v>40</v>
      </c>
      <c r="L264" t="s">
        <v>40</v>
      </c>
      <c r="M264" t="s">
        <v>40</v>
      </c>
      <c r="N264" t="s">
        <v>40</v>
      </c>
      <c r="O264" t="s">
        <v>40</v>
      </c>
      <c r="P264" t="s">
        <v>40</v>
      </c>
      <c r="Q264" t="s">
        <v>40</v>
      </c>
      <c r="R264" t="s">
        <v>40</v>
      </c>
      <c r="S264" t="s">
        <v>873</v>
      </c>
      <c r="T264">
        <v>1400</v>
      </c>
      <c r="U264">
        <v>999</v>
      </c>
      <c r="V264">
        <v>999</v>
      </c>
      <c r="W264">
        <v>999</v>
      </c>
      <c r="X264" t="s">
        <v>40</v>
      </c>
      <c r="Y264" t="s">
        <v>770</v>
      </c>
      <c r="Z264" t="s">
        <v>40</v>
      </c>
      <c r="AA264" t="s">
        <v>40</v>
      </c>
      <c r="AB264" t="s">
        <v>40</v>
      </c>
      <c r="AC264" t="s">
        <v>40</v>
      </c>
      <c r="AD264" t="s">
        <v>40</v>
      </c>
      <c r="AE264" t="s">
        <v>40</v>
      </c>
      <c r="AF264" t="s">
        <v>40</v>
      </c>
      <c r="AG264" t="s">
        <v>40</v>
      </c>
      <c r="AH264" t="s">
        <v>40</v>
      </c>
      <c r="AI264" t="s">
        <v>40</v>
      </c>
      <c r="AJ264" t="s">
        <v>40</v>
      </c>
      <c r="AK264" t="s">
        <v>40</v>
      </c>
      <c r="AL264" t="s">
        <v>40</v>
      </c>
      <c r="AM264" t="s">
        <v>40</v>
      </c>
      <c r="AN264" t="s">
        <v>40</v>
      </c>
    </row>
    <row r="265" spans="1:40">
      <c r="A265">
        <v>264</v>
      </c>
      <c r="B265" t="s">
        <v>40</v>
      </c>
      <c r="C265" t="s">
        <v>78</v>
      </c>
      <c r="D265">
        <v>17249</v>
      </c>
      <c r="E265">
        <v>16912</v>
      </c>
      <c r="F265" t="s">
        <v>1341</v>
      </c>
      <c r="G265" t="s">
        <v>1310</v>
      </c>
      <c r="H265" t="s">
        <v>706</v>
      </c>
      <c r="I265" t="s">
        <v>1342</v>
      </c>
      <c r="J265" t="s">
        <v>1343</v>
      </c>
      <c r="K265" t="s">
        <v>40</v>
      </c>
      <c r="L265" t="s">
        <v>40</v>
      </c>
      <c r="M265" t="s">
        <v>40</v>
      </c>
      <c r="N265" t="s">
        <v>40</v>
      </c>
      <c r="O265" t="s">
        <v>40</v>
      </c>
      <c r="P265" t="s">
        <v>40</v>
      </c>
      <c r="Q265" t="s">
        <v>40</v>
      </c>
      <c r="R265" t="s">
        <v>40</v>
      </c>
      <c r="S265" t="s">
        <v>873</v>
      </c>
      <c r="T265" t="s">
        <v>1344</v>
      </c>
      <c r="U265">
        <v>999</v>
      </c>
      <c r="V265">
        <v>999</v>
      </c>
      <c r="W265">
        <v>999</v>
      </c>
      <c r="X265" t="s">
        <v>40</v>
      </c>
      <c r="Y265" t="s">
        <v>770</v>
      </c>
      <c r="Z265" t="s">
        <v>40</v>
      </c>
      <c r="AA265" t="s">
        <v>40</v>
      </c>
      <c r="AB265" t="s">
        <v>40</v>
      </c>
      <c r="AC265" t="s">
        <v>40</v>
      </c>
      <c r="AD265" t="s">
        <v>40</v>
      </c>
      <c r="AE265" t="s">
        <v>40</v>
      </c>
      <c r="AF265" t="s">
        <v>40</v>
      </c>
      <c r="AG265" t="s">
        <v>40</v>
      </c>
      <c r="AH265" t="s">
        <v>40</v>
      </c>
      <c r="AI265" t="s">
        <v>40</v>
      </c>
      <c r="AJ265" t="s">
        <v>40</v>
      </c>
      <c r="AK265" t="s">
        <v>40</v>
      </c>
      <c r="AL265" t="s">
        <v>40</v>
      </c>
      <c r="AM265" t="s">
        <v>40</v>
      </c>
      <c r="AN265" t="s">
        <v>40</v>
      </c>
    </row>
    <row r="266" spans="1:40">
      <c r="A266">
        <v>265</v>
      </c>
      <c r="B266" t="s">
        <v>40</v>
      </c>
      <c r="C266" t="s">
        <v>78</v>
      </c>
      <c r="D266">
        <v>17250</v>
      </c>
      <c r="E266">
        <v>16912</v>
      </c>
      <c r="F266" t="s">
        <v>1345</v>
      </c>
      <c r="G266" t="s">
        <v>990</v>
      </c>
      <c r="H266" t="s">
        <v>706</v>
      </c>
      <c r="I266">
        <v>10.1052617</v>
      </c>
      <c r="J266">
        <v>-84.399480699999899</v>
      </c>
      <c r="K266" t="s">
        <v>40</v>
      </c>
      <c r="L266" t="s">
        <v>40</v>
      </c>
      <c r="M266" t="s">
        <v>40</v>
      </c>
      <c r="N266" t="s">
        <v>40</v>
      </c>
      <c r="O266" t="s">
        <v>40</v>
      </c>
      <c r="P266" t="s">
        <v>40</v>
      </c>
      <c r="Q266" t="s">
        <v>40</v>
      </c>
      <c r="R266" t="s">
        <v>40</v>
      </c>
      <c r="S266" t="s">
        <v>873</v>
      </c>
      <c r="T266" t="s">
        <v>1346</v>
      </c>
      <c r="U266">
        <v>999</v>
      </c>
      <c r="V266">
        <v>999</v>
      </c>
      <c r="W266">
        <v>999</v>
      </c>
      <c r="X266" t="s">
        <v>40</v>
      </c>
      <c r="Y266" t="s">
        <v>770</v>
      </c>
      <c r="Z266" t="s">
        <v>40</v>
      </c>
      <c r="AA266" t="s">
        <v>40</v>
      </c>
      <c r="AB266" t="s">
        <v>40</v>
      </c>
      <c r="AC266" t="s">
        <v>40</v>
      </c>
      <c r="AD266" t="s">
        <v>40</v>
      </c>
      <c r="AE266" t="s">
        <v>40</v>
      </c>
      <c r="AF266" t="s">
        <v>40</v>
      </c>
      <c r="AG266" t="s">
        <v>40</v>
      </c>
      <c r="AH266" t="s">
        <v>40</v>
      </c>
      <c r="AI266" t="s">
        <v>40</v>
      </c>
      <c r="AJ266" t="s">
        <v>40</v>
      </c>
      <c r="AK266" t="s">
        <v>40</v>
      </c>
      <c r="AL266" t="s">
        <v>40</v>
      </c>
      <c r="AM266" t="s">
        <v>40</v>
      </c>
      <c r="AN266" t="s">
        <v>40</v>
      </c>
    </row>
    <row r="267" spans="1:40">
      <c r="A267">
        <v>266</v>
      </c>
      <c r="B267" t="s">
        <v>40</v>
      </c>
      <c r="C267" t="s">
        <v>78</v>
      </c>
      <c r="D267">
        <v>17251</v>
      </c>
      <c r="E267">
        <v>16912</v>
      </c>
      <c r="F267" t="s">
        <v>1347</v>
      </c>
      <c r="G267" t="s">
        <v>1310</v>
      </c>
      <c r="H267" t="s">
        <v>706</v>
      </c>
      <c r="I267" t="s">
        <v>1348</v>
      </c>
      <c r="J267" t="s">
        <v>1349</v>
      </c>
      <c r="K267" t="s">
        <v>40</v>
      </c>
      <c r="L267" t="s">
        <v>40</v>
      </c>
      <c r="M267" t="s">
        <v>40</v>
      </c>
      <c r="N267" t="s">
        <v>40</v>
      </c>
      <c r="O267" t="s">
        <v>40</v>
      </c>
      <c r="P267" t="s">
        <v>40</v>
      </c>
      <c r="Q267" t="s">
        <v>40</v>
      </c>
      <c r="R267" t="s">
        <v>40</v>
      </c>
      <c r="S267" t="s">
        <v>873</v>
      </c>
      <c r="T267" t="s">
        <v>1350</v>
      </c>
      <c r="U267">
        <v>999</v>
      </c>
      <c r="V267">
        <v>999</v>
      </c>
      <c r="W267">
        <v>999</v>
      </c>
      <c r="X267" t="s">
        <v>40</v>
      </c>
      <c r="Y267" t="s">
        <v>770</v>
      </c>
      <c r="Z267" t="s">
        <v>40</v>
      </c>
      <c r="AA267" t="s">
        <v>40</v>
      </c>
      <c r="AB267" t="s">
        <v>40</v>
      </c>
      <c r="AC267" t="s">
        <v>40</v>
      </c>
      <c r="AD267" t="s">
        <v>40</v>
      </c>
      <c r="AE267" t="s">
        <v>40</v>
      </c>
      <c r="AF267" t="s">
        <v>40</v>
      </c>
      <c r="AG267" t="s">
        <v>40</v>
      </c>
      <c r="AH267" t="s">
        <v>40</v>
      </c>
      <c r="AI267" t="s">
        <v>40</v>
      </c>
      <c r="AJ267" t="s">
        <v>40</v>
      </c>
      <c r="AK267" t="s">
        <v>40</v>
      </c>
      <c r="AL267" t="s">
        <v>40</v>
      </c>
      <c r="AM267" t="s">
        <v>40</v>
      </c>
      <c r="AN267" t="s">
        <v>40</v>
      </c>
    </row>
    <row r="268" spans="1:40">
      <c r="A268">
        <v>267</v>
      </c>
      <c r="B268" t="s">
        <v>40</v>
      </c>
      <c r="C268" t="s">
        <v>78</v>
      </c>
      <c r="D268">
        <v>17184</v>
      </c>
      <c r="E268">
        <v>16928</v>
      </c>
      <c r="F268" t="s">
        <v>1351</v>
      </c>
      <c r="G268" t="s">
        <v>1352</v>
      </c>
      <c r="H268" t="s">
        <v>1005</v>
      </c>
      <c r="I268" t="s">
        <v>1353</v>
      </c>
      <c r="J268" t="s">
        <v>1354</v>
      </c>
      <c r="K268" t="s">
        <v>40</v>
      </c>
      <c r="L268" t="s">
        <v>40</v>
      </c>
      <c r="M268" t="s">
        <v>40</v>
      </c>
      <c r="N268" t="s">
        <v>40</v>
      </c>
      <c r="O268" t="s">
        <v>40</v>
      </c>
      <c r="P268" t="s">
        <v>40</v>
      </c>
      <c r="Q268" t="s">
        <v>40</v>
      </c>
      <c r="R268" t="s">
        <v>40</v>
      </c>
      <c r="S268" t="s">
        <v>40</v>
      </c>
      <c r="T268">
        <v>999</v>
      </c>
      <c r="U268">
        <v>999</v>
      </c>
      <c r="V268">
        <v>999</v>
      </c>
      <c r="W268" t="s">
        <v>40</v>
      </c>
      <c r="X268" t="s">
        <v>40</v>
      </c>
      <c r="Y268" t="s">
        <v>1355</v>
      </c>
      <c r="Z268" t="s">
        <v>40</v>
      </c>
      <c r="AA268" t="s">
        <v>40</v>
      </c>
      <c r="AB268" t="s">
        <v>40</v>
      </c>
      <c r="AC268" t="s">
        <v>40</v>
      </c>
      <c r="AD268" t="s">
        <v>40</v>
      </c>
      <c r="AE268" t="s">
        <v>40</v>
      </c>
      <c r="AF268" t="s">
        <v>40</v>
      </c>
      <c r="AG268" t="s">
        <v>40</v>
      </c>
      <c r="AH268" t="s">
        <v>40</v>
      </c>
      <c r="AI268" t="s">
        <v>40</v>
      </c>
      <c r="AJ268" t="s">
        <v>40</v>
      </c>
      <c r="AK268" t="s">
        <v>40</v>
      </c>
      <c r="AL268" t="s">
        <v>40</v>
      </c>
      <c r="AM268" t="s">
        <v>40</v>
      </c>
      <c r="AN268" t="s">
        <v>40</v>
      </c>
    </row>
    <row r="269" spans="1:40">
      <c r="A269">
        <v>268</v>
      </c>
      <c r="B269" t="s">
        <v>40</v>
      </c>
      <c r="C269" t="s">
        <v>78</v>
      </c>
      <c r="D269">
        <v>17327</v>
      </c>
      <c r="E269">
        <v>16931</v>
      </c>
      <c r="F269" t="s">
        <v>1356</v>
      </c>
      <c r="G269" t="s">
        <v>1357</v>
      </c>
      <c r="H269" t="s">
        <v>1358</v>
      </c>
      <c r="I269" t="s">
        <v>40</v>
      </c>
      <c r="J269" t="s">
        <v>40</v>
      </c>
      <c r="K269">
        <v>2</v>
      </c>
      <c r="L269">
        <v>30</v>
      </c>
      <c r="M269">
        <v>0</v>
      </c>
      <c r="N269" t="s">
        <v>707</v>
      </c>
      <c r="O269">
        <v>112</v>
      </c>
      <c r="P269">
        <v>1</v>
      </c>
      <c r="Q269">
        <v>0</v>
      </c>
      <c r="R269" t="s">
        <v>814</v>
      </c>
      <c r="S269" t="s">
        <v>40</v>
      </c>
      <c r="T269" t="s">
        <v>1211</v>
      </c>
      <c r="U269">
        <v>3200</v>
      </c>
      <c r="V269">
        <v>999</v>
      </c>
      <c r="W269">
        <v>999</v>
      </c>
      <c r="X269" t="s">
        <v>40</v>
      </c>
      <c r="Y269" t="s">
        <v>770</v>
      </c>
      <c r="Z269" t="s">
        <v>40</v>
      </c>
      <c r="AA269" t="s">
        <v>40</v>
      </c>
      <c r="AB269" t="s">
        <v>40</v>
      </c>
      <c r="AC269" t="s">
        <v>40</v>
      </c>
      <c r="AD269" t="s">
        <v>40</v>
      </c>
      <c r="AE269" t="s">
        <v>40</v>
      </c>
      <c r="AF269" t="s">
        <v>40</v>
      </c>
      <c r="AG269" t="s">
        <v>40</v>
      </c>
      <c r="AH269" t="s">
        <v>40</v>
      </c>
      <c r="AI269" t="s">
        <v>40</v>
      </c>
      <c r="AJ269" t="s">
        <v>40</v>
      </c>
      <c r="AK269" t="s">
        <v>40</v>
      </c>
      <c r="AL269" t="s">
        <v>40</v>
      </c>
      <c r="AM269" t="s">
        <v>40</v>
      </c>
      <c r="AN269" t="s">
        <v>40</v>
      </c>
    </row>
    <row r="270" spans="1:40">
      <c r="A270">
        <v>269</v>
      </c>
      <c r="B270" t="s">
        <v>40</v>
      </c>
      <c r="C270" t="s">
        <v>78</v>
      </c>
      <c r="D270">
        <v>17185</v>
      </c>
      <c r="E270">
        <v>16945</v>
      </c>
      <c r="F270" t="s">
        <v>1359</v>
      </c>
      <c r="G270" t="s">
        <v>967</v>
      </c>
      <c r="H270" t="s">
        <v>732</v>
      </c>
      <c r="I270" t="s">
        <v>1360</v>
      </c>
      <c r="J270" t="s">
        <v>1361</v>
      </c>
      <c r="K270" t="s">
        <v>40</v>
      </c>
      <c r="L270" t="s">
        <v>40</v>
      </c>
      <c r="M270" t="s">
        <v>40</v>
      </c>
      <c r="N270" t="s">
        <v>40</v>
      </c>
      <c r="O270" t="s">
        <v>40</v>
      </c>
      <c r="P270" t="s">
        <v>40</v>
      </c>
      <c r="Q270" t="s">
        <v>40</v>
      </c>
      <c r="R270" t="s">
        <v>40</v>
      </c>
      <c r="S270" t="s">
        <v>40</v>
      </c>
      <c r="T270" t="s">
        <v>1362</v>
      </c>
      <c r="U270">
        <v>2500</v>
      </c>
      <c r="V270">
        <v>999</v>
      </c>
      <c r="W270" t="s">
        <v>1363</v>
      </c>
      <c r="X270" t="s">
        <v>40</v>
      </c>
      <c r="Y270" t="s">
        <v>779</v>
      </c>
      <c r="Z270" t="s">
        <v>40</v>
      </c>
      <c r="AA270" t="s">
        <v>40</v>
      </c>
      <c r="AB270" t="s">
        <v>40</v>
      </c>
      <c r="AC270" t="s">
        <v>40</v>
      </c>
      <c r="AD270" t="s">
        <v>40</v>
      </c>
      <c r="AE270" t="s">
        <v>40</v>
      </c>
      <c r="AF270" t="s">
        <v>40</v>
      </c>
      <c r="AG270" t="s">
        <v>40</v>
      </c>
      <c r="AH270" t="s">
        <v>40</v>
      </c>
      <c r="AI270" t="s">
        <v>40</v>
      </c>
      <c r="AJ270" t="s">
        <v>40</v>
      </c>
      <c r="AK270" t="s">
        <v>40</v>
      </c>
      <c r="AL270" t="s">
        <v>40</v>
      </c>
      <c r="AM270" t="s">
        <v>40</v>
      </c>
      <c r="AN270" t="s">
        <v>40</v>
      </c>
    </row>
    <row r="271" spans="1:40">
      <c r="A271">
        <v>270</v>
      </c>
      <c r="B271" t="s">
        <v>40</v>
      </c>
      <c r="C271" t="s">
        <v>78</v>
      </c>
      <c r="D271">
        <v>17183</v>
      </c>
      <c r="E271">
        <v>16956</v>
      </c>
      <c r="F271" t="s">
        <v>1364</v>
      </c>
      <c r="G271" t="s">
        <v>40</v>
      </c>
      <c r="H271" t="s">
        <v>902</v>
      </c>
      <c r="I271">
        <v>16.500000100000001</v>
      </c>
      <c r="J271">
        <v>-92.500000099999895</v>
      </c>
      <c r="K271" t="s">
        <v>40</v>
      </c>
      <c r="L271" t="s">
        <v>40</v>
      </c>
      <c r="M271" t="s">
        <v>40</v>
      </c>
      <c r="N271" t="s">
        <v>40</v>
      </c>
      <c r="O271" t="s">
        <v>40</v>
      </c>
      <c r="P271" t="s">
        <v>40</v>
      </c>
      <c r="Q271" t="s">
        <v>40</v>
      </c>
      <c r="R271" t="s">
        <v>40</v>
      </c>
      <c r="S271" t="s">
        <v>873</v>
      </c>
      <c r="T271" t="s">
        <v>1365</v>
      </c>
      <c r="U271" t="s">
        <v>1366</v>
      </c>
      <c r="V271">
        <v>23</v>
      </c>
      <c r="W271" t="s">
        <v>1367</v>
      </c>
      <c r="X271" t="s">
        <v>40</v>
      </c>
      <c r="Y271" t="s">
        <v>779</v>
      </c>
      <c r="Z271" t="s">
        <v>40</v>
      </c>
      <c r="AA271" t="s">
        <v>40</v>
      </c>
      <c r="AB271" t="s">
        <v>40</v>
      </c>
      <c r="AC271" t="s">
        <v>40</v>
      </c>
      <c r="AD271" t="s">
        <v>40</v>
      </c>
      <c r="AE271" t="s">
        <v>40</v>
      </c>
      <c r="AF271" t="s">
        <v>40</v>
      </c>
      <c r="AG271" t="s">
        <v>40</v>
      </c>
      <c r="AH271" t="s">
        <v>40</v>
      </c>
      <c r="AI271" t="s">
        <v>40</v>
      </c>
      <c r="AJ271" t="s">
        <v>40</v>
      </c>
      <c r="AK271" t="s">
        <v>40</v>
      </c>
      <c r="AL271" t="s">
        <v>40</v>
      </c>
      <c r="AM271" t="s">
        <v>40</v>
      </c>
      <c r="AN271" t="s">
        <v>40</v>
      </c>
    </row>
    <row r="272" spans="1:40">
      <c r="A272">
        <v>271</v>
      </c>
      <c r="B272" t="s">
        <v>40</v>
      </c>
      <c r="C272" t="s">
        <v>100</v>
      </c>
      <c r="D272">
        <v>19473</v>
      </c>
      <c r="E272">
        <v>16958</v>
      </c>
      <c r="F272" t="s">
        <v>1345</v>
      </c>
      <c r="G272" t="s">
        <v>990</v>
      </c>
      <c r="H272" t="s">
        <v>706</v>
      </c>
      <c r="I272" t="s">
        <v>40</v>
      </c>
      <c r="J272" t="s">
        <v>40</v>
      </c>
      <c r="K272">
        <v>10.1</v>
      </c>
      <c r="L272">
        <v>10</v>
      </c>
      <c r="M272">
        <v>6</v>
      </c>
      <c r="N272" t="s">
        <v>707</v>
      </c>
      <c r="O272">
        <v>-84.38</v>
      </c>
      <c r="P272">
        <v>84</v>
      </c>
      <c r="Q272">
        <v>23</v>
      </c>
      <c r="R272" t="s">
        <v>708</v>
      </c>
      <c r="S272" t="s">
        <v>40</v>
      </c>
      <c r="T272" t="s">
        <v>1368</v>
      </c>
      <c r="U272">
        <v>2000</v>
      </c>
      <c r="V272">
        <v>21</v>
      </c>
      <c r="W272" t="s">
        <v>1369</v>
      </c>
      <c r="X272" t="s">
        <v>40</v>
      </c>
      <c r="Y272" t="s">
        <v>40</v>
      </c>
      <c r="Z272" t="s">
        <v>40</v>
      </c>
      <c r="AA272" t="s">
        <v>40</v>
      </c>
      <c r="AB272" t="s">
        <v>40</v>
      </c>
      <c r="AC272" t="s">
        <v>40</v>
      </c>
      <c r="AD272" t="s">
        <v>40</v>
      </c>
      <c r="AE272" t="s">
        <v>40</v>
      </c>
      <c r="AF272" t="s">
        <v>40</v>
      </c>
      <c r="AG272" t="s">
        <v>40</v>
      </c>
      <c r="AH272" t="s">
        <v>40</v>
      </c>
      <c r="AI272" t="s">
        <v>40</v>
      </c>
      <c r="AJ272" t="s">
        <v>40</v>
      </c>
      <c r="AK272" t="s">
        <v>40</v>
      </c>
      <c r="AL272" t="s">
        <v>40</v>
      </c>
      <c r="AM272" t="s">
        <v>40</v>
      </c>
      <c r="AN272" t="s">
        <v>40</v>
      </c>
    </row>
    <row r="273" spans="1:40">
      <c r="A273">
        <v>272</v>
      </c>
      <c r="B273" t="s">
        <v>40</v>
      </c>
      <c r="C273" t="s">
        <v>78</v>
      </c>
      <c r="D273">
        <v>17246</v>
      </c>
      <c r="E273">
        <v>16962</v>
      </c>
      <c r="F273" t="s">
        <v>1370</v>
      </c>
      <c r="G273" t="s">
        <v>1167</v>
      </c>
      <c r="H273" t="s">
        <v>902</v>
      </c>
      <c r="I273" t="s">
        <v>1371</v>
      </c>
      <c r="J273" t="s">
        <v>1372</v>
      </c>
      <c r="K273" t="s">
        <v>40</v>
      </c>
      <c r="L273" t="s">
        <v>40</v>
      </c>
      <c r="M273" t="s">
        <v>40</v>
      </c>
      <c r="N273" t="s">
        <v>40</v>
      </c>
      <c r="O273" t="s">
        <v>40</v>
      </c>
      <c r="P273" t="s">
        <v>40</v>
      </c>
      <c r="Q273" t="s">
        <v>40</v>
      </c>
      <c r="R273" t="s">
        <v>40</v>
      </c>
      <c r="S273" t="s">
        <v>40</v>
      </c>
      <c r="T273">
        <v>1200</v>
      </c>
      <c r="U273">
        <v>1570</v>
      </c>
      <c r="V273">
        <v>22</v>
      </c>
      <c r="W273">
        <v>999</v>
      </c>
      <c r="X273" t="s">
        <v>40</v>
      </c>
      <c r="Y273" t="s">
        <v>1373</v>
      </c>
      <c r="Z273" t="s">
        <v>40</v>
      </c>
      <c r="AA273" t="s">
        <v>40</v>
      </c>
      <c r="AB273" t="s">
        <v>40</v>
      </c>
      <c r="AC273" t="s">
        <v>40</v>
      </c>
      <c r="AD273" t="s">
        <v>40</v>
      </c>
      <c r="AE273" t="s">
        <v>40</v>
      </c>
      <c r="AF273" t="s">
        <v>40</v>
      </c>
      <c r="AG273" t="s">
        <v>40</v>
      </c>
      <c r="AH273" t="s">
        <v>40</v>
      </c>
      <c r="AI273" t="s">
        <v>40</v>
      </c>
      <c r="AJ273" t="s">
        <v>40</v>
      </c>
      <c r="AK273" t="s">
        <v>40</v>
      </c>
      <c r="AL273" t="s">
        <v>40</v>
      </c>
      <c r="AM273" t="s">
        <v>40</v>
      </c>
      <c r="AN273" t="s">
        <v>40</v>
      </c>
    </row>
    <row r="274" spans="1:40">
      <c r="A274">
        <v>273</v>
      </c>
      <c r="B274" t="s">
        <v>40</v>
      </c>
      <c r="C274" t="s">
        <v>78</v>
      </c>
      <c r="D274">
        <v>17190</v>
      </c>
      <c r="E274">
        <v>16964</v>
      </c>
      <c r="F274" t="s">
        <v>1374</v>
      </c>
      <c r="G274" t="s">
        <v>40</v>
      </c>
      <c r="H274" t="s">
        <v>706</v>
      </c>
      <c r="I274">
        <v>9.25</v>
      </c>
      <c r="J274">
        <v>-83.483333333333306</v>
      </c>
      <c r="K274" t="s">
        <v>40</v>
      </c>
      <c r="L274" t="s">
        <v>40</v>
      </c>
      <c r="M274" t="s">
        <v>40</v>
      </c>
      <c r="N274" t="s">
        <v>40</v>
      </c>
      <c r="O274" t="s">
        <v>40</v>
      </c>
      <c r="P274" t="s">
        <v>40</v>
      </c>
      <c r="Q274" t="s">
        <v>40</v>
      </c>
      <c r="R274" t="s">
        <v>40</v>
      </c>
      <c r="S274" t="s">
        <v>40</v>
      </c>
      <c r="T274" t="s">
        <v>1375</v>
      </c>
      <c r="U274">
        <v>2740</v>
      </c>
      <c r="V274">
        <v>25.7</v>
      </c>
      <c r="W274" t="s">
        <v>1376</v>
      </c>
      <c r="X274" t="s">
        <v>40</v>
      </c>
      <c r="Y274" t="s">
        <v>779</v>
      </c>
      <c r="Z274" t="s">
        <v>40</v>
      </c>
      <c r="AA274" t="s">
        <v>40</v>
      </c>
      <c r="AB274" t="s">
        <v>40</v>
      </c>
      <c r="AC274" t="s">
        <v>40</v>
      </c>
      <c r="AD274" t="s">
        <v>40</v>
      </c>
      <c r="AE274" t="s">
        <v>40</v>
      </c>
      <c r="AF274" t="s">
        <v>40</v>
      </c>
      <c r="AG274" t="s">
        <v>40</v>
      </c>
      <c r="AH274" t="s">
        <v>40</v>
      </c>
      <c r="AI274" t="s">
        <v>40</v>
      </c>
      <c r="AJ274" t="s">
        <v>40</v>
      </c>
      <c r="AK274" t="s">
        <v>40</v>
      </c>
      <c r="AL274" t="s">
        <v>40</v>
      </c>
      <c r="AM274" t="s">
        <v>40</v>
      </c>
      <c r="AN274" t="s">
        <v>40</v>
      </c>
    </row>
    <row r="275" spans="1:40">
      <c r="A275">
        <v>274</v>
      </c>
      <c r="B275" t="s">
        <v>40</v>
      </c>
      <c r="C275" t="s">
        <v>78</v>
      </c>
      <c r="D275">
        <v>17191</v>
      </c>
      <c r="E275">
        <v>16964</v>
      </c>
      <c r="F275" t="s">
        <v>1377</v>
      </c>
      <c r="G275" t="s">
        <v>40</v>
      </c>
      <c r="H275" t="s">
        <v>706</v>
      </c>
      <c r="I275">
        <v>9.2666667</v>
      </c>
      <c r="J275">
        <v>-83.5</v>
      </c>
      <c r="K275" t="s">
        <v>40</v>
      </c>
      <c r="L275" t="s">
        <v>40</v>
      </c>
      <c r="M275" t="s">
        <v>40</v>
      </c>
      <c r="N275" t="s">
        <v>40</v>
      </c>
      <c r="O275" t="s">
        <v>40</v>
      </c>
      <c r="P275" t="s">
        <v>40</v>
      </c>
      <c r="Q275" t="s">
        <v>40</v>
      </c>
      <c r="R275" t="s">
        <v>40</v>
      </c>
      <c r="S275" t="s">
        <v>40</v>
      </c>
      <c r="T275" t="s">
        <v>1375</v>
      </c>
      <c r="U275">
        <v>3516</v>
      </c>
      <c r="V275">
        <v>25.7</v>
      </c>
      <c r="W275" t="s">
        <v>1376</v>
      </c>
      <c r="X275" t="s">
        <v>40</v>
      </c>
      <c r="Y275" t="s">
        <v>779</v>
      </c>
      <c r="Z275" t="s">
        <v>40</v>
      </c>
      <c r="AA275" t="s">
        <v>40</v>
      </c>
      <c r="AB275" t="s">
        <v>40</v>
      </c>
      <c r="AC275" t="s">
        <v>40</v>
      </c>
      <c r="AD275" t="s">
        <v>40</v>
      </c>
      <c r="AE275" t="s">
        <v>40</v>
      </c>
      <c r="AF275" t="s">
        <v>40</v>
      </c>
      <c r="AG275" t="s">
        <v>40</v>
      </c>
      <c r="AH275" t="s">
        <v>40</v>
      </c>
      <c r="AI275" t="s">
        <v>40</v>
      </c>
      <c r="AJ275" t="s">
        <v>40</v>
      </c>
      <c r="AK275" t="s">
        <v>40</v>
      </c>
      <c r="AL275" t="s">
        <v>40</v>
      </c>
      <c r="AM275" t="s">
        <v>40</v>
      </c>
      <c r="AN275" t="s">
        <v>40</v>
      </c>
    </row>
    <row r="276" spans="1:40">
      <c r="A276">
        <v>275</v>
      </c>
      <c r="B276" t="s">
        <v>40</v>
      </c>
      <c r="C276" t="s">
        <v>100</v>
      </c>
      <c r="D276">
        <v>19472</v>
      </c>
      <c r="E276">
        <v>16966</v>
      </c>
      <c r="F276" t="s">
        <v>1378</v>
      </c>
      <c r="G276" t="s">
        <v>1310</v>
      </c>
      <c r="H276" t="s">
        <v>706</v>
      </c>
      <c r="I276" t="s">
        <v>1379</v>
      </c>
      <c r="J276" t="s">
        <v>1380</v>
      </c>
      <c r="K276">
        <v>9.7899999999999903</v>
      </c>
      <c r="L276">
        <v>9</v>
      </c>
      <c r="M276">
        <v>47.23</v>
      </c>
      <c r="N276" t="s">
        <v>707</v>
      </c>
      <c r="O276">
        <v>-83.57</v>
      </c>
      <c r="P276">
        <v>83</v>
      </c>
      <c r="Q276">
        <v>34.049999999999898</v>
      </c>
      <c r="R276" t="s">
        <v>708</v>
      </c>
      <c r="S276" t="s">
        <v>1233</v>
      </c>
      <c r="T276" t="s">
        <v>1381</v>
      </c>
      <c r="U276">
        <v>2572</v>
      </c>
      <c r="V276">
        <v>24</v>
      </c>
      <c r="W276" t="s">
        <v>1382</v>
      </c>
      <c r="X276" t="s">
        <v>40</v>
      </c>
      <c r="Y276" t="s">
        <v>40</v>
      </c>
      <c r="Z276" t="s">
        <v>1233</v>
      </c>
      <c r="AA276" t="s">
        <v>1233</v>
      </c>
      <c r="AB276" t="s">
        <v>1233</v>
      </c>
      <c r="AC276" t="s">
        <v>1233</v>
      </c>
      <c r="AD276" t="s">
        <v>1233</v>
      </c>
      <c r="AE276" t="s">
        <v>1233</v>
      </c>
      <c r="AF276" t="s">
        <v>1233</v>
      </c>
      <c r="AG276" t="s">
        <v>1233</v>
      </c>
      <c r="AH276" t="s">
        <v>40</v>
      </c>
      <c r="AI276" t="s">
        <v>40</v>
      </c>
      <c r="AJ276" t="s">
        <v>40</v>
      </c>
      <c r="AK276" t="s">
        <v>40</v>
      </c>
      <c r="AL276" t="s">
        <v>40</v>
      </c>
      <c r="AM276" t="s">
        <v>40</v>
      </c>
      <c r="AN276" t="s">
        <v>40</v>
      </c>
    </row>
    <row r="277" spans="1:40">
      <c r="A277">
        <v>276</v>
      </c>
      <c r="B277" t="s">
        <v>40</v>
      </c>
      <c r="C277" t="s">
        <v>78</v>
      </c>
      <c r="D277">
        <v>17182</v>
      </c>
      <c r="E277">
        <v>16968</v>
      </c>
      <c r="F277" t="s">
        <v>1383</v>
      </c>
      <c r="G277" t="s">
        <v>705</v>
      </c>
      <c r="H277" t="s">
        <v>706</v>
      </c>
      <c r="I277">
        <v>9.7836963000000008</v>
      </c>
      <c r="J277">
        <v>-83.499286400000003</v>
      </c>
      <c r="K277" t="s">
        <v>40</v>
      </c>
      <c r="L277" t="s">
        <v>40</v>
      </c>
      <c r="M277" t="s">
        <v>40</v>
      </c>
      <c r="N277" t="s">
        <v>40</v>
      </c>
      <c r="O277" t="s">
        <v>40</v>
      </c>
      <c r="P277" t="s">
        <v>40</v>
      </c>
      <c r="Q277" t="s">
        <v>40</v>
      </c>
      <c r="R277" t="s">
        <v>40</v>
      </c>
      <c r="S277" t="s">
        <v>873</v>
      </c>
      <c r="T277">
        <v>999</v>
      </c>
      <c r="U277">
        <v>999</v>
      </c>
      <c r="V277">
        <v>999</v>
      </c>
      <c r="W277">
        <v>999</v>
      </c>
      <c r="X277" t="s">
        <v>40</v>
      </c>
      <c r="Y277" t="s">
        <v>770</v>
      </c>
      <c r="Z277" t="s">
        <v>40</v>
      </c>
      <c r="AA277" t="s">
        <v>40</v>
      </c>
      <c r="AB277" t="s">
        <v>40</v>
      </c>
      <c r="AC277" t="s">
        <v>40</v>
      </c>
      <c r="AD277" t="s">
        <v>40</v>
      </c>
      <c r="AE277" t="s">
        <v>40</v>
      </c>
      <c r="AF277" t="s">
        <v>40</v>
      </c>
      <c r="AG277" t="s">
        <v>40</v>
      </c>
      <c r="AH277" t="s">
        <v>40</v>
      </c>
      <c r="AI277" t="s">
        <v>40</v>
      </c>
      <c r="AJ277" t="s">
        <v>40</v>
      </c>
      <c r="AK277" t="s">
        <v>40</v>
      </c>
      <c r="AL277" t="s">
        <v>40</v>
      </c>
      <c r="AM277" t="s">
        <v>40</v>
      </c>
      <c r="AN277" t="s">
        <v>40</v>
      </c>
    </row>
    <row r="278" spans="1:40">
      <c r="A278">
        <v>277</v>
      </c>
      <c r="B278" t="s">
        <v>40</v>
      </c>
      <c r="C278" t="s">
        <v>47</v>
      </c>
      <c r="D278">
        <v>19193</v>
      </c>
      <c r="E278">
        <v>16982</v>
      </c>
      <c r="F278" t="s">
        <v>1384</v>
      </c>
      <c r="G278" t="s">
        <v>1385</v>
      </c>
      <c r="H278" t="s">
        <v>698</v>
      </c>
      <c r="I278" t="s">
        <v>1386</v>
      </c>
      <c r="J278" t="s">
        <v>1387</v>
      </c>
      <c r="K278" t="s">
        <v>40</v>
      </c>
      <c r="L278" t="s">
        <v>40</v>
      </c>
      <c r="M278" t="s">
        <v>40</v>
      </c>
      <c r="N278" t="s">
        <v>40</v>
      </c>
      <c r="O278" t="s">
        <v>40</v>
      </c>
      <c r="P278" t="s">
        <v>40</v>
      </c>
      <c r="Q278" t="s">
        <v>40</v>
      </c>
      <c r="R278" t="s">
        <v>40</v>
      </c>
      <c r="S278" t="s">
        <v>40</v>
      </c>
      <c r="T278">
        <v>999</v>
      </c>
      <c r="U278">
        <v>999</v>
      </c>
      <c r="V278">
        <v>999</v>
      </c>
      <c r="W278" t="s">
        <v>1388</v>
      </c>
      <c r="X278" t="s">
        <v>40</v>
      </c>
      <c r="Y278" t="s">
        <v>695</v>
      </c>
      <c r="Z278" t="s">
        <v>40</v>
      </c>
      <c r="AA278" t="s">
        <v>40</v>
      </c>
      <c r="AB278" t="s">
        <v>40</v>
      </c>
      <c r="AC278" t="s">
        <v>40</v>
      </c>
      <c r="AD278" t="s">
        <v>40</v>
      </c>
      <c r="AE278" t="s">
        <v>40</v>
      </c>
      <c r="AF278" t="s">
        <v>40</v>
      </c>
      <c r="AG278" t="s">
        <v>40</v>
      </c>
      <c r="AH278" t="s">
        <v>40</v>
      </c>
      <c r="AI278" t="s">
        <v>40</v>
      </c>
      <c r="AJ278" t="s">
        <v>40</v>
      </c>
      <c r="AK278" t="s">
        <v>40</v>
      </c>
      <c r="AL278" t="s">
        <v>40</v>
      </c>
      <c r="AM278" t="s">
        <v>40</v>
      </c>
      <c r="AN278" t="s">
        <v>40</v>
      </c>
    </row>
    <row r="279" spans="1:40">
      <c r="A279">
        <v>278</v>
      </c>
      <c r="B279" t="s">
        <v>40</v>
      </c>
      <c r="C279" t="s">
        <v>47</v>
      </c>
      <c r="D279">
        <v>19194</v>
      </c>
      <c r="E279">
        <v>16982</v>
      </c>
      <c r="F279" t="s">
        <v>1389</v>
      </c>
      <c r="G279" t="s">
        <v>1385</v>
      </c>
      <c r="H279" t="s">
        <v>698</v>
      </c>
      <c r="I279" t="s">
        <v>1386</v>
      </c>
      <c r="J279" t="s">
        <v>1387</v>
      </c>
      <c r="K279" t="s">
        <v>40</v>
      </c>
      <c r="L279" t="s">
        <v>40</v>
      </c>
      <c r="M279" t="s">
        <v>40</v>
      </c>
      <c r="N279" t="s">
        <v>40</v>
      </c>
      <c r="O279" t="s">
        <v>40</v>
      </c>
      <c r="P279" t="s">
        <v>40</v>
      </c>
      <c r="Q279" t="s">
        <v>40</v>
      </c>
      <c r="R279" t="s">
        <v>40</v>
      </c>
      <c r="S279" t="s">
        <v>40</v>
      </c>
      <c r="T279">
        <v>999</v>
      </c>
      <c r="U279">
        <v>999</v>
      </c>
      <c r="V279">
        <v>999</v>
      </c>
      <c r="W279" t="s">
        <v>1390</v>
      </c>
      <c r="X279" t="s">
        <v>40</v>
      </c>
      <c r="Y279" t="s">
        <v>40</v>
      </c>
      <c r="Z279" t="s">
        <v>40</v>
      </c>
      <c r="AA279" t="s">
        <v>40</v>
      </c>
      <c r="AB279" t="s">
        <v>40</v>
      </c>
      <c r="AC279" t="s">
        <v>40</v>
      </c>
      <c r="AD279" t="s">
        <v>40</v>
      </c>
      <c r="AE279" t="s">
        <v>40</v>
      </c>
      <c r="AF279" t="s">
        <v>40</v>
      </c>
      <c r="AG279" t="s">
        <v>40</v>
      </c>
      <c r="AH279" t="s">
        <v>40</v>
      </c>
      <c r="AI279" t="s">
        <v>40</v>
      </c>
      <c r="AJ279" t="s">
        <v>40</v>
      </c>
      <c r="AK279" t="s">
        <v>40</v>
      </c>
      <c r="AL279" t="s">
        <v>40</v>
      </c>
      <c r="AM279" t="s">
        <v>40</v>
      </c>
      <c r="AN279" t="s">
        <v>40</v>
      </c>
    </row>
    <row r="280" spans="1:40">
      <c r="A280">
        <v>279</v>
      </c>
      <c r="B280" t="s">
        <v>40</v>
      </c>
      <c r="C280" t="s">
        <v>47</v>
      </c>
      <c r="D280">
        <v>19195</v>
      </c>
      <c r="E280">
        <v>16982</v>
      </c>
      <c r="F280" t="s">
        <v>1391</v>
      </c>
      <c r="G280" t="s">
        <v>1385</v>
      </c>
      <c r="H280" t="s">
        <v>698</v>
      </c>
      <c r="I280" t="s">
        <v>1386</v>
      </c>
      <c r="J280" t="s">
        <v>1387</v>
      </c>
      <c r="K280" t="s">
        <v>40</v>
      </c>
      <c r="L280" t="s">
        <v>40</v>
      </c>
      <c r="M280" t="s">
        <v>40</v>
      </c>
      <c r="N280" t="s">
        <v>40</v>
      </c>
      <c r="O280" t="s">
        <v>40</v>
      </c>
      <c r="P280" t="s">
        <v>40</v>
      </c>
      <c r="Q280" t="s">
        <v>40</v>
      </c>
      <c r="R280" t="s">
        <v>40</v>
      </c>
      <c r="S280" t="s">
        <v>40</v>
      </c>
      <c r="T280">
        <v>999</v>
      </c>
      <c r="U280">
        <v>999</v>
      </c>
      <c r="V280">
        <v>999</v>
      </c>
      <c r="W280" t="s">
        <v>1392</v>
      </c>
      <c r="X280" t="s">
        <v>40</v>
      </c>
      <c r="Y280" t="s">
        <v>40</v>
      </c>
      <c r="Z280" t="s">
        <v>40</v>
      </c>
      <c r="AA280" t="s">
        <v>40</v>
      </c>
      <c r="AB280" t="s">
        <v>40</v>
      </c>
      <c r="AC280" t="s">
        <v>40</v>
      </c>
      <c r="AD280" t="s">
        <v>40</v>
      </c>
      <c r="AE280" t="s">
        <v>40</v>
      </c>
      <c r="AF280" t="s">
        <v>40</v>
      </c>
      <c r="AG280" t="s">
        <v>40</v>
      </c>
      <c r="AH280" t="s">
        <v>40</v>
      </c>
      <c r="AI280" t="s">
        <v>40</v>
      </c>
      <c r="AJ280" t="s">
        <v>40</v>
      </c>
      <c r="AK280" t="s">
        <v>40</v>
      </c>
      <c r="AL280" t="s">
        <v>40</v>
      </c>
      <c r="AM280" t="s">
        <v>40</v>
      </c>
      <c r="AN280" t="s">
        <v>40</v>
      </c>
    </row>
    <row r="281" spans="1:40">
      <c r="A281">
        <v>280</v>
      </c>
      <c r="B281" t="s">
        <v>40</v>
      </c>
      <c r="C281" t="s">
        <v>78</v>
      </c>
      <c r="D281">
        <v>17179</v>
      </c>
      <c r="E281">
        <v>16984</v>
      </c>
      <c r="F281" t="s">
        <v>1393</v>
      </c>
      <c r="G281" t="s">
        <v>1394</v>
      </c>
      <c r="H281" t="s">
        <v>849</v>
      </c>
      <c r="I281" t="s">
        <v>1395</v>
      </c>
      <c r="J281" t="s">
        <v>1396</v>
      </c>
      <c r="K281" t="s">
        <v>40</v>
      </c>
      <c r="L281" t="s">
        <v>40</v>
      </c>
      <c r="M281" t="s">
        <v>40</v>
      </c>
      <c r="N281" t="s">
        <v>40</v>
      </c>
      <c r="O281" t="s">
        <v>40</v>
      </c>
      <c r="P281" t="s">
        <v>40</v>
      </c>
      <c r="Q281" t="s">
        <v>40</v>
      </c>
      <c r="R281" t="s">
        <v>40</v>
      </c>
      <c r="S281" t="s">
        <v>40</v>
      </c>
      <c r="T281">
        <v>1800</v>
      </c>
      <c r="U281">
        <v>1670</v>
      </c>
      <c r="V281">
        <v>18</v>
      </c>
      <c r="W281">
        <v>999</v>
      </c>
      <c r="X281" t="s">
        <v>40</v>
      </c>
      <c r="Y281" t="s">
        <v>779</v>
      </c>
      <c r="Z281" t="s">
        <v>40</v>
      </c>
      <c r="AA281" t="s">
        <v>40</v>
      </c>
      <c r="AB281" t="s">
        <v>40</v>
      </c>
      <c r="AC281" t="s">
        <v>40</v>
      </c>
      <c r="AD281" t="s">
        <v>40</v>
      </c>
      <c r="AE281" t="s">
        <v>40</v>
      </c>
      <c r="AF281" t="s">
        <v>40</v>
      </c>
      <c r="AG281" t="s">
        <v>40</v>
      </c>
      <c r="AH281" t="s">
        <v>40</v>
      </c>
      <c r="AI281" t="s">
        <v>40</v>
      </c>
      <c r="AJ281" t="s">
        <v>40</v>
      </c>
      <c r="AK281" t="s">
        <v>40</v>
      </c>
      <c r="AL281" t="s">
        <v>40</v>
      </c>
      <c r="AM281" t="s">
        <v>40</v>
      </c>
      <c r="AN281" t="s">
        <v>40</v>
      </c>
    </row>
    <row r="282" spans="1:40">
      <c r="A282">
        <v>281</v>
      </c>
      <c r="B282" t="s">
        <v>40</v>
      </c>
      <c r="C282" t="s">
        <v>78</v>
      </c>
      <c r="D282">
        <v>17180</v>
      </c>
      <c r="E282">
        <v>16984</v>
      </c>
      <c r="F282" t="s">
        <v>1397</v>
      </c>
      <c r="G282" t="s">
        <v>1394</v>
      </c>
      <c r="H282" t="s">
        <v>849</v>
      </c>
      <c r="I282" t="s">
        <v>1398</v>
      </c>
      <c r="J282" t="s">
        <v>1399</v>
      </c>
      <c r="K282" t="s">
        <v>40</v>
      </c>
      <c r="L282" t="s">
        <v>40</v>
      </c>
      <c r="M282" t="s">
        <v>40</v>
      </c>
      <c r="N282" t="s">
        <v>40</v>
      </c>
      <c r="O282" t="s">
        <v>40</v>
      </c>
      <c r="P282" t="s">
        <v>40</v>
      </c>
      <c r="Q282" t="s">
        <v>40</v>
      </c>
      <c r="R282" t="s">
        <v>40</v>
      </c>
      <c r="S282" t="s">
        <v>40</v>
      </c>
      <c r="T282">
        <v>1303</v>
      </c>
      <c r="U282">
        <v>1313</v>
      </c>
      <c r="V282">
        <v>20</v>
      </c>
      <c r="W282">
        <v>999</v>
      </c>
      <c r="X282" t="s">
        <v>40</v>
      </c>
      <c r="Y282" t="s">
        <v>779</v>
      </c>
      <c r="Z282" t="s">
        <v>40</v>
      </c>
      <c r="AA282" t="s">
        <v>40</v>
      </c>
      <c r="AB282" t="s">
        <v>40</v>
      </c>
      <c r="AC282" t="s">
        <v>40</v>
      </c>
      <c r="AD282" t="s">
        <v>40</v>
      </c>
      <c r="AE282" t="s">
        <v>40</v>
      </c>
      <c r="AF282" t="s">
        <v>40</v>
      </c>
      <c r="AG282" t="s">
        <v>40</v>
      </c>
      <c r="AH282" t="s">
        <v>40</v>
      </c>
      <c r="AI282" t="s">
        <v>40</v>
      </c>
      <c r="AJ282" t="s">
        <v>40</v>
      </c>
      <c r="AK282" t="s">
        <v>40</v>
      </c>
      <c r="AL282" t="s">
        <v>40</v>
      </c>
      <c r="AM282" t="s">
        <v>40</v>
      </c>
      <c r="AN282" t="s">
        <v>40</v>
      </c>
    </row>
    <row r="283" spans="1:40">
      <c r="A283">
        <v>282</v>
      </c>
      <c r="B283" t="s">
        <v>40</v>
      </c>
      <c r="C283" t="s">
        <v>78</v>
      </c>
      <c r="D283">
        <v>17181</v>
      </c>
      <c r="E283">
        <v>16984</v>
      </c>
      <c r="F283" t="s">
        <v>1400</v>
      </c>
      <c r="G283" t="s">
        <v>1394</v>
      </c>
      <c r="H283" t="s">
        <v>849</v>
      </c>
      <c r="I283" t="s">
        <v>1401</v>
      </c>
      <c r="J283" t="s">
        <v>1402</v>
      </c>
      <c r="K283" t="s">
        <v>40</v>
      </c>
      <c r="L283" t="s">
        <v>40</v>
      </c>
      <c r="M283" t="s">
        <v>40</v>
      </c>
      <c r="N283" t="s">
        <v>40</v>
      </c>
      <c r="O283" t="s">
        <v>40</v>
      </c>
      <c r="P283" t="s">
        <v>40</v>
      </c>
      <c r="Q283" t="s">
        <v>40</v>
      </c>
      <c r="R283" t="s">
        <v>40</v>
      </c>
      <c r="S283" t="s">
        <v>40</v>
      </c>
      <c r="T283">
        <v>1649</v>
      </c>
      <c r="U283">
        <v>1403</v>
      </c>
      <c r="V283">
        <v>19</v>
      </c>
      <c r="W283">
        <v>999</v>
      </c>
      <c r="X283" t="s">
        <v>40</v>
      </c>
      <c r="Y283" t="s">
        <v>779</v>
      </c>
      <c r="Z283" t="s">
        <v>40</v>
      </c>
      <c r="AA283" t="s">
        <v>40</v>
      </c>
      <c r="AB283" t="s">
        <v>40</v>
      </c>
      <c r="AC283" t="s">
        <v>40</v>
      </c>
      <c r="AD283" t="s">
        <v>40</v>
      </c>
      <c r="AE283" t="s">
        <v>40</v>
      </c>
      <c r="AF283" t="s">
        <v>40</v>
      </c>
      <c r="AG283" t="s">
        <v>40</v>
      </c>
      <c r="AH283" t="s">
        <v>40</v>
      </c>
      <c r="AI283" t="s">
        <v>40</v>
      </c>
      <c r="AJ283" t="s">
        <v>40</v>
      </c>
      <c r="AK283" t="s">
        <v>40</v>
      </c>
      <c r="AL283" t="s">
        <v>40</v>
      </c>
      <c r="AM283" t="s">
        <v>40</v>
      </c>
      <c r="AN283" t="s">
        <v>40</v>
      </c>
    </row>
    <row r="284" spans="1:40">
      <c r="A284">
        <v>283</v>
      </c>
      <c r="B284" t="s">
        <v>40</v>
      </c>
      <c r="C284" t="s">
        <v>78</v>
      </c>
      <c r="D284">
        <v>17245</v>
      </c>
      <c r="E284">
        <v>16990</v>
      </c>
      <c r="F284" t="s">
        <v>1403</v>
      </c>
      <c r="G284" t="s">
        <v>1404</v>
      </c>
      <c r="H284" t="s">
        <v>732</v>
      </c>
      <c r="I284">
        <v>0.827425999999999</v>
      </c>
      <c r="J284">
        <v>112.796541199999</v>
      </c>
      <c r="K284" t="s">
        <v>40</v>
      </c>
      <c r="L284" t="s">
        <v>40</v>
      </c>
      <c r="M284" t="s">
        <v>40</v>
      </c>
      <c r="N284" t="s">
        <v>40</v>
      </c>
      <c r="O284" t="s">
        <v>40</v>
      </c>
      <c r="P284" t="s">
        <v>40</v>
      </c>
      <c r="Q284" t="s">
        <v>40</v>
      </c>
      <c r="R284" t="s">
        <v>40</v>
      </c>
      <c r="S284" t="s">
        <v>873</v>
      </c>
      <c r="T284" t="s">
        <v>1405</v>
      </c>
      <c r="U284" t="s">
        <v>1406</v>
      </c>
      <c r="V284" t="s">
        <v>1407</v>
      </c>
      <c r="W284" t="s">
        <v>1408</v>
      </c>
      <c r="X284" t="s">
        <v>40</v>
      </c>
      <c r="Y284" t="s">
        <v>1409</v>
      </c>
      <c r="Z284" t="s">
        <v>40</v>
      </c>
      <c r="AA284" t="s">
        <v>40</v>
      </c>
      <c r="AB284" t="s">
        <v>40</v>
      </c>
      <c r="AC284" t="s">
        <v>40</v>
      </c>
      <c r="AD284" t="s">
        <v>40</v>
      </c>
      <c r="AE284" t="s">
        <v>40</v>
      </c>
      <c r="AF284" t="s">
        <v>40</v>
      </c>
      <c r="AG284" t="s">
        <v>40</v>
      </c>
      <c r="AH284" t="s">
        <v>40</v>
      </c>
      <c r="AI284" t="s">
        <v>40</v>
      </c>
      <c r="AJ284" t="s">
        <v>40</v>
      </c>
      <c r="AK284" t="s">
        <v>40</v>
      </c>
      <c r="AL284" t="s">
        <v>40</v>
      </c>
      <c r="AM284" t="s">
        <v>40</v>
      </c>
      <c r="AN284" t="s">
        <v>40</v>
      </c>
    </row>
    <row r="285" spans="1:40">
      <c r="A285">
        <v>284</v>
      </c>
      <c r="B285" t="s">
        <v>40</v>
      </c>
      <c r="C285" t="s">
        <v>78</v>
      </c>
      <c r="D285">
        <v>17244</v>
      </c>
      <c r="E285">
        <v>16994</v>
      </c>
      <c r="F285" t="s">
        <v>1410</v>
      </c>
      <c r="G285" t="s">
        <v>1411</v>
      </c>
      <c r="H285" t="s">
        <v>751</v>
      </c>
      <c r="I285">
        <v>8.0333333000000007</v>
      </c>
      <c r="J285" t="s">
        <v>1412</v>
      </c>
      <c r="K285" t="s">
        <v>40</v>
      </c>
      <c r="L285" t="s">
        <v>40</v>
      </c>
      <c r="M285" t="s">
        <v>40</v>
      </c>
      <c r="N285" t="s">
        <v>40</v>
      </c>
      <c r="O285" t="s">
        <v>40</v>
      </c>
      <c r="P285" t="s">
        <v>40</v>
      </c>
      <c r="Q285" t="s">
        <v>40</v>
      </c>
      <c r="R285" t="s">
        <v>40</v>
      </c>
      <c r="S285" t="s">
        <v>40</v>
      </c>
      <c r="T285" t="s">
        <v>1413</v>
      </c>
      <c r="U285">
        <v>1900</v>
      </c>
      <c r="V285">
        <v>20.100000000000001</v>
      </c>
      <c r="W285">
        <v>999</v>
      </c>
      <c r="X285" t="s">
        <v>40</v>
      </c>
      <c r="Y285" t="s">
        <v>779</v>
      </c>
      <c r="Z285" t="s">
        <v>40</v>
      </c>
      <c r="AA285" t="s">
        <v>40</v>
      </c>
      <c r="AB285" t="s">
        <v>40</v>
      </c>
      <c r="AC285" t="s">
        <v>40</v>
      </c>
      <c r="AD285" t="s">
        <v>40</v>
      </c>
      <c r="AE285" t="s">
        <v>40</v>
      </c>
      <c r="AF285" t="s">
        <v>40</v>
      </c>
      <c r="AG285" t="s">
        <v>40</v>
      </c>
      <c r="AH285" t="s">
        <v>40</v>
      </c>
      <c r="AI285" t="s">
        <v>40</v>
      </c>
      <c r="AJ285" t="s">
        <v>40</v>
      </c>
      <c r="AK285" t="s">
        <v>40</v>
      </c>
      <c r="AL285" t="s">
        <v>40</v>
      </c>
      <c r="AM285" t="s">
        <v>40</v>
      </c>
      <c r="AN285" t="s">
        <v>40</v>
      </c>
    </row>
    <row r="286" spans="1:40">
      <c r="A286">
        <v>285</v>
      </c>
      <c r="B286" t="s">
        <v>40</v>
      </c>
      <c r="C286" t="s">
        <v>78</v>
      </c>
      <c r="D286">
        <v>17220</v>
      </c>
      <c r="E286">
        <v>17002</v>
      </c>
      <c r="F286" t="s">
        <v>1414</v>
      </c>
      <c r="G286" t="s">
        <v>1415</v>
      </c>
      <c r="H286" t="s">
        <v>774</v>
      </c>
      <c r="I286" t="s">
        <v>1416</v>
      </c>
      <c r="J286" t="s">
        <v>1417</v>
      </c>
      <c r="K286" t="s">
        <v>40</v>
      </c>
      <c r="L286" t="s">
        <v>40</v>
      </c>
      <c r="M286" t="s">
        <v>40</v>
      </c>
      <c r="N286" t="s">
        <v>40</v>
      </c>
      <c r="O286" t="s">
        <v>40</v>
      </c>
      <c r="P286" t="s">
        <v>40</v>
      </c>
      <c r="Q286" t="s">
        <v>40</v>
      </c>
      <c r="R286" t="s">
        <v>40</v>
      </c>
      <c r="S286" t="s">
        <v>873</v>
      </c>
      <c r="T286" t="s">
        <v>1418</v>
      </c>
      <c r="U286">
        <v>999</v>
      </c>
      <c r="V286">
        <v>999</v>
      </c>
      <c r="W286">
        <v>999</v>
      </c>
      <c r="X286" t="s">
        <v>1419</v>
      </c>
      <c r="Y286" t="s">
        <v>779</v>
      </c>
      <c r="Z286" t="s">
        <v>40</v>
      </c>
      <c r="AA286" t="s">
        <v>40</v>
      </c>
      <c r="AB286" t="s">
        <v>40</v>
      </c>
      <c r="AC286" t="s">
        <v>40</v>
      </c>
      <c r="AD286" t="s">
        <v>40</v>
      </c>
      <c r="AE286" t="s">
        <v>40</v>
      </c>
      <c r="AF286" t="s">
        <v>40</v>
      </c>
      <c r="AG286" t="s">
        <v>40</v>
      </c>
      <c r="AH286" t="s">
        <v>40</v>
      </c>
      <c r="AI286" t="s">
        <v>40</v>
      </c>
      <c r="AJ286" t="s">
        <v>40</v>
      </c>
      <c r="AK286" t="s">
        <v>40</v>
      </c>
      <c r="AL286" t="s">
        <v>40</v>
      </c>
      <c r="AM286" t="s">
        <v>40</v>
      </c>
      <c r="AN286" t="s">
        <v>40</v>
      </c>
    </row>
    <row r="287" spans="1:40">
      <c r="A287">
        <v>286</v>
      </c>
      <c r="B287" t="s">
        <v>40</v>
      </c>
      <c r="C287" t="s">
        <v>78</v>
      </c>
      <c r="D287">
        <v>17282</v>
      </c>
      <c r="E287">
        <v>17003</v>
      </c>
      <c r="F287" t="s">
        <v>1420</v>
      </c>
      <c r="G287">
        <v>999</v>
      </c>
      <c r="H287" t="s">
        <v>706</v>
      </c>
      <c r="I287">
        <v>999</v>
      </c>
      <c r="J287">
        <v>999</v>
      </c>
      <c r="K287" t="s">
        <v>40</v>
      </c>
      <c r="L287" t="s">
        <v>40</v>
      </c>
      <c r="M287" t="s">
        <v>40</v>
      </c>
      <c r="N287" t="s">
        <v>40</v>
      </c>
      <c r="O287" t="s">
        <v>40</v>
      </c>
      <c r="P287" t="s">
        <v>40</v>
      </c>
      <c r="Q287" t="s">
        <v>40</v>
      </c>
      <c r="R287" t="s">
        <v>40</v>
      </c>
      <c r="S287" t="s">
        <v>40</v>
      </c>
      <c r="T287">
        <v>600</v>
      </c>
      <c r="U287">
        <v>2700</v>
      </c>
      <c r="V287" t="s">
        <v>1421</v>
      </c>
      <c r="W287" t="s">
        <v>1422</v>
      </c>
      <c r="X287" t="s">
        <v>40</v>
      </c>
      <c r="Y287" t="s">
        <v>779</v>
      </c>
      <c r="Z287" t="s">
        <v>40</v>
      </c>
      <c r="AA287" t="s">
        <v>40</v>
      </c>
      <c r="AB287" t="s">
        <v>40</v>
      </c>
      <c r="AC287" t="s">
        <v>40</v>
      </c>
      <c r="AD287" t="s">
        <v>40</v>
      </c>
      <c r="AE287" t="s">
        <v>40</v>
      </c>
      <c r="AF287" t="s">
        <v>40</v>
      </c>
      <c r="AG287" t="s">
        <v>40</v>
      </c>
      <c r="AH287" t="s">
        <v>40</v>
      </c>
      <c r="AI287" t="s">
        <v>40</v>
      </c>
      <c r="AJ287" t="s">
        <v>40</v>
      </c>
      <c r="AK287" t="s">
        <v>40</v>
      </c>
      <c r="AL287" t="s">
        <v>40</v>
      </c>
      <c r="AM287" t="s">
        <v>40</v>
      </c>
      <c r="AN287" t="s">
        <v>40</v>
      </c>
    </row>
    <row r="288" spans="1:40">
      <c r="A288">
        <v>287</v>
      </c>
      <c r="B288" t="s">
        <v>40</v>
      </c>
      <c r="C288" t="s">
        <v>78</v>
      </c>
      <c r="D288">
        <v>17283</v>
      </c>
      <c r="E288">
        <v>17003</v>
      </c>
      <c r="F288" t="s">
        <v>1423</v>
      </c>
      <c r="G288" t="s">
        <v>1335</v>
      </c>
      <c r="H288" t="s">
        <v>706</v>
      </c>
      <c r="I288">
        <v>10.029461100000001</v>
      </c>
      <c r="J288">
        <v>-84.136769200000003</v>
      </c>
      <c r="K288" t="s">
        <v>40</v>
      </c>
      <c r="L288" t="s">
        <v>40</v>
      </c>
      <c r="M288" t="s">
        <v>40</v>
      </c>
      <c r="N288" t="s">
        <v>40</v>
      </c>
      <c r="O288" t="s">
        <v>40</v>
      </c>
      <c r="P288" t="s">
        <v>40</v>
      </c>
      <c r="Q288" t="s">
        <v>40</v>
      </c>
      <c r="R288" t="s">
        <v>40</v>
      </c>
      <c r="S288" t="s">
        <v>40</v>
      </c>
      <c r="T288">
        <v>1180</v>
      </c>
      <c r="U288">
        <v>2500</v>
      </c>
      <c r="V288" t="s">
        <v>1424</v>
      </c>
      <c r="W288" t="s">
        <v>1285</v>
      </c>
      <c r="X288" t="s">
        <v>40</v>
      </c>
      <c r="Y288" t="s">
        <v>779</v>
      </c>
      <c r="Z288" t="s">
        <v>40</v>
      </c>
      <c r="AA288" t="s">
        <v>40</v>
      </c>
      <c r="AB288" t="s">
        <v>40</v>
      </c>
      <c r="AC288" t="s">
        <v>40</v>
      </c>
      <c r="AD288" t="s">
        <v>40</v>
      </c>
      <c r="AE288" t="s">
        <v>40</v>
      </c>
      <c r="AF288" t="s">
        <v>40</v>
      </c>
      <c r="AG288" t="s">
        <v>40</v>
      </c>
      <c r="AH288" t="s">
        <v>40</v>
      </c>
      <c r="AI288" t="s">
        <v>40</v>
      </c>
      <c r="AJ288" t="s">
        <v>40</v>
      </c>
      <c r="AK288" t="s">
        <v>40</v>
      </c>
      <c r="AL288" t="s">
        <v>40</v>
      </c>
      <c r="AM288" t="s">
        <v>40</v>
      </c>
      <c r="AN288" t="s">
        <v>40</v>
      </c>
    </row>
    <row r="289" spans="1:40">
      <c r="A289">
        <v>288</v>
      </c>
      <c r="B289" t="s">
        <v>40</v>
      </c>
      <c r="C289" t="s">
        <v>78</v>
      </c>
      <c r="D289">
        <v>17242</v>
      </c>
      <c r="E289">
        <v>17028</v>
      </c>
      <c r="F289" t="s">
        <v>1425</v>
      </c>
      <c r="G289" t="s">
        <v>1426</v>
      </c>
      <c r="H289" t="s">
        <v>823</v>
      </c>
      <c r="I289">
        <v>5.4480556</v>
      </c>
      <c r="J289">
        <v>-1.345</v>
      </c>
      <c r="K289" t="s">
        <v>40</v>
      </c>
      <c r="L289" t="s">
        <v>40</v>
      </c>
      <c r="M289" t="s">
        <v>40</v>
      </c>
      <c r="N289" t="s">
        <v>40</v>
      </c>
      <c r="O289" t="s">
        <v>40</v>
      </c>
      <c r="P289" t="s">
        <v>40</v>
      </c>
      <c r="Q289" t="s">
        <v>40</v>
      </c>
      <c r="R289" t="s">
        <v>40</v>
      </c>
      <c r="S289" t="s">
        <v>40</v>
      </c>
      <c r="T289">
        <v>999</v>
      </c>
      <c r="U289">
        <v>1500</v>
      </c>
      <c r="V289" t="s">
        <v>1316</v>
      </c>
      <c r="W289" t="s">
        <v>818</v>
      </c>
      <c r="X289" t="s">
        <v>40</v>
      </c>
      <c r="Y289" t="s">
        <v>770</v>
      </c>
      <c r="Z289" t="s">
        <v>40</v>
      </c>
      <c r="AA289" t="s">
        <v>40</v>
      </c>
      <c r="AB289" t="s">
        <v>40</v>
      </c>
      <c r="AC289" t="s">
        <v>40</v>
      </c>
      <c r="AD289" t="s">
        <v>40</v>
      </c>
      <c r="AE289" t="s">
        <v>40</v>
      </c>
      <c r="AF289" t="s">
        <v>40</v>
      </c>
      <c r="AG289" t="s">
        <v>40</v>
      </c>
      <c r="AH289" t="s">
        <v>40</v>
      </c>
      <c r="AI289" t="s">
        <v>40</v>
      </c>
      <c r="AJ289" t="s">
        <v>40</v>
      </c>
      <c r="AK289" t="s">
        <v>40</v>
      </c>
      <c r="AL289" t="s">
        <v>40</v>
      </c>
      <c r="AM289" t="s">
        <v>40</v>
      </c>
      <c r="AN289" t="s">
        <v>40</v>
      </c>
    </row>
    <row r="290" spans="1:40">
      <c r="A290">
        <v>289</v>
      </c>
      <c r="B290" t="s">
        <v>40</v>
      </c>
      <c r="C290" t="s">
        <v>78</v>
      </c>
      <c r="D290">
        <v>17241</v>
      </c>
      <c r="E290">
        <v>17030</v>
      </c>
      <c r="F290" t="s">
        <v>1427</v>
      </c>
      <c r="G290" t="s">
        <v>1428</v>
      </c>
      <c r="H290" t="s">
        <v>811</v>
      </c>
      <c r="I290">
        <v>4.8758333</v>
      </c>
      <c r="J290">
        <v>11.4272222222222</v>
      </c>
      <c r="K290" t="s">
        <v>40</v>
      </c>
      <c r="L290" t="s">
        <v>40</v>
      </c>
      <c r="M290" t="s">
        <v>40</v>
      </c>
      <c r="N290" t="s">
        <v>40</v>
      </c>
      <c r="O290" t="s">
        <v>40</v>
      </c>
      <c r="P290" t="s">
        <v>40</v>
      </c>
      <c r="Q290" t="s">
        <v>40</v>
      </c>
      <c r="R290" t="s">
        <v>40</v>
      </c>
      <c r="S290" t="s">
        <v>873</v>
      </c>
      <c r="T290" t="s">
        <v>40</v>
      </c>
      <c r="U290" t="s">
        <v>1429</v>
      </c>
      <c r="V290" t="s">
        <v>1430</v>
      </c>
      <c r="W290" t="s">
        <v>1431</v>
      </c>
      <c r="X290" t="s">
        <v>40</v>
      </c>
      <c r="Y290" t="s">
        <v>770</v>
      </c>
      <c r="Z290" t="s">
        <v>40</v>
      </c>
      <c r="AA290" t="s">
        <v>40</v>
      </c>
      <c r="AB290" t="s">
        <v>40</v>
      </c>
      <c r="AC290" t="s">
        <v>40</v>
      </c>
      <c r="AD290" t="s">
        <v>40</v>
      </c>
      <c r="AE290" t="s">
        <v>40</v>
      </c>
      <c r="AF290" t="s">
        <v>40</v>
      </c>
      <c r="AG290" t="s">
        <v>40</v>
      </c>
      <c r="AH290" t="s">
        <v>40</v>
      </c>
      <c r="AI290" t="s">
        <v>40</v>
      </c>
      <c r="AJ290" t="s">
        <v>40</v>
      </c>
      <c r="AK290" t="s">
        <v>40</v>
      </c>
      <c r="AL290" t="s">
        <v>40</v>
      </c>
      <c r="AM290" t="s">
        <v>40</v>
      </c>
      <c r="AN290" t="s">
        <v>40</v>
      </c>
    </row>
    <row r="291" spans="1:40">
      <c r="A291">
        <v>290</v>
      </c>
      <c r="B291" t="s">
        <v>40</v>
      </c>
      <c r="C291" t="s">
        <v>78</v>
      </c>
      <c r="D291">
        <v>17240</v>
      </c>
      <c r="E291">
        <v>17035</v>
      </c>
      <c r="F291" t="s">
        <v>1220</v>
      </c>
      <c r="G291" t="s">
        <v>838</v>
      </c>
      <c r="H291" t="s">
        <v>811</v>
      </c>
      <c r="I291">
        <v>4.5</v>
      </c>
      <c r="J291">
        <v>11.1666666666666</v>
      </c>
      <c r="K291" t="s">
        <v>40</v>
      </c>
      <c r="L291" t="s">
        <v>40</v>
      </c>
      <c r="M291" t="s">
        <v>40</v>
      </c>
      <c r="N291" t="s">
        <v>40</v>
      </c>
      <c r="O291" t="s">
        <v>40</v>
      </c>
      <c r="P291" t="s">
        <v>40</v>
      </c>
      <c r="Q291" t="s">
        <v>40</v>
      </c>
      <c r="R291" t="s">
        <v>40</v>
      </c>
      <c r="S291" t="s">
        <v>40</v>
      </c>
      <c r="T291" t="s">
        <v>1071</v>
      </c>
      <c r="U291" t="s">
        <v>1072</v>
      </c>
      <c r="V291">
        <v>999</v>
      </c>
      <c r="W291" t="s">
        <v>1431</v>
      </c>
      <c r="X291" t="s">
        <v>40</v>
      </c>
      <c r="Y291" t="s">
        <v>770</v>
      </c>
      <c r="Z291" t="s">
        <v>40</v>
      </c>
      <c r="AA291" t="s">
        <v>40</v>
      </c>
      <c r="AB291" t="s">
        <v>40</v>
      </c>
      <c r="AC291" t="s">
        <v>40</v>
      </c>
      <c r="AD291" t="s">
        <v>40</v>
      </c>
      <c r="AE291" t="s">
        <v>40</v>
      </c>
      <c r="AF291" t="s">
        <v>40</v>
      </c>
      <c r="AG291" t="s">
        <v>40</v>
      </c>
      <c r="AH291" t="s">
        <v>40</v>
      </c>
      <c r="AI291" t="s">
        <v>40</v>
      </c>
      <c r="AJ291" t="s">
        <v>40</v>
      </c>
      <c r="AK291" t="s">
        <v>40</v>
      </c>
      <c r="AL291" t="s">
        <v>40</v>
      </c>
      <c r="AM291" t="s">
        <v>40</v>
      </c>
      <c r="AN291" t="s">
        <v>40</v>
      </c>
    </row>
    <row r="292" spans="1:40">
      <c r="A292">
        <v>291</v>
      </c>
      <c r="B292" t="s">
        <v>40</v>
      </c>
      <c r="C292" t="s">
        <v>78</v>
      </c>
      <c r="D292">
        <v>17215</v>
      </c>
      <c r="E292">
        <v>17039</v>
      </c>
      <c r="F292" t="s">
        <v>1432</v>
      </c>
      <c r="G292" t="s">
        <v>40</v>
      </c>
      <c r="H292" t="s">
        <v>811</v>
      </c>
      <c r="I292" t="s">
        <v>1433</v>
      </c>
      <c r="J292" t="s">
        <v>1434</v>
      </c>
      <c r="K292" t="s">
        <v>40</v>
      </c>
      <c r="L292" t="s">
        <v>40</v>
      </c>
      <c r="M292" t="s">
        <v>40</v>
      </c>
      <c r="N292" t="s">
        <v>40</v>
      </c>
      <c r="O292" t="s">
        <v>40</v>
      </c>
      <c r="P292" t="s">
        <v>40</v>
      </c>
      <c r="Q292" t="s">
        <v>40</v>
      </c>
      <c r="R292" t="s">
        <v>40</v>
      </c>
      <c r="S292" t="s">
        <v>40</v>
      </c>
      <c r="T292">
        <v>999</v>
      </c>
      <c r="U292">
        <v>999</v>
      </c>
      <c r="V292">
        <v>999</v>
      </c>
      <c r="W292">
        <v>999</v>
      </c>
      <c r="X292">
        <v>999</v>
      </c>
      <c r="Y292" t="s">
        <v>1435</v>
      </c>
      <c r="Z292" t="s">
        <v>40</v>
      </c>
      <c r="AA292" t="s">
        <v>40</v>
      </c>
      <c r="AB292" t="s">
        <v>40</v>
      </c>
      <c r="AC292" t="s">
        <v>40</v>
      </c>
      <c r="AD292" t="s">
        <v>40</v>
      </c>
      <c r="AE292" t="s">
        <v>40</v>
      </c>
      <c r="AF292" t="s">
        <v>40</v>
      </c>
      <c r="AG292" t="s">
        <v>40</v>
      </c>
      <c r="AH292" t="s">
        <v>40</v>
      </c>
      <c r="AI292" t="s">
        <v>40</v>
      </c>
      <c r="AJ292" t="s">
        <v>40</v>
      </c>
      <c r="AK292" t="s">
        <v>40</v>
      </c>
      <c r="AL292" t="s">
        <v>40</v>
      </c>
      <c r="AM292" t="s">
        <v>40</v>
      </c>
      <c r="AN292" t="s">
        <v>40</v>
      </c>
    </row>
    <row r="293" spans="1:40">
      <c r="A293">
        <v>292</v>
      </c>
      <c r="B293" t="s">
        <v>40</v>
      </c>
      <c r="C293" t="s">
        <v>78</v>
      </c>
      <c r="D293">
        <v>17216</v>
      </c>
      <c r="E293">
        <v>17039</v>
      </c>
      <c r="F293" t="s">
        <v>1436</v>
      </c>
      <c r="G293" t="s">
        <v>40</v>
      </c>
      <c r="H293" t="s">
        <v>698</v>
      </c>
      <c r="I293" t="s">
        <v>1437</v>
      </c>
      <c r="J293" t="s">
        <v>1438</v>
      </c>
      <c r="K293" t="s">
        <v>40</v>
      </c>
      <c r="L293" t="s">
        <v>40</v>
      </c>
      <c r="M293" t="s">
        <v>40</v>
      </c>
      <c r="N293" t="s">
        <v>40</v>
      </c>
      <c r="O293" t="s">
        <v>40</v>
      </c>
      <c r="P293" t="s">
        <v>40</v>
      </c>
      <c r="Q293" t="s">
        <v>40</v>
      </c>
      <c r="R293" t="s">
        <v>40</v>
      </c>
      <c r="S293" t="s">
        <v>40</v>
      </c>
      <c r="T293">
        <v>999</v>
      </c>
      <c r="U293">
        <v>999</v>
      </c>
      <c r="V293">
        <v>999</v>
      </c>
      <c r="W293">
        <v>999</v>
      </c>
      <c r="X293">
        <v>999</v>
      </c>
      <c r="Y293" t="s">
        <v>1439</v>
      </c>
      <c r="Z293" t="s">
        <v>40</v>
      </c>
      <c r="AA293" t="s">
        <v>40</v>
      </c>
      <c r="AB293" t="s">
        <v>40</v>
      </c>
      <c r="AC293" t="s">
        <v>40</v>
      </c>
      <c r="AD293" t="s">
        <v>40</v>
      </c>
      <c r="AE293" t="s">
        <v>40</v>
      </c>
      <c r="AF293" t="s">
        <v>40</v>
      </c>
      <c r="AG293" t="s">
        <v>40</v>
      </c>
      <c r="AH293" t="s">
        <v>40</v>
      </c>
      <c r="AI293" t="s">
        <v>40</v>
      </c>
      <c r="AJ293" t="s">
        <v>40</v>
      </c>
      <c r="AK293" t="s">
        <v>40</v>
      </c>
      <c r="AL293" t="s">
        <v>40</v>
      </c>
      <c r="AM293" t="s">
        <v>40</v>
      </c>
      <c r="AN293" t="s">
        <v>40</v>
      </c>
    </row>
    <row r="294" spans="1:40">
      <c r="A294">
        <v>293</v>
      </c>
      <c r="B294" t="s">
        <v>40</v>
      </c>
      <c r="C294" t="s">
        <v>78</v>
      </c>
      <c r="D294">
        <v>17217</v>
      </c>
      <c r="E294">
        <v>17039</v>
      </c>
      <c r="F294" t="s">
        <v>1440</v>
      </c>
      <c r="G294" t="s">
        <v>40</v>
      </c>
      <c r="H294" t="s">
        <v>732</v>
      </c>
      <c r="I294" t="s">
        <v>1441</v>
      </c>
      <c r="J294" t="s">
        <v>1442</v>
      </c>
      <c r="K294" t="s">
        <v>40</v>
      </c>
      <c r="L294" t="s">
        <v>40</v>
      </c>
      <c r="M294" t="s">
        <v>40</v>
      </c>
      <c r="N294" t="s">
        <v>40</v>
      </c>
      <c r="O294" t="s">
        <v>40</v>
      </c>
      <c r="P294" t="s">
        <v>40</v>
      </c>
      <c r="Q294" t="s">
        <v>40</v>
      </c>
      <c r="R294" t="s">
        <v>40</v>
      </c>
      <c r="S294" t="s">
        <v>40</v>
      </c>
      <c r="T294">
        <v>999</v>
      </c>
      <c r="U294">
        <v>999</v>
      </c>
      <c r="V294">
        <v>999</v>
      </c>
      <c r="W294">
        <v>999</v>
      </c>
      <c r="X294">
        <v>999</v>
      </c>
      <c r="Y294" t="s">
        <v>1443</v>
      </c>
      <c r="Z294" t="s">
        <v>40</v>
      </c>
      <c r="AA294" t="s">
        <v>40</v>
      </c>
      <c r="AB294" t="s">
        <v>40</v>
      </c>
      <c r="AC294" t="s">
        <v>40</v>
      </c>
      <c r="AD294" t="s">
        <v>40</v>
      </c>
      <c r="AE294" t="s">
        <v>40</v>
      </c>
      <c r="AF294" t="s">
        <v>40</v>
      </c>
      <c r="AG294" t="s">
        <v>40</v>
      </c>
      <c r="AH294" t="s">
        <v>40</v>
      </c>
      <c r="AI294" t="s">
        <v>40</v>
      </c>
      <c r="AJ294" t="s">
        <v>40</v>
      </c>
      <c r="AK294" t="s">
        <v>40</v>
      </c>
      <c r="AL294" t="s">
        <v>40</v>
      </c>
      <c r="AM294" t="s">
        <v>40</v>
      </c>
      <c r="AN294" t="s">
        <v>40</v>
      </c>
    </row>
    <row r="295" spans="1:40">
      <c r="A295">
        <v>294</v>
      </c>
      <c r="B295" t="s">
        <v>40</v>
      </c>
      <c r="C295" t="s">
        <v>78</v>
      </c>
      <c r="D295">
        <v>17214</v>
      </c>
      <c r="E295">
        <v>17041</v>
      </c>
      <c r="F295" t="s">
        <v>1444</v>
      </c>
      <c r="G295" t="s">
        <v>901</v>
      </c>
      <c r="H295" t="s">
        <v>902</v>
      </c>
      <c r="I295">
        <v>17.067229999999899</v>
      </c>
      <c r="J295">
        <v>-92.861109999999897</v>
      </c>
      <c r="K295" t="s">
        <v>40</v>
      </c>
      <c r="L295" t="s">
        <v>40</v>
      </c>
      <c r="M295" t="s">
        <v>40</v>
      </c>
      <c r="N295" t="s">
        <v>40</v>
      </c>
      <c r="O295" t="s">
        <v>40</v>
      </c>
      <c r="P295" t="s">
        <v>40</v>
      </c>
      <c r="Q295" t="s">
        <v>40</v>
      </c>
      <c r="R295" t="s">
        <v>40</v>
      </c>
      <c r="S295" t="s">
        <v>873</v>
      </c>
      <c r="T295" t="s">
        <v>1445</v>
      </c>
      <c r="U295" t="s">
        <v>1446</v>
      </c>
      <c r="V295">
        <v>22.6</v>
      </c>
      <c r="W295" t="s">
        <v>1447</v>
      </c>
      <c r="X295" t="s">
        <v>40</v>
      </c>
      <c r="Y295" t="s">
        <v>779</v>
      </c>
      <c r="Z295" t="s">
        <v>40</v>
      </c>
      <c r="AA295" t="s">
        <v>40</v>
      </c>
      <c r="AB295" t="s">
        <v>40</v>
      </c>
      <c r="AC295" t="s">
        <v>40</v>
      </c>
      <c r="AD295" t="s">
        <v>40</v>
      </c>
      <c r="AE295" t="s">
        <v>40</v>
      </c>
      <c r="AF295" t="s">
        <v>40</v>
      </c>
      <c r="AG295" t="s">
        <v>40</v>
      </c>
      <c r="AH295" t="s">
        <v>40</v>
      </c>
      <c r="AI295" t="s">
        <v>40</v>
      </c>
      <c r="AJ295" t="s">
        <v>40</v>
      </c>
      <c r="AK295" t="s">
        <v>40</v>
      </c>
      <c r="AL295" t="s">
        <v>40</v>
      </c>
      <c r="AM295" t="s">
        <v>40</v>
      </c>
      <c r="AN295" t="s">
        <v>40</v>
      </c>
    </row>
    <row r="296" spans="1:40">
      <c r="A296">
        <v>295</v>
      </c>
      <c r="B296" t="s">
        <v>40</v>
      </c>
      <c r="C296" t="s">
        <v>78</v>
      </c>
      <c r="D296">
        <v>17239</v>
      </c>
      <c r="E296">
        <v>17042</v>
      </c>
      <c r="F296" t="s">
        <v>1448</v>
      </c>
      <c r="G296" t="s">
        <v>1449</v>
      </c>
      <c r="H296" t="s">
        <v>852</v>
      </c>
      <c r="I296">
        <v>14.6981889</v>
      </c>
      <c r="J296">
        <v>-91.287541666666499</v>
      </c>
      <c r="K296" t="s">
        <v>40</v>
      </c>
      <c r="L296" t="s">
        <v>40</v>
      </c>
      <c r="M296" t="s">
        <v>40</v>
      </c>
      <c r="N296" t="s">
        <v>40</v>
      </c>
      <c r="O296" t="s">
        <v>40</v>
      </c>
      <c r="P296" t="s">
        <v>40</v>
      </c>
      <c r="Q296" t="s">
        <v>40</v>
      </c>
      <c r="R296" t="s">
        <v>40</v>
      </c>
      <c r="S296" t="s">
        <v>40</v>
      </c>
      <c r="T296">
        <v>1540</v>
      </c>
      <c r="U296" t="s">
        <v>1450</v>
      </c>
      <c r="V296" t="s">
        <v>863</v>
      </c>
      <c r="W296" t="s">
        <v>1451</v>
      </c>
      <c r="X296" t="s">
        <v>40</v>
      </c>
      <c r="Y296" t="s">
        <v>779</v>
      </c>
      <c r="Z296" t="s">
        <v>40</v>
      </c>
      <c r="AA296" t="s">
        <v>40</v>
      </c>
      <c r="AB296" t="s">
        <v>40</v>
      </c>
      <c r="AC296" t="s">
        <v>40</v>
      </c>
      <c r="AD296" t="s">
        <v>40</v>
      </c>
      <c r="AE296" t="s">
        <v>40</v>
      </c>
      <c r="AF296" t="s">
        <v>40</v>
      </c>
      <c r="AG296" t="s">
        <v>40</v>
      </c>
      <c r="AH296" t="s">
        <v>40</v>
      </c>
      <c r="AI296" t="s">
        <v>40</v>
      </c>
      <c r="AJ296" t="s">
        <v>40</v>
      </c>
      <c r="AK296" t="s">
        <v>40</v>
      </c>
      <c r="AL296" t="s">
        <v>40</v>
      </c>
      <c r="AM296" t="s">
        <v>40</v>
      </c>
      <c r="AN296" t="s">
        <v>40</v>
      </c>
    </row>
    <row r="297" spans="1:40">
      <c r="A297">
        <v>296</v>
      </c>
      <c r="B297" t="s">
        <v>40</v>
      </c>
      <c r="C297" t="s">
        <v>100</v>
      </c>
      <c r="D297">
        <v>19465</v>
      </c>
      <c r="E297">
        <v>17056</v>
      </c>
      <c r="F297" t="s">
        <v>1452</v>
      </c>
      <c r="G297" t="s">
        <v>1453</v>
      </c>
      <c r="H297" t="s">
        <v>698</v>
      </c>
      <c r="I297" t="s">
        <v>1454</v>
      </c>
      <c r="J297" t="s">
        <v>1455</v>
      </c>
      <c r="K297" t="s">
        <v>1456</v>
      </c>
      <c r="L297" t="s">
        <v>40</v>
      </c>
      <c r="M297" t="s">
        <v>1233</v>
      </c>
      <c r="N297" t="s">
        <v>746</v>
      </c>
      <c r="O297" t="s">
        <v>1457</v>
      </c>
      <c r="P297" t="s">
        <v>40</v>
      </c>
      <c r="Q297" t="s">
        <v>1233</v>
      </c>
      <c r="R297" t="s">
        <v>708</v>
      </c>
      <c r="S297" t="s">
        <v>1233</v>
      </c>
      <c r="T297">
        <v>999</v>
      </c>
      <c r="U297">
        <v>2375</v>
      </c>
      <c r="V297">
        <v>26.5</v>
      </c>
      <c r="W297">
        <v>999</v>
      </c>
      <c r="X297" t="s">
        <v>1233</v>
      </c>
      <c r="Y297" t="s">
        <v>1233</v>
      </c>
      <c r="Z297" t="s">
        <v>40</v>
      </c>
      <c r="AA297" t="s">
        <v>40</v>
      </c>
      <c r="AB297" t="s">
        <v>40</v>
      </c>
      <c r="AC297" t="s">
        <v>40</v>
      </c>
      <c r="AD297" t="s">
        <v>40</v>
      </c>
      <c r="AE297" t="s">
        <v>40</v>
      </c>
      <c r="AF297" t="s">
        <v>40</v>
      </c>
      <c r="AG297" t="s">
        <v>40</v>
      </c>
      <c r="AH297" t="s">
        <v>40</v>
      </c>
      <c r="AI297" t="s">
        <v>40</v>
      </c>
      <c r="AJ297" t="s">
        <v>40</v>
      </c>
      <c r="AK297" t="s">
        <v>40</v>
      </c>
      <c r="AL297" t="s">
        <v>40</v>
      </c>
      <c r="AM297" t="s">
        <v>40</v>
      </c>
      <c r="AN297" t="s">
        <v>40</v>
      </c>
    </row>
    <row r="298" spans="1:40">
      <c r="A298">
        <v>297</v>
      </c>
      <c r="B298" t="s">
        <v>40</v>
      </c>
      <c r="C298" t="s">
        <v>78</v>
      </c>
      <c r="D298">
        <v>17236</v>
      </c>
      <c r="E298">
        <v>17071</v>
      </c>
      <c r="F298" t="s">
        <v>1458</v>
      </c>
      <c r="G298" t="s">
        <v>901</v>
      </c>
      <c r="H298" t="s">
        <v>902</v>
      </c>
      <c r="I298">
        <v>15.316666700000001</v>
      </c>
      <c r="J298">
        <v>-92.733333333333306</v>
      </c>
      <c r="K298" t="s">
        <v>40</v>
      </c>
      <c r="L298" t="s">
        <v>40</v>
      </c>
      <c r="M298" t="s">
        <v>40</v>
      </c>
      <c r="N298" t="s">
        <v>40</v>
      </c>
      <c r="O298" t="s">
        <v>40</v>
      </c>
      <c r="P298" t="s">
        <v>40</v>
      </c>
      <c r="Q298" t="s">
        <v>40</v>
      </c>
      <c r="R298" t="s">
        <v>40</v>
      </c>
      <c r="S298" t="s">
        <v>40</v>
      </c>
      <c r="T298" t="s">
        <v>1459</v>
      </c>
      <c r="U298" t="s">
        <v>40</v>
      </c>
      <c r="V298">
        <v>26.8</v>
      </c>
      <c r="W298" t="s">
        <v>1460</v>
      </c>
      <c r="X298" t="s">
        <v>40</v>
      </c>
      <c r="Y298" t="s">
        <v>770</v>
      </c>
      <c r="Z298" t="s">
        <v>40</v>
      </c>
      <c r="AA298" t="s">
        <v>40</v>
      </c>
      <c r="AB298" t="s">
        <v>40</v>
      </c>
      <c r="AC298" t="s">
        <v>40</v>
      </c>
      <c r="AD298" t="s">
        <v>40</v>
      </c>
      <c r="AE298" t="s">
        <v>40</v>
      </c>
      <c r="AF298" t="s">
        <v>40</v>
      </c>
      <c r="AG298" t="s">
        <v>40</v>
      </c>
      <c r="AH298" t="s">
        <v>40</v>
      </c>
      <c r="AI298" t="s">
        <v>40</v>
      </c>
      <c r="AJ298" t="s">
        <v>40</v>
      </c>
      <c r="AK298" t="s">
        <v>40</v>
      </c>
      <c r="AL298" t="s">
        <v>40</v>
      </c>
      <c r="AM298" t="s">
        <v>40</v>
      </c>
      <c r="AN298" t="s">
        <v>40</v>
      </c>
    </row>
    <row r="299" spans="1:40">
      <c r="A299">
        <v>298</v>
      </c>
      <c r="B299" t="s">
        <v>40</v>
      </c>
      <c r="C299" t="s">
        <v>78</v>
      </c>
      <c r="D299">
        <v>17237</v>
      </c>
      <c r="E299">
        <v>17071</v>
      </c>
      <c r="F299" t="s">
        <v>1461</v>
      </c>
      <c r="G299" t="s">
        <v>901</v>
      </c>
      <c r="H299" t="s">
        <v>902</v>
      </c>
      <c r="I299">
        <v>15.316666700000001</v>
      </c>
      <c r="J299">
        <v>-92.733333333333306</v>
      </c>
      <c r="K299" t="s">
        <v>40</v>
      </c>
      <c r="L299" t="s">
        <v>40</v>
      </c>
      <c r="M299" t="s">
        <v>40</v>
      </c>
      <c r="N299" t="s">
        <v>40</v>
      </c>
      <c r="O299" t="s">
        <v>40</v>
      </c>
      <c r="P299" t="s">
        <v>40</v>
      </c>
      <c r="Q299" t="s">
        <v>40</v>
      </c>
      <c r="R299" t="s">
        <v>40</v>
      </c>
      <c r="S299" t="s">
        <v>40</v>
      </c>
      <c r="T299" t="s">
        <v>1462</v>
      </c>
      <c r="U299" t="s">
        <v>40</v>
      </c>
      <c r="V299">
        <v>26.8</v>
      </c>
      <c r="W299" t="s">
        <v>1460</v>
      </c>
      <c r="X299" t="s">
        <v>40</v>
      </c>
      <c r="Y299" t="s">
        <v>770</v>
      </c>
      <c r="Z299" t="s">
        <v>40</v>
      </c>
      <c r="AA299" t="s">
        <v>40</v>
      </c>
      <c r="AB299" t="s">
        <v>40</v>
      </c>
      <c r="AC299" t="s">
        <v>40</v>
      </c>
      <c r="AD299" t="s">
        <v>40</v>
      </c>
      <c r="AE299" t="s">
        <v>40</v>
      </c>
      <c r="AF299" t="s">
        <v>40</v>
      </c>
      <c r="AG299" t="s">
        <v>40</v>
      </c>
      <c r="AH299" t="s">
        <v>40</v>
      </c>
      <c r="AI299" t="s">
        <v>40</v>
      </c>
      <c r="AJ299" t="s">
        <v>40</v>
      </c>
      <c r="AK299" t="s">
        <v>40</v>
      </c>
      <c r="AL299" t="s">
        <v>40</v>
      </c>
      <c r="AM299" t="s">
        <v>40</v>
      </c>
      <c r="AN299" t="s">
        <v>40</v>
      </c>
    </row>
    <row r="300" spans="1:40">
      <c r="A300">
        <v>299</v>
      </c>
      <c r="B300" t="s">
        <v>40</v>
      </c>
      <c r="C300" t="s">
        <v>78</v>
      </c>
      <c r="D300">
        <v>17238</v>
      </c>
      <c r="E300">
        <v>17071</v>
      </c>
      <c r="F300" t="s">
        <v>1463</v>
      </c>
      <c r="G300" t="s">
        <v>901</v>
      </c>
      <c r="H300" t="s">
        <v>902</v>
      </c>
      <c r="I300">
        <v>15.316666700000001</v>
      </c>
      <c r="J300">
        <v>-92.733333333333306</v>
      </c>
      <c r="K300" t="s">
        <v>40</v>
      </c>
      <c r="L300" t="s">
        <v>40</v>
      </c>
      <c r="M300" t="s">
        <v>40</v>
      </c>
      <c r="N300" t="s">
        <v>40</v>
      </c>
      <c r="O300" t="s">
        <v>40</v>
      </c>
      <c r="P300" t="s">
        <v>40</v>
      </c>
      <c r="Q300" t="s">
        <v>40</v>
      </c>
      <c r="R300" t="s">
        <v>40</v>
      </c>
      <c r="S300" t="s">
        <v>40</v>
      </c>
      <c r="T300" t="s">
        <v>1464</v>
      </c>
      <c r="U300" t="s">
        <v>40</v>
      </c>
      <c r="V300">
        <v>26.8</v>
      </c>
      <c r="W300" t="s">
        <v>1460</v>
      </c>
      <c r="X300" t="s">
        <v>40</v>
      </c>
      <c r="Y300" t="s">
        <v>770</v>
      </c>
      <c r="Z300" t="s">
        <v>40</v>
      </c>
      <c r="AA300" t="s">
        <v>40</v>
      </c>
      <c r="AB300" t="s">
        <v>40</v>
      </c>
      <c r="AC300" t="s">
        <v>40</v>
      </c>
      <c r="AD300" t="s">
        <v>40</v>
      </c>
      <c r="AE300" t="s">
        <v>40</v>
      </c>
      <c r="AF300" t="s">
        <v>40</v>
      </c>
      <c r="AG300" t="s">
        <v>40</v>
      </c>
      <c r="AH300" t="s">
        <v>40</v>
      </c>
      <c r="AI300" t="s">
        <v>40</v>
      </c>
      <c r="AJ300" t="s">
        <v>40</v>
      </c>
      <c r="AK300" t="s">
        <v>40</v>
      </c>
      <c r="AL300" t="s">
        <v>40</v>
      </c>
      <c r="AM300" t="s">
        <v>40</v>
      </c>
      <c r="AN300" t="s">
        <v>40</v>
      </c>
    </row>
    <row r="301" spans="1:40">
      <c r="A301">
        <v>300</v>
      </c>
      <c r="B301" t="s">
        <v>40</v>
      </c>
      <c r="C301" t="s">
        <v>100</v>
      </c>
      <c r="D301">
        <v>19466</v>
      </c>
      <c r="E301">
        <v>17075</v>
      </c>
      <c r="F301" t="s">
        <v>1465</v>
      </c>
      <c r="G301" t="s">
        <v>1453</v>
      </c>
      <c r="H301" t="s">
        <v>698</v>
      </c>
      <c r="I301" t="s">
        <v>1233</v>
      </c>
      <c r="J301" t="s">
        <v>1233</v>
      </c>
      <c r="K301">
        <v>-1.77</v>
      </c>
      <c r="L301">
        <v>1</v>
      </c>
      <c r="M301">
        <v>46</v>
      </c>
      <c r="N301" t="s">
        <v>746</v>
      </c>
      <c r="O301">
        <v>-47.07</v>
      </c>
      <c r="P301">
        <v>47</v>
      </c>
      <c r="Q301">
        <v>4</v>
      </c>
      <c r="R301" t="s">
        <v>708</v>
      </c>
      <c r="S301" t="s">
        <v>1233</v>
      </c>
      <c r="T301">
        <v>999</v>
      </c>
      <c r="U301">
        <v>2696</v>
      </c>
      <c r="V301">
        <v>26.1</v>
      </c>
      <c r="W301" t="s">
        <v>1466</v>
      </c>
      <c r="X301" t="s">
        <v>1233</v>
      </c>
      <c r="Y301" t="s">
        <v>1233</v>
      </c>
      <c r="Z301" t="s">
        <v>40</v>
      </c>
      <c r="AA301" t="s">
        <v>40</v>
      </c>
      <c r="AB301" t="s">
        <v>40</v>
      </c>
      <c r="AC301" t="s">
        <v>40</v>
      </c>
      <c r="AD301" t="s">
        <v>40</v>
      </c>
      <c r="AE301" t="s">
        <v>40</v>
      </c>
      <c r="AF301" t="s">
        <v>40</v>
      </c>
      <c r="AG301" t="s">
        <v>40</v>
      </c>
      <c r="AH301" t="s">
        <v>40</v>
      </c>
      <c r="AI301" t="s">
        <v>40</v>
      </c>
      <c r="AJ301" t="s">
        <v>40</v>
      </c>
      <c r="AK301" t="s">
        <v>40</v>
      </c>
      <c r="AL301" t="s">
        <v>40</v>
      </c>
      <c r="AM301" t="s">
        <v>40</v>
      </c>
      <c r="AN301" t="s">
        <v>40</v>
      </c>
    </row>
    <row r="302" spans="1:40">
      <c r="A302">
        <v>301</v>
      </c>
      <c r="B302" t="s">
        <v>40</v>
      </c>
      <c r="C302" t="s">
        <v>78</v>
      </c>
      <c r="D302">
        <v>17235</v>
      </c>
      <c r="E302">
        <v>17080</v>
      </c>
      <c r="F302" t="s">
        <v>1467</v>
      </c>
      <c r="G302" t="s">
        <v>1468</v>
      </c>
      <c r="H302" t="s">
        <v>751</v>
      </c>
      <c r="I302" t="s">
        <v>1469</v>
      </c>
      <c r="J302" t="s">
        <v>1470</v>
      </c>
      <c r="K302" t="s">
        <v>40</v>
      </c>
      <c r="L302" t="s">
        <v>40</v>
      </c>
      <c r="M302" t="s">
        <v>40</v>
      </c>
      <c r="N302" t="s">
        <v>40</v>
      </c>
      <c r="O302" t="s">
        <v>40</v>
      </c>
      <c r="P302" t="s">
        <v>40</v>
      </c>
      <c r="Q302" t="s">
        <v>40</v>
      </c>
      <c r="R302" t="s">
        <v>40</v>
      </c>
      <c r="S302" t="s">
        <v>40</v>
      </c>
      <c r="T302" t="s">
        <v>1471</v>
      </c>
      <c r="U302">
        <v>930</v>
      </c>
      <c r="V302" t="s">
        <v>1472</v>
      </c>
      <c r="W302" t="s">
        <v>1473</v>
      </c>
      <c r="X302" t="s">
        <v>40</v>
      </c>
      <c r="Y302" t="s">
        <v>779</v>
      </c>
      <c r="Z302" t="s">
        <v>40</v>
      </c>
      <c r="AA302" t="s">
        <v>40</v>
      </c>
      <c r="AB302" t="s">
        <v>40</v>
      </c>
      <c r="AC302" t="s">
        <v>40</v>
      </c>
      <c r="AD302" t="s">
        <v>40</v>
      </c>
      <c r="AE302" t="s">
        <v>40</v>
      </c>
      <c r="AF302" t="s">
        <v>40</v>
      </c>
      <c r="AG302" t="s">
        <v>40</v>
      </c>
      <c r="AH302" t="s">
        <v>40</v>
      </c>
      <c r="AI302" t="s">
        <v>40</v>
      </c>
      <c r="AJ302" t="s">
        <v>40</v>
      </c>
      <c r="AK302" t="s">
        <v>40</v>
      </c>
      <c r="AL302" t="s">
        <v>40</v>
      </c>
      <c r="AM302" t="s">
        <v>40</v>
      </c>
      <c r="AN302" t="s">
        <v>40</v>
      </c>
    </row>
    <row r="303" spans="1:40">
      <c r="A303">
        <v>302</v>
      </c>
      <c r="B303" t="s">
        <v>40</v>
      </c>
      <c r="C303" t="s">
        <v>78</v>
      </c>
      <c r="D303">
        <v>17234</v>
      </c>
      <c r="E303">
        <v>17081</v>
      </c>
      <c r="F303" t="s">
        <v>1474</v>
      </c>
      <c r="G303" t="s">
        <v>40</v>
      </c>
      <c r="H303" t="s">
        <v>1475</v>
      </c>
      <c r="I303">
        <v>999</v>
      </c>
      <c r="J303">
        <v>999</v>
      </c>
      <c r="K303" t="s">
        <v>40</v>
      </c>
      <c r="L303" t="s">
        <v>40</v>
      </c>
      <c r="M303" t="s">
        <v>40</v>
      </c>
      <c r="N303" t="s">
        <v>40</v>
      </c>
      <c r="O303" t="s">
        <v>40</v>
      </c>
      <c r="P303" t="s">
        <v>40</v>
      </c>
      <c r="Q303" t="s">
        <v>40</v>
      </c>
      <c r="R303" t="s">
        <v>40</v>
      </c>
      <c r="S303" t="s">
        <v>40</v>
      </c>
      <c r="T303">
        <v>999</v>
      </c>
      <c r="U303">
        <v>999</v>
      </c>
      <c r="V303">
        <v>999</v>
      </c>
      <c r="W303">
        <v>999</v>
      </c>
      <c r="X303" t="s">
        <v>40</v>
      </c>
      <c r="Y303" t="s">
        <v>779</v>
      </c>
      <c r="Z303" t="s">
        <v>40</v>
      </c>
      <c r="AA303" t="s">
        <v>40</v>
      </c>
      <c r="AB303" t="s">
        <v>40</v>
      </c>
      <c r="AC303" t="s">
        <v>40</v>
      </c>
      <c r="AD303" t="s">
        <v>40</v>
      </c>
      <c r="AE303" t="s">
        <v>40</v>
      </c>
      <c r="AF303" t="s">
        <v>40</v>
      </c>
      <c r="AG303" t="s">
        <v>40</v>
      </c>
      <c r="AH303" t="s">
        <v>40</v>
      </c>
      <c r="AI303" t="s">
        <v>40</v>
      </c>
      <c r="AJ303" t="s">
        <v>40</v>
      </c>
      <c r="AK303" t="s">
        <v>40</v>
      </c>
      <c r="AL303" t="s">
        <v>40</v>
      </c>
      <c r="AM303" t="s">
        <v>40</v>
      </c>
      <c r="AN303" t="s">
        <v>40</v>
      </c>
    </row>
    <row r="304" spans="1:40">
      <c r="A304">
        <v>303</v>
      </c>
      <c r="B304" t="s">
        <v>40</v>
      </c>
      <c r="C304" t="s">
        <v>100</v>
      </c>
      <c r="D304">
        <v>19469</v>
      </c>
      <c r="E304">
        <v>17090</v>
      </c>
      <c r="F304" t="s">
        <v>1476</v>
      </c>
      <c r="G304" t="s">
        <v>1477</v>
      </c>
      <c r="H304" t="s">
        <v>713</v>
      </c>
      <c r="I304" t="s">
        <v>1478</v>
      </c>
      <c r="J304" t="s">
        <v>1479</v>
      </c>
      <c r="K304">
        <v>999</v>
      </c>
      <c r="L304">
        <v>999</v>
      </c>
      <c r="M304">
        <v>999</v>
      </c>
      <c r="N304">
        <v>999</v>
      </c>
      <c r="O304">
        <v>999</v>
      </c>
      <c r="P304">
        <v>999</v>
      </c>
      <c r="Q304">
        <v>999</v>
      </c>
      <c r="R304">
        <v>999</v>
      </c>
      <c r="S304" t="s">
        <v>1233</v>
      </c>
      <c r="T304">
        <v>999</v>
      </c>
      <c r="U304">
        <v>999</v>
      </c>
      <c r="V304">
        <v>24</v>
      </c>
      <c r="W304">
        <v>999</v>
      </c>
      <c r="X304" t="s">
        <v>1233</v>
      </c>
      <c r="Y304" t="s">
        <v>1233</v>
      </c>
      <c r="Z304" t="s">
        <v>40</v>
      </c>
      <c r="AA304" t="s">
        <v>40</v>
      </c>
      <c r="AB304" t="s">
        <v>40</v>
      </c>
      <c r="AC304" t="s">
        <v>40</v>
      </c>
      <c r="AD304" t="s">
        <v>40</v>
      </c>
      <c r="AE304" t="s">
        <v>40</v>
      </c>
      <c r="AF304" t="s">
        <v>40</v>
      </c>
      <c r="AG304" t="s">
        <v>40</v>
      </c>
      <c r="AH304" t="s">
        <v>40</v>
      </c>
      <c r="AI304" t="s">
        <v>40</v>
      </c>
      <c r="AJ304" t="s">
        <v>40</v>
      </c>
      <c r="AK304" t="s">
        <v>40</v>
      </c>
      <c r="AL304" t="s">
        <v>40</v>
      </c>
      <c r="AM304" t="s">
        <v>40</v>
      </c>
      <c r="AN304" t="s">
        <v>40</v>
      </c>
    </row>
    <row r="305" spans="1:40">
      <c r="A305">
        <v>304</v>
      </c>
      <c r="B305" t="s">
        <v>40</v>
      </c>
      <c r="C305" t="s">
        <v>78</v>
      </c>
      <c r="D305">
        <v>17346</v>
      </c>
      <c r="E305">
        <v>17161</v>
      </c>
      <c r="F305" t="s">
        <v>756</v>
      </c>
      <c r="G305" t="s">
        <v>1480</v>
      </c>
      <c r="H305" t="s">
        <v>751</v>
      </c>
      <c r="I305" t="s">
        <v>40</v>
      </c>
      <c r="J305" t="s">
        <v>40</v>
      </c>
      <c r="K305">
        <v>7</v>
      </c>
      <c r="L305">
        <v>43</v>
      </c>
      <c r="M305" s="24">
        <v>1.2E-2</v>
      </c>
      <c r="N305" t="s">
        <v>707</v>
      </c>
      <c r="O305">
        <v>36</v>
      </c>
      <c r="P305">
        <v>37</v>
      </c>
      <c r="Q305" s="24">
        <v>1.09999999999999E-2</v>
      </c>
      <c r="R305" t="s">
        <v>814</v>
      </c>
      <c r="S305" t="s">
        <v>40</v>
      </c>
      <c r="T305" t="s">
        <v>1481</v>
      </c>
      <c r="U305">
        <v>999</v>
      </c>
      <c r="V305">
        <v>999</v>
      </c>
      <c r="W305">
        <v>999</v>
      </c>
      <c r="X305" t="s">
        <v>40</v>
      </c>
      <c r="Y305" t="s">
        <v>779</v>
      </c>
      <c r="Z305" t="s">
        <v>40</v>
      </c>
      <c r="AA305" t="s">
        <v>40</v>
      </c>
      <c r="AB305" t="s">
        <v>40</v>
      </c>
      <c r="AC305" t="s">
        <v>40</v>
      </c>
      <c r="AD305" t="s">
        <v>40</v>
      </c>
      <c r="AE305" t="s">
        <v>40</v>
      </c>
      <c r="AF305" t="s">
        <v>40</v>
      </c>
      <c r="AG305" t="s">
        <v>40</v>
      </c>
      <c r="AH305" t="s">
        <v>40</v>
      </c>
      <c r="AI305" t="s">
        <v>40</v>
      </c>
      <c r="AJ305" t="s">
        <v>40</v>
      </c>
      <c r="AK305" t="s">
        <v>40</v>
      </c>
      <c r="AL305" t="s">
        <v>40</v>
      </c>
      <c r="AM305" t="s">
        <v>40</v>
      </c>
      <c r="AN305" t="s">
        <v>40</v>
      </c>
    </row>
    <row r="306" spans="1:40">
      <c r="A306">
        <v>305</v>
      </c>
      <c r="B306" t="s">
        <v>40</v>
      </c>
      <c r="C306" t="s">
        <v>78</v>
      </c>
      <c r="D306">
        <v>17344</v>
      </c>
      <c r="E306">
        <v>17306</v>
      </c>
      <c r="F306" t="s">
        <v>1482</v>
      </c>
      <c r="G306" t="s">
        <v>1483</v>
      </c>
      <c r="H306" t="s">
        <v>774</v>
      </c>
      <c r="I306" t="s">
        <v>40</v>
      </c>
      <c r="J306" t="s">
        <v>40</v>
      </c>
      <c r="K306">
        <v>13</v>
      </c>
      <c r="L306">
        <v>6</v>
      </c>
      <c r="M306">
        <v>57.79</v>
      </c>
      <c r="N306" t="s">
        <v>707</v>
      </c>
      <c r="O306">
        <v>85</v>
      </c>
      <c r="P306">
        <v>40</v>
      </c>
      <c r="Q306">
        <v>37.533999999999899</v>
      </c>
      <c r="R306" t="s">
        <v>708</v>
      </c>
      <c r="S306" t="s">
        <v>40</v>
      </c>
      <c r="T306" t="s">
        <v>1484</v>
      </c>
      <c r="U306" t="s">
        <v>1485</v>
      </c>
      <c r="V306" t="s">
        <v>1486</v>
      </c>
      <c r="W306">
        <v>999</v>
      </c>
      <c r="X306" t="s">
        <v>40</v>
      </c>
      <c r="Y306" t="s">
        <v>779</v>
      </c>
      <c r="Z306" t="s">
        <v>40</v>
      </c>
      <c r="AA306" t="s">
        <v>40</v>
      </c>
      <c r="AB306" t="s">
        <v>40</v>
      </c>
      <c r="AC306" t="s">
        <v>40</v>
      </c>
      <c r="AD306" t="s">
        <v>40</v>
      </c>
      <c r="AE306" t="s">
        <v>40</v>
      </c>
      <c r="AF306" t="s">
        <v>40</v>
      </c>
      <c r="AG306" t="s">
        <v>40</v>
      </c>
      <c r="AH306" t="s">
        <v>40</v>
      </c>
      <c r="AI306" t="s">
        <v>40</v>
      </c>
      <c r="AJ306" t="s">
        <v>40</v>
      </c>
      <c r="AK306" t="s">
        <v>40</v>
      </c>
      <c r="AL306" t="s">
        <v>40</v>
      </c>
      <c r="AM306" t="s">
        <v>40</v>
      </c>
      <c r="AN306" t="s">
        <v>40</v>
      </c>
    </row>
    <row r="307" spans="1:40">
      <c r="A307">
        <v>306</v>
      </c>
      <c r="B307" t="s">
        <v>40</v>
      </c>
      <c r="C307" t="s">
        <v>78</v>
      </c>
      <c r="D307">
        <v>17342</v>
      </c>
      <c r="E307">
        <v>17340</v>
      </c>
      <c r="F307" t="s">
        <v>1487</v>
      </c>
      <c r="G307" t="s">
        <v>782</v>
      </c>
      <c r="H307" t="s">
        <v>783</v>
      </c>
      <c r="I307" t="s">
        <v>40</v>
      </c>
      <c r="J307" t="s">
        <v>40</v>
      </c>
      <c r="K307">
        <v>15</v>
      </c>
      <c r="L307">
        <v>27</v>
      </c>
      <c r="M307">
        <v>0</v>
      </c>
      <c r="N307" t="s">
        <v>746</v>
      </c>
      <c r="O307">
        <v>67</v>
      </c>
      <c r="P307">
        <v>28</v>
      </c>
      <c r="Q307">
        <v>0</v>
      </c>
      <c r="R307" t="s">
        <v>708</v>
      </c>
      <c r="S307" t="s">
        <v>40</v>
      </c>
      <c r="T307">
        <v>380</v>
      </c>
      <c r="U307">
        <v>1540</v>
      </c>
      <c r="V307" t="s">
        <v>1488</v>
      </c>
      <c r="W307" t="s">
        <v>1489</v>
      </c>
      <c r="X307" t="s">
        <v>40</v>
      </c>
      <c r="Y307" t="s">
        <v>40</v>
      </c>
      <c r="Z307" t="s">
        <v>40</v>
      </c>
      <c r="AA307" t="s">
        <v>40</v>
      </c>
      <c r="AB307" t="s">
        <v>40</v>
      </c>
      <c r="AC307" t="s">
        <v>40</v>
      </c>
      <c r="AD307" t="s">
        <v>40</v>
      </c>
      <c r="AE307" t="s">
        <v>40</v>
      </c>
      <c r="AF307" t="s">
        <v>40</v>
      </c>
      <c r="AG307" t="s">
        <v>40</v>
      </c>
      <c r="AH307" t="s">
        <v>40</v>
      </c>
      <c r="AI307" t="s">
        <v>40</v>
      </c>
      <c r="AJ307" t="s">
        <v>40</v>
      </c>
      <c r="AK307" t="s">
        <v>40</v>
      </c>
      <c r="AL307" t="s">
        <v>40</v>
      </c>
      <c r="AM307" t="s">
        <v>40</v>
      </c>
      <c r="AN307" t="s">
        <v>40</v>
      </c>
    </row>
    <row r="308" spans="1:40">
      <c r="A308">
        <v>307</v>
      </c>
      <c r="B308" t="s">
        <v>40</v>
      </c>
      <c r="C308" t="s">
        <v>78</v>
      </c>
      <c r="D308">
        <v>17341</v>
      </c>
      <c r="E308">
        <v>17342</v>
      </c>
      <c r="F308" t="s">
        <v>1490</v>
      </c>
      <c r="G308" t="s">
        <v>729</v>
      </c>
      <c r="H308" t="s">
        <v>698</v>
      </c>
      <c r="I308" t="s">
        <v>40</v>
      </c>
      <c r="J308" t="s">
        <v>40</v>
      </c>
      <c r="K308">
        <v>999</v>
      </c>
      <c r="L308">
        <v>999</v>
      </c>
      <c r="M308">
        <v>999</v>
      </c>
      <c r="N308">
        <v>999</v>
      </c>
      <c r="O308">
        <v>999</v>
      </c>
      <c r="P308">
        <v>999</v>
      </c>
      <c r="Q308">
        <v>999</v>
      </c>
      <c r="R308">
        <v>999</v>
      </c>
      <c r="S308" t="s">
        <v>40</v>
      </c>
      <c r="T308">
        <v>500</v>
      </c>
      <c r="U308">
        <v>2000</v>
      </c>
      <c r="V308">
        <v>24</v>
      </c>
      <c r="W308" t="s">
        <v>943</v>
      </c>
      <c r="X308" t="s">
        <v>40</v>
      </c>
      <c r="Y308" t="s">
        <v>770</v>
      </c>
      <c r="Z308" t="s">
        <v>40</v>
      </c>
      <c r="AA308" t="s">
        <v>40</v>
      </c>
      <c r="AB308" t="s">
        <v>40</v>
      </c>
      <c r="AC308" t="s">
        <v>40</v>
      </c>
      <c r="AD308" t="s">
        <v>40</v>
      </c>
      <c r="AE308" t="s">
        <v>40</v>
      </c>
      <c r="AF308" t="s">
        <v>40</v>
      </c>
      <c r="AG308" t="s">
        <v>40</v>
      </c>
      <c r="AH308" t="s">
        <v>40</v>
      </c>
      <c r="AI308" t="s">
        <v>40</v>
      </c>
      <c r="AJ308" t="s">
        <v>40</v>
      </c>
      <c r="AK308" t="s">
        <v>40</v>
      </c>
      <c r="AL308" t="s">
        <v>40</v>
      </c>
      <c r="AM308" t="s">
        <v>40</v>
      </c>
      <c r="AN308" t="s">
        <v>40</v>
      </c>
    </row>
    <row r="309" spans="1:40">
      <c r="A309">
        <v>308</v>
      </c>
      <c r="B309" t="s">
        <v>40</v>
      </c>
      <c r="C309" t="s">
        <v>57</v>
      </c>
      <c r="D309">
        <v>19261</v>
      </c>
      <c r="E309">
        <v>17424</v>
      </c>
      <c r="F309" t="s">
        <v>1487</v>
      </c>
      <c r="G309" t="s">
        <v>782</v>
      </c>
      <c r="H309" t="s">
        <v>783</v>
      </c>
      <c r="I309" t="s">
        <v>40</v>
      </c>
      <c r="J309" t="s">
        <v>40</v>
      </c>
      <c r="K309">
        <v>15</v>
      </c>
      <c r="L309">
        <v>27</v>
      </c>
      <c r="M309" t="s">
        <v>40</v>
      </c>
      <c r="N309" t="s">
        <v>746</v>
      </c>
      <c r="O309">
        <v>67</v>
      </c>
      <c r="P309">
        <v>26</v>
      </c>
      <c r="Q309" t="s">
        <v>40</v>
      </c>
      <c r="R309" t="s">
        <v>708</v>
      </c>
      <c r="S309" t="s">
        <v>40</v>
      </c>
      <c r="T309" t="s">
        <v>1491</v>
      </c>
      <c r="U309">
        <v>1535</v>
      </c>
      <c r="V309">
        <v>999</v>
      </c>
      <c r="W309" t="s">
        <v>1492</v>
      </c>
      <c r="X309" t="s">
        <v>1493</v>
      </c>
      <c r="Y309" t="s">
        <v>1494</v>
      </c>
      <c r="Z309" t="s">
        <v>40</v>
      </c>
      <c r="AA309" t="s">
        <v>40</v>
      </c>
      <c r="AB309" t="s">
        <v>40</v>
      </c>
      <c r="AC309" t="s">
        <v>40</v>
      </c>
      <c r="AD309" t="s">
        <v>40</v>
      </c>
      <c r="AE309" t="s">
        <v>40</v>
      </c>
      <c r="AF309" t="s">
        <v>40</v>
      </c>
      <c r="AG309" t="s">
        <v>40</v>
      </c>
      <c r="AH309" t="s">
        <v>40</v>
      </c>
      <c r="AI309" t="s">
        <v>40</v>
      </c>
      <c r="AJ309" t="s">
        <v>40</v>
      </c>
      <c r="AK309" t="s">
        <v>40</v>
      </c>
      <c r="AL309" t="s">
        <v>40</v>
      </c>
      <c r="AM309" t="s">
        <v>40</v>
      </c>
      <c r="AN309" t="s">
        <v>40</v>
      </c>
    </row>
    <row r="310" spans="1:40">
      <c r="A310">
        <v>309</v>
      </c>
      <c r="B310" t="s">
        <v>40</v>
      </c>
      <c r="C310" t="s">
        <v>57</v>
      </c>
      <c r="D310">
        <v>19261</v>
      </c>
      <c r="E310">
        <v>17424</v>
      </c>
      <c r="F310" t="s">
        <v>1487</v>
      </c>
      <c r="G310" t="s">
        <v>782</v>
      </c>
      <c r="H310" t="s">
        <v>783</v>
      </c>
      <c r="I310" t="s">
        <v>40</v>
      </c>
      <c r="J310" t="s">
        <v>40</v>
      </c>
      <c r="K310">
        <v>15</v>
      </c>
      <c r="L310">
        <v>27</v>
      </c>
      <c r="M310" t="s">
        <v>40</v>
      </c>
      <c r="N310" t="s">
        <v>746</v>
      </c>
      <c r="O310">
        <v>67</v>
      </c>
      <c r="P310">
        <v>26</v>
      </c>
      <c r="Q310" t="s">
        <v>40</v>
      </c>
      <c r="R310" t="s">
        <v>708</v>
      </c>
      <c r="S310" t="s">
        <v>40</v>
      </c>
      <c r="T310" t="s">
        <v>1491</v>
      </c>
      <c r="U310">
        <v>1535</v>
      </c>
      <c r="V310">
        <v>999</v>
      </c>
      <c r="W310" t="s">
        <v>1492</v>
      </c>
      <c r="X310" t="s">
        <v>1493</v>
      </c>
      <c r="Y310" t="s">
        <v>1495</v>
      </c>
      <c r="Z310" t="s">
        <v>40</v>
      </c>
      <c r="AA310" t="s">
        <v>40</v>
      </c>
      <c r="AB310" t="s">
        <v>40</v>
      </c>
      <c r="AC310" t="s">
        <v>40</v>
      </c>
      <c r="AD310" t="s">
        <v>40</v>
      </c>
      <c r="AE310" t="s">
        <v>40</v>
      </c>
      <c r="AF310" t="s">
        <v>40</v>
      </c>
      <c r="AG310" t="s">
        <v>40</v>
      </c>
      <c r="AH310" t="s">
        <v>40</v>
      </c>
      <c r="AI310" t="s">
        <v>40</v>
      </c>
      <c r="AJ310" t="s">
        <v>40</v>
      </c>
      <c r="AK310" t="s">
        <v>40</v>
      </c>
      <c r="AL310" t="s">
        <v>40</v>
      </c>
      <c r="AM310" t="s">
        <v>40</v>
      </c>
      <c r="AN310" t="s">
        <v>40</v>
      </c>
    </row>
    <row r="311" spans="1:40">
      <c r="A311">
        <v>310</v>
      </c>
      <c r="B311" t="s">
        <v>40</v>
      </c>
      <c r="C311" t="s">
        <v>57</v>
      </c>
      <c r="D311">
        <v>19261</v>
      </c>
      <c r="E311">
        <v>17424</v>
      </c>
      <c r="F311" t="s">
        <v>1487</v>
      </c>
      <c r="G311" t="s">
        <v>782</v>
      </c>
      <c r="H311" t="s">
        <v>783</v>
      </c>
      <c r="I311" t="s">
        <v>40</v>
      </c>
      <c r="J311" t="s">
        <v>40</v>
      </c>
      <c r="K311">
        <v>15</v>
      </c>
      <c r="L311">
        <v>27</v>
      </c>
      <c r="M311" t="s">
        <v>40</v>
      </c>
      <c r="N311" t="s">
        <v>746</v>
      </c>
      <c r="O311">
        <v>67</v>
      </c>
      <c r="P311">
        <v>26</v>
      </c>
      <c r="Q311" t="s">
        <v>40</v>
      </c>
      <c r="R311" t="s">
        <v>708</v>
      </c>
      <c r="S311" t="s">
        <v>40</v>
      </c>
      <c r="T311" t="s">
        <v>1491</v>
      </c>
      <c r="U311">
        <v>1535</v>
      </c>
      <c r="V311">
        <v>999</v>
      </c>
      <c r="W311" t="s">
        <v>1492</v>
      </c>
      <c r="X311" t="s">
        <v>1493</v>
      </c>
      <c r="Y311" t="s">
        <v>1496</v>
      </c>
      <c r="Z311" t="s">
        <v>40</v>
      </c>
      <c r="AA311" t="s">
        <v>40</v>
      </c>
      <c r="AB311" t="s">
        <v>40</v>
      </c>
      <c r="AC311" t="s">
        <v>40</v>
      </c>
      <c r="AD311" t="s">
        <v>40</v>
      </c>
      <c r="AE311" t="s">
        <v>40</v>
      </c>
      <c r="AF311" t="s">
        <v>40</v>
      </c>
      <c r="AG311" t="s">
        <v>40</v>
      </c>
      <c r="AH311" t="s">
        <v>40</v>
      </c>
      <c r="AI311" t="s">
        <v>40</v>
      </c>
      <c r="AJ311" t="s">
        <v>40</v>
      </c>
      <c r="AK311" t="s">
        <v>40</v>
      </c>
      <c r="AL311" t="s">
        <v>40</v>
      </c>
      <c r="AM311" t="s">
        <v>40</v>
      </c>
      <c r="AN311" t="s">
        <v>40</v>
      </c>
    </row>
    <row r="312" spans="1:40">
      <c r="A312">
        <v>311</v>
      </c>
      <c r="B312" t="s">
        <v>40</v>
      </c>
      <c r="C312" t="s">
        <v>57</v>
      </c>
      <c r="D312">
        <v>19261</v>
      </c>
      <c r="E312">
        <v>17424</v>
      </c>
      <c r="F312" t="s">
        <v>1487</v>
      </c>
      <c r="G312" t="s">
        <v>782</v>
      </c>
      <c r="H312" t="s">
        <v>783</v>
      </c>
      <c r="I312" t="s">
        <v>40</v>
      </c>
      <c r="J312" t="s">
        <v>40</v>
      </c>
      <c r="K312">
        <v>15</v>
      </c>
      <c r="L312">
        <v>27</v>
      </c>
      <c r="M312" t="s">
        <v>40</v>
      </c>
      <c r="N312" t="s">
        <v>746</v>
      </c>
      <c r="O312">
        <v>67</v>
      </c>
      <c r="P312">
        <v>26</v>
      </c>
      <c r="Q312" t="s">
        <v>40</v>
      </c>
      <c r="R312" t="s">
        <v>708</v>
      </c>
      <c r="S312" t="s">
        <v>40</v>
      </c>
      <c r="T312" t="s">
        <v>1491</v>
      </c>
      <c r="U312">
        <v>1535</v>
      </c>
      <c r="V312">
        <v>999</v>
      </c>
      <c r="W312" t="s">
        <v>1492</v>
      </c>
      <c r="X312" t="s">
        <v>1493</v>
      </c>
      <c r="Y312" t="s">
        <v>1497</v>
      </c>
      <c r="Z312" t="s">
        <v>40</v>
      </c>
      <c r="AA312" t="s">
        <v>40</v>
      </c>
      <c r="AB312" t="s">
        <v>40</v>
      </c>
      <c r="AC312" t="s">
        <v>40</v>
      </c>
      <c r="AD312" t="s">
        <v>40</v>
      </c>
      <c r="AE312" t="s">
        <v>40</v>
      </c>
      <c r="AF312" t="s">
        <v>40</v>
      </c>
      <c r="AG312" t="s">
        <v>40</v>
      </c>
      <c r="AH312" t="s">
        <v>40</v>
      </c>
      <c r="AI312" t="s">
        <v>40</v>
      </c>
      <c r="AJ312" t="s">
        <v>40</v>
      </c>
      <c r="AK312" t="s">
        <v>40</v>
      </c>
      <c r="AL312" t="s">
        <v>40</v>
      </c>
      <c r="AM312" t="s">
        <v>40</v>
      </c>
      <c r="AN312" t="s">
        <v>40</v>
      </c>
    </row>
    <row r="313" spans="1:40">
      <c r="A313">
        <v>312</v>
      </c>
      <c r="B313" t="s">
        <v>40</v>
      </c>
      <c r="C313" t="s">
        <v>57</v>
      </c>
      <c r="D313">
        <v>19261</v>
      </c>
      <c r="E313">
        <v>17424</v>
      </c>
      <c r="F313" t="s">
        <v>1487</v>
      </c>
      <c r="G313" t="s">
        <v>782</v>
      </c>
      <c r="H313" t="s">
        <v>783</v>
      </c>
      <c r="I313" t="s">
        <v>40</v>
      </c>
      <c r="J313" t="s">
        <v>40</v>
      </c>
      <c r="K313">
        <v>15</v>
      </c>
      <c r="L313">
        <v>27</v>
      </c>
      <c r="M313" t="s">
        <v>40</v>
      </c>
      <c r="N313" t="s">
        <v>746</v>
      </c>
      <c r="O313">
        <v>67</v>
      </c>
      <c r="P313">
        <v>26</v>
      </c>
      <c r="Q313" t="s">
        <v>40</v>
      </c>
      <c r="R313" t="s">
        <v>708</v>
      </c>
      <c r="S313" t="s">
        <v>40</v>
      </c>
      <c r="T313" t="s">
        <v>1491</v>
      </c>
      <c r="U313">
        <v>1535</v>
      </c>
      <c r="V313">
        <v>999</v>
      </c>
      <c r="W313" t="s">
        <v>1492</v>
      </c>
      <c r="X313" t="s">
        <v>1493</v>
      </c>
      <c r="Y313" t="s">
        <v>1498</v>
      </c>
      <c r="Z313" t="s">
        <v>40</v>
      </c>
      <c r="AA313" t="s">
        <v>40</v>
      </c>
      <c r="AB313" t="s">
        <v>40</v>
      </c>
      <c r="AC313" t="s">
        <v>40</v>
      </c>
      <c r="AD313" t="s">
        <v>40</v>
      </c>
      <c r="AE313" t="s">
        <v>40</v>
      </c>
      <c r="AF313" t="s">
        <v>40</v>
      </c>
      <c r="AG313" t="s">
        <v>40</v>
      </c>
      <c r="AH313" t="s">
        <v>40</v>
      </c>
      <c r="AI313" t="s">
        <v>40</v>
      </c>
      <c r="AJ313" t="s">
        <v>40</v>
      </c>
      <c r="AK313" t="s">
        <v>40</v>
      </c>
      <c r="AL313" t="s">
        <v>40</v>
      </c>
      <c r="AM313" t="s">
        <v>40</v>
      </c>
      <c r="AN313" t="s">
        <v>40</v>
      </c>
    </row>
    <row r="314" spans="1:40">
      <c r="A314">
        <v>313</v>
      </c>
      <c r="B314" t="s">
        <v>40</v>
      </c>
      <c r="C314" t="s">
        <v>57</v>
      </c>
      <c r="D314">
        <v>19261</v>
      </c>
      <c r="E314">
        <v>17424</v>
      </c>
      <c r="F314" t="s">
        <v>1487</v>
      </c>
      <c r="G314" t="s">
        <v>782</v>
      </c>
      <c r="H314" t="s">
        <v>783</v>
      </c>
      <c r="I314" t="s">
        <v>40</v>
      </c>
      <c r="J314" t="s">
        <v>40</v>
      </c>
      <c r="K314">
        <v>15</v>
      </c>
      <c r="L314">
        <v>27</v>
      </c>
      <c r="M314" t="s">
        <v>40</v>
      </c>
      <c r="N314" t="s">
        <v>746</v>
      </c>
      <c r="O314">
        <v>67</v>
      </c>
      <c r="P314">
        <v>26</v>
      </c>
      <c r="Q314" t="s">
        <v>40</v>
      </c>
      <c r="R314" t="s">
        <v>708</v>
      </c>
      <c r="S314" t="s">
        <v>40</v>
      </c>
      <c r="T314" t="s">
        <v>1491</v>
      </c>
      <c r="U314">
        <v>1535</v>
      </c>
      <c r="V314">
        <v>999</v>
      </c>
      <c r="W314" t="s">
        <v>1492</v>
      </c>
      <c r="X314" t="s">
        <v>1493</v>
      </c>
      <c r="Y314" t="s">
        <v>1499</v>
      </c>
      <c r="Z314" t="s">
        <v>40</v>
      </c>
      <c r="AA314" t="s">
        <v>40</v>
      </c>
      <c r="AB314" t="s">
        <v>40</v>
      </c>
      <c r="AC314" t="s">
        <v>40</v>
      </c>
      <c r="AD314" t="s">
        <v>40</v>
      </c>
      <c r="AE314" t="s">
        <v>40</v>
      </c>
      <c r="AF314" t="s">
        <v>40</v>
      </c>
      <c r="AG314" t="s">
        <v>40</v>
      </c>
      <c r="AH314" t="s">
        <v>40</v>
      </c>
      <c r="AI314" t="s">
        <v>40</v>
      </c>
      <c r="AJ314" t="s">
        <v>40</v>
      </c>
      <c r="AK314" t="s">
        <v>40</v>
      </c>
      <c r="AL314" t="s">
        <v>40</v>
      </c>
      <c r="AM314" t="s">
        <v>40</v>
      </c>
      <c r="AN314" t="s">
        <v>40</v>
      </c>
    </row>
    <row r="315" spans="1:40">
      <c r="A315">
        <v>314</v>
      </c>
      <c r="B315" t="s">
        <v>40</v>
      </c>
      <c r="C315" t="s">
        <v>41</v>
      </c>
      <c r="D315">
        <v>19255</v>
      </c>
      <c r="E315">
        <v>17445</v>
      </c>
      <c r="F315" t="s">
        <v>1500</v>
      </c>
      <c r="G315" t="s">
        <v>763</v>
      </c>
      <c r="H315" t="s">
        <v>764</v>
      </c>
      <c r="I315">
        <v>-1.1795149789424699</v>
      </c>
      <c r="J315">
        <v>-77.833948757502299</v>
      </c>
      <c r="K315" t="s">
        <v>40</v>
      </c>
      <c r="L315" t="s">
        <v>40</v>
      </c>
      <c r="M315" t="s">
        <v>40</v>
      </c>
      <c r="N315" t="s">
        <v>40</v>
      </c>
      <c r="O315" t="s">
        <v>40</v>
      </c>
      <c r="P315" t="s">
        <v>40</v>
      </c>
      <c r="Q315" t="s">
        <v>40</v>
      </c>
      <c r="R315" t="s">
        <v>40</v>
      </c>
      <c r="S315" t="s">
        <v>1501</v>
      </c>
      <c r="T315" t="s">
        <v>40</v>
      </c>
      <c r="U315" t="s">
        <v>40</v>
      </c>
      <c r="V315" t="s">
        <v>40</v>
      </c>
      <c r="W315" t="s">
        <v>40</v>
      </c>
      <c r="X315" t="s">
        <v>40</v>
      </c>
      <c r="Y315" t="s">
        <v>40</v>
      </c>
      <c r="Z315" t="s">
        <v>40</v>
      </c>
      <c r="AA315" t="s">
        <v>40</v>
      </c>
      <c r="AB315" t="s">
        <v>40</v>
      </c>
      <c r="AC315" t="s">
        <v>40</v>
      </c>
      <c r="AD315" t="s">
        <v>40</v>
      </c>
      <c r="AE315" t="s">
        <v>40</v>
      </c>
      <c r="AF315" t="s">
        <v>40</v>
      </c>
      <c r="AG315" t="s">
        <v>40</v>
      </c>
      <c r="AH315" t="s">
        <v>40</v>
      </c>
      <c r="AI315" t="s">
        <v>40</v>
      </c>
      <c r="AJ315" t="s">
        <v>40</v>
      </c>
      <c r="AK315" t="s">
        <v>40</v>
      </c>
      <c r="AL315" t="s">
        <v>40</v>
      </c>
      <c r="AM315" t="s">
        <v>40</v>
      </c>
      <c r="AN315" t="s">
        <v>40</v>
      </c>
    </row>
    <row r="316" spans="1:40">
      <c r="A316">
        <v>315</v>
      </c>
      <c r="B316" t="s">
        <v>40</v>
      </c>
      <c r="C316" t="s">
        <v>41</v>
      </c>
      <c r="D316">
        <v>19255</v>
      </c>
      <c r="E316">
        <v>17445</v>
      </c>
      <c r="F316" t="s">
        <v>1502</v>
      </c>
      <c r="G316" t="s">
        <v>763</v>
      </c>
      <c r="H316" t="s">
        <v>764</v>
      </c>
      <c r="I316">
        <v>-1.0018247322617599</v>
      </c>
      <c r="J316">
        <v>-77.793020827076106</v>
      </c>
      <c r="K316" t="s">
        <v>40</v>
      </c>
      <c r="L316" t="s">
        <v>40</v>
      </c>
      <c r="M316" t="s">
        <v>40</v>
      </c>
      <c r="N316" t="s">
        <v>40</v>
      </c>
      <c r="O316" t="s">
        <v>40</v>
      </c>
      <c r="P316" t="s">
        <v>40</v>
      </c>
      <c r="Q316" t="s">
        <v>40</v>
      </c>
      <c r="R316" t="s">
        <v>40</v>
      </c>
      <c r="S316" t="s">
        <v>1501</v>
      </c>
      <c r="T316" t="s">
        <v>40</v>
      </c>
      <c r="U316" t="s">
        <v>40</v>
      </c>
      <c r="V316" t="s">
        <v>40</v>
      </c>
      <c r="W316" t="s">
        <v>40</v>
      </c>
      <c r="X316" t="s">
        <v>40</v>
      </c>
      <c r="Y316" t="s">
        <v>40</v>
      </c>
      <c r="Z316" t="s">
        <v>40</v>
      </c>
      <c r="AA316" t="s">
        <v>40</v>
      </c>
      <c r="AB316" t="s">
        <v>40</v>
      </c>
      <c r="AC316" t="s">
        <v>40</v>
      </c>
      <c r="AD316" t="s">
        <v>40</v>
      </c>
      <c r="AE316" t="s">
        <v>40</v>
      </c>
      <c r="AF316" t="s">
        <v>40</v>
      </c>
      <c r="AG316" t="s">
        <v>40</v>
      </c>
      <c r="AH316" t="s">
        <v>40</v>
      </c>
      <c r="AI316" t="s">
        <v>40</v>
      </c>
      <c r="AJ316" t="s">
        <v>40</v>
      </c>
      <c r="AK316" t="s">
        <v>40</v>
      </c>
      <c r="AL316" t="s">
        <v>40</v>
      </c>
      <c r="AM316" t="s">
        <v>40</v>
      </c>
      <c r="AN316" t="s">
        <v>40</v>
      </c>
    </row>
    <row r="317" spans="1:40">
      <c r="A317">
        <v>316</v>
      </c>
      <c r="B317" t="s">
        <v>40</v>
      </c>
      <c r="C317" t="s">
        <v>41</v>
      </c>
      <c r="D317">
        <v>19255</v>
      </c>
      <c r="E317">
        <v>17445</v>
      </c>
      <c r="F317" t="s">
        <v>1503</v>
      </c>
      <c r="G317" t="s">
        <v>763</v>
      </c>
      <c r="H317" t="s">
        <v>764</v>
      </c>
      <c r="I317">
        <v>-0.89097950762808897</v>
      </c>
      <c r="J317">
        <v>-77.824200304182298</v>
      </c>
      <c r="K317" t="s">
        <v>40</v>
      </c>
      <c r="L317" t="s">
        <v>40</v>
      </c>
      <c r="M317" t="s">
        <v>40</v>
      </c>
      <c r="N317" t="s">
        <v>40</v>
      </c>
      <c r="O317" t="s">
        <v>40</v>
      </c>
      <c r="P317" t="s">
        <v>40</v>
      </c>
      <c r="Q317" t="s">
        <v>40</v>
      </c>
      <c r="R317" t="s">
        <v>40</v>
      </c>
      <c r="S317" t="s">
        <v>1501</v>
      </c>
      <c r="T317" t="s">
        <v>40</v>
      </c>
      <c r="U317" t="s">
        <v>40</v>
      </c>
      <c r="V317" t="s">
        <v>40</v>
      </c>
      <c r="W317" t="s">
        <v>40</v>
      </c>
      <c r="X317" t="s">
        <v>40</v>
      </c>
      <c r="Y317" t="s">
        <v>40</v>
      </c>
      <c r="Z317" t="s">
        <v>40</v>
      </c>
      <c r="AA317" t="s">
        <v>40</v>
      </c>
      <c r="AB317" t="s">
        <v>40</v>
      </c>
      <c r="AC317" t="s">
        <v>40</v>
      </c>
      <c r="AD317" t="s">
        <v>40</v>
      </c>
      <c r="AE317" t="s">
        <v>40</v>
      </c>
      <c r="AF317" t="s">
        <v>40</v>
      </c>
      <c r="AG317" t="s">
        <v>40</v>
      </c>
      <c r="AH317" t="s">
        <v>40</v>
      </c>
      <c r="AI317" t="s">
        <v>40</v>
      </c>
      <c r="AJ317" t="s">
        <v>40</v>
      </c>
      <c r="AK317" t="s">
        <v>40</v>
      </c>
      <c r="AL317" t="s">
        <v>40</v>
      </c>
      <c r="AM317" t="s">
        <v>40</v>
      </c>
      <c r="AN317" t="s">
        <v>40</v>
      </c>
    </row>
    <row r="318" spans="1:40">
      <c r="A318">
        <v>317</v>
      </c>
      <c r="B318" t="s">
        <v>40</v>
      </c>
      <c r="C318" t="s">
        <v>41</v>
      </c>
      <c r="D318">
        <v>19269</v>
      </c>
      <c r="E318">
        <v>17452</v>
      </c>
      <c r="F318" t="s">
        <v>1504</v>
      </c>
      <c r="G318" t="s">
        <v>763</v>
      </c>
      <c r="H318" t="s">
        <v>764</v>
      </c>
      <c r="I318" t="s">
        <v>40</v>
      </c>
      <c r="J318" t="s">
        <v>40</v>
      </c>
      <c r="K318">
        <v>0</v>
      </c>
      <c r="L318">
        <v>57</v>
      </c>
      <c r="M318">
        <v>11.76</v>
      </c>
      <c r="N318" t="s">
        <v>746</v>
      </c>
      <c r="O318">
        <v>77</v>
      </c>
      <c r="P318">
        <v>51</v>
      </c>
      <c r="Q318">
        <v>36.49</v>
      </c>
      <c r="R318" t="s">
        <v>708</v>
      </c>
      <c r="S318" t="s">
        <v>40</v>
      </c>
      <c r="T318">
        <v>650</v>
      </c>
      <c r="U318">
        <v>4100</v>
      </c>
      <c r="V318" t="s">
        <v>1192</v>
      </c>
      <c r="W318" t="s">
        <v>898</v>
      </c>
      <c r="X318" t="s">
        <v>40</v>
      </c>
      <c r="Y318" t="s">
        <v>40</v>
      </c>
      <c r="Z318" t="s">
        <v>40</v>
      </c>
      <c r="AA318" t="s">
        <v>40</v>
      </c>
      <c r="AB318" t="s">
        <v>40</v>
      </c>
      <c r="AC318" t="s">
        <v>40</v>
      </c>
      <c r="AD318" t="s">
        <v>40</v>
      </c>
      <c r="AE318" t="s">
        <v>40</v>
      </c>
      <c r="AF318" t="s">
        <v>40</v>
      </c>
      <c r="AG318" t="s">
        <v>40</v>
      </c>
      <c r="AH318" t="s">
        <v>40</v>
      </c>
      <c r="AI318" t="s">
        <v>40</v>
      </c>
      <c r="AJ318" t="s">
        <v>40</v>
      </c>
      <c r="AK318" t="s">
        <v>40</v>
      </c>
      <c r="AL318" t="s">
        <v>40</v>
      </c>
      <c r="AM318" t="s">
        <v>40</v>
      </c>
      <c r="AN318" t="s">
        <v>40</v>
      </c>
    </row>
    <row r="319" spans="1:40">
      <c r="A319">
        <v>318</v>
      </c>
      <c r="B319" t="s">
        <v>40</v>
      </c>
      <c r="C319" t="s">
        <v>57</v>
      </c>
      <c r="D319">
        <v>19337</v>
      </c>
      <c r="E319">
        <v>17454</v>
      </c>
      <c r="F319" t="s">
        <v>1505</v>
      </c>
      <c r="G319" t="s">
        <v>1506</v>
      </c>
      <c r="H319" t="s">
        <v>849</v>
      </c>
      <c r="I319" t="s">
        <v>40</v>
      </c>
      <c r="J319" t="s">
        <v>40</v>
      </c>
      <c r="K319">
        <v>1</v>
      </c>
      <c r="L319">
        <v>37</v>
      </c>
      <c r="M319" t="s">
        <v>40</v>
      </c>
      <c r="N319" t="s">
        <v>707</v>
      </c>
      <c r="O319">
        <v>75</v>
      </c>
      <c r="P319">
        <v>37</v>
      </c>
      <c r="Q319" t="s">
        <v>40</v>
      </c>
      <c r="R319" t="s">
        <v>708</v>
      </c>
      <c r="S319" t="s">
        <v>40</v>
      </c>
      <c r="T319">
        <v>300</v>
      </c>
      <c r="U319">
        <v>3793</v>
      </c>
      <c r="V319">
        <v>25.5</v>
      </c>
      <c r="W319" t="s">
        <v>1507</v>
      </c>
      <c r="X319" t="s">
        <v>1508</v>
      </c>
      <c r="Y319" t="s">
        <v>40</v>
      </c>
      <c r="Z319" t="s">
        <v>40</v>
      </c>
      <c r="AA319" t="s">
        <v>40</v>
      </c>
      <c r="AB319" t="s">
        <v>40</v>
      </c>
      <c r="AC319" t="s">
        <v>40</v>
      </c>
      <c r="AD319" t="s">
        <v>40</v>
      </c>
      <c r="AE319" t="s">
        <v>40</v>
      </c>
      <c r="AF319" t="s">
        <v>40</v>
      </c>
      <c r="AG319" t="s">
        <v>40</v>
      </c>
      <c r="AH319" t="s">
        <v>40</v>
      </c>
      <c r="AI319" t="s">
        <v>40</v>
      </c>
      <c r="AJ319" t="s">
        <v>40</v>
      </c>
      <c r="AK319" t="s">
        <v>40</v>
      </c>
      <c r="AL319" t="s">
        <v>40</v>
      </c>
      <c r="AM319" t="s">
        <v>40</v>
      </c>
      <c r="AN319" t="s">
        <v>40</v>
      </c>
    </row>
    <row r="320" spans="1:40">
      <c r="A320">
        <v>319</v>
      </c>
      <c r="B320" t="s">
        <v>40</v>
      </c>
      <c r="C320" t="s">
        <v>721</v>
      </c>
      <c r="D320" t="s">
        <v>1509</v>
      </c>
      <c r="E320">
        <v>975</v>
      </c>
      <c r="F320" t="s">
        <v>40</v>
      </c>
      <c r="G320" t="s">
        <v>40</v>
      </c>
      <c r="H320" t="s">
        <v>40</v>
      </c>
      <c r="I320" t="s">
        <v>40</v>
      </c>
      <c r="J320" t="s">
        <v>40</v>
      </c>
      <c r="K320" t="s">
        <v>40</v>
      </c>
      <c r="L320" t="s">
        <v>40</v>
      </c>
      <c r="M320" t="s">
        <v>40</v>
      </c>
      <c r="N320" t="s">
        <v>40</v>
      </c>
      <c r="O320" t="s">
        <v>40</v>
      </c>
      <c r="P320" t="s">
        <v>40</v>
      </c>
      <c r="Q320" t="s">
        <v>40</v>
      </c>
      <c r="R320" t="s">
        <v>40</v>
      </c>
      <c r="S320" t="s">
        <v>40</v>
      </c>
      <c r="T320" t="s">
        <v>40</v>
      </c>
      <c r="U320" t="s">
        <v>40</v>
      </c>
      <c r="V320" t="s">
        <v>40</v>
      </c>
      <c r="W320" t="s">
        <v>724</v>
      </c>
      <c r="X320" t="s">
        <v>40</v>
      </c>
      <c r="Y320" t="s">
        <v>40</v>
      </c>
      <c r="Z320" t="s">
        <v>40</v>
      </c>
      <c r="AA320" t="s">
        <v>40</v>
      </c>
      <c r="AB320" t="s">
        <v>40</v>
      </c>
      <c r="AC320" t="s">
        <v>40</v>
      </c>
      <c r="AD320" t="s">
        <v>40</v>
      </c>
      <c r="AE320" t="s">
        <v>40</v>
      </c>
      <c r="AF320" t="s">
        <v>40</v>
      </c>
      <c r="AG320" t="s">
        <v>40</v>
      </c>
      <c r="AH320" t="s">
        <v>40</v>
      </c>
      <c r="AI320" t="s">
        <v>40</v>
      </c>
      <c r="AJ320" t="s">
        <v>40</v>
      </c>
      <c r="AK320" t="s">
        <v>40</v>
      </c>
      <c r="AL320" t="s">
        <v>40</v>
      </c>
      <c r="AM320" t="s">
        <v>40</v>
      </c>
      <c r="AN320" t="s">
        <v>40</v>
      </c>
    </row>
    <row r="321" spans="1:40">
      <c r="A321">
        <v>320</v>
      </c>
      <c r="B321" t="s">
        <v>40</v>
      </c>
      <c r="C321" t="s">
        <v>41</v>
      </c>
      <c r="D321">
        <v>19457</v>
      </c>
      <c r="E321">
        <v>17471</v>
      </c>
      <c r="F321" t="s">
        <v>1510</v>
      </c>
      <c r="G321" t="s">
        <v>1167</v>
      </c>
      <c r="H321" t="s">
        <v>902</v>
      </c>
      <c r="I321" t="s">
        <v>40</v>
      </c>
      <c r="J321" t="s">
        <v>40</v>
      </c>
      <c r="K321">
        <v>19</v>
      </c>
      <c r="L321">
        <v>10</v>
      </c>
      <c r="M321">
        <v>25</v>
      </c>
      <c r="N321" t="s">
        <v>707</v>
      </c>
      <c r="O321">
        <v>96</v>
      </c>
      <c r="P321">
        <v>57</v>
      </c>
      <c r="Q321">
        <v>30</v>
      </c>
      <c r="R321" t="s">
        <v>708</v>
      </c>
      <c r="S321" t="s">
        <v>40</v>
      </c>
      <c r="T321">
        <v>1300</v>
      </c>
      <c r="U321">
        <v>2018</v>
      </c>
      <c r="V321">
        <v>16.399999999999899</v>
      </c>
      <c r="W321" t="s">
        <v>709</v>
      </c>
      <c r="X321" t="s">
        <v>40</v>
      </c>
      <c r="Y321" t="s">
        <v>40</v>
      </c>
      <c r="Z321" t="s">
        <v>40</v>
      </c>
      <c r="AA321" t="s">
        <v>40</v>
      </c>
      <c r="AB321" t="s">
        <v>40</v>
      </c>
      <c r="AC321" t="s">
        <v>40</v>
      </c>
      <c r="AD321" t="s">
        <v>40</v>
      </c>
      <c r="AE321" t="s">
        <v>40</v>
      </c>
      <c r="AF321" t="s">
        <v>40</v>
      </c>
      <c r="AG321" t="s">
        <v>40</v>
      </c>
      <c r="AH321" t="s">
        <v>40</v>
      </c>
      <c r="AI321" t="s">
        <v>40</v>
      </c>
      <c r="AJ321" t="s">
        <v>40</v>
      </c>
      <c r="AK321" t="s">
        <v>40</v>
      </c>
      <c r="AL321" t="s">
        <v>40</v>
      </c>
      <c r="AM321" t="s">
        <v>40</v>
      </c>
      <c r="AN321" t="s">
        <v>40</v>
      </c>
    </row>
    <row r="322" spans="1:40">
      <c r="A322">
        <v>321</v>
      </c>
      <c r="B322" t="s">
        <v>40</v>
      </c>
      <c r="C322" t="s">
        <v>41</v>
      </c>
      <c r="D322">
        <v>19463</v>
      </c>
      <c r="E322">
        <v>17095</v>
      </c>
      <c r="F322" t="s">
        <v>1511</v>
      </c>
      <c r="G322" t="s">
        <v>992</v>
      </c>
      <c r="H322" t="s">
        <v>706</v>
      </c>
      <c r="I322" t="s">
        <v>40</v>
      </c>
      <c r="J322" t="s">
        <v>40</v>
      </c>
      <c r="K322">
        <v>9</v>
      </c>
      <c r="L322" t="s">
        <v>1512</v>
      </c>
      <c r="M322">
        <v>999</v>
      </c>
      <c r="N322" t="s">
        <v>707</v>
      </c>
      <c r="O322" t="s">
        <v>1513</v>
      </c>
      <c r="P322" t="s">
        <v>1514</v>
      </c>
      <c r="Q322">
        <v>999</v>
      </c>
      <c r="R322" t="s">
        <v>708</v>
      </c>
      <c r="S322" t="s">
        <v>40</v>
      </c>
      <c r="T322">
        <v>300</v>
      </c>
      <c r="U322" t="s">
        <v>1515</v>
      </c>
      <c r="V322" t="s">
        <v>1488</v>
      </c>
      <c r="W322" t="s">
        <v>40</v>
      </c>
      <c r="X322" t="s">
        <v>40</v>
      </c>
      <c r="Y322" t="s">
        <v>40</v>
      </c>
      <c r="Z322" t="s">
        <v>40</v>
      </c>
      <c r="AA322" t="s">
        <v>40</v>
      </c>
      <c r="AB322" t="s">
        <v>40</v>
      </c>
      <c r="AC322" t="s">
        <v>40</v>
      </c>
      <c r="AD322" t="s">
        <v>40</v>
      </c>
      <c r="AE322" t="s">
        <v>40</v>
      </c>
      <c r="AF322" t="s">
        <v>40</v>
      </c>
      <c r="AG322" t="s">
        <v>40</v>
      </c>
      <c r="AH322" t="s">
        <v>40</v>
      </c>
      <c r="AI322" t="s">
        <v>40</v>
      </c>
      <c r="AJ322" t="s">
        <v>40</v>
      </c>
      <c r="AK322" t="s">
        <v>40</v>
      </c>
      <c r="AL322" t="s">
        <v>40</v>
      </c>
      <c r="AM322" t="s">
        <v>40</v>
      </c>
      <c r="AN322" t="s">
        <v>40</v>
      </c>
    </row>
    <row r="323" spans="1:40" ht="409.5">
      <c r="A323">
        <v>322</v>
      </c>
      <c r="B323" t="s">
        <v>40</v>
      </c>
      <c r="C323" t="s">
        <v>100</v>
      </c>
      <c r="D323">
        <v>19472</v>
      </c>
      <c r="E323">
        <v>16966</v>
      </c>
      <c r="F323" t="s">
        <v>1516</v>
      </c>
      <c r="G323" t="s">
        <v>990</v>
      </c>
      <c r="H323" t="s">
        <v>706</v>
      </c>
      <c r="I323" t="s">
        <v>1517</v>
      </c>
      <c r="J323" t="s">
        <v>1518</v>
      </c>
      <c r="K323" t="s">
        <v>1519</v>
      </c>
      <c r="L323" t="s">
        <v>40</v>
      </c>
      <c r="M323" t="s">
        <v>1233</v>
      </c>
      <c r="N323" t="s">
        <v>1233</v>
      </c>
      <c r="O323" t="s">
        <v>1520</v>
      </c>
      <c r="P323">
        <v>84</v>
      </c>
      <c r="Q323">
        <v>12.93</v>
      </c>
      <c r="R323" t="s">
        <v>708</v>
      </c>
      <c r="S323" t="s">
        <v>1233</v>
      </c>
      <c r="T323">
        <v>1000</v>
      </c>
      <c r="U323" t="s">
        <v>1521</v>
      </c>
      <c r="V323" t="s">
        <v>1522</v>
      </c>
      <c r="W323" s="25" t="s">
        <v>1523</v>
      </c>
      <c r="X323" t="s">
        <v>40</v>
      </c>
      <c r="Y323" t="s">
        <v>40</v>
      </c>
      <c r="Z323" t="s">
        <v>40</v>
      </c>
      <c r="AA323" t="s">
        <v>40</v>
      </c>
      <c r="AB323" t="s">
        <v>40</v>
      </c>
      <c r="AC323" t="s">
        <v>40</v>
      </c>
      <c r="AD323" t="s">
        <v>40</v>
      </c>
      <c r="AE323" t="s">
        <v>40</v>
      </c>
      <c r="AF323" t="s">
        <v>40</v>
      </c>
      <c r="AG323" t="s">
        <v>40</v>
      </c>
      <c r="AH323" t="s">
        <v>40</v>
      </c>
      <c r="AI323" t="s">
        <v>40</v>
      </c>
      <c r="AJ323" t="s">
        <v>40</v>
      </c>
      <c r="AK323" t="s">
        <v>40</v>
      </c>
      <c r="AL323" t="s">
        <v>40</v>
      </c>
      <c r="AM323" t="s">
        <v>40</v>
      </c>
      <c r="AN323" t="s">
        <v>40</v>
      </c>
    </row>
    <row r="324" spans="1:40">
      <c r="A324">
        <v>323</v>
      </c>
      <c r="B324" t="s">
        <v>40</v>
      </c>
      <c r="C324" t="s">
        <v>100</v>
      </c>
      <c r="D324">
        <v>19472</v>
      </c>
      <c r="E324">
        <v>16966</v>
      </c>
      <c r="F324" t="s">
        <v>1524</v>
      </c>
      <c r="G324" t="s">
        <v>1340</v>
      </c>
      <c r="H324" t="s">
        <v>706</v>
      </c>
      <c r="I324" t="s">
        <v>1525</v>
      </c>
      <c r="J324" t="s">
        <v>1526</v>
      </c>
      <c r="K324">
        <v>10.0299999999999</v>
      </c>
      <c r="L324">
        <v>10</v>
      </c>
      <c r="M324">
        <v>1.98</v>
      </c>
      <c r="N324" t="s">
        <v>707</v>
      </c>
      <c r="O324">
        <v>-84.04</v>
      </c>
      <c r="P324">
        <v>84</v>
      </c>
      <c r="Q324">
        <v>2.68</v>
      </c>
      <c r="R324" t="s">
        <v>708</v>
      </c>
      <c r="S324" t="s">
        <v>1233</v>
      </c>
      <c r="T324" t="s">
        <v>1527</v>
      </c>
      <c r="U324">
        <v>2955</v>
      </c>
      <c r="V324">
        <v>24</v>
      </c>
      <c r="W324" t="s">
        <v>1528</v>
      </c>
      <c r="X324" t="s">
        <v>40</v>
      </c>
      <c r="Y324" t="s">
        <v>40</v>
      </c>
      <c r="Z324" t="s">
        <v>1233</v>
      </c>
      <c r="AA324" t="s">
        <v>1233</v>
      </c>
      <c r="AB324" t="s">
        <v>1233</v>
      </c>
      <c r="AC324" t="s">
        <v>1233</v>
      </c>
      <c r="AD324" t="s">
        <v>1233</v>
      </c>
      <c r="AE324" t="s">
        <v>1233</v>
      </c>
      <c r="AF324" t="s">
        <v>1233</v>
      </c>
      <c r="AG324" t="s">
        <v>1233</v>
      </c>
      <c r="AH324" t="s">
        <v>40</v>
      </c>
      <c r="AI324" t="s">
        <v>40</v>
      </c>
      <c r="AJ324" t="s">
        <v>40</v>
      </c>
      <c r="AK324" t="s">
        <v>40</v>
      </c>
      <c r="AL324" t="s">
        <v>40</v>
      </c>
      <c r="AM324" t="s">
        <v>40</v>
      </c>
      <c r="AN324" t="s">
        <v>40</v>
      </c>
    </row>
    <row r="325" spans="1:40">
      <c r="A325">
        <v>324</v>
      </c>
      <c r="B325" t="s">
        <v>40</v>
      </c>
      <c r="C325" t="s">
        <v>100</v>
      </c>
      <c r="D325">
        <v>19474</v>
      </c>
      <c r="E325">
        <v>16958</v>
      </c>
      <c r="F325" t="s">
        <v>1529</v>
      </c>
      <c r="G325" t="s">
        <v>1530</v>
      </c>
      <c r="H325" t="s">
        <v>706</v>
      </c>
      <c r="I325" t="s">
        <v>40</v>
      </c>
      <c r="J325" t="s">
        <v>40</v>
      </c>
      <c r="K325">
        <v>10.220000000000001</v>
      </c>
      <c r="L325">
        <v>10</v>
      </c>
      <c r="M325">
        <v>13</v>
      </c>
      <c r="N325" t="s">
        <v>707</v>
      </c>
      <c r="O325">
        <v>-83.77</v>
      </c>
      <c r="P325">
        <v>83</v>
      </c>
      <c r="Q325">
        <v>46</v>
      </c>
      <c r="R325" t="s">
        <v>708</v>
      </c>
      <c r="S325" t="s">
        <v>40</v>
      </c>
      <c r="T325" t="s">
        <v>1531</v>
      </c>
      <c r="U325">
        <v>4380</v>
      </c>
      <c r="V325">
        <v>24.6</v>
      </c>
      <c r="W325" t="s">
        <v>1532</v>
      </c>
      <c r="X325" t="s">
        <v>40</v>
      </c>
      <c r="Y325" t="s">
        <v>40</v>
      </c>
      <c r="Z325" t="s">
        <v>40</v>
      </c>
      <c r="AA325" t="s">
        <v>40</v>
      </c>
      <c r="AB325" t="s">
        <v>40</v>
      </c>
      <c r="AC325" t="s">
        <v>40</v>
      </c>
      <c r="AD325" t="s">
        <v>40</v>
      </c>
      <c r="AE325" t="s">
        <v>40</v>
      </c>
      <c r="AF325" t="s">
        <v>40</v>
      </c>
      <c r="AG325" t="s">
        <v>40</v>
      </c>
      <c r="AH325" t="s">
        <v>40</v>
      </c>
      <c r="AI325" t="s">
        <v>40</v>
      </c>
      <c r="AJ325" t="s">
        <v>40</v>
      </c>
      <c r="AK325" t="s">
        <v>40</v>
      </c>
      <c r="AL325" t="s">
        <v>40</v>
      </c>
      <c r="AM325" t="s">
        <v>40</v>
      </c>
      <c r="AN325" t="s">
        <v>40</v>
      </c>
    </row>
    <row r="326" spans="1:40">
      <c r="A326">
        <v>325</v>
      </c>
      <c r="B326" t="s">
        <v>40</v>
      </c>
      <c r="C326" t="s">
        <v>100</v>
      </c>
      <c r="D326">
        <v>19475</v>
      </c>
      <c r="E326">
        <v>16958</v>
      </c>
      <c r="F326" t="s">
        <v>989</v>
      </c>
      <c r="G326" t="s">
        <v>990</v>
      </c>
      <c r="H326" t="s">
        <v>706</v>
      </c>
      <c r="I326" t="s">
        <v>40</v>
      </c>
      <c r="J326" t="s">
        <v>40</v>
      </c>
      <c r="K326">
        <v>10.4</v>
      </c>
      <c r="L326">
        <v>10</v>
      </c>
      <c r="M326">
        <v>24</v>
      </c>
      <c r="N326" t="s">
        <v>707</v>
      </c>
      <c r="O326">
        <v>-84.2</v>
      </c>
      <c r="P326">
        <v>84</v>
      </c>
      <c r="Q326">
        <v>12</v>
      </c>
      <c r="R326" t="s">
        <v>708</v>
      </c>
      <c r="S326" t="s">
        <v>40</v>
      </c>
      <c r="T326" t="s">
        <v>1533</v>
      </c>
      <c r="U326">
        <v>2275</v>
      </c>
      <c r="V326">
        <v>23.8</v>
      </c>
      <c r="W326" t="s">
        <v>1534</v>
      </c>
      <c r="X326" t="s">
        <v>40</v>
      </c>
      <c r="Y326" t="s">
        <v>40</v>
      </c>
      <c r="Z326" t="s">
        <v>40</v>
      </c>
      <c r="AA326" t="s">
        <v>40</v>
      </c>
      <c r="AB326" t="s">
        <v>40</v>
      </c>
      <c r="AC326" t="s">
        <v>40</v>
      </c>
      <c r="AD326" t="s">
        <v>40</v>
      </c>
      <c r="AE326" t="s">
        <v>40</v>
      </c>
      <c r="AF326" t="s">
        <v>40</v>
      </c>
      <c r="AG326" t="s">
        <v>40</v>
      </c>
      <c r="AH326" t="s">
        <v>40</v>
      </c>
      <c r="AI326" t="s">
        <v>40</v>
      </c>
      <c r="AJ326" t="s">
        <v>40</v>
      </c>
      <c r="AK326" t="s">
        <v>40</v>
      </c>
      <c r="AL326" t="s">
        <v>40</v>
      </c>
      <c r="AM326" t="s">
        <v>40</v>
      </c>
      <c r="AN326" t="s">
        <v>40</v>
      </c>
    </row>
    <row r="327" spans="1:40">
      <c r="A327">
        <v>326</v>
      </c>
      <c r="B327" t="s">
        <v>40</v>
      </c>
      <c r="C327" t="s">
        <v>100</v>
      </c>
      <c r="D327">
        <v>19476</v>
      </c>
      <c r="E327">
        <v>16958</v>
      </c>
      <c r="F327" t="s">
        <v>1535</v>
      </c>
      <c r="G327" t="s">
        <v>1530</v>
      </c>
      <c r="H327" t="s">
        <v>706</v>
      </c>
      <c r="I327" t="s">
        <v>40</v>
      </c>
      <c r="J327" t="s">
        <v>40</v>
      </c>
      <c r="K327">
        <v>10.1999999999999</v>
      </c>
      <c r="L327">
        <v>10</v>
      </c>
      <c r="M327">
        <v>12</v>
      </c>
      <c r="N327" t="s">
        <v>707</v>
      </c>
      <c r="O327">
        <v>-83.616667000000007</v>
      </c>
      <c r="P327">
        <v>83</v>
      </c>
      <c r="Q327">
        <v>37</v>
      </c>
      <c r="R327" t="s">
        <v>708</v>
      </c>
      <c r="S327" t="s">
        <v>40</v>
      </c>
      <c r="T327" t="s">
        <v>1536</v>
      </c>
      <c r="U327">
        <v>3125</v>
      </c>
      <c r="V327">
        <v>25</v>
      </c>
      <c r="W327" t="s">
        <v>1532</v>
      </c>
      <c r="X327" t="s">
        <v>40</v>
      </c>
      <c r="Y327" t="s">
        <v>40</v>
      </c>
      <c r="Z327" t="s">
        <v>40</v>
      </c>
      <c r="AA327" t="s">
        <v>40</v>
      </c>
      <c r="AB327" t="s">
        <v>40</v>
      </c>
      <c r="AC327" t="s">
        <v>40</v>
      </c>
      <c r="AD327" t="s">
        <v>40</v>
      </c>
      <c r="AE327" t="s">
        <v>40</v>
      </c>
      <c r="AF327" t="s">
        <v>40</v>
      </c>
      <c r="AG327" t="s">
        <v>40</v>
      </c>
      <c r="AH327" t="s">
        <v>40</v>
      </c>
      <c r="AI327" t="s">
        <v>40</v>
      </c>
      <c r="AJ327" t="s">
        <v>40</v>
      </c>
      <c r="AK327" t="s">
        <v>40</v>
      </c>
      <c r="AL327" t="s">
        <v>40</v>
      </c>
      <c r="AM327" t="s">
        <v>40</v>
      </c>
      <c r="AN327" t="s">
        <v>40</v>
      </c>
    </row>
    <row r="328" spans="1:40">
      <c r="A328">
        <v>327</v>
      </c>
      <c r="B328" t="s">
        <v>40</v>
      </c>
      <c r="C328" t="s">
        <v>41</v>
      </c>
      <c r="D328">
        <v>19481</v>
      </c>
      <c r="E328">
        <v>17118</v>
      </c>
      <c r="F328" t="s">
        <v>1537</v>
      </c>
      <c r="G328" t="s">
        <v>1538</v>
      </c>
      <c r="H328" t="s">
        <v>1539</v>
      </c>
      <c r="I328" t="s">
        <v>40</v>
      </c>
      <c r="J328" t="s">
        <v>40</v>
      </c>
      <c r="K328">
        <v>18</v>
      </c>
      <c r="L328">
        <v>10</v>
      </c>
      <c r="M328">
        <v>5</v>
      </c>
      <c r="N328" t="s">
        <v>707</v>
      </c>
      <c r="O328">
        <v>66</v>
      </c>
      <c r="P328">
        <v>37</v>
      </c>
      <c r="Q328">
        <v>50</v>
      </c>
      <c r="R328" t="s">
        <v>708</v>
      </c>
      <c r="S328" t="s">
        <v>1540</v>
      </c>
      <c r="T328">
        <v>765</v>
      </c>
      <c r="U328">
        <v>1935</v>
      </c>
      <c r="V328">
        <v>22</v>
      </c>
      <c r="W328" t="s">
        <v>1541</v>
      </c>
      <c r="X328" t="s">
        <v>40</v>
      </c>
      <c r="Y328" t="s">
        <v>40</v>
      </c>
      <c r="Z328" t="s">
        <v>40</v>
      </c>
      <c r="AA328" t="s">
        <v>40</v>
      </c>
      <c r="AB328" t="s">
        <v>40</v>
      </c>
      <c r="AC328" t="s">
        <v>40</v>
      </c>
      <c r="AD328" t="s">
        <v>40</v>
      </c>
      <c r="AE328" t="s">
        <v>40</v>
      </c>
      <c r="AF328" t="s">
        <v>40</v>
      </c>
      <c r="AG328" t="s">
        <v>40</v>
      </c>
      <c r="AH328" t="s">
        <v>40</v>
      </c>
      <c r="AI328" t="s">
        <v>40</v>
      </c>
      <c r="AJ328" t="s">
        <v>40</v>
      </c>
      <c r="AK328" t="s">
        <v>40</v>
      </c>
      <c r="AL328" t="s">
        <v>40</v>
      </c>
      <c r="AM328" t="s">
        <v>40</v>
      </c>
      <c r="AN328" t="s">
        <v>40</v>
      </c>
    </row>
    <row r="329" spans="1:40">
      <c r="A329">
        <v>328</v>
      </c>
      <c r="B329" t="s">
        <v>40</v>
      </c>
      <c r="C329" t="s">
        <v>41</v>
      </c>
      <c r="D329">
        <v>19490</v>
      </c>
      <c r="E329">
        <v>17118</v>
      </c>
      <c r="F329" t="s">
        <v>1542</v>
      </c>
      <c r="G329" t="s">
        <v>1538</v>
      </c>
      <c r="H329" t="s">
        <v>1539</v>
      </c>
      <c r="I329" t="s">
        <v>40</v>
      </c>
      <c r="J329" t="s">
        <v>40</v>
      </c>
      <c r="K329">
        <v>18</v>
      </c>
      <c r="L329">
        <v>9</v>
      </c>
      <c r="M329">
        <v>41</v>
      </c>
      <c r="N329" t="s">
        <v>707</v>
      </c>
      <c r="O329">
        <v>66</v>
      </c>
      <c r="P329">
        <v>38</v>
      </c>
      <c r="Q329">
        <v>46</v>
      </c>
      <c r="R329" t="s">
        <v>708</v>
      </c>
      <c r="S329" t="s">
        <v>1540</v>
      </c>
      <c r="T329">
        <v>785</v>
      </c>
      <c r="U329">
        <v>1935</v>
      </c>
      <c r="V329">
        <v>22</v>
      </c>
      <c r="W329" t="s">
        <v>1541</v>
      </c>
      <c r="X329" t="s">
        <v>40</v>
      </c>
      <c r="Y329" t="s">
        <v>40</v>
      </c>
      <c r="Z329" t="s">
        <v>40</v>
      </c>
      <c r="AA329" t="s">
        <v>40</v>
      </c>
      <c r="AB329" t="s">
        <v>40</v>
      </c>
      <c r="AC329" t="s">
        <v>40</v>
      </c>
      <c r="AD329" t="s">
        <v>40</v>
      </c>
      <c r="AE329" t="s">
        <v>40</v>
      </c>
      <c r="AF329" t="s">
        <v>40</v>
      </c>
      <c r="AG329" t="s">
        <v>40</v>
      </c>
      <c r="AH329" t="s">
        <v>40</v>
      </c>
      <c r="AI329" t="s">
        <v>40</v>
      </c>
      <c r="AJ329" t="s">
        <v>40</v>
      </c>
      <c r="AK329" t="s">
        <v>40</v>
      </c>
      <c r="AL329" t="s">
        <v>40</v>
      </c>
      <c r="AM329" t="s">
        <v>40</v>
      </c>
      <c r="AN329" t="s">
        <v>40</v>
      </c>
    </row>
    <row r="330" spans="1:40">
      <c r="A330">
        <v>329</v>
      </c>
      <c r="B330" t="s">
        <v>40</v>
      </c>
      <c r="C330" t="s">
        <v>41</v>
      </c>
      <c r="D330">
        <v>19492</v>
      </c>
      <c r="E330">
        <v>17118</v>
      </c>
      <c r="F330" t="s">
        <v>1543</v>
      </c>
      <c r="G330" t="s">
        <v>1538</v>
      </c>
      <c r="H330" t="s">
        <v>1539</v>
      </c>
      <c r="I330" t="s">
        <v>40</v>
      </c>
      <c r="J330" t="s">
        <v>40</v>
      </c>
      <c r="K330">
        <v>18</v>
      </c>
      <c r="L330">
        <v>1</v>
      </c>
      <c r="M330">
        <v>43</v>
      </c>
      <c r="N330" t="s">
        <v>707</v>
      </c>
      <c r="O330">
        <v>66</v>
      </c>
      <c r="P330">
        <v>50</v>
      </c>
      <c r="Q330">
        <v>55</v>
      </c>
      <c r="R330" t="s">
        <v>708</v>
      </c>
      <c r="S330" t="s">
        <v>1540</v>
      </c>
      <c r="T330">
        <v>575</v>
      </c>
      <c r="U330">
        <v>2494</v>
      </c>
      <c r="V330">
        <v>24</v>
      </c>
      <c r="W330" t="s">
        <v>1544</v>
      </c>
      <c r="X330" t="s">
        <v>40</v>
      </c>
      <c r="Y330" t="s">
        <v>40</v>
      </c>
      <c r="Z330" t="s">
        <v>40</v>
      </c>
      <c r="AA330" t="s">
        <v>40</v>
      </c>
      <c r="AB330" t="s">
        <v>40</v>
      </c>
      <c r="AC330" t="s">
        <v>40</v>
      </c>
      <c r="AD330" t="s">
        <v>40</v>
      </c>
      <c r="AE330" t="s">
        <v>40</v>
      </c>
      <c r="AF330" t="s">
        <v>40</v>
      </c>
      <c r="AG330" t="s">
        <v>40</v>
      </c>
      <c r="AH330" t="s">
        <v>40</v>
      </c>
      <c r="AI330" t="s">
        <v>40</v>
      </c>
      <c r="AJ330" t="s">
        <v>40</v>
      </c>
      <c r="AK330" t="s">
        <v>40</v>
      </c>
      <c r="AL330" t="s">
        <v>40</v>
      </c>
      <c r="AM330" t="s">
        <v>40</v>
      </c>
      <c r="AN330" t="s">
        <v>40</v>
      </c>
    </row>
    <row r="331" spans="1:40">
      <c r="A331">
        <v>330</v>
      </c>
      <c r="B331" t="s">
        <v>40</v>
      </c>
      <c r="C331" t="s">
        <v>41</v>
      </c>
      <c r="D331">
        <v>19493</v>
      </c>
      <c r="E331">
        <v>17118</v>
      </c>
      <c r="F331" t="s">
        <v>1545</v>
      </c>
      <c r="G331" t="s">
        <v>1538</v>
      </c>
      <c r="H331" t="s">
        <v>1539</v>
      </c>
      <c r="I331" t="s">
        <v>40</v>
      </c>
      <c r="J331" t="s">
        <v>40</v>
      </c>
      <c r="K331">
        <v>18</v>
      </c>
      <c r="L331">
        <v>1</v>
      </c>
      <c r="M331">
        <v>59</v>
      </c>
      <c r="N331" t="s">
        <v>707</v>
      </c>
      <c r="O331">
        <v>66</v>
      </c>
      <c r="P331">
        <v>50</v>
      </c>
      <c r="Q331">
        <v>49</v>
      </c>
      <c r="R331" t="s">
        <v>708</v>
      </c>
      <c r="S331" t="s">
        <v>1540</v>
      </c>
      <c r="T331">
        <v>636</v>
      </c>
      <c r="U331">
        <v>2494</v>
      </c>
      <c r="V331">
        <v>24</v>
      </c>
      <c r="W331" t="s">
        <v>1544</v>
      </c>
      <c r="X331" t="s">
        <v>40</v>
      </c>
      <c r="Y331" t="s">
        <v>40</v>
      </c>
      <c r="Z331" t="s">
        <v>40</v>
      </c>
      <c r="AA331" t="s">
        <v>40</v>
      </c>
      <c r="AB331" t="s">
        <v>40</v>
      </c>
      <c r="AC331" t="s">
        <v>40</v>
      </c>
      <c r="AD331" t="s">
        <v>40</v>
      </c>
      <c r="AE331" t="s">
        <v>40</v>
      </c>
      <c r="AF331" t="s">
        <v>40</v>
      </c>
      <c r="AG331" t="s">
        <v>40</v>
      </c>
      <c r="AH331" t="s">
        <v>40</v>
      </c>
      <c r="AI331" t="s">
        <v>40</v>
      </c>
      <c r="AJ331" t="s">
        <v>40</v>
      </c>
      <c r="AK331" t="s">
        <v>40</v>
      </c>
      <c r="AL331" t="s">
        <v>40</v>
      </c>
      <c r="AM331" t="s">
        <v>40</v>
      </c>
      <c r="AN331" t="s">
        <v>40</v>
      </c>
    </row>
    <row r="332" spans="1:40">
      <c r="A332">
        <v>331</v>
      </c>
      <c r="B332" t="s">
        <v>40</v>
      </c>
      <c r="C332" t="s">
        <v>41</v>
      </c>
      <c r="D332">
        <v>19495</v>
      </c>
      <c r="E332">
        <v>17118</v>
      </c>
      <c r="F332" t="s">
        <v>1546</v>
      </c>
      <c r="G332" t="s">
        <v>1538</v>
      </c>
      <c r="H332" t="s">
        <v>1539</v>
      </c>
      <c r="I332" t="s">
        <v>40</v>
      </c>
      <c r="J332" t="s">
        <v>40</v>
      </c>
      <c r="K332">
        <v>18</v>
      </c>
      <c r="L332">
        <v>14</v>
      </c>
      <c r="M332">
        <v>44</v>
      </c>
      <c r="N332" t="s">
        <v>707</v>
      </c>
      <c r="O332">
        <v>67</v>
      </c>
      <c r="P332">
        <v>0</v>
      </c>
      <c r="Q332">
        <v>25</v>
      </c>
      <c r="R332" t="s">
        <v>708</v>
      </c>
      <c r="S332" t="s">
        <v>1540</v>
      </c>
      <c r="T332">
        <v>297</v>
      </c>
      <c r="U332">
        <v>1876</v>
      </c>
      <c r="V332">
        <v>25</v>
      </c>
      <c r="W332" t="s">
        <v>1547</v>
      </c>
      <c r="X332" t="s">
        <v>40</v>
      </c>
      <c r="Y332" t="s">
        <v>40</v>
      </c>
      <c r="Z332" t="s">
        <v>40</v>
      </c>
      <c r="AA332" t="s">
        <v>40</v>
      </c>
      <c r="AB332" t="s">
        <v>40</v>
      </c>
      <c r="AC332" t="s">
        <v>40</v>
      </c>
      <c r="AD332" t="s">
        <v>40</v>
      </c>
      <c r="AE332" t="s">
        <v>40</v>
      </c>
      <c r="AF332" t="s">
        <v>40</v>
      </c>
      <c r="AG332" t="s">
        <v>40</v>
      </c>
      <c r="AH332" t="s">
        <v>40</v>
      </c>
      <c r="AI332" t="s">
        <v>40</v>
      </c>
      <c r="AJ332" t="s">
        <v>40</v>
      </c>
      <c r="AK332" t="s">
        <v>40</v>
      </c>
      <c r="AL332" t="s">
        <v>40</v>
      </c>
      <c r="AM332" t="s">
        <v>40</v>
      </c>
      <c r="AN332" t="s">
        <v>40</v>
      </c>
    </row>
    <row r="333" spans="1:40">
      <c r="A333">
        <v>332</v>
      </c>
      <c r="B333" t="s">
        <v>40</v>
      </c>
      <c r="C333" t="s">
        <v>41</v>
      </c>
      <c r="D333">
        <v>19496</v>
      </c>
      <c r="E333">
        <v>17118</v>
      </c>
      <c r="F333" t="s">
        <v>1548</v>
      </c>
      <c r="G333" t="s">
        <v>1538</v>
      </c>
      <c r="H333" t="s">
        <v>1539</v>
      </c>
      <c r="I333" t="s">
        <v>40</v>
      </c>
      <c r="J333" t="s">
        <v>40</v>
      </c>
      <c r="K333">
        <v>18</v>
      </c>
      <c r="L333">
        <v>14</v>
      </c>
      <c r="M333">
        <v>39</v>
      </c>
      <c r="N333" t="s">
        <v>707</v>
      </c>
      <c r="O333">
        <v>67</v>
      </c>
      <c r="P333">
        <v>0</v>
      </c>
      <c r="Q333">
        <v>8</v>
      </c>
      <c r="R333" t="s">
        <v>708</v>
      </c>
      <c r="S333" t="s">
        <v>1540</v>
      </c>
      <c r="T333">
        <v>288</v>
      </c>
      <c r="U333">
        <v>1876</v>
      </c>
      <c r="V333">
        <v>25</v>
      </c>
      <c r="W333" t="s">
        <v>1547</v>
      </c>
      <c r="X333" t="s">
        <v>40</v>
      </c>
      <c r="Y333" t="s">
        <v>40</v>
      </c>
      <c r="Z333" t="s">
        <v>40</v>
      </c>
      <c r="AA333" t="s">
        <v>40</v>
      </c>
      <c r="AB333" t="s">
        <v>40</v>
      </c>
      <c r="AC333" t="s">
        <v>40</v>
      </c>
      <c r="AD333" t="s">
        <v>40</v>
      </c>
      <c r="AE333" t="s">
        <v>40</v>
      </c>
      <c r="AF333" t="s">
        <v>40</v>
      </c>
      <c r="AG333" t="s">
        <v>40</v>
      </c>
      <c r="AH333" t="s">
        <v>40</v>
      </c>
      <c r="AI333" t="s">
        <v>40</v>
      </c>
      <c r="AJ333" t="s">
        <v>40</v>
      </c>
      <c r="AK333" t="s">
        <v>40</v>
      </c>
      <c r="AL333" t="s">
        <v>40</v>
      </c>
      <c r="AM333" t="s">
        <v>40</v>
      </c>
      <c r="AN333" t="s">
        <v>40</v>
      </c>
    </row>
    <row r="334" spans="1:40">
      <c r="A334">
        <v>333</v>
      </c>
      <c r="B334" t="s">
        <v>40</v>
      </c>
      <c r="C334" t="s">
        <v>41</v>
      </c>
      <c r="D334">
        <v>19498</v>
      </c>
      <c r="E334">
        <v>17458</v>
      </c>
      <c r="F334" t="s">
        <v>1549</v>
      </c>
      <c r="G334" t="s">
        <v>1010</v>
      </c>
      <c r="H334" t="s">
        <v>713</v>
      </c>
      <c r="I334" t="s">
        <v>40</v>
      </c>
      <c r="J334" t="s">
        <v>40</v>
      </c>
      <c r="K334" t="s">
        <v>40</v>
      </c>
      <c r="L334" t="s">
        <v>40</v>
      </c>
      <c r="M334" t="s">
        <v>40</v>
      </c>
      <c r="N334" t="s">
        <v>40</v>
      </c>
      <c r="O334" t="s">
        <v>40</v>
      </c>
      <c r="P334" t="s">
        <v>40</v>
      </c>
      <c r="Q334" t="s">
        <v>40</v>
      </c>
      <c r="R334" t="s">
        <v>40</v>
      </c>
      <c r="S334" t="s">
        <v>1550</v>
      </c>
      <c r="T334">
        <v>448</v>
      </c>
      <c r="U334" t="s">
        <v>1011</v>
      </c>
      <c r="V334">
        <v>26</v>
      </c>
      <c r="W334" t="s">
        <v>40</v>
      </c>
      <c r="X334" t="s">
        <v>40</v>
      </c>
      <c r="Y334" t="s">
        <v>40</v>
      </c>
      <c r="Z334" t="s">
        <v>40</v>
      </c>
      <c r="AA334" t="s">
        <v>40</v>
      </c>
      <c r="AB334" t="s">
        <v>40</v>
      </c>
      <c r="AC334" t="s">
        <v>40</v>
      </c>
      <c r="AD334" t="s">
        <v>40</v>
      </c>
      <c r="AE334" t="s">
        <v>40</v>
      </c>
      <c r="AF334" t="s">
        <v>40</v>
      </c>
      <c r="AG334" t="s">
        <v>40</v>
      </c>
      <c r="AH334" t="s">
        <v>40</v>
      </c>
      <c r="AI334" t="s">
        <v>40</v>
      </c>
      <c r="AJ334" t="s">
        <v>40</v>
      </c>
      <c r="AK334" t="s">
        <v>40</v>
      </c>
      <c r="AL334" t="s">
        <v>40</v>
      </c>
      <c r="AM334" t="s">
        <v>40</v>
      </c>
      <c r="AN334" t="s">
        <v>40</v>
      </c>
    </row>
    <row r="335" spans="1:40">
      <c r="A335">
        <v>334</v>
      </c>
      <c r="B335" t="s">
        <v>40</v>
      </c>
      <c r="C335" t="s">
        <v>41</v>
      </c>
      <c r="D335">
        <v>19499</v>
      </c>
      <c r="E335">
        <v>17458</v>
      </c>
      <c r="F335" t="s">
        <v>1013</v>
      </c>
      <c r="G335" t="s">
        <v>1010</v>
      </c>
      <c r="H335" t="s">
        <v>713</v>
      </c>
      <c r="I335" t="s">
        <v>40</v>
      </c>
      <c r="J335" t="s">
        <v>40</v>
      </c>
      <c r="K335" t="s">
        <v>40</v>
      </c>
      <c r="L335" t="s">
        <v>40</v>
      </c>
      <c r="M335" t="s">
        <v>40</v>
      </c>
      <c r="N335" t="s">
        <v>40</v>
      </c>
      <c r="O335" t="s">
        <v>40</v>
      </c>
      <c r="P335" t="s">
        <v>40</v>
      </c>
      <c r="Q335" t="s">
        <v>40</v>
      </c>
      <c r="R335" t="s">
        <v>40</v>
      </c>
      <c r="S335" t="s">
        <v>1551</v>
      </c>
      <c r="T335">
        <v>250</v>
      </c>
      <c r="U335">
        <v>1500</v>
      </c>
      <c r="V335">
        <v>25.5</v>
      </c>
      <c r="W335" t="s">
        <v>40</v>
      </c>
      <c r="X335" t="s">
        <v>40</v>
      </c>
      <c r="Y335" t="s">
        <v>40</v>
      </c>
      <c r="Z335" t="s">
        <v>40</v>
      </c>
      <c r="AA335" t="s">
        <v>40</v>
      </c>
      <c r="AB335" t="s">
        <v>40</v>
      </c>
      <c r="AC335" t="s">
        <v>40</v>
      </c>
      <c r="AD335" t="s">
        <v>40</v>
      </c>
      <c r="AE335" t="s">
        <v>40</v>
      </c>
      <c r="AF335" t="s">
        <v>40</v>
      </c>
      <c r="AG335" t="s">
        <v>40</v>
      </c>
      <c r="AH335" t="s">
        <v>40</v>
      </c>
      <c r="AI335" t="s">
        <v>40</v>
      </c>
      <c r="AJ335" t="s">
        <v>40</v>
      </c>
      <c r="AK335" t="s">
        <v>40</v>
      </c>
      <c r="AL335" t="s">
        <v>40</v>
      </c>
      <c r="AM335" t="s">
        <v>40</v>
      </c>
      <c r="AN335" t="s">
        <v>40</v>
      </c>
    </row>
    <row r="336" spans="1:40">
      <c r="A336">
        <v>335</v>
      </c>
      <c r="B336" t="s">
        <v>40</v>
      </c>
      <c r="C336" t="s">
        <v>41</v>
      </c>
      <c r="D336">
        <v>19500</v>
      </c>
      <c r="E336">
        <v>17458</v>
      </c>
      <c r="F336" t="s">
        <v>1016</v>
      </c>
      <c r="G336" t="s">
        <v>1010</v>
      </c>
      <c r="H336" t="s">
        <v>713</v>
      </c>
      <c r="I336" t="s">
        <v>40</v>
      </c>
      <c r="J336" t="s">
        <v>40</v>
      </c>
      <c r="K336" t="s">
        <v>40</v>
      </c>
      <c r="L336" t="s">
        <v>40</v>
      </c>
      <c r="M336" t="s">
        <v>40</v>
      </c>
      <c r="N336" t="s">
        <v>40</v>
      </c>
      <c r="O336" t="s">
        <v>40</v>
      </c>
      <c r="P336" t="s">
        <v>40</v>
      </c>
      <c r="Q336" t="s">
        <v>40</v>
      </c>
      <c r="R336" t="s">
        <v>40</v>
      </c>
      <c r="S336" t="s">
        <v>1552</v>
      </c>
      <c r="T336">
        <v>357</v>
      </c>
      <c r="U336">
        <v>1500</v>
      </c>
      <c r="V336">
        <v>22.5</v>
      </c>
      <c r="W336" t="s">
        <v>40</v>
      </c>
      <c r="X336" t="s">
        <v>40</v>
      </c>
      <c r="Y336" t="s">
        <v>40</v>
      </c>
      <c r="Z336" t="s">
        <v>40</v>
      </c>
      <c r="AA336" t="s">
        <v>40</v>
      </c>
      <c r="AB336" t="s">
        <v>40</v>
      </c>
      <c r="AC336" t="s">
        <v>40</v>
      </c>
      <c r="AD336" t="s">
        <v>40</v>
      </c>
      <c r="AE336" t="s">
        <v>40</v>
      </c>
      <c r="AF336" t="s">
        <v>40</v>
      </c>
      <c r="AG336" t="s">
        <v>40</v>
      </c>
      <c r="AH336" t="s">
        <v>40</v>
      </c>
      <c r="AI336" t="s">
        <v>40</v>
      </c>
      <c r="AJ336" t="s">
        <v>40</v>
      </c>
      <c r="AK336" t="s">
        <v>40</v>
      </c>
      <c r="AL336" t="s">
        <v>40</v>
      </c>
      <c r="AM336" t="s">
        <v>40</v>
      </c>
      <c r="AN336" t="s">
        <v>40</v>
      </c>
    </row>
    <row r="337" spans="1:40">
      <c r="A337">
        <v>336</v>
      </c>
      <c r="B337" t="s">
        <v>40</v>
      </c>
      <c r="C337" t="s">
        <v>41</v>
      </c>
      <c r="D337">
        <v>19501</v>
      </c>
      <c r="E337">
        <v>17458</v>
      </c>
      <c r="F337" t="s">
        <v>1018</v>
      </c>
      <c r="G337" t="s">
        <v>1010</v>
      </c>
      <c r="H337" t="s">
        <v>713</v>
      </c>
      <c r="I337" t="s">
        <v>40</v>
      </c>
      <c r="J337" t="s">
        <v>40</v>
      </c>
      <c r="K337" t="s">
        <v>40</v>
      </c>
      <c r="L337" t="s">
        <v>40</v>
      </c>
      <c r="M337" t="s">
        <v>40</v>
      </c>
      <c r="N337" t="s">
        <v>40</v>
      </c>
      <c r="O337" t="s">
        <v>40</v>
      </c>
      <c r="P337" t="s">
        <v>40</v>
      </c>
      <c r="Q337" t="s">
        <v>40</v>
      </c>
      <c r="R337" t="s">
        <v>40</v>
      </c>
      <c r="S337" t="s">
        <v>1553</v>
      </c>
      <c r="T337">
        <v>298</v>
      </c>
      <c r="U337" t="s">
        <v>1019</v>
      </c>
      <c r="V337">
        <v>27</v>
      </c>
      <c r="W337" t="s">
        <v>40</v>
      </c>
      <c r="X337" t="s">
        <v>40</v>
      </c>
      <c r="Y337" t="s">
        <v>40</v>
      </c>
      <c r="Z337" t="s">
        <v>40</v>
      </c>
      <c r="AA337" t="s">
        <v>40</v>
      </c>
      <c r="AB337" t="s">
        <v>40</v>
      </c>
      <c r="AC337" t="s">
        <v>40</v>
      </c>
      <c r="AD337" t="s">
        <v>40</v>
      </c>
      <c r="AE337" t="s">
        <v>40</v>
      </c>
      <c r="AF337" t="s">
        <v>40</v>
      </c>
      <c r="AG337" t="s">
        <v>40</v>
      </c>
      <c r="AH337" t="s">
        <v>40</v>
      </c>
      <c r="AI337" t="s">
        <v>40</v>
      </c>
      <c r="AJ337" t="s">
        <v>40</v>
      </c>
      <c r="AK337" t="s">
        <v>40</v>
      </c>
      <c r="AL337" t="s">
        <v>40</v>
      </c>
      <c r="AM337" t="s">
        <v>40</v>
      </c>
      <c r="AN337" t="s">
        <v>40</v>
      </c>
    </row>
    <row r="338" spans="1:40">
      <c r="A338">
        <v>337</v>
      </c>
      <c r="B338" t="s">
        <v>40</v>
      </c>
      <c r="C338" t="s">
        <v>41</v>
      </c>
      <c r="D338">
        <v>19522</v>
      </c>
      <c r="E338">
        <v>17428</v>
      </c>
      <c r="F338" t="s">
        <v>1554</v>
      </c>
      <c r="G338" t="s">
        <v>40</v>
      </c>
      <c r="H338" t="s">
        <v>706</v>
      </c>
      <c r="I338" t="s">
        <v>40</v>
      </c>
      <c r="J338" t="s">
        <v>40</v>
      </c>
      <c r="K338">
        <v>10</v>
      </c>
      <c r="L338">
        <v>2</v>
      </c>
      <c r="M338">
        <v>16</v>
      </c>
      <c r="N338" t="s">
        <v>707</v>
      </c>
      <c r="O338">
        <v>84</v>
      </c>
      <c r="P338">
        <v>8</v>
      </c>
      <c r="Q338">
        <v>17</v>
      </c>
      <c r="R338" t="s">
        <v>708</v>
      </c>
      <c r="S338" t="s">
        <v>40</v>
      </c>
      <c r="T338">
        <v>1200</v>
      </c>
      <c r="U338">
        <v>2500</v>
      </c>
      <c r="V338">
        <v>21</v>
      </c>
      <c r="W338" t="s">
        <v>921</v>
      </c>
      <c r="X338" t="s">
        <v>40</v>
      </c>
      <c r="Y338" t="s">
        <v>40</v>
      </c>
      <c r="Z338" t="s">
        <v>40</v>
      </c>
      <c r="AA338" t="s">
        <v>40</v>
      </c>
      <c r="AB338" t="s">
        <v>40</v>
      </c>
      <c r="AC338" t="s">
        <v>40</v>
      </c>
      <c r="AD338" t="s">
        <v>40</v>
      </c>
      <c r="AE338" t="s">
        <v>40</v>
      </c>
      <c r="AF338" t="s">
        <v>40</v>
      </c>
      <c r="AG338" t="s">
        <v>40</v>
      </c>
      <c r="AH338" t="s">
        <v>40</v>
      </c>
      <c r="AI338" t="s">
        <v>40</v>
      </c>
      <c r="AJ338" t="s">
        <v>40</v>
      </c>
      <c r="AK338" t="s">
        <v>40</v>
      </c>
      <c r="AL338" t="s">
        <v>40</v>
      </c>
      <c r="AM338" t="s">
        <v>40</v>
      </c>
      <c r="AN338" t="s">
        <v>40</v>
      </c>
    </row>
    <row r="339" spans="1:40">
      <c r="A339">
        <v>338</v>
      </c>
      <c r="B339" t="s">
        <v>40</v>
      </c>
      <c r="C339" t="s">
        <v>41</v>
      </c>
      <c r="D339">
        <v>19523</v>
      </c>
      <c r="E339">
        <v>17429</v>
      </c>
      <c r="F339" t="s">
        <v>1555</v>
      </c>
      <c r="G339" t="s">
        <v>1556</v>
      </c>
      <c r="H339" t="s">
        <v>698</v>
      </c>
      <c r="I339">
        <v>999</v>
      </c>
      <c r="J339">
        <v>999</v>
      </c>
      <c r="K339">
        <v>999</v>
      </c>
      <c r="L339">
        <v>999</v>
      </c>
      <c r="M339">
        <v>999</v>
      </c>
      <c r="N339">
        <v>999</v>
      </c>
      <c r="O339">
        <v>999</v>
      </c>
      <c r="P339">
        <v>999</v>
      </c>
      <c r="Q339">
        <v>999</v>
      </c>
      <c r="R339">
        <v>999</v>
      </c>
      <c r="S339" t="s">
        <v>40</v>
      </c>
      <c r="T339" t="s">
        <v>1557</v>
      </c>
      <c r="U339">
        <v>1500</v>
      </c>
      <c r="V339">
        <v>18</v>
      </c>
      <c r="W339" t="s">
        <v>818</v>
      </c>
      <c r="X339" t="s">
        <v>40</v>
      </c>
      <c r="Y339" t="s">
        <v>40</v>
      </c>
      <c r="Z339" t="s">
        <v>40</v>
      </c>
      <c r="AA339" t="s">
        <v>40</v>
      </c>
      <c r="AB339" t="s">
        <v>40</v>
      </c>
      <c r="AC339" t="s">
        <v>40</v>
      </c>
      <c r="AD339" t="s">
        <v>40</v>
      </c>
      <c r="AE339" t="s">
        <v>40</v>
      </c>
      <c r="AF339" t="s">
        <v>40</v>
      </c>
      <c r="AG339" t="s">
        <v>40</v>
      </c>
      <c r="AH339" t="s">
        <v>40</v>
      </c>
      <c r="AI339" t="s">
        <v>40</v>
      </c>
      <c r="AJ339" t="s">
        <v>40</v>
      </c>
      <c r="AK339" t="s">
        <v>40</v>
      </c>
      <c r="AL339" t="s">
        <v>40</v>
      </c>
      <c r="AM339" t="s">
        <v>40</v>
      </c>
      <c r="AN339" t="s">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01731-DF3C-4AA6-BBD5-04D704624614}">
  <dimension ref="A1:AW2114"/>
  <sheetViews>
    <sheetView tabSelected="1" topLeftCell="F1" workbookViewId="0">
      <selection activeCell="P1" sqref="P1:P1048576"/>
    </sheetView>
  </sheetViews>
  <sheetFormatPr defaultRowHeight="14.45"/>
  <cols>
    <col min="1" max="1" width="6.5703125" customWidth="1"/>
    <col min="2" max="2" width="7.5703125" customWidth="1"/>
    <col min="3" max="3" width="13.140625" customWidth="1"/>
    <col min="4" max="4" width="17.140625" customWidth="1"/>
    <col min="5" max="5" width="35.140625" customWidth="1"/>
    <col min="6" max="6" width="15.140625" bestFit="1" customWidth="1"/>
    <col min="7" max="7" width="27" customWidth="1"/>
    <col min="8" max="8" width="8.28515625" style="4" customWidth="1"/>
    <col min="9" max="10" width="26.140625" customWidth="1"/>
    <col min="11" max="11" width="13.5703125" bestFit="1" customWidth="1"/>
    <col min="12" max="12" width="17.7109375" bestFit="1" customWidth="1"/>
    <col min="13" max="13" width="10.28515625" customWidth="1"/>
    <col min="14" max="14" width="11.42578125" hidden="1" customWidth="1"/>
    <col min="15" max="15" width="37.42578125" customWidth="1"/>
    <col min="16" max="16" width="37.42578125" style="27" customWidth="1"/>
    <col min="17" max="17" width="9.5703125" customWidth="1"/>
    <col min="18" max="18" width="23.28515625" customWidth="1"/>
    <col min="19" max="19" width="15.140625" customWidth="1"/>
    <col min="20" max="20" width="9.140625" customWidth="1"/>
    <col min="21" max="21" width="12.42578125" customWidth="1"/>
    <col min="22" max="22" width="12.5703125" customWidth="1"/>
    <col min="23" max="24" width="9.140625" customWidth="1"/>
    <col min="25" max="25" width="7" customWidth="1"/>
    <col min="26" max="26" width="18.5703125" customWidth="1"/>
    <col min="27" max="27" width="22" hidden="1" customWidth="1"/>
    <col min="28" max="28" width="12.5703125" customWidth="1"/>
    <col min="29" max="29" width="10.28515625" customWidth="1"/>
    <col min="30" max="30" width="9" customWidth="1"/>
    <col min="31" max="31" width="9.5703125" customWidth="1"/>
    <col min="32" max="32" width="12.7109375" customWidth="1"/>
    <col min="33" max="33" width="10.5703125" customWidth="1"/>
    <col min="34" max="34" width="10.28515625" customWidth="1"/>
    <col min="35" max="35" width="10.7109375" customWidth="1"/>
    <col min="36" max="36" width="21.28515625" customWidth="1"/>
    <col min="44" max="44" width="18.140625" customWidth="1"/>
    <col min="45" max="45" width="11.28515625" hidden="1" customWidth="1"/>
  </cols>
  <sheetData>
    <row r="1" spans="1:48" ht="15">
      <c r="A1" s="1" t="s">
        <v>654</v>
      </c>
      <c r="B1" s="1" t="s">
        <v>2</v>
      </c>
      <c r="C1" s="1" t="s">
        <v>1558</v>
      </c>
      <c r="D1" s="1" t="s">
        <v>3</v>
      </c>
      <c r="E1" s="1" t="s">
        <v>656</v>
      </c>
      <c r="F1" s="1" t="s">
        <v>1559</v>
      </c>
      <c r="G1" s="2" t="s">
        <v>1560</v>
      </c>
      <c r="H1" s="3" t="s">
        <v>1561</v>
      </c>
      <c r="I1" s="1" t="s">
        <v>1562</v>
      </c>
      <c r="J1" s="1" t="s">
        <v>1563</v>
      </c>
      <c r="K1" s="1" t="s">
        <v>1564</v>
      </c>
      <c r="L1" s="1" t="s">
        <v>1565</v>
      </c>
      <c r="M1" s="1" t="s">
        <v>1566</v>
      </c>
      <c r="N1" s="1" t="s">
        <v>1567</v>
      </c>
      <c r="O1" s="1" t="s">
        <v>1568</v>
      </c>
      <c r="P1" s="26" t="s">
        <v>1569</v>
      </c>
      <c r="Q1" s="1" t="s">
        <v>1570</v>
      </c>
      <c r="R1" s="1" t="s">
        <v>1571</v>
      </c>
      <c r="S1" s="1" t="s">
        <v>1572</v>
      </c>
      <c r="T1" s="1" t="s">
        <v>1573</v>
      </c>
      <c r="U1" s="1" t="s">
        <v>1574</v>
      </c>
      <c r="V1" s="1" t="s">
        <v>1575</v>
      </c>
      <c r="W1" s="1" t="s">
        <v>1576</v>
      </c>
      <c r="X1" s="1" t="s">
        <v>1577</v>
      </c>
      <c r="Y1" s="1" t="s">
        <v>1578</v>
      </c>
      <c r="Z1" s="1" t="s">
        <v>1579</v>
      </c>
      <c r="AA1" s="1" t="s">
        <v>1580</v>
      </c>
      <c r="AB1" s="1" t="s">
        <v>1581</v>
      </c>
      <c r="AC1" s="1" t="s">
        <v>1582</v>
      </c>
      <c r="AD1" s="1" t="s">
        <v>1583</v>
      </c>
      <c r="AE1" s="1" t="s">
        <v>1584</v>
      </c>
      <c r="AF1" s="1" t="s">
        <v>1585</v>
      </c>
      <c r="AG1" s="1" t="s">
        <v>1586</v>
      </c>
      <c r="AH1" s="1" t="s">
        <v>1587</v>
      </c>
      <c r="AI1" s="1" t="s">
        <v>1588</v>
      </c>
      <c r="AJ1" s="1" t="s">
        <v>1589</v>
      </c>
      <c r="AK1" s="1" t="s">
        <v>1590</v>
      </c>
      <c r="AL1" s="1" t="s">
        <v>1591</v>
      </c>
      <c r="AM1" s="1" t="s">
        <v>1592</v>
      </c>
      <c r="AN1" s="1" t="s">
        <v>1593</v>
      </c>
      <c r="AO1" s="1" t="s">
        <v>1594</v>
      </c>
      <c r="AP1" s="1" t="s">
        <v>1595</v>
      </c>
      <c r="AQ1" s="1" t="s">
        <v>1596</v>
      </c>
      <c r="AR1" s="1" t="s">
        <v>1597</v>
      </c>
      <c r="AS1" s="1" t="s">
        <v>1598</v>
      </c>
      <c r="AT1" s="1" t="s">
        <v>1599</v>
      </c>
      <c r="AV1" t="s">
        <v>1600</v>
      </c>
    </row>
    <row r="2" spans="1:48" ht="15">
      <c r="A2" t="s">
        <v>41</v>
      </c>
      <c r="B2" t="s">
        <v>41</v>
      </c>
      <c r="C2">
        <v>144</v>
      </c>
      <c r="D2">
        <v>69</v>
      </c>
      <c r="E2" t="s">
        <v>691</v>
      </c>
      <c r="F2">
        <v>767</v>
      </c>
      <c r="H2" s="4">
        <v>15525</v>
      </c>
      <c r="I2" t="s">
        <v>1601</v>
      </c>
      <c r="J2" t="s">
        <v>1602</v>
      </c>
      <c r="M2">
        <v>26</v>
      </c>
      <c r="O2" t="s">
        <v>1603</v>
      </c>
      <c r="R2">
        <v>8.1999999999999993</v>
      </c>
      <c r="S2" t="s">
        <v>1604</v>
      </c>
      <c r="T2" t="s">
        <v>1605</v>
      </c>
      <c r="W2">
        <v>0.6</v>
      </c>
      <c r="Y2">
        <v>18</v>
      </c>
      <c r="AA2" t="s">
        <v>1606</v>
      </c>
      <c r="AH2" t="s">
        <v>1607</v>
      </c>
      <c r="AJ2" t="s">
        <v>1608</v>
      </c>
      <c r="AK2">
        <v>1</v>
      </c>
      <c r="AL2" t="s">
        <v>1609</v>
      </c>
      <c r="AN2" t="s">
        <v>1610</v>
      </c>
      <c r="AR2">
        <v>7</v>
      </c>
    </row>
    <row r="3" spans="1:48" ht="15">
      <c r="A3" t="s">
        <v>41</v>
      </c>
      <c r="B3" t="s">
        <v>41</v>
      </c>
      <c r="C3">
        <v>144</v>
      </c>
      <c r="D3">
        <v>69</v>
      </c>
      <c r="E3" t="s">
        <v>691</v>
      </c>
      <c r="F3">
        <v>767</v>
      </c>
      <c r="H3" s="4">
        <v>15375</v>
      </c>
      <c r="I3" t="s">
        <v>1601</v>
      </c>
      <c r="J3" t="s">
        <v>1602</v>
      </c>
      <c r="M3">
        <v>26</v>
      </c>
      <c r="O3" t="s">
        <v>1611</v>
      </c>
      <c r="R3">
        <v>37.200000000000003</v>
      </c>
      <c r="S3" t="s">
        <v>1604</v>
      </c>
      <c r="T3" t="s">
        <v>1605</v>
      </c>
      <c r="W3">
        <v>2.9</v>
      </c>
      <c r="Y3">
        <v>18</v>
      </c>
      <c r="AA3" t="s">
        <v>1606</v>
      </c>
      <c r="AH3" t="s">
        <v>1607</v>
      </c>
      <c r="AJ3" t="s">
        <v>1608</v>
      </c>
      <c r="AK3">
        <v>1</v>
      </c>
      <c r="AL3" t="s">
        <v>1609</v>
      </c>
      <c r="AN3" t="s">
        <v>1610</v>
      </c>
      <c r="AR3">
        <v>4</v>
      </c>
    </row>
    <row r="4" spans="1:48" ht="15">
      <c r="B4" t="s">
        <v>41</v>
      </c>
      <c r="C4">
        <v>3018</v>
      </c>
      <c r="D4">
        <v>351</v>
      </c>
      <c r="E4" t="s">
        <v>702</v>
      </c>
      <c r="F4">
        <v>9673</v>
      </c>
      <c r="H4" s="4">
        <v>15562</v>
      </c>
      <c r="I4">
        <v>999</v>
      </c>
      <c r="J4" t="s">
        <v>1612</v>
      </c>
      <c r="K4">
        <v>999</v>
      </c>
      <c r="L4">
        <v>999</v>
      </c>
      <c r="M4">
        <v>999</v>
      </c>
      <c r="N4">
        <v>999</v>
      </c>
      <c r="O4" t="s">
        <v>1613</v>
      </c>
      <c r="R4">
        <v>26</v>
      </c>
      <c r="S4" t="s">
        <v>1614</v>
      </c>
      <c r="T4" t="s">
        <v>1615</v>
      </c>
      <c r="U4">
        <v>999</v>
      </c>
      <c r="V4">
        <v>999</v>
      </c>
      <c r="W4">
        <v>2.23</v>
      </c>
      <c r="X4">
        <v>999</v>
      </c>
      <c r="Y4">
        <v>30</v>
      </c>
      <c r="Z4">
        <v>999</v>
      </c>
      <c r="AA4" t="s">
        <v>1606</v>
      </c>
      <c r="AB4" t="s">
        <v>1616</v>
      </c>
      <c r="AC4">
        <v>20</v>
      </c>
      <c r="AD4" t="s">
        <v>1617</v>
      </c>
      <c r="AE4">
        <v>0</v>
      </c>
      <c r="AF4" t="s">
        <v>1618</v>
      </c>
      <c r="AG4">
        <v>1.32</v>
      </c>
      <c r="AH4" t="s">
        <v>1619</v>
      </c>
      <c r="AI4" t="s">
        <v>1620</v>
      </c>
      <c r="AJ4" t="s">
        <v>1621</v>
      </c>
      <c r="AK4">
        <v>3</v>
      </c>
      <c r="AL4" t="s">
        <v>1622</v>
      </c>
      <c r="AM4">
        <v>999</v>
      </c>
      <c r="AN4">
        <v>999</v>
      </c>
      <c r="AO4" t="s">
        <v>1623</v>
      </c>
      <c r="AP4">
        <v>999</v>
      </c>
      <c r="AQ4">
        <v>999</v>
      </c>
      <c r="AR4">
        <v>999</v>
      </c>
      <c r="AT4" t="s">
        <v>1624</v>
      </c>
    </row>
    <row r="5" spans="1:48" ht="15">
      <c r="B5" t="s">
        <v>41</v>
      </c>
      <c r="C5">
        <v>3018</v>
      </c>
      <c r="D5">
        <v>351</v>
      </c>
      <c r="E5" t="s">
        <v>702</v>
      </c>
      <c r="F5">
        <v>9673</v>
      </c>
      <c r="H5" s="4">
        <v>15559</v>
      </c>
      <c r="I5">
        <v>999</v>
      </c>
      <c r="J5" t="s">
        <v>1612</v>
      </c>
      <c r="K5">
        <v>999</v>
      </c>
      <c r="L5">
        <v>999</v>
      </c>
      <c r="M5">
        <v>999</v>
      </c>
      <c r="N5">
        <v>999</v>
      </c>
      <c r="O5" t="s">
        <v>1611</v>
      </c>
      <c r="R5">
        <v>50.95</v>
      </c>
      <c r="S5" t="s">
        <v>1625</v>
      </c>
      <c r="T5" t="s">
        <v>1626</v>
      </c>
      <c r="U5">
        <v>999</v>
      </c>
      <c r="V5">
        <v>999</v>
      </c>
      <c r="W5">
        <v>37.200000000000003</v>
      </c>
      <c r="X5">
        <v>999</v>
      </c>
      <c r="Y5">
        <v>6</v>
      </c>
      <c r="Z5">
        <v>999</v>
      </c>
      <c r="AA5" t="s">
        <v>1606</v>
      </c>
      <c r="AB5" t="s">
        <v>1627</v>
      </c>
      <c r="AC5">
        <v>0</v>
      </c>
      <c r="AD5">
        <v>999</v>
      </c>
      <c r="AE5">
        <v>999</v>
      </c>
      <c r="AF5">
        <v>999</v>
      </c>
      <c r="AG5">
        <v>999</v>
      </c>
      <c r="AH5">
        <v>999</v>
      </c>
      <c r="AI5">
        <v>999</v>
      </c>
      <c r="AJ5" t="s">
        <v>1621</v>
      </c>
      <c r="AK5">
        <v>3</v>
      </c>
      <c r="AL5" t="s">
        <v>1622</v>
      </c>
      <c r="AM5">
        <v>999</v>
      </c>
      <c r="AN5">
        <v>999</v>
      </c>
      <c r="AO5" t="s">
        <v>1623</v>
      </c>
      <c r="AP5">
        <v>999</v>
      </c>
      <c r="AQ5">
        <v>999</v>
      </c>
      <c r="AR5" t="s">
        <v>1628</v>
      </c>
    </row>
    <row r="6" spans="1:48" ht="15">
      <c r="B6" t="s">
        <v>41</v>
      </c>
      <c r="C6">
        <v>3016</v>
      </c>
      <c r="D6">
        <v>351</v>
      </c>
      <c r="E6" t="s">
        <v>696</v>
      </c>
      <c r="F6">
        <v>9671</v>
      </c>
      <c r="H6" s="4">
        <v>15560</v>
      </c>
      <c r="I6">
        <v>999</v>
      </c>
      <c r="J6" t="s">
        <v>1629</v>
      </c>
      <c r="K6">
        <v>999</v>
      </c>
      <c r="L6">
        <v>999</v>
      </c>
      <c r="M6">
        <v>999</v>
      </c>
      <c r="N6">
        <v>999</v>
      </c>
      <c r="O6" t="s">
        <v>1613</v>
      </c>
      <c r="R6">
        <v>30.64</v>
      </c>
      <c r="S6" t="s">
        <v>1614</v>
      </c>
      <c r="T6" t="s">
        <v>1615</v>
      </c>
      <c r="U6">
        <v>999</v>
      </c>
      <c r="V6">
        <v>999</v>
      </c>
      <c r="W6">
        <v>2.64</v>
      </c>
      <c r="X6">
        <v>999</v>
      </c>
      <c r="Y6">
        <v>30</v>
      </c>
      <c r="Z6" t="s">
        <v>1630</v>
      </c>
      <c r="AA6" t="s">
        <v>1606</v>
      </c>
      <c r="AB6" t="s">
        <v>1616</v>
      </c>
      <c r="AC6">
        <v>20</v>
      </c>
      <c r="AD6" t="s">
        <v>1617</v>
      </c>
      <c r="AE6">
        <v>0</v>
      </c>
      <c r="AF6" t="s">
        <v>1618</v>
      </c>
      <c r="AG6">
        <v>1.27</v>
      </c>
      <c r="AH6" t="s">
        <v>1619</v>
      </c>
      <c r="AI6" t="s">
        <v>1620</v>
      </c>
      <c r="AJ6" t="s">
        <v>1621</v>
      </c>
      <c r="AK6" t="s">
        <v>1631</v>
      </c>
      <c r="AL6" t="s">
        <v>1632</v>
      </c>
      <c r="AM6" t="s">
        <v>1633</v>
      </c>
      <c r="AN6">
        <v>999</v>
      </c>
      <c r="AO6">
        <v>999</v>
      </c>
      <c r="AP6">
        <v>999</v>
      </c>
      <c r="AQ6">
        <v>999</v>
      </c>
      <c r="AR6">
        <v>999</v>
      </c>
      <c r="AT6" t="s">
        <v>1624</v>
      </c>
    </row>
    <row r="7" spans="1:48" ht="15">
      <c r="B7" t="s">
        <v>41</v>
      </c>
      <c r="C7">
        <v>3016</v>
      </c>
      <c r="D7">
        <v>351</v>
      </c>
      <c r="E7" t="s">
        <v>696</v>
      </c>
      <c r="F7">
        <v>9671</v>
      </c>
      <c r="H7" s="4">
        <v>15557</v>
      </c>
      <c r="I7">
        <v>999</v>
      </c>
      <c r="J7" t="s">
        <v>1629</v>
      </c>
      <c r="K7">
        <v>999</v>
      </c>
      <c r="L7">
        <v>999</v>
      </c>
      <c r="M7">
        <v>999</v>
      </c>
      <c r="N7">
        <v>999</v>
      </c>
      <c r="O7" t="s">
        <v>1611</v>
      </c>
      <c r="R7">
        <v>83.97</v>
      </c>
      <c r="S7" t="s">
        <v>1625</v>
      </c>
      <c r="T7" t="s">
        <v>1634</v>
      </c>
      <c r="U7">
        <v>999</v>
      </c>
      <c r="V7">
        <v>999</v>
      </c>
      <c r="W7">
        <v>41</v>
      </c>
      <c r="X7">
        <v>999</v>
      </c>
      <c r="Y7">
        <v>6</v>
      </c>
      <c r="Z7" t="s">
        <v>1630</v>
      </c>
      <c r="AA7" t="s">
        <v>1606</v>
      </c>
      <c r="AB7" t="s">
        <v>1627</v>
      </c>
      <c r="AC7">
        <v>0</v>
      </c>
      <c r="AD7">
        <v>999</v>
      </c>
      <c r="AE7">
        <v>999</v>
      </c>
      <c r="AF7">
        <v>999</v>
      </c>
      <c r="AG7">
        <v>999</v>
      </c>
      <c r="AH7">
        <v>999</v>
      </c>
      <c r="AI7">
        <v>999</v>
      </c>
      <c r="AJ7" t="s">
        <v>1621</v>
      </c>
      <c r="AK7" t="s">
        <v>1631</v>
      </c>
      <c r="AL7" t="s">
        <v>1632</v>
      </c>
      <c r="AM7" t="s">
        <v>1633</v>
      </c>
      <c r="AN7">
        <v>999</v>
      </c>
      <c r="AO7">
        <v>999</v>
      </c>
      <c r="AP7">
        <v>999</v>
      </c>
      <c r="AQ7">
        <v>999</v>
      </c>
      <c r="AR7" t="s">
        <v>1628</v>
      </c>
    </row>
    <row r="8" spans="1:48" ht="15">
      <c r="B8" t="s">
        <v>41</v>
      </c>
      <c r="C8">
        <v>3017</v>
      </c>
      <c r="D8">
        <v>351</v>
      </c>
      <c r="E8" t="s">
        <v>701</v>
      </c>
      <c r="F8">
        <v>9672</v>
      </c>
      <c r="H8" s="4">
        <v>15561</v>
      </c>
      <c r="I8">
        <v>999</v>
      </c>
      <c r="J8" t="s">
        <v>1635</v>
      </c>
      <c r="K8">
        <v>999</v>
      </c>
      <c r="L8">
        <v>999</v>
      </c>
      <c r="M8">
        <v>999</v>
      </c>
      <c r="N8">
        <v>999</v>
      </c>
      <c r="O8" t="s">
        <v>1613</v>
      </c>
      <c r="R8">
        <v>28.53</v>
      </c>
      <c r="S8" t="s">
        <v>1614</v>
      </c>
      <c r="T8" t="s">
        <v>1615</v>
      </c>
      <c r="U8">
        <v>999</v>
      </c>
      <c r="V8">
        <v>999</v>
      </c>
      <c r="W8">
        <v>1.78</v>
      </c>
      <c r="X8">
        <v>999</v>
      </c>
      <c r="Y8">
        <v>55</v>
      </c>
      <c r="Z8">
        <v>999</v>
      </c>
      <c r="AA8" t="s">
        <v>1606</v>
      </c>
      <c r="AB8" t="s">
        <v>1616</v>
      </c>
      <c r="AC8">
        <v>20</v>
      </c>
      <c r="AD8" t="s">
        <v>1617</v>
      </c>
      <c r="AE8">
        <v>0</v>
      </c>
      <c r="AF8" t="s">
        <v>1618</v>
      </c>
      <c r="AG8">
        <v>1.22</v>
      </c>
      <c r="AH8" t="s">
        <v>1619</v>
      </c>
      <c r="AI8" t="s">
        <v>1620</v>
      </c>
      <c r="AJ8" t="s">
        <v>1636</v>
      </c>
      <c r="AK8">
        <v>7</v>
      </c>
      <c r="AL8" t="s">
        <v>1637</v>
      </c>
      <c r="AM8">
        <v>999</v>
      </c>
      <c r="AN8" t="s">
        <v>1638</v>
      </c>
      <c r="AO8">
        <v>999</v>
      </c>
      <c r="AP8">
        <v>999</v>
      </c>
      <c r="AQ8">
        <v>999</v>
      </c>
      <c r="AR8">
        <v>999</v>
      </c>
      <c r="AT8" t="s">
        <v>1624</v>
      </c>
    </row>
    <row r="9" spans="1:48" ht="15">
      <c r="B9" t="s">
        <v>41</v>
      </c>
      <c r="C9">
        <v>3017</v>
      </c>
      <c r="D9">
        <v>351</v>
      </c>
      <c r="E9" t="s">
        <v>701</v>
      </c>
      <c r="F9">
        <v>9672</v>
      </c>
      <c r="H9" s="4">
        <v>15558</v>
      </c>
      <c r="I9">
        <v>999</v>
      </c>
      <c r="J9" t="s">
        <v>1635</v>
      </c>
      <c r="K9">
        <v>999</v>
      </c>
      <c r="L9">
        <v>999</v>
      </c>
      <c r="M9">
        <v>999</v>
      </c>
      <c r="N9">
        <v>999</v>
      </c>
      <c r="O9" t="s">
        <v>1611</v>
      </c>
      <c r="R9">
        <v>178.52</v>
      </c>
      <c r="S9" t="s">
        <v>1625</v>
      </c>
      <c r="T9" t="s">
        <v>1626</v>
      </c>
      <c r="U9">
        <v>999</v>
      </c>
      <c r="V9">
        <v>999</v>
      </c>
      <c r="W9">
        <v>27.7</v>
      </c>
      <c r="X9">
        <v>999</v>
      </c>
      <c r="Y9">
        <v>11</v>
      </c>
      <c r="Z9">
        <v>999</v>
      </c>
      <c r="AA9" t="s">
        <v>1606</v>
      </c>
      <c r="AB9" t="s">
        <v>1627</v>
      </c>
      <c r="AC9">
        <v>0</v>
      </c>
      <c r="AD9">
        <v>999</v>
      </c>
      <c r="AE9">
        <v>999</v>
      </c>
      <c r="AF9">
        <v>999</v>
      </c>
      <c r="AG9">
        <v>999</v>
      </c>
      <c r="AH9">
        <v>999</v>
      </c>
      <c r="AI9">
        <v>999</v>
      </c>
      <c r="AJ9" t="s">
        <v>1636</v>
      </c>
      <c r="AK9">
        <v>7</v>
      </c>
      <c r="AL9" t="s">
        <v>1637</v>
      </c>
      <c r="AM9">
        <v>999</v>
      </c>
      <c r="AN9" t="s">
        <v>1638</v>
      </c>
      <c r="AO9">
        <v>999</v>
      </c>
      <c r="AP9">
        <v>999</v>
      </c>
      <c r="AQ9">
        <v>999</v>
      </c>
      <c r="AR9" t="s">
        <v>1628</v>
      </c>
    </row>
    <row r="10" spans="1:48" ht="15">
      <c r="B10" t="s">
        <v>78</v>
      </c>
      <c r="C10">
        <v>3028</v>
      </c>
      <c r="D10" s="5">
        <v>499</v>
      </c>
      <c r="E10" t="s">
        <v>704</v>
      </c>
      <c r="F10">
        <v>12261</v>
      </c>
      <c r="J10" t="s">
        <v>779</v>
      </c>
      <c r="L10">
        <v>2011</v>
      </c>
      <c r="M10" t="s">
        <v>1639</v>
      </c>
      <c r="O10" t="s">
        <v>1603</v>
      </c>
      <c r="R10">
        <v>16.04</v>
      </c>
      <c r="S10" t="s">
        <v>1625</v>
      </c>
      <c r="T10" t="s">
        <v>1605</v>
      </c>
      <c r="Y10">
        <v>1</v>
      </c>
      <c r="Z10">
        <v>5587.4</v>
      </c>
      <c r="AB10" t="s">
        <v>1640</v>
      </c>
      <c r="AC10">
        <v>2</v>
      </c>
      <c r="AD10" t="s">
        <v>1641</v>
      </c>
      <c r="AE10">
        <v>999</v>
      </c>
      <c r="AH10">
        <v>999</v>
      </c>
      <c r="AJ10" t="s">
        <v>1642</v>
      </c>
      <c r="AK10">
        <v>2</v>
      </c>
      <c r="AL10" t="s">
        <v>710</v>
      </c>
      <c r="AN10" t="s">
        <v>1643</v>
      </c>
      <c r="AO10" t="s">
        <v>1644</v>
      </c>
    </row>
    <row r="11" spans="1:48" ht="15">
      <c r="B11" t="s">
        <v>41</v>
      </c>
      <c r="C11">
        <v>3076</v>
      </c>
      <c r="D11" s="5">
        <v>800</v>
      </c>
      <c r="E11" t="s">
        <v>711</v>
      </c>
      <c r="F11">
        <v>11253</v>
      </c>
      <c r="I11" t="s">
        <v>1645</v>
      </c>
      <c r="J11" t="s">
        <v>1646</v>
      </c>
      <c r="K11">
        <v>15</v>
      </c>
      <c r="L11">
        <v>2011</v>
      </c>
      <c r="M11">
        <v>15</v>
      </c>
      <c r="O11" t="s">
        <v>1647</v>
      </c>
      <c r="R11">
        <v>1.6</v>
      </c>
      <c r="S11" t="s">
        <v>1648</v>
      </c>
      <c r="T11" t="s">
        <v>1649</v>
      </c>
      <c r="U11">
        <v>999</v>
      </c>
      <c r="V11">
        <v>999</v>
      </c>
      <c r="W11">
        <v>999</v>
      </c>
      <c r="X11">
        <v>0.3</v>
      </c>
      <c r="Y11">
        <v>1</v>
      </c>
      <c r="Z11">
        <v>6830</v>
      </c>
      <c r="AB11">
        <v>999</v>
      </c>
      <c r="AC11">
        <v>999</v>
      </c>
      <c r="AD11">
        <v>999</v>
      </c>
      <c r="AE11">
        <v>999</v>
      </c>
      <c r="AF11">
        <v>999</v>
      </c>
      <c r="AG11">
        <v>999</v>
      </c>
      <c r="AH11" t="s">
        <v>1650</v>
      </c>
      <c r="AI11" t="s">
        <v>1651</v>
      </c>
      <c r="AJ11" t="s">
        <v>1652</v>
      </c>
      <c r="AL11" t="s">
        <v>710</v>
      </c>
      <c r="AM11">
        <v>999</v>
      </c>
      <c r="AN11" t="s">
        <v>1653</v>
      </c>
      <c r="AO11" t="s">
        <v>1654</v>
      </c>
      <c r="AP11">
        <v>999</v>
      </c>
      <c r="AQ11">
        <v>999</v>
      </c>
      <c r="AR11" t="s">
        <v>1655</v>
      </c>
      <c r="AT11" t="s">
        <v>1656</v>
      </c>
    </row>
    <row r="12" spans="1:48" ht="15">
      <c r="B12" t="s">
        <v>41</v>
      </c>
      <c r="C12">
        <v>3077</v>
      </c>
      <c r="D12" s="5">
        <v>800</v>
      </c>
      <c r="E12" t="s">
        <v>717</v>
      </c>
      <c r="F12">
        <v>11255</v>
      </c>
      <c r="I12" t="s">
        <v>1645</v>
      </c>
      <c r="J12" t="s">
        <v>1646</v>
      </c>
      <c r="K12">
        <v>15</v>
      </c>
      <c r="L12">
        <v>2011</v>
      </c>
      <c r="M12">
        <v>15</v>
      </c>
      <c r="O12" t="s">
        <v>1647</v>
      </c>
      <c r="R12">
        <v>2.8</v>
      </c>
      <c r="S12" t="s">
        <v>1648</v>
      </c>
      <c r="T12" t="s">
        <v>1649</v>
      </c>
      <c r="U12">
        <v>999</v>
      </c>
      <c r="V12">
        <v>999</v>
      </c>
      <c r="W12">
        <v>999</v>
      </c>
      <c r="X12">
        <v>0.6</v>
      </c>
      <c r="Y12">
        <v>1</v>
      </c>
      <c r="Z12">
        <v>4840</v>
      </c>
      <c r="AB12">
        <v>999</v>
      </c>
      <c r="AC12">
        <v>999</v>
      </c>
      <c r="AD12">
        <v>999</v>
      </c>
      <c r="AE12">
        <v>999</v>
      </c>
      <c r="AF12">
        <v>999</v>
      </c>
      <c r="AG12">
        <v>999</v>
      </c>
      <c r="AH12" t="s">
        <v>1657</v>
      </c>
      <c r="AI12" t="s">
        <v>1651</v>
      </c>
      <c r="AJ12" t="s">
        <v>1658</v>
      </c>
      <c r="AL12" t="s">
        <v>710</v>
      </c>
      <c r="AM12">
        <v>999</v>
      </c>
      <c r="AN12" t="s">
        <v>1653</v>
      </c>
      <c r="AO12" t="s">
        <v>1654</v>
      </c>
      <c r="AP12">
        <v>999</v>
      </c>
      <c r="AQ12">
        <v>999</v>
      </c>
      <c r="AR12" t="s">
        <v>1659</v>
      </c>
      <c r="AT12" t="s">
        <v>1656</v>
      </c>
    </row>
    <row r="13" spans="1:48" ht="15">
      <c r="B13" t="s">
        <v>41</v>
      </c>
      <c r="C13">
        <v>3078</v>
      </c>
      <c r="D13" s="5">
        <v>800</v>
      </c>
      <c r="E13" t="s">
        <v>719</v>
      </c>
      <c r="F13">
        <v>11256</v>
      </c>
      <c r="I13" t="s">
        <v>1645</v>
      </c>
      <c r="J13" t="s">
        <v>1646</v>
      </c>
      <c r="K13">
        <v>15</v>
      </c>
      <c r="L13">
        <v>2011</v>
      </c>
      <c r="M13">
        <v>7</v>
      </c>
      <c r="O13" t="s">
        <v>1647</v>
      </c>
      <c r="R13">
        <v>1.5</v>
      </c>
      <c r="S13" t="s">
        <v>1648</v>
      </c>
      <c r="T13" t="s">
        <v>1649</v>
      </c>
      <c r="U13">
        <v>999</v>
      </c>
      <c r="V13">
        <v>999</v>
      </c>
      <c r="W13">
        <v>999</v>
      </c>
      <c r="X13">
        <v>0.4</v>
      </c>
      <c r="Y13">
        <v>1</v>
      </c>
      <c r="Z13">
        <v>2950</v>
      </c>
      <c r="AB13">
        <v>999</v>
      </c>
      <c r="AC13">
        <v>999</v>
      </c>
      <c r="AD13">
        <v>999</v>
      </c>
      <c r="AE13">
        <v>999</v>
      </c>
      <c r="AF13">
        <v>999</v>
      </c>
      <c r="AG13">
        <v>999</v>
      </c>
      <c r="AH13" t="s">
        <v>1660</v>
      </c>
      <c r="AI13" t="s">
        <v>1651</v>
      </c>
      <c r="AJ13" t="s">
        <v>1661</v>
      </c>
      <c r="AL13" t="s">
        <v>710</v>
      </c>
      <c r="AM13">
        <v>999</v>
      </c>
      <c r="AN13" t="s">
        <v>1653</v>
      </c>
      <c r="AO13" t="s">
        <v>1654</v>
      </c>
      <c r="AP13">
        <v>999</v>
      </c>
      <c r="AQ13">
        <v>999</v>
      </c>
      <c r="AR13" t="s">
        <v>1662</v>
      </c>
      <c r="AT13" t="s">
        <v>1656</v>
      </c>
    </row>
    <row r="14" spans="1:48" ht="15">
      <c r="B14" t="s">
        <v>41</v>
      </c>
      <c r="C14">
        <v>3076</v>
      </c>
      <c r="D14" s="5">
        <v>800</v>
      </c>
      <c r="E14" t="s">
        <v>711</v>
      </c>
      <c r="F14">
        <v>11253</v>
      </c>
      <c r="I14" t="s">
        <v>1645</v>
      </c>
      <c r="J14" t="s">
        <v>1646</v>
      </c>
      <c r="K14">
        <v>15</v>
      </c>
      <c r="L14" t="s">
        <v>1663</v>
      </c>
      <c r="M14">
        <v>15</v>
      </c>
      <c r="O14" t="s">
        <v>1664</v>
      </c>
      <c r="R14">
        <v>19</v>
      </c>
      <c r="S14" t="s">
        <v>1648</v>
      </c>
      <c r="T14" t="s">
        <v>1665</v>
      </c>
      <c r="U14">
        <v>999</v>
      </c>
      <c r="V14">
        <v>999</v>
      </c>
      <c r="W14">
        <v>999</v>
      </c>
      <c r="X14">
        <v>7.3</v>
      </c>
      <c r="Y14">
        <v>18</v>
      </c>
      <c r="Z14">
        <v>7006</v>
      </c>
      <c r="AB14" t="s">
        <v>1616</v>
      </c>
      <c r="AC14">
        <v>3.5</v>
      </c>
      <c r="AD14" t="s">
        <v>1617</v>
      </c>
      <c r="AE14">
        <v>0</v>
      </c>
      <c r="AF14" t="s">
        <v>1666</v>
      </c>
      <c r="AG14">
        <v>999</v>
      </c>
      <c r="AH14" t="s">
        <v>1650</v>
      </c>
      <c r="AI14" t="s">
        <v>1667</v>
      </c>
      <c r="AJ14" t="s">
        <v>1652</v>
      </c>
      <c r="AL14" t="s">
        <v>710</v>
      </c>
      <c r="AM14">
        <v>999</v>
      </c>
      <c r="AN14" t="s">
        <v>1653</v>
      </c>
      <c r="AO14" t="s">
        <v>1654</v>
      </c>
      <c r="AP14">
        <v>999</v>
      </c>
      <c r="AQ14">
        <v>999</v>
      </c>
      <c r="AR14" t="s">
        <v>1668</v>
      </c>
    </row>
    <row r="15" spans="1:48" ht="15">
      <c r="B15" t="s">
        <v>41</v>
      </c>
      <c r="C15">
        <v>3076</v>
      </c>
      <c r="D15" s="5">
        <v>800</v>
      </c>
      <c r="E15" t="s">
        <v>711</v>
      </c>
      <c r="F15">
        <v>11253</v>
      </c>
      <c r="I15" t="s">
        <v>1645</v>
      </c>
      <c r="J15" t="s">
        <v>1646</v>
      </c>
      <c r="K15">
        <v>15</v>
      </c>
      <c r="L15" t="s">
        <v>1663</v>
      </c>
      <c r="M15">
        <v>15</v>
      </c>
      <c r="O15" t="s">
        <v>1664</v>
      </c>
      <c r="R15">
        <v>50</v>
      </c>
      <c r="S15" t="s">
        <v>1648</v>
      </c>
      <c r="T15" t="s">
        <v>1665</v>
      </c>
      <c r="U15">
        <v>999</v>
      </c>
      <c r="V15">
        <v>999</v>
      </c>
      <c r="W15">
        <v>999</v>
      </c>
      <c r="X15">
        <v>23.2</v>
      </c>
      <c r="Y15">
        <v>18</v>
      </c>
      <c r="Z15">
        <v>7006</v>
      </c>
      <c r="AB15" t="s">
        <v>1616</v>
      </c>
      <c r="AC15">
        <v>12.5</v>
      </c>
      <c r="AD15" t="s">
        <v>1617</v>
      </c>
      <c r="AE15">
        <v>0</v>
      </c>
      <c r="AF15" t="s">
        <v>1666</v>
      </c>
      <c r="AG15">
        <v>999</v>
      </c>
      <c r="AH15" t="s">
        <v>1650</v>
      </c>
      <c r="AI15" t="s">
        <v>1667</v>
      </c>
      <c r="AJ15" t="s">
        <v>1652</v>
      </c>
      <c r="AL15" t="s">
        <v>710</v>
      </c>
      <c r="AM15">
        <v>999</v>
      </c>
      <c r="AN15" t="s">
        <v>1653</v>
      </c>
      <c r="AO15" t="s">
        <v>1654</v>
      </c>
      <c r="AP15">
        <v>999</v>
      </c>
      <c r="AQ15">
        <v>999</v>
      </c>
      <c r="AR15" t="s">
        <v>1668</v>
      </c>
    </row>
    <row r="16" spans="1:48" ht="15">
      <c r="B16" t="s">
        <v>41</v>
      </c>
      <c r="C16">
        <v>3076</v>
      </c>
      <c r="D16" s="5">
        <v>800</v>
      </c>
      <c r="E16" t="s">
        <v>711</v>
      </c>
      <c r="F16">
        <v>11253</v>
      </c>
      <c r="I16" t="s">
        <v>1645</v>
      </c>
      <c r="J16" t="s">
        <v>1646</v>
      </c>
      <c r="K16">
        <v>15</v>
      </c>
      <c r="L16" t="s">
        <v>1663</v>
      </c>
      <c r="M16">
        <v>15</v>
      </c>
      <c r="O16" t="s">
        <v>1664</v>
      </c>
      <c r="R16">
        <v>71.5</v>
      </c>
      <c r="S16" t="s">
        <v>1648</v>
      </c>
      <c r="T16" t="s">
        <v>1665</v>
      </c>
      <c r="U16">
        <v>999</v>
      </c>
      <c r="V16">
        <v>999</v>
      </c>
      <c r="W16">
        <v>999</v>
      </c>
      <c r="X16">
        <v>35.4</v>
      </c>
      <c r="Y16">
        <v>18</v>
      </c>
      <c r="Z16">
        <v>7006</v>
      </c>
      <c r="AB16" t="s">
        <v>1616</v>
      </c>
      <c r="AC16">
        <v>21.5</v>
      </c>
      <c r="AD16" t="s">
        <v>1617</v>
      </c>
      <c r="AE16">
        <v>0</v>
      </c>
      <c r="AF16" t="s">
        <v>1666</v>
      </c>
      <c r="AG16">
        <v>999</v>
      </c>
      <c r="AH16" t="s">
        <v>1650</v>
      </c>
      <c r="AI16" t="s">
        <v>1667</v>
      </c>
      <c r="AJ16" t="s">
        <v>1652</v>
      </c>
      <c r="AL16" t="s">
        <v>710</v>
      </c>
      <c r="AM16">
        <v>999</v>
      </c>
      <c r="AN16" t="s">
        <v>1653</v>
      </c>
      <c r="AO16" t="s">
        <v>1654</v>
      </c>
      <c r="AP16">
        <v>999</v>
      </c>
      <c r="AQ16">
        <v>999</v>
      </c>
      <c r="AR16" t="s">
        <v>1668</v>
      </c>
    </row>
    <row r="17" spans="2:46" ht="15">
      <c r="B17" t="s">
        <v>41</v>
      </c>
      <c r="C17">
        <v>3076</v>
      </c>
      <c r="D17" s="5">
        <v>800</v>
      </c>
      <c r="E17" t="s">
        <v>711</v>
      </c>
      <c r="F17">
        <v>11253</v>
      </c>
      <c r="I17" t="s">
        <v>1645</v>
      </c>
      <c r="J17" t="s">
        <v>1646</v>
      </c>
      <c r="K17">
        <v>15</v>
      </c>
      <c r="L17" t="s">
        <v>1663</v>
      </c>
      <c r="M17">
        <v>15</v>
      </c>
      <c r="O17" t="s">
        <v>1664</v>
      </c>
      <c r="R17">
        <v>82.6</v>
      </c>
      <c r="S17" t="s">
        <v>1648</v>
      </c>
      <c r="T17" t="s">
        <v>1665</v>
      </c>
      <c r="U17">
        <v>999</v>
      </c>
      <c r="V17">
        <v>999</v>
      </c>
      <c r="W17">
        <v>999</v>
      </c>
      <c r="X17">
        <v>38.4</v>
      </c>
      <c r="Y17">
        <v>18</v>
      </c>
      <c r="Z17">
        <v>7006</v>
      </c>
      <c r="AB17" t="s">
        <v>1616</v>
      </c>
      <c r="AC17">
        <v>30</v>
      </c>
      <c r="AD17" t="s">
        <v>1617</v>
      </c>
      <c r="AE17">
        <v>0</v>
      </c>
      <c r="AF17" t="s">
        <v>1666</v>
      </c>
      <c r="AG17">
        <v>999</v>
      </c>
      <c r="AH17" t="s">
        <v>1650</v>
      </c>
      <c r="AI17" t="s">
        <v>1667</v>
      </c>
      <c r="AJ17" t="s">
        <v>1652</v>
      </c>
      <c r="AL17" t="s">
        <v>710</v>
      </c>
      <c r="AM17">
        <v>999</v>
      </c>
      <c r="AN17" t="s">
        <v>1653</v>
      </c>
      <c r="AO17" t="s">
        <v>1654</v>
      </c>
      <c r="AP17">
        <v>999</v>
      </c>
      <c r="AQ17">
        <v>999</v>
      </c>
      <c r="AR17" t="s">
        <v>1668</v>
      </c>
    </row>
    <row r="18" spans="2:46" ht="15">
      <c r="B18" t="s">
        <v>41</v>
      </c>
      <c r="C18">
        <v>3077</v>
      </c>
      <c r="D18" s="5">
        <v>800</v>
      </c>
      <c r="E18" t="s">
        <v>717</v>
      </c>
      <c r="F18">
        <v>11255</v>
      </c>
      <c r="I18" t="s">
        <v>1645</v>
      </c>
      <c r="J18" t="s">
        <v>1646</v>
      </c>
      <c r="K18">
        <v>15</v>
      </c>
      <c r="L18" t="s">
        <v>1663</v>
      </c>
      <c r="M18">
        <v>15</v>
      </c>
      <c r="O18" t="s">
        <v>1664</v>
      </c>
      <c r="R18">
        <v>19.8</v>
      </c>
      <c r="S18" t="s">
        <v>1648</v>
      </c>
      <c r="T18" t="s">
        <v>1665</v>
      </c>
      <c r="U18">
        <v>999</v>
      </c>
      <c r="V18">
        <v>999</v>
      </c>
      <c r="W18">
        <v>999</v>
      </c>
      <c r="X18">
        <v>6.9</v>
      </c>
      <c r="Y18">
        <v>18</v>
      </c>
      <c r="Z18">
        <v>4964</v>
      </c>
      <c r="AB18" t="s">
        <v>1616</v>
      </c>
      <c r="AC18">
        <v>3.5</v>
      </c>
      <c r="AD18" t="s">
        <v>1617</v>
      </c>
      <c r="AE18">
        <v>0</v>
      </c>
      <c r="AF18" t="s">
        <v>1666</v>
      </c>
      <c r="AG18">
        <v>999</v>
      </c>
      <c r="AH18" t="s">
        <v>1657</v>
      </c>
      <c r="AI18" t="s">
        <v>1669</v>
      </c>
      <c r="AJ18" t="s">
        <v>1658</v>
      </c>
      <c r="AL18" t="s">
        <v>710</v>
      </c>
      <c r="AM18">
        <v>999</v>
      </c>
      <c r="AN18" t="s">
        <v>1653</v>
      </c>
      <c r="AO18" t="s">
        <v>1654</v>
      </c>
      <c r="AP18">
        <v>999</v>
      </c>
      <c r="AQ18">
        <v>999</v>
      </c>
      <c r="AR18" t="s">
        <v>1668</v>
      </c>
      <c r="AT18" t="s">
        <v>1670</v>
      </c>
    </row>
    <row r="19" spans="2:46" ht="15">
      <c r="B19" t="s">
        <v>41</v>
      </c>
      <c r="C19">
        <v>3077</v>
      </c>
      <c r="D19" s="5">
        <v>800</v>
      </c>
      <c r="E19" t="s">
        <v>717</v>
      </c>
      <c r="F19">
        <v>11255</v>
      </c>
      <c r="I19" t="s">
        <v>1645</v>
      </c>
      <c r="J19" t="s">
        <v>1646</v>
      </c>
      <c r="K19">
        <v>15</v>
      </c>
      <c r="L19" t="s">
        <v>1663</v>
      </c>
      <c r="M19">
        <v>15</v>
      </c>
      <c r="O19" t="s">
        <v>1664</v>
      </c>
      <c r="R19">
        <v>62.7</v>
      </c>
      <c r="S19" t="s">
        <v>1648</v>
      </c>
      <c r="T19" t="s">
        <v>1665</v>
      </c>
      <c r="U19">
        <v>999</v>
      </c>
      <c r="V19">
        <v>999</v>
      </c>
      <c r="W19">
        <v>999</v>
      </c>
      <c r="X19">
        <v>17.7</v>
      </c>
      <c r="Y19">
        <v>18</v>
      </c>
      <c r="Z19">
        <v>4964</v>
      </c>
      <c r="AB19" t="s">
        <v>1616</v>
      </c>
      <c r="AC19">
        <v>12.5</v>
      </c>
      <c r="AD19" t="s">
        <v>1617</v>
      </c>
      <c r="AE19">
        <v>0</v>
      </c>
      <c r="AF19" t="s">
        <v>1666</v>
      </c>
      <c r="AG19">
        <v>999</v>
      </c>
      <c r="AH19" t="s">
        <v>1657</v>
      </c>
      <c r="AI19" t="s">
        <v>1669</v>
      </c>
      <c r="AJ19" t="s">
        <v>1658</v>
      </c>
      <c r="AL19" t="s">
        <v>710</v>
      </c>
      <c r="AM19">
        <v>999</v>
      </c>
      <c r="AN19" t="s">
        <v>1653</v>
      </c>
      <c r="AO19" t="s">
        <v>1654</v>
      </c>
      <c r="AP19">
        <v>999</v>
      </c>
      <c r="AQ19">
        <v>999</v>
      </c>
      <c r="AR19" t="s">
        <v>1668</v>
      </c>
      <c r="AT19" t="s">
        <v>1670</v>
      </c>
    </row>
    <row r="20" spans="2:46" ht="15">
      <c r="B20" t="s">
        <v>41</v>
      </c>
      <c r="C20">
        <v>3077</v>
      </c>
      <c r="D20" s="5">
        <v>800</v>
      </c>
      <c r="E20" t="s">
        <v>717</v>
      </c>
      <c r="F20">
        <v>11255</v>
      </c>
      <c r="I20" t="s">
        <v>1645</v>
      </c>
      <c r="J20" t="s">
        <v>1646</v>
      </c>
      <c r="K20">
        <v>15</v>
      </c>
      <c r="L20" t="s">
        <v>1663</v>
      </c>
      <c r="M20">
        <v>15</v>
      </c>
      <c r="O20" t="s">
        <v>1664</v>
      </c>
      <c r="R20">
        <v>89.8</v>
      </c>
      <c r="S20" t="s">
        <v>1648</v>
      </c>
      <c r="T20" t="s">
        <v>1665</v>
      </c>
      <c r="U20">
        <v>999</v>
      </c>
      <c r="V20">
        <v>999</v>
      </c>
      <c r="W20">
        <v>999</v>
      </c>
      <c r="X20">
        <v>24.2</v>
      </c>
      <c r="Y20">
        <v>18</v>
      </c>
      <c r="Z20">
        <v>4964</v>
      </c>
      <c r="AB20" t="s">
        <v>1616</v>
      </c>
      <c r="AC20">
        <v>21.5</v>
      </c>
      <c r="AD20" t="s">
        <v>1617</v>
      </c>
      <c r="AE20">
        <v>0</v>
      </c>
      <c r="AF20" t="s">
        <v>1666</v>
      </c>
      <c r="AG20">
        <v>999</v>
      </c>
      <c r="AH20" t="s">
        <v>1657</v>
      </c>
      <c r="AI20" t="s">
        <v>1669</v>
      </c>
      <c r="AJ20" t="s">
        <v>1658</v>
      </c>
      <c r="AL20" t="s">
        <v>710</v>
      </c>
      <c r="AM20">
        <v>999</v>
      </c>
      <c r="AN20" t="s">
        <v>1653</v>
      </c>
      <c r="AO20" t="s">
        <v>1654</v>
      </c>
      <c r="AP20">
        <v>999</v>
      </c>
      <c r="AQ20">
        <v>999</v>
      </c>
      <c r="AR20" t="s">
        <v>1668</v>
      </c>
      <c r="AT20" t="s">
        <v>1670</v>
      </c>
    </row>
    <row r="21" spans="2:46" ht="15">
      <c r="B21" t="s">
        <v>41</v>
      </c>
      <c r="C21">
        <v>3077</v>
      </c>
      <c r="D21" s="5">
        <v>800</v>
      </c>
      <c r="E21" t="s">
        <v>717</v>
      </c>
      <c r="F21">
        <v>11255</v>
      </c>
      <c r="I21" t="s">
        <v>1645</v>
      </c>
      <c r="J21" t="s">
        <v>1646</v>
      </c>
      <c r="K21">
        <v>15</v>
      </c>
      <c r="L21" t="s">
        <v>1663</v>
      </c>
      <c r="M21">
        <v>15</v>
      </c>
      <c r="O21" t="s">
        <v>1664</v>
      </c>
      <c r="R21">
        <v>101.8</v>
      </c>
      <c r="S21" t="s">
        <v>1648</v>
      </c>
      <c r="T21" t="s">
        <v>1665</v>
      </c>
      <c r="U21">
        <v>999</v>
      </c>
      <c r="V21">
        <v>999</v>
      </c>
      <c r="W21">
        <v>999</v>
      </c>
      <c r="X21">
        <v>26.7</v>
      </c>
      <c r="Y21">
        <v>18</v>
      </c>
      <c r="Z21">
        <v>4964</v>
      </c>
      <c r="AB21" t="s">
        <v>1616</v>
      </c>
      <c r="AC21">
        <v>30</v>
      </c>
      <c r="AD21" t="s">
        <v>1617</v>
      </c>
      <c r="AE21">
        <v>0</v>
      </c>
      <c r="AF21" t="s">
        <v>1666</v>
      </c>
      <c r="AG21">
        <v>999</v>
      </c>
      <c r="AH21" t="s">
        <v>1657</v>
      </c>
      <c r="AI21" t="s">
        <v>1669</v>
      </c>
      <c r="AJ21" t="s">
        <v>1658</v>
      </c>
      <c r="AL21" t="s">
        <v>710</v>
      </c>
      <c r="AM21">
        <v>999</v>
      </c>
      <c r="AN21" t="s">
        <v>1653</v>
      </c>
      <c r="AO21" t="s">
        <v>1654</v>
      </c>
      <c r="AP21">
        <v>999</v>
      </c>
      <c r="AQ21">
        <v>999</v>
      </c>
      <c r="AR21" t="s">
        <v>1668</v>
      </c>
      <c r="AT21" t="s">
        <v>1670</v>
      </c>
    </row>
    <row r="22" spans="2:46" ht="15">
      <c r="B22" t="s">
        <v>41</v>
      </c>
      <c r="C22">
        <v>3078</v>
      </c>
      <c r="D22" s="5">
        <v>800</v>
      </c>
      <c r="E22" t="s">
        <v>719</v>
      </c>
      <c r="F22">
        <v>11256</v>
      </c>
      <c r="I22" t="s">
        <v>1645</v>
      </c>
      <c r="J22" t="s">
        <v>1646</v>
      </c>
      <c r="K22">
        <v>15</v>
      </c>
      <c r="L22" t="s">
        <v>1663</v>
      </c>
      <c r="M22">
        <v>7</v>
      </c>
      <c r="O22" t="s">
        <v>1664</v>
      </c>
      <c r="R22">
        <v>18</v>
      </c>
      <c r="S22" t="s">
        <v>1648</v>
      </c>
      <c r="T22" t="s">
        <v>1665</v>
      </c>
      <c r="U22">
        <v>999</v>
      </c>
      <c r="V22">
        <v>999</v>
      </c>
      <c r="W22">
        <v>999</v>
      </c>
      <c r="X22">
        <v>6.4</v>
      </c>
      <c r="Y22">
        <v>18</v>
      </c>
      <c r="Z22">
        <v>3422</v>
      </c>
      <c r="AB22" t="s">
        <v>1616</v>
      </c>
      <c r="AC22">
        <v>3.5</v>
      </c>
      <c r="AD22" t="s">
        <v>1617</v>
      </c>
      <c r="AE22">
        <v>0</v>
      </c>
      <c r="AF22" t="s">
        <v>1666</v>
      </c>
      <c r="AG22">
        <v>999</v>
      </c>
      <c r="AH22" t="s">
        <v>1660</v>
      </c>
      <c r="AI22" t="s">
        <v>1669</v>
      </c>
      <c r="AJ22" t="s">
        <v>1661</v>
      </c>
      <c r="AL22" t="s">
        <v>710</v>
      </c>
      <c r="AM22">
        <v>999</v>
      </c>
      <c r="AN22" t="s">
        <v>1653</v>
      </c>
      <c r="AO22" t="s">
        <v>1654</v>
      </c>
      <c r="AP22">
        <v>999</v>
      </c>
      <c r="AQ22">
        <v>999</v>
      </c>
      <c r="AR22" t="s">
        <v>1668</v>
      </c>
      <c r="AT22" t="s">
        <v>1670</v>
      </c>
    </row>
    <row r="23" spans="2:46" ht="15">
      <c r="B23" t="s">
        <v>41</v>
      </c>
      <c r="C23">
        <v>3078</v>
      </c>
      <c r="D23" s="5">
        <v>800</v>
      </c>
      <c r="E23" t="s">
        <v>719</v>
      </c>
      <c r="F23">
        <v>11256</v>
      </c>
      <c r="I23" t="s">
        <v>1645</v>
      </c>
      <c r="J23" t="s">
        <v>1646</v>
      </c>
      <c r="K23">
        <v>15</v>
      </c>
      <c r="L23" t="s">
        <v>1663</v>
      </c>
      <c r="M23">
        <v>7</v>
      </c>
      <c r="O23" t="s">
        <v>1664</v>
      </c>
      <c r="R23">
        <v>55.6</v>
      </c>
      <c r="S23" t="s">
        <v>1648</v>
      </c>
      <c r="T23" t="s">
        <v>1665</v>
      </c>
      <c r="U23">
        <v>999</v>
      </c>
      <c r="V23">
        <v>999</v>
      </c>
      <c r="W23">
        <v>999</v>
      </c>
      <c r="X23">
        <v>18.3</v>
      </c>
      <c r="Y23">
        <v>18</v>
      </c>
      <c r="Z23">
        <v>3422</v>
      </c>
      <c r="AB23" t="s">
        <v>1616</v>
      </c>
      <c r="AC23">
        <v>12.5</v>
      </c>
      <c r="AD23" t="s">
        <v>1617</v>
      </c>
      <c r="AE23">
        <v>0</v>
      </c>
      <c r="AF23" t="s">
        <v>1666</v>
      </c>
      <c r="AG23">
        <v>999</v>
      </c>
      <c r="AH23" t="s">
        <v>1660</v>
      </c>
      <c r="AI23" t="s">
        <v>1669</v>
      </c>
      <c r="AJ23" t="s">
        <v>1661</v>
      </c>
      <c r="AL23" t="s">
        <v>710</v>
      </c>
      <c r="AM23">
        <v>999</v>
      </c>
      <c r="AN23" t="s">
        <v>1653</v>
      </c>
      <c r="AO23" t="s">
        <v>1654</v>
      </c>
      <c r="AP23">
        <v>999</v>
      </c>
      <c r="AQ23">
        <v>999</v>
      </c>
      <c r="AR23" t="s">
        <v>1668</v>
      </c>
      <c r="AT23" t="s">
        <v>1670</v>
      </c>
    </row>
    <row r="24" spans="2:46" ht="15">
      <c r="B24" t="s">
        <v>41</v>
      </c>
      <c r="C24">
        <v>3078</v>
      </c>
      <c r="D24" s="5">
        <v>800</v>
      </c>
      <c r="E24" t="s">
        <v>719</v>
      </c>
      <c r="F24">
        <v>11256</v>
      </c>
      <c r="I24" t="s">
        <v>1645</v>
      </c>
      <c r="J24" t="s">
        <v>1646</v>
      </c>
      <c r="K24">
        <v>15</v>
      </c>
      <c r="L24" t="s">
        <v>1663</v>
      </c>
      <c r="M24">
        <v>7</v>
      </c>
      <c r="O24" t="s">
        <v>1664</v>
      </c>
      <c r="R24">
        <v>81.900000000000006</v>
      </c>
      <c r="S24" t="s">
        <v>1648</v>
      </c>
      <c r="T24" t="s">
        <v>1665</v>
      </c>
      <c r="U24">
        <v>999</v>
      </c>
      <c r="V24">
        <v>999</v>
      </c>
      <c r="W24">
        <v>999</v>
      </c>
      <c r="X24">
        <v>30.5</v>
      </c>
      <c r="Y24">
        <v>18</v>
      </c>
      <c r="Z24">
        <v>3422</v>
      </c>
      <c r="AB24" t="s">
        <v>1616</v>
      </c>
      <c r="AC24">
        <v>21.5</v>
      </c>
      <c r="AD24" t="s">
        <v>1617</v>
      </c>
      <c r="AE24">
        <v>0</v>
      </c>
      <c r="AF24" t="s">
        <v>1666</v>
      </c>
      <c r="AG24">
        <v>999</v>
      </c>
      <c r="AH24" t="s">
        <v>1660</v>
      </c>
      <c r="AI24" t="s">
        <v>1669</v>
      </c>
      <c r="AJ24" t="s">
        <v>1661</v>
      </c>
      <c r="AL24" t="s">
        <v>710</v>
      </c>
      <c r="AM24">
        <v>999</v>
      </c>
      <c r="AN24" t="s">
        <v>1653</v>
      </c>
      <c r="AO24" t="s">
        <v>1654</v>
      </c>
      <c r="AP24">
        <v>999</v>
      </c>
      <c r="AQ24">
        <v>999</v>
      </c>
      <c r="AR24" t="s">
        <v>1668</v>
      </c>
      <c r="AT24" t="s">
        <v>1670</v>
      </c>
    </row>
    <row r="25" spans="2:46" ht="15">
      <c r="B25" t="s">
        <v>41</v>
      </c>
      <c r="C25">
        <v>3078</v>
      </c>
      <c r="D25" s="5">
        <v>800</v>
      </c>
      <c r="E25" t="s">
        <v>719</v>
      </c>
      <c r="F25">
        <v>11256</v>
      </c>
      <c r="I25" t="s">
        <v>1645</v>
      </c>
      <c r="J25" t="s">
        <v>1646</v>
      </c>
      <c r="K25">
        <v>15</v>
      </c>
      <c r="L25" t="s">
        <v>1663</v>
      </c>
      <c r="M25">
        <v>7</v>
      </c>
      <c r="O25" t="s">
        <v>1664</v>
      </c>
      <c r="R25">
        <v>96.6</v>
      </c>
      <c r="S25" t="s">
        <v>1648</v>
      </c>
      <c r="T25" t="s">
        <v>1665</v>
      </c>
      <c r="U25">
        <v>999</v>
      </c>
      <c r="V25">
        <v>999</v>
      </c>
      <c r="W25">
        <v>999</v>
      </c>
      <c r="X25">
        <v>35.799999999999997</v>
      </c>
      <c r="Y25">
        <v>18</v>
      </c>
      <c r="Z25">
        <v>3422</v>
      </c>
      <c r="AB25" t="s">
        <v>1616</v>
      </c>
      <c r="AC25">
        <v>30</v>
      </c>
      <c r="AD25" t="s">
        <v>1617</v>
      </c>
      <c r="AE25">
        <v>0</v>
      </c>
      <c r="AF25" t="s">
        <v>1666</v>
      </c>
      <c r="AG25">
        <v>999</v>
      </c>
      <c r="AH25" t="s">
        <v>1660</v>
      </c>
      <c r="AI25" t="s">
        <v>1669</v>
      </c>
      <c r="AJ25" t="s">
        <v>1661</v>
      </c>
      <c r="AL25" t="s">
        <v>710</v>
      </c>
      <c r="AM25">
        <v>999</v>
      </c>
      <c r="AN25" t="s">
        <v>1653</v>
      </c>
      <c r="AO25" t="s">
        <v>1654</v>
      </c>
      <c r="AP25">
        <v>999</v>
      </c>
      <c r="AQ25">
        <v>999</v>
      </c>
      <c r="AR25" t="s">
        <v>1668</v>
      </c>
      <c r="AT25" t="s">
        <v>1670</v>
      </c>
    </row>
    <row r="26" spans="2:46" ht="15">
      <c r="B26" t="s">
        <v>41</v>
      </c>
      <c r="C26">
        <v>3076</v>
      </c>
      <c r="D26" s="5">
        <v>800</v>
      </c>
      <c r="E26" t="s">
        <v>711</v>
      </c>
      <c r="F26">
        <v>11253</v>
      </c>
      <c r="I26" t="s">
        <v>1645</v>
      </c>
      <c r="J26" t="s">
        <v>1646</v>
      </c>
      <c r="K26">
        <v>15</v>
      </c>
      <c r="L26" t="s">
        <v>1663</v>
      </c>
      <c r="M26">
        <v>15</v>
      </c>
      <c r="O26" t="s">
        <v>1671</v>
      </c>
      <c r="R26">
        <v>1.2</v>
      </c>
      <c r="S26" t="s">
        <v>1648</v>
      </c>
      <c r="T26" t="s">
        <v>1649</v>
      </c>
      <c r="U26">
        <v>999</v>
      </c>
      <c r="V26">
        <v>999</v>
      </c>
      <c r="W26">
        <v>999</v>
      </c>
      <c r="X26">
        <v>0.2</v>
      </c>
      <c r="Y26">
        <v>1</v>
      </c>
      <c r="Z26">
        <v>6830</v>
      </c>
      <c r="AB26">
        <v>999</v>
      </c>
      <c r="AC26">
        <v>999</v>
      </c>
      <c r="AD26">
        <v>999</v>
      </c>
      <c r="AE26">
        <v>999</v>
      </c>
      <c r="AF26">
        <v>999</v>
      </c>
      <c r="AG26">
        <v>999</v>
      </c>
      <c r="AH26" t="s">
        <v>1650</v>
      </c>
      <c r="AI26" t="s">
        <v>1651</v>
      </c>
      <c r="AJ26" t="s">
        <v>1652</v>
      </c>
      <c r="AL26" t="s">
        <v>710</v>
      </c>
      <c r="AM26">
        <v>999</v>
      </c>
      <c r="AN26" t="s">
        <v>1653</v>
      </c>
      <c r="AO26" t="s">
        <v>1654</v>
      </c>
      <c r="AP26">
        <v>999</v>
      </c>
      <c r="AQ26">
        <v>999</v>
      </c>
      <c r="AR26" t="s">
        <v>1668</v>
      </c>
      <c r="AT26" t="s">
        <v>1656</v>
      </c>
    </row>
    <row r="27" spans="2:46" ht="15">
      <c r="B27" t="s">
        <v>41</v>
      </c>
      <c r="C27">
        <v>3077</v>
      </c>
      <c r="D27" s="5">
        <v>800</v>
      </c>
      <c r="E27" t="s">
        <v>717</v>
      </c>
      <c r="F27">
        <v>11255</v>
      </c>
      <c r="I27" t="s">
        <v>1645</v>
      </c>
      <c r="J27" t="s">
        <v>1646</v>
      </c>
      <c r="K27">
        <v>15</v>
      </c>
      <c r="L27" t="s">
        <v>1663</v>
      </c>
      <c r="M27">
        <v>15</v>
      </c>
      <c r="O27" t="s">
        <v>1671</v>
      </c>
      <c r="R27">
        <v>1.7</v>
      </c>
      <c r="S27" t="s">
        <v>1648</v>
      </c>
      <c r="T27" t="s">
        <v>1649</v>
      </c>
      <c r="U27">
        <v>999</v>
      </c>
      <c r="V27">
        <v>999</v>
      </c>
      <c r="W27">
        <v>999</v>
      </c>
      <c r="X27">
        <v>1.1000000000000001</v>
      </c>
      <c r="Y27">
        <v>1</v>
      </c>
      <c r="Z27">
        <v>4840</v>
      </c>
      <c r="AB27">
        <v>999</v>
      </c>
      <c r="AC27">
        <v>999</v>
      </c>
      <c r="AD27">
        <v>999</v>
      </c>
      <c r="AE27">
        <v>999</v>
      </c>
      <c r="AF27">
        <v>999</v>
      </c>
      <c r="AG27">
        <v>999</v>
      </c>
      <c r="AH27" t="s">
        <v>1657</v>
      </c>
      <c r="AI27" t="s">
        <v>1651</v>
      </c>
      <c r="AJ27" t="s">
        <v>1658</v>
      </c>
      <c r="AL27" t="s">
        <v>710</v>
      </c>
      <c r="AM27">
        <v>999</v>
      </c>
      <c r="AN27" t="s">
        <v>1653</v>
      </c>
      <c r="AO27" t="s">
        <v>1654</v>
      </c>
      <c r="AP27">
        <v>999</v>
      </c>
      <c r="AQ27">
        <v>999</v>
      </c>
      <c r="AR27" t="s">
        <v>1668</v>
      </c>
      <c r="AT27" t="s">
        <v>1656</v>
      </c>
    </row>
    <row r="28" spans="2:46" ht="15">
      <c r="B28" t="s">
        <v>41</v>
      </c>
      <c r="C28">
        <v>3078</v>
      </c>
      <c r="D28" s="5">
        <v>800</v>
      </c>
      <c r="E28" t="s">
        <v>719</v>
      </c>
      <c r="F28">
        <v>11256</v>
      </c>
      <c r="I28" t="s">
        <v>1645</v>
      </c>
      <c r="J28" t="s">
        <v>1646</v>
      </c>
      <c r="K28">
        <v>15</v>
      </c>
      <c r="L28" t="s">
        <v>1663</v>
      </c>
      <c r="M28">
        <v>7</v>
      </c>
      <c r="O28" t="s">
        <v>1671</v>
      </c>
      <c r="R28">
        <v>0.7</v>
      </c>
      <c r="S28" t="s">
        <v>1648</v>
      </c>
      <c r="T28" t="s">
        <v>1649</v>
      </c>
      <c r="U28">
        <v>999</v>
      </c>
      <c r="V28">
        <v>999</v>
      </c>
      <c r="W28">
        <v>999</v>
      </c>
      <c r="X28">
        <v>0.1</v>
      </c>
      <c r="Y28">
        <v>1</v>
      </c>
      <c r="Z28">
        <v>2950</v>
      </c>
      <c r="AB28">
        <v>999</v>
      </c>
      <c r="AC28">
        <v>999</v>
      </c>
      <c r="AD28">
        <v>999</v>
      </c>
      <c r="AE28">
        <v>999</v>
      </c>
      <c r="AF28">
        <v>999</v>
      </c>
      <c r="AG28">
        <v>999</v>
      </c>
      <c r="AH28" t="s">
        <v>1660</v>
      </c>
      <c r="AI28" t="s">
        <v>1651</v>
      </c>
      <c r="AJ28" t="s">
        <v>1661</v>
      </c>
      <c r="AL28" t="s">
        <v>710</v>
      </c>
      <c r="AM28">
        <v>999</v>
      </c>
      <c r="AN28" t="s">
        <v>1653</v>
      </c>
      <c r="AO28" t="s">
        <v>1654</v>
      </c>
      <c r="AP28">
        <v>999</v>
      </c>
      <c r="AQ28">
        <v>999</v>
      </c>
      <c r="AR28" t="s">
        <v>1668</v>
      </c>
      <c r="AT28" t="s">
        <v>1656</v>
      </c>
    </row>
    <row r="29" spans="2:46" ht="15">
      <c r="B29" t="s">
        <v>41</v>
      </c>
      <c r="C29">
        <v>3076</v>
      </c>
      <c r="D29" s="5">
        <v>800</v>
      </c>
      <c r="E29" t="s">
        <v>711</v>
      </c>
      <c r="F29">
        <v>11253</v>
      </c>
      <c r="I29" t="s">
        <v>1645</v>
      </c>
      <c r="J29" t="s">
        <v>1646</v>
      </c>
      <c r="K29">
        <v>15</v>
      </c>
      <c r="L29" t="s">
        <v>1663</v>
      </c>
      <c r="M29">
        <v>15</v>
      </c>
      <c r="O29" t="s">
        <v>1672</v>
      </c>
      <c r="R29">
        <v>27.5</v>
      </c>
      <c r="S29" t="s">
        <v>1648</v>
      </c>
      <c r="T29" t="s">
        <v>1649</v>
      </c>
      <c r="U29">
        <v>999</v>
      </c>
      <c r="V29">
        <v>999</v>
      </c>
      <c r="W29">
        <v>999</v>
      </c>
      <c r="X29">
        <v>3.2</v>
      </c>
      <c r="Y29">
        <v>1</v>
      </c>
      <c r="Z29">
        <v>176</v>
      </c>
      <c r="AB29" t="s">
        <v>1627</v>
      </c>
      <c r="AC29">
        <v>10</v>
      </c>
      <c r="AD29">
        <v>999</v>
      </c>
      <c r="AE29">
        <v>999</v>
      </c>
      <c r="AF29">
        <v>999</v>
      </c>
      <c r="AG29">
        <v>999</v>
      </c>
      <c r="AH29" t="s">
        <v>1650</v>
      </c>
      <c r="AI29" t="s">
        <v>1651</v>
      </c>
      <c r="AJ29" t="s">
        <v>1673</v>
      </c>
      <c r="AK29" t="s">
        <v>1674</v>
      </c>
      <c r="AL29" t="s">
        <v>710</v>
      </c>
      <c r="AM29">
        <v>999</v>
      </c>
      <c r="AN29" t="s">
        <v>1653</v>
      </c>
      <c r="AO29" t="s">
        <v>1654</v>
      </c>
      <c r="AP29">
        <v>999</v>
      </c>
      <c r="AQ29">
        <v>999</v>
      </c>
      <c r="AR29" t="s">
        <v>1655</v>
      </c>
      <c r="AT29" t="s">
        <v>1656</v>
      </c>
    </row>
    <row r="30" spans="2:46" ht="15">
      <c r="B30" t="s">
        <v>41</v>
      </c>
      <c r="C30">
        <v>3077</v>
      </c>
      <c r="D30" s="5">
        <v>800</v>
      </c>
      <c r="E30" t="s">
        <v>717</v>
      </c>
      <c r="F30">
        <v>11255</v>
      </c>
      <c r="I30" t="s">
        <v>1645</v>
      </c>
      <c r="J30" t="s">
        <v>1646</v>
      </c>
      <c r="K30">
        <v>15</v>
      </c>
      <c r="L30" t="s">
        <v>1663</v>
      </c>
      <c r="M30">
        <v>15</v>
      </c>
      <c r="O30" t="s">
        <v>1672</v>
      </c>
      <c r="R30">
        <v>57.5</v>
      </c>
      <c r="S30" t="s">
        <v>1648</v>
      </c>
      <c r="T30" t="s">
        <v>1649</v>
      </c>
      <c r="U30">
        <v>999</v>
      </c>
      <c r="V30">
        <v>999</v>
      </c>
      <c r="W30">
        <v>999</v>
      </c>
      <c r="X30">
        <v>4.5</v>
      </c>
      <c r="Y30">
        <v>1</v>
      </c>
      <c r="Z30">
        <v>124</v>
      </c>
      <c r="AB30" t="s">
        <v>1627</v>
      </c>
      <c r="AC30">
        <v>10</v>
      </c>
      <c r="AD30">
        <v>999</v>
      </c>
      <c r="AE30">
        <v>999</v>
      </c>
      <c r="AF30">
        <v>999</v>
      </c>
      <c r="AG30">
        <v>999</v>
      </c>
      <c r="AH30" t="s">
        <v>1657</v>
      </c>
      <c r="AI30" t="s">
        <v>1651</v>
      </c>
      <c r="AJ30" t="s">
        <v>1675</v>
      </c>
      <c r="AK30" t="s">
        <v>1676</v>
      </c>
      <c r="AL30" t="s">
        <v>710</v>
      </c>
      <c r="AM30">
        <v>999</v>
      </c>
      <c r="AN30" t="s">
        <v>1653</v>
      </c>
      <c r="AO30" t="s">
        <v>1654</v>
      </c>
      <c r="AP30">
        <v>999</v>
      </c>
      <c r="AQ30">
        <v>999</v>
      </c>
      <c r="AR30" t="s">
        <v>1659</v>
      </c>
      <c r="AT30" t="s">
        <v>1656</v>
      </c>
    </row>
    <row r="31" spans="2:46" ht="15">
      <c r="B31" t="s">
        <v>41</v>
      </c>
      <c r="C31">
        <v>3078</v>
      </c>
      <c r="D31" s="5">
        <v>800</v>
      </c>
      <c r="E31" t="s">
        <v>719</v>
      </c>
      <c r="F31">
        <v>11256</v>
      </c>
      <c r="I31" t="s">
        <v>1645</v>
      </c>
      <c r="J31" t="s">
        <v>1646</v>
      </c>
      <c r="K31">
        <v>15</v>
      </c>
      <c r="L31" t="s">
        <v>1663</v>
      </c>
      <c r="M31">
        <v>7</v>
      </c>
      <c r="O31" t="s">
        <v>1672</v>
      </c>
      <c r="R31">
        <v>51.2</v>
      </c>
      <c r="S31" t="s">
        <v>1648</v>
      </c>
      <c r="T31" t="s">
        <v>1649</v>
      </c>
      <c r="U31">
        <v>999</v>
      </c>
      <c r="V31">
        <v>999</v>
      </c>
      <c r="W31">
        <v>999</v>
      </c>
      <c r="X31">
        <v>3.1</v>
      </c>
      <c r="Y31">
        <v>1</v>
      </c>
      <c r="Z31">
        <v>472</v>
      </c>
      <c r="AB31" t="s">
        <v>1627</v>
      </c>
      <c r="AC31">
        <v>10</v>
      </c>
      <c r="AD31">
        <v>999</v>
      </c>
      <c r="AE31">
        <v>999</v>
      </c>
      <c r="AF31">
        <v>999</v>
      </c>
      <c r="AG31">
        <v>999</v>
      </c>
      <c r="AH31" t="s">
        <v>1660</v>
      </c>
      <c r="AI31" t="s">
        <v>1651</v>
      </c>
      <c r="AJ31" t="s">
        <v>1677</v>
      </c>
      <c r="AK31" t="s">
        <v>1678</v>
      </c>
      <c r="AL31" t="s">
        <v>710</v>
      </c>
      <c r="AM31">
        <v>999</v>
      </c>
      <c r="AN31" t="s">
        <v>1653</v>
      </c>
      <c r="AO31" t="s">
        <v>1654</v>
      </c>
      <c r="AP31">
        <v>999</v>
      </c>
      <c r="AQ31">
        <v>999</v>
      </c>
      <c r="AR31" t="s">
        <v>1662</v>
      </c>
      <c r="AT31" t="s">
        <v>1656</v>
      </c>
    </row>
    <row r="32" spans="2:46" ht="15">
      <c r="B32" t="s">
        <v>41</v>
      </c>
      <c r="C32">
        <v>3076</v>
      </c>
      <c r="D32" s="5">
        <v>800</v>
      </c>
      <c r="E32" t="s">
        <v>711</v>
      </c>
      <c r="F32">
        <v>11254</v>
      </c>
      <c r="I32" t="s">
        <v>1645</v>
      </c>
      <c r="J32" t="s">
        <v>1679</v>
      </c>
      <c r="K32">
        <v>15</v>
      </c>
      <c r="L32">
        <v>2011</v>
      </c>
      <c r="M32">
        <v>0</v>
      </c>
      <c r="O32" t="s">
        <v>1647</v>
      </c>
      <c r="R32">
        <v>0.2</v>
      </c>
      <c r="S32" t="s">
        <v>1648</v>
      </c>
      <c r="T32" t="s">
        <v>1649</v>
      </c>
      <c r="U32">
        <v>999</v>
      </c>
      <c r="V32">
        <v>999</v>
      </c>
      <c r="W32">
        <v>999</v>
      </c>
      <c r="X32">
        <v>0.03</v>
      </c>
      <c r="Y32">
        <v>1</v>
      </c>
      <c r="Z32">
        <v>999</v>
      </c>
      <c r="AB32">
        <v>999</v>
      </c>
      <c r="AC32">
        <v>999</v>
      </c>
      <c r="AD32">
        <v>999</v>
      </c>
      <c r="AE32">
        <v>999</v>
      </c>
      <c r="AF32">
        <v>999</v>
      </c>
      <c r="AG32">
        <v>999</v>
      </c>
      <c r="AH32" t="s">
        <v>1680</v>
      </c>
      <c r="AI32" t="s">
        <v>1651</v>
      </c>
      <c r="AJ32" t="s">
        <v>1652</v>
      </c>
      <c r="AL32" t="s">
        <v>710</v>
      </c>
      <c r="AM32">
        <v>999</v>
      </c>
      <c r="AN32" t="s">
        <v>1681</v>
      </c>
      <c r="AO32" t="s">
        <v>1654</v>
      </c>
      <c r="AP32">
        <v>999</v>
      </c>
      <c r="AQ32">
        <v>999</v>
      </c>
      <c r="AR32" t="s">
        <v>1655</v>
      </c>
      <c r="AT32" t="s">
        <v>1656</v>
      </c>
    </row>
    <row r="33" spans="2:46" ht="15">
      <c r="B33" t="s">
        <v>41</v>
      </c>
      <c r="C33">
        <v>3076</v>
      </c>
      <c r="D33" s="5">
        <v>800</v>
      </c>
      <c r="E33" t="s">
        <v>711</v>
      </c>
      <c r="F33">
        <v>11254</v>
      </c>
      <c r="I33" t="s">
        <v>1645</v>
      </c>
      <c r="J33" t="s">
        <v>1679</v>
      </c>
      <c r="K33">
        <v>15</v>
      </c>
      <c r="L33" t="s">
        <v>1663</v>
      </c>
      <c r="M33">
        <v>0</v>
      </c>
      <c r="O33" t="s">
        <v>1664</v>
      </c>
      <c r="R33">
        <v>19.2</v>
      </c>
      <c r="S33" t="s">
        <v>1648</v>
      </c>
      <c r="T33" t="s">
        <v>1665</v>
      </c>
      <c r="U33">
        <v>999</v>
      </c>
      <c r="V33">
        <v>999</v>
      </c>
      <c r="W33">
        <v>999</v>
      </c>
      <c r="X33">
        <v>5.3</v>
      </c>
      <c r="Y33">
        <v>18</v>
      </c>
      <c r="Z33">
        <v>999</v>
      </c>
      <c r="AB33" t="s">
        <v>1616</v>
      </c>
      <c r="AC33">
        <v>3.5</v>
      </c>
      <c r="AD33" t="s">
        <v>1617</v>
      </c>
      <c r="AE33">
        <v>0</v>
      </c>
      <c r="AF33" t="s">
        <v>1666</v>
      </c>
      <c r="AG33">
        <v>999</v>
      </c>
      <c r="AH33" t="s">
        <v>1680</v>
      </c>
      <c r="AI33" t="s">
        <v>1667</v>
      </c>
      <c r="AJ33" t="s">
        <v>1652</v>
      </c>
      <c r="AL33" t="s">
        <v>710</v>
      </c>
      <c r="AM33">
        <v>999</v>
      </c>
      <c r="AN33" t="s">
        <v>1681</v>
      </c>
      <c r="AO33" t="s">
        <v>1654</v>
      </c>
      <c r="AP33">
        <v>999</v>
      </c>
      <c r="AQ33">
        <v>999</v>
      </c>
      <c r="AR33" t="s">
        <v>1668</v>
      </c>
    </row>
    <row r="34" spans="2:46" ht="15">
      <c r="B34" t="s">
        <v>41</v>
      </c>
      <c r="C34">
        <v>3076</v>
      </c>
      <c r="D34" s="5">
        <v>800</v>
      </c>
      <c r="E34" t="s">
        <v>711</v>
      </c>
      <c r="F34">
        <v>11254</v>
      </c>
      <c r="I34" t="s">
        <v>1645</v>
      </c>
      <c r="J34" t="s">
        <v>1679</v>
      </c>
      <c r="K34">
        <v>15</v>
      </c>
      <c r="L34" t="s">
        <v>1663</v>
      </c>
      <c r="M34">
        <v>0</v>
      </c>
      <c r="O34" t="s">
        <v>1664</v>
      </c>
      <c r="R34">
        <v>51.5</v>
      </c>
      <c r="S34" t="s">
        <v>1648</v>
      </c>
      <c r="T34" t="s">
        <v>1665</v>
      </c>
      <c r="U34">
        <v>999</v>
      </c>
      <c r="V34">
        <v>999</v>
      </c>
      <c r="W34">
        <v>999</v>
      </c>
      <c r="X34">
        <v>15.3</v>
      </c>
      <c r="Y34">
        <v>18</v>
      </c>
      <c r="Z34">
        <v>999</v>
      </c>
      <c r="AB34" t="s">
        <v>1616</v>
      </c>
      <c r="AC34">
        <v>12.5</v>
      </c>
      <c r="AD34" t="s">
        <v>1617</v>
      </c>
      <c r="AE34">
        <v>0</v>
      </c>
      <c r="AF34" t="s">
        <v>1666</v>
      </c>
      <c r="AG34">
        <v>999</v>
      </c>
      <c r="AH34" t="s">
        <v>1680</v>
      </c>
      <c r="AI34" t="s">
        <v>1667</v>
      </c>
      <c r="AJ34" t="s">
        <v>1652</v>
      </c>
      <c r="AL34" t="s">
        <v>710</v>
      </c>
      <c r="AM34">
        <v>999</v>
      </c>
      <c r="AN34" t="s">
        <v>1681</v>
      </c>
      <c r="AO34" t="s">
        <v>1654</v>
      </c>
      <c r="AP34">
        <v>999</v>
      </c>
      <c r="AQ34">
        <v>999</v>
      </c>
      <c r="AR34" t="s">
        <v>1668</v>
      </c>
    </row>
    <row r="35" spans="2:46" ht="15">
      <c r="B35" t="s">
        <v>41</v>
      </c>
      <c r="C35">
        <v>3076</v>
      </c>
      <c r="D35" s="5">
        <v>800</v>
      </c>
      <c r="E35" t="s">
        <v>711</v>
      </c>
      <c r="F35">
        <v>11254</v>
      </c>
      <c r="I35" t="s">
        <v>1645</v>
      </c>
      <c r="J35" t="s">
        <v>1679</v>
      </c>
      <c r="K35">
        <v>15</v>
      </c>
      <c r="L35" t="s">
        <v>1663</v>
      </c>
      <c r="M35">
        <v>0</v>
      </c>
      <c r="O35" t="s">
        <v>1664</v>
      </c>
      <c r="R35">
        <v>81.2</v>
      </c>
      <c r="S35" t="s">
        <v>1648</v>
      </c>
      <c r="T35" t="s">
        <v>1665</v>
      </c>
      <c r="U35">
        <v>999</v>
      </c>
      <c r="V35">
        <v>999</v>
      </c>
      <c r="W35">
        <v>999</v>
      </c>
      <c r="X35">
        <v>25.3</v>
      </c>
      <c r="Y35">
        <v>18</v>
      </c>
      <c r="Z35">
        <v>999</v>
      </c>
      <c r="AB35" t="s">
        <v>1616</v>
      </c>
      <c r="AC35">
        <v>21.5</v>
      </c>
      <c r="AD35" t="s">
        <v>1617</v>
      </c>
      <c r="AE35">
        <v>0</v>
      </c>
      <c r="AF35" t="s">
        <v>1666</v>
      </c>
      <c r="AG35">
        <v>999</v>
      </c>
      <c r="AH35" t="s">
        <v>1680</v>
      </c>
      <c r="AI35" t="s">
        <v>1667</v>
      </c>
      <c r="AJ35" t="s">
        <v>1652</v>
      </c>
      <c r="AL35" t="s">
        <v>710</v>
      </c>
      <c r="AM35">
        <v>999</v>
      </c>
      <c r="AN35" t="s">
        <v>1681</v>
      </c>
      <c r="AO35" t="s">
        <v>1654</v>
      </c>
      <c r="AP35">
        <v>999</v>
      </c>
      <c r="AQ35">
        <v>999</v>
      </c>
      <c r="AR35" t="s">
        <v>1668</v>
      </c>
    </row>
    <row r="36" spans="2:46" ht="15">
      <c r="B36" t="s">
        <v>41</v>
      </c>
      <c r="C36">
        <v>3076</v>
      </c>
      <c r="D36" s="5">
        <v>800</v>
      </c>
      <c r="E36" t="s">
        <v>711</v>
      </c>
      <c r="F36">
        <v>11254</v>
      </c>
      <c r="I36" t="s">
        <v>1645</v>
      </c>
      <c r="J36" t="s">
        <v>1679</v>
      </c>
      <c r="K36">
        <v>15</v>
      </c>
      <c r="L36" t="s">
        <v>1663</v>
      </c>
      <c r="M36">
        <v>0</v>
      </c>
      <c r="O36" t="s">
        <v>1664</v>
      </c>
      <c r="R36">
        <v>98.7</v>
      </c>
      <c r="S36" t="s">
        <v>1648</v>
      </c>
      <c r="T36" t="s">
        <v>1665</v>
      </c>
      <c r="U36">
        <v>999</v>
      </c>
      <c r="V36">
        <v>999</v>
      </c>
      <c r="W36">
        <v>999</v>
      </c>
      <c r="X36">
        <v>34.299999999999997</v>
      </c>
      <c r="Y36">
        <v>18</v>
      </c>
      <c r="Z36">
        <v>999</v>
      </c>
      <c r="AB36" t="s">
        <v>1616</v>
      </c>
      <c r="AC36">
        <v>30</v>
      </c>
      <c r="AD36" t="s">
        <v>1617</v>
      </c>
      <c r="AE36">
        <v>0</v>
      </c>
      <c r="AF36" t="s">
        <v>1666</v>
      </c>
      <c r="AG36">
        <v>999</v>
      </c>
      <c r="AH36" t="s">
        <v>1680</v>
      </c>
      <c r="AI36" t="s">
        <v>1667</v>
      </c>
      <c r="AJ36" t="s">
        <v>1652</v>
      </c>
      <c r="AL36" t="s">
        <v>710</v>
      </c>
      <c r="AM36">
        <v>999</v>
      </c>
      <c r="AN36" t="s">
        <v>1681</v>
      </c>
      <c r="AO36" t="s">
        <v>1654</v>
      </c>
      <c r="AP36">
        <v>999</v>
      </c>
      <c r="AQ36">
        <v>999</v>
      </c>
      <c r="AR36" t="s">
        <v>1668</v>
      </c>
    </row>
    <row r="37" spans="2:46" ht="15">
      <c r="B37" t="s">
        <v>41</v>
      </c>
      <c r="C37">
        <v>3076</v>
      </c>
      <c r="D37" s="5">
        <v>800</v>
      </c>
      <c r="E37" t="s">
        <v>711</v>
      </c>
      <c r="F37">
        <v>11254</v>
      </c>
      <c r="I37" t="s">
        <v>1645</v>
      </c>
      <c r="J37" t="s">
        <v>1679</v>
      </c>
      <c r="K37">
        <v>15</v>
      </c>
      <c r="L37" t="s">
        <v>1663</v>
      </c>
      <c r="M37">
        <v>0</v>
      </c>
      <c r="O37" t="s">
        <v>1671</v>
      </c>
      <c r="R37">
        <v>0.7</v>
      </c>
      <c r="S37" t="s">
        <v>1648</v>
      </c>
      <c r="T37" t="s">
        <v>1649</v>
      </c>
      <c r="U37">
        <v>999</v>
      </c>
      <c r="V37">
        <v>999</v>
      </c>
      <c r="W37">
        <v>999</v>
      </c>
      <c r="X37">
        <v>0.1</v>
      </c>
      <c r="Y37">
        <v>1</v>
      </c>
      <c r="Z37">
        <v>999</v>
      </c>
      <c r="AB37">
        <v>999</v>
      </c>
      <c r="AC37">
        <v>999</v>
      </c>
      <c r="AD37">
        <v>999</v>
      </c>
      <c r="AE37">
        <v>999</v>
      </c>
      <c r="AF37">
        <v>999</v>
      </c>
      <c r="AG37">
        <v>999</v>
      </c>
      <c r="AH37" t="s">
        <v>1680</v>
      </c>
      <c r="AI37" t="s">
        <v>1651</v>
      </c>
      <c r="AJ37" t="s">
        <v>1652</v>
      </c>
      <c r="AL37" t="s">
        <v>710</v>
      </c>
      <c r="AM37">
        <v>999</v>
      </c>
      <c r="AN37" t="s">
        <v>1681</v>
      </c>
      <c r="AO37" t="s">
        <v>1654</v>
      </c>
      <c r="AP37">
        <v>999</v>
      </c>
      <c r="AQ37">
        <v>999</v>
      </c>
      <c r="AR37" t="s">
        <v>1668</v>
      </c>
      <c r="AT37" t="s">
        <v>1656</v>
      </c>
    </row>
    <row r="38" spans="2:46" ht="15">
      <c r="B38" t="s">
        <v>41</v>
      </c>
      <c r="C38">
        <v>3076</v>
      </c>
      <c r="D38" s="5">
        <v>800</v>
      </c>
      <c r="E38" t="s">
        <v>711</v>
      </c>
      <c r="F38">
        <v>11254</v>
      </c>
      <c r="I38" t="s">
        <v>1645</v>
      </c>
      <c r="J38" t="s">
        <v>1679</v>
      </c>
      <c r="K38">
        <v>15</v>
      </c>
      <c r="L38" t="s">
        <v>1663</v>
      </c>
      <c r="M38">
        <v>0</v>
      </c>
      <c r="O38" t="s">
        <v>1672</v>
      </c>
      <c r="R38">
        <v>0</v>
      </c>
      <c r="S38" t="s">
        <v>1648</v>
      </c>
      <c r="T38" t="s">
        <v>1649</v>
      </c>
      <c r="U38">
        <v>999</v>
      </c>
      <c r="V38">
        <v>999</v>
      </c>
      <c r="W38">
        <v>999</v>
      </c>
      <c r="X38">
        <v>0</v>
      </c>
      <c r="Y38">
        <v>1</v>
      </c>
      <c r="Z38">
        <v>0</v>
      </c>
      <c r="AB38" t="s">
        <v>1627</v>
      </c>
      <c r="AC38">
        <v>10</v>
      </c>
      <c r="AD38">
        <v>999</v>
      </c>
      <c r="AE38">
        <v>999</v>
      </c>
      <c r="AF38">
        <v>999</v>
      </c>
      <c r="AG38">
        <v>999</v>
      </c>
      <c r="AH38" t="s">
        <v>1680</v>
      </c>
      <c r="AI38" t="s">
        <v>1651</v>
      </c>
      <c r="AJ38" t="s">
        <v>1682</v>
      </c>
      <c r="AK38">
        <v>1</v>
      </c>
      <c r="AL38" t="s">
        <v>710</v>
      </c>
      <c r="AM38">
        <v>999</v>
      </c>
      <c r="AN38" t="s">
        <v>1681</v>
      </c>
      <c r="AO38" t="s">
        <v>1654</v>
      </c>
      <c r="AP38">
        <v>999</v>
      </c>
      <c r="AQ38">
        <v>999</v>
      </c>
      <c r="AR38" t="s">
        <v>1655</v>
      </c>
      <c r="AT38" t="s">
        <v>1656</v>
      </c>
    </row>
    <row r="39" spans="2:46" ht="15">
      <c r="B39" t="s">
        <v>721</v>
      </c>
      <c r="C39" t="s">
        <v>722</v>
      </c>
      <c r="D39">
        <v>975</v>
      </c>
      <c r="F39" t="s">
        <v>1683</v>
      </c>
      <c r="H39" s="4" t="s">
        <v>1683</v>
      </c>
      <c r="I39" t="s">
        <v>1684</v>
      </c>
      <c r="J39" t="s">
        <v>1602</v>
      </c>
      <c r="K39">
        <v>35</v>
      </c>
      <c r="O39" t="s">
        <v>1685</v>
      </c>
      <c r="Q39">
        <v>109.0443686006824</v>
      </c>
      <c r="W39">
        <v>2.6505502674077128</v>
      </c>
      <c r="Z39">
        <v>1250</v>
      </c>
      <c r="AI39" t="s">
        <v>1667</v>
      </c>
      <c r="AJ39" t="s">
        <v>1686</v>
      </c>
      <c r="AN39" t="s">
        <v>1687</v>
      </c>
    </row>
    <row r="40" spans="2:46" ht="15">
      <c r="B40" t="s">
        <v>721</v>
      </c>
      <c r="C40" t="s">
        <v>722</v>
      </c>
      <c r="D40">
        <v>975</v>
      </c>
      <c r="F40" t="s">
        <v>1683</v>
      </c>
      <c r="H40" s="4" t="s">
        <v>1683</v>
      </c>
      <c r="I40" t="s">
        <v>1684</v>
      </c>
      <c r="J40" t="s">
        <v>1602</v>
      </c>
      <c r="K40">
        <v>35</v>
      </c>
      <c r="O40" t="s">
        <v>1685</v>
      </c>
      <c r="Q40">
        <v>103.4982935153582</v>
      </c>
      <c r="W40">
        <v>5.6629841317560166</v>
      </c>
      <c r="Z40">
        <v>1250</v>
      </c>
      <c r="AI40" t="s">
        <v>1667</v>
      </c>
      <c r="AJ40" t="s">
        <v>1686</v>
      </c>
      <c r="AN40" t="s">
        <v>1687</v>
      </c>
    </row>
    <row r="41" spans="2:46" ht="15">
      <c r="B41" t="s">
        <v>721</v>
      </c>
      <c r="C41" t="s">
        <v>722</v>
      </c>
      <c r="D41">
        <v>975</v>
      </c>
      <c r="F41" t="s">
        <v>1688</v>
      </c>
      <c r="H41" s="4" t="s">
        <v>1688</v>
      </c>
      <c r="I41" t="s">
        <v>1684</v>
      </c>
      <c r="J41" t="s">
        <v>1602</v>
      </c>
      <c r="K41">
        <v>35</v>
      </c>
      <c r="O41" t="s">
        <v>1685</v>
      </c>
      <c r="Q41">
        <v>109.0443686006824</v>
      </c>
      <c r="W41">
        <v>2.6505502674077128</v>
      </c>
      <c r="Z41">
        <v>1127</v>
      </c>
      <c r="AI41" t="s">
        <v>1667</v>
      </c>
      <c r="AJ41" t="s">
        <v>1689</v>
      </c>
      <c r="AN41" t="s">
        <v>1687</v>
      </c>
    </row>
    <row r="42" spans="2:46" ht="15">
      <c r="B42" t="s">
        <v>721</v>
      </c>
      <c r="C42" t="s">
        <v>722</v>
      </c>
      <c r="D42">
        <v>975</v>
      </c>
      <c r="F42" t="s">
        <v>1688</v>
      </c>
      <c r="H42" s="4" t="s">
        <v>1688</v>
      </c>
      <c r="I42" t="s">
        <v>1684</v>
      </c>
      <c r="J42" t="s">
        <v>1602</v>
      </c>
      <c r="K42">
        <v>35</v>
      </c>
      <c r="O42" t="s">
        <v>1685</v>
      </c>
      <c r="Q42">
        <v>100.0853242320817</v>
      </c>
      <c r="W42">
        <v>2.568245212165944</v>
      </c>
      <c r="Z42">
        <v>1127</v>
      </c>
      <c r="AI42" t="s">
        <v>1667</v>
      </c>
      <c r="AJ42" t="s">
        <v>1689</v>
      </c>
      <c r="AN42" t="s">
        <v>1687</v>
      </c>
    </row>
    <row r="43" spans="2:46" ht="15">
      <c r="B43" t="s">
        <v>721</v>
      </c>
      <c r="C43" t="s">
        <v>722</v>
      </c>
      <c r="D43">
        <v>975</v>
      </c>
      <c r="F43" t="s">
        <v>1690</v>
      </c>
      <c r="H43" s="4" t="s">
        <v>1690</v>
      </c>
      <c r="I43" t="s">
        <v>1684</v>
      </c>
      <c r="J43" t="s">
        <v>1602</v>
      </c>
      <c r="K43">
        <v>40</v>
      </c>
      <c r="O43" t="s">
        <v>1685</v>
      </c>
      <c r="Q43">
        <v>109.0443686006824</v>
      </c>
      <c r="W43">
        <v>2.6505502674077128</v>
      </c>
      <c r="Z43">
        <v>2000</v>
      </c>
      <c r="AI43" t="s">
        <v>1667</v>
      </c>
      <c r="AJ43" t="s">
        <v>1691</v>
      </c>
      <c r="AN43" t="s">
        <v>1692</v>
      </c>
    </row>
    <row r="44" spans="2:46" ht="15">
      <c r="B44" t="s">
        <v>721</v>
      </c>
      <c r="C44" t="s">
        <v>722</v>
      </c>
      <c r="D44">
        <v>975</v>
      </c>
      <c r="F44" t="s">
        <v>1690</v>
      </c>
      <c r="H44" s="4" t="s">
        <v>1690</v>
      </c>
      <c r="I44" t="s">
        <v>1684</v>
      </c>
      <c r="J44" t="s">
        <v>1602</v>
      </c>
      <c r="K44">
        <v>40</v>
      </c>
      <c r="O44" t="s">
        <v>1685</v>
      </c>
      <c r="Q44">
        <v>95.307167235494703</v>
      </c>
      <c r="W44">
        <v>4.0553701837256542</v>
      </c>
      <c r="Z44">
        <v>2000</v>
      </c>
      <c r="AI44" t="s">
        <v>1667</v>
      </c>
      <c r="AJ44" t="s">
        <v>1691</v>
      </c>
      <c r="AN44" t="s">
        <v>1692</v>
      </c>
    </row>
    <row r="45" spans="2:46" ht="15">
      <c r="B45" t="s">
        <v>721</v>
      </c>
      <c r="C45" t="s">
        <v>722</v>
      </c>
      <c r="D45">
        <v>975</v>
      </c>
      <c r="F45" t="s">
        <v>1693</v>
      </c>
      <c r="H45" s="4" t="s">
        <v>1693</v>
      </c>
      <c r="I45" t="s">
        <v>1694</v>
      </c>
      <c r="J45" t="s">
        <v>1602</v>
      </c>
      <c r="K45">
        <v>4</v>
      </c>
      <c r="O45" t="s">
        <v>1685</v>
      </c>
      <c r="Q45">
        <v>127.55972696245711</v>
      </c>
      <c r="W45">
        <v>3.095282789627543</v>
      </c>
      <c r="Z45">
        <v>1233</v>
      </c>
      <c r="AI45" t="s">
        <v>1667</v>
      </c>
      <c r="AJ45" t="s">
        <v>1695</v>
      </c>
      <c r="AN45" t="s">
        <v>1696</v>
      </c>
    </row>
    <row r="46" spans="2:46" ht="15">
      <c r="B46" t="s">
        <v>721</v>
      </c>
      <c r="C46" t="s">
        <v>722</v>
      </c>
      <c r="D46">
        <v>975</v>
      </c>
      <c r="F46" t="s">
        <v>1693</v>
      </c>
      <c r="H46" s="4" t="s">
        <v>1693</v>
      </c>
      <c r="I46" t="s">
        <v>1694</v>
      </c>
      <c r="J46" t="s">
        <v>1602</v>
      </c>
      <c r="K46">
        <v>4</v>
      </c>
      <c r="O46" t="s">
        <v>1685</v>
      </c>
      <c r="Q46">
        <v>121.3310580204776</v>
      </c>
      <c r="W46">
        <v>3.2344524609257319</v>
      </c>
      <c r="Z46">
        <v>1233</v>
      </c>
      <c r="AI46" t="s">
        <v>1667</v>
      </c>
      <c r="AJ46" t="s">
        <v>1695</v>
      </c>
      <c r="AN46" t="s">
        <v>1696</v>
      </c>
    </row>
    <row r="47" spans="2:46" ht="15">
      <c r="B47" t="s">
        <v>721</v>
      </c>
      <c r="C47" t="s">
        <v>722</v>
      </c>
      <c r="D47">
        <v>975</v>
      </c>
      <c r="F47" t="s">
        <v>1697</v>
      </c>
      <c r="H47" s="4" t="s">
        <v>1697</v>
      </c>
      <c r="I47" t="s">
        <v>1684</v>
      </c>
      <c r="J47" t="s">
        <v>1602</v>
      </c>
      <c r="K47">
        <v>4</v>
      </c>
      <c r="O47" t="s">
        <v>1685</v>
      </c>
      <c r="Q47">
        <v>109.0443686006824</v>
      </c>
      <c r="W47">
        <v>2.6505502674077128</v>
      </c>
      <c r="Z47">
        <v>1184</v>
      </c>
      <c r="AI47" t="s">
        <v>1667</v>
      </c>
      <c r="AJ47" t="s">
        <v>1695</v>
      </c>
      <c r="AN47" t="s">
        <v>1696</v>
      </c>
    </row>
    <row r="48" spans="2:46" ht="15">
      <c r="B48" t="s">
        <v>721</v>
      </c>
      <c r="C48" t="s">
        <v>722</v>
      </c>
      <c r="D48">
        <v>975</v>
      </c>
      <c r="F48" t="s">
        <v>1697</v>
      </c>
      <c r="H48" s="4" t="s">
        <v>1697</v>
      </c>
      <c r="I48" t="s">
        <v>1684</v>
      </c>
      <c r="J48" t="s">
        <v>1602</v>
      </c>
      <c r="K48">
        <v>4</v>
      </c>
      <c r="O48" t="s">
        <v>1685</v>
      </c>
      <c r="Q48">
        <v>135.23890784982919</v>
      </c>
      <c r="W48">
        <v>5.0167455959348244</v>
      </c>
      <c r="Z48">
        <v>1184</v>
      </c>
      <c r="AI48" t="s">
        <v>1667</v>
      </c>
      <c r="AJ48" t="s">
        <v>1695</v>
      </c>
      <c r="AN48" t="s">
        <v>1696</v>
      </c>
    </row>
    <row r="49" spans="2:46" ht="15">
      <c r="B49" t="s">
        <v>41</v>
      </c>
      <c r="C49">
        <v>3071</v>
      </c>
      <c r="D49">
        <v>1083</v>
      </c>
      <c r="E49" t="s">
        <v>742</v>
      </c>
      <c r="F49">
        <v>9700</v>
      </c>
      <c r="I49">
        <v>999</v>
      </c>
      <c r="J49" t="s">
        <v>1698</v>
      </c>
      <c r="K49">
        <f>2011-1989</f>
        <v>22</v>
      </c>
      <c r="L49">
        <v>2011</v>
      </c>
      <c r="M49">
        <v>22</v>
      </c>
      <c r="N49">
        <v>999</v>
      </c>
      <c r="O49" t="s">
        <v>1647</v>
      </c>
      <c r="R49">
        <v>5.52</v>
      </c>
      <c r="S49" t="s">
        <v>1625</v>
      </c>
      <c r="T49" t="s">
        <v>1699</v>
      </c>
      <c r="U49">
        <v>999</v>
      </c>
      <c r="V49">
        <v>999</v>
      </c>
      <c r="W49">
        <v>999</v>
      </c>
      <c r="X49">
        <v>999</v>
      </c>
      <c r="Y49">
        <v>1</v>
      </c>
      <c r="Z49">
        <v>640</v>
      </c>
      <c r="AA49" t="s">
        <v>1606</v>
      </c>
      <c r="AB49">
        <v>999</v>
      </c>
      <c r="AC49">
        <v>999</v>
      </c>
      <c r="AD49">
        <v>999</v>
      </c>
      <c r="AE49">
        <v>999</v>
      </c>
      <c r="AF49">
        <v>999</v>
      </c>
      <c r="AG49">
        <v>999</v>
      </c>
      <c r="AH49" t="s">
        <v>1700</v>
      </c>
      <c r="AI49" t="s">
        <v>1651</v>
      </c>
      <c r="AJ49" t="s">
        <v>1608</v>
      </c>
      <c r="AK49">
        <v>1</v>
      </c>
      <c r="AL49" t="s">
        <v>1701</v>
      </c>
      <c r="AM49">
        <v>999</v>
      </c>
      <c r="AN49">
        <v>999</v>
      </c>
      <c r="AO49" t="s">
        <v>1702</v>
      </c>
      <c r="AP49">
        <v>999</v>
      </c>
      <c r="AQ49">
        <v>999</v>
      </c>
      <c r="AR49">
        <v>18</v>
      </c>
    </row>
    <row r="50" spans="2:46" ht="15">
      <c r="B50" t="s">
        <v>41</v>
      </c>
      <c r="C50">
        <v>3071</v>
      </c>
      <c r="D50">
        <v>1083</v>
      </c>
      <c r="E50" t="s">
        <v>741</v>
      </c>
      <c r="F50">
        <v>9701</v>
      </c>
      <c r="I50">
        <v>999</v>
      </c>
      <c r="J50" t="s">
        <v>1698</v>
      </c>
      <c r="K50">
        <f>2011-1989</f>
        <v>22</v>
      </c>
      <c r="L50">
        <v>2011</v>
      </c>
      <c r="M50">
        <v>22</v>
      </c>
      <c r="N50">
        <v>999</v>
      </c>
      <c r="O50" t="s">
        <v>1647</v>
      </c>
      <c r="R50">
        <v>7.39</v>
      </c>
      <c r="S50" t="s">
        <v>1625</v>
      </c>
      <c r="T50" t="s">
        <v>1699</v>
      </c>
      <c r="U50">
        <v>999</v>
      </c>
      <c r="V50">
        <v>999</v>
      </c>
      <c r="W50">
        <v>999</v>
      </c>
      <c r="X50">
        <v>999</v>
      </c>
      <c r="Y50">
        <v>1</v>
      </c>
      <c r="Z50">
        <v>1055</v>
      </c>
      <c r="AA50" t="s">
        <v>1606</v>
      </c>
      <c r="AB50">
        <v>999</v>
      </c>
      <c r="AC50">
        <v>999</v>
      </c>
      <c r="AD50">
        <v>999</v>
      </c>
      <c r="AE50">
        <v>999</v>
      </c>
      <c r="AF50">
        <v>999</v>
      </c>
      <c r="AG50">
        <v>999</v>
      </c>
      <c r="AH50" t="s">
        <v>1703</v>
      </c>
      <c r="AI50" t="s">
        <v>1651</v>
      </c>
      <c r="AJ50" t="s">
        <v>1608</v>
      </c>
      <c r="AK50">
        <v>1</v>
      </c>
      <c r="AL50" t="s">
        <v>1701</v>
      </c>
      <c r="AM50">
        <v>999</v>
      </c>
      <c r="AN50">
        <v>999</v>
      </c>
      <c r="AO50" t="s">
        <v>1702</v>
      </c>
      <c r="AP50">
        <v>999</v>
      </c>
      <c r="AQ50">
        <v>999</v>
      </c>
      <c r="AR50">
        <v>18</v>
      </c>
    </row>
    <row r="51" spans="2:46" ht="15">
      <c r="B51" t="s">
        <v>41</v>
      </c>
      <c r="C51">
        <v>3071</v>
      </c>
      <c r="D51">
        <v>1083</v>
      </c>
      <c r="E51" t="s">
        <v>736</v>
      </c>
      <c r="F51">
        <v>9702</v>
      </c>
      <c r="I51">
        <v>999</v>
      </c>
      <c r="J51" t="s">
        <v>1698</v>
      </c>
      <c r="K51">
        <f>2011-1997</f>
        <v>14</v>
      </c>
      <c r="L51">
        <v>2011</v>
      </c>
      <c r="M51">
        <v>14</v>
      </c>
      <c r="N51">
        <v>999</v>
      </c>
      <c r="O51" t="s">
        <v>1647</v>
      </c>
      <c r="R51">
        <v>10.33</v>
      </c>
      <c r="S51" t="s">
        <v>1625</v>
      </c>
      <c r="T51" t="s">
        <v>1699</v>
      </c>
      <c r="U51">
        <v>999</v>
      </c>
      <c r="V51">
        <v>999</v>
      </c>
      <c r="W51">
        <v>999</v>
      </c>
      <c r="X51">
        <v>999</v>
      </c>
      <c r="Y51">
        <v>1</v>
      </c>
      <c r="Z51">
        <v>982</v>
      </c>
      <c r="AA51" t="s">
        <v>1606</v>
      </c>
      <c r="AB51">
        <v>999</v>
      </c>
      <c r="AC51">
        <v>999</v>
      </c>
      <c r="AD51">
        <v>999</v>
      </c>
      <c r="AE51">
        <v>999</v>
      </c>
      <c r="AF51">
        <v>999</v>
      </c>
      <c r="AG51">
        <v>999</v>
      </c>
      <c r="AH51" t="s">
        <v>1704</v>
      </c>
      <c r="AI51" t="s">
        <v>1651</v>
      </c>
      <c r="AJ51" t="s">
        <v>1608</v>
      </c>
      <c r="AK51">
        <v>1</v>
      </c>
      <c r="AL51" t="s">
        <v>1701</v>
      </c>
      <c r="AM51">
        <v>999</v>
      </c>
      <c r="AN51">
        <v>999</v>
      </c>
      <c r="AO51" t="s">
        <v>1702</v>
      </c>
      <c r="AP51">
        <v>999</v>
      </c>
      <c r="AQ51">
        <v>999</v>
      </c>
      <c r="AR51">
        <v>18</v>
      </c>
    </row>
    <row r="52" spans="2:46" ht="15">
      <c r="B52" t="s">
        <v>41</v>
      </c>
      <c r="C52">
        <v>3071</v>
      </c>
      <c r="D52">
        <v>1083</v>
      </c>
      <c r="E52" t="s">
        <v>742</v>
      </c>
      <c r="F52">
        <v>9700</v>
      </c>
      <c r="I52">
        <v>999</v>
      </c>
      <c r="J52" t="s">
        <v>1698</v>
      </c>
      <c r="K52">
        <f>2011-1989</f>
        <v>22</v>
      </c>
      <c r="L52">
        <v>2011</v>
      </c>
      <c r="M52">
        <v>22</v>
      </c>
      <c r="N52">
        <v>999</v>
      </c>
      <c r="O52" t="s">
        <v>1664</v>
      </c>
      <c r="R52">
        <v>15.1</v>
      </c>
      <c r="S52" t="s">
        <v>1625</v>
      </c>
      <c r="T52" t="s">
        <v>1705</v>
      </c>
      <c r="U52">
        <v>999</v>
      </c>
      <c r="V52">
        <v>999</v>
      </c>
      <c r="W52">
        <v>1.8</v>
      </c>
      <c r="X52">
        <v>999</v>
      </c>
      <c r="Y52">
        <v>6</v>
      </c>
      <c r="Z52">
        <v>640</v>
      </c>
      <c r="AA52" t="s">
        <v>1606</v>
      </c>
      <c r="AB52" t="s">
        <v>1616</v>
      </c>
      <c r="AC52">
        <v>60</v>
      </c>
      <c r="AD52" t="s">
        <v>1617</v>
      </c>
      <c r="AE52">
        <v>0</v>
      </c>
      <c r="AF52">
        <v>999</v>
      </c>
      <c r="AG52">
        <v>999</v>
      </c>
      <c r="AH52" t="s">
        <v>1700</v>
      </c>
      <c r="AI52" t="s">
        <v>1669</v>
      </c>
      <c r="AJ52" t="s">
        <v>1608</v>
      </c>
      <c r="AK52">
        <v>1</v>
      </c>
      <c r="AL52" t="s">
        <v>1701</v>
      </c>
      <c r="AM52">
        <v>999</v>
      </c>
      <c r="AN52">
        <v>999</v>
      </c>
      <c r="AO52" t="s">
        <v>1702</v>
      </c>
      <c r="AP52">
        <v>999</v>
      </c>
      <c r="AQ52">
        <v>999</v>
      </c>
      <c r="AR52" t="s">
        <v>1668</v>
      </c>
    </row>
    <row r="53" spans="2:46" ht="15">
      <c r="B53" t="s">
        <v>41</v>
      </c>
      <c r="C53">
        <v>3071</v>
      </c>
      <c r="D53">
        <v>1083</v>
      </c>
      <c r="E53" t="s">
        <v>741</v>
      </c>
      <c r="F53">
        <v>9701</v>
      </c>
      <c r="I53">
        <v>999</v>
      </c>
      <c r="J53" t="s">
        <v>1698</v>
      </c>
      <c r="K53">
        <f>2011-1989</f>
        <v>22</v>
      </c>
      <c r="L53">
        <v>2011</v>
      </c>
      <c r="M53">
        <v>22</v>
      </c>
      <c r="N53">
        <v>999</v>
      </c>
      <c r="O53" t="s">
        <v>1664</v>
      </c>
      <c r="R53">
        <v>30.1</v>
      </c>
      <c r="S53" t="s">
        <v>1625</v>
      </c>
      <c r="T53" t="s">
        <v>1705</v>
      </c>
      <c r="U53">
        <v>999</v>
      </c>
      <c r="V53">
        <v>999</v>
      </c>
      <c r="W53">
        <v>3.1</v>
      </c>
      <c r="X53">
        <v>999</v>
      </c>
      <c r="Y53">
        <v>6</v>
      </c>
      <c r="Z53">
        <v>1055</v>
      </c>
      <c r="AA53" t="s">
        <v>1606</v>
      </c>
      <c r="AB53" t="s">
        <v>1616</v>
      </c>
      <c r="AC53">
        <v>60</v>
      </c>
      <c r="AD53" t="s">
        <v>1617</v>
      </c>
      <c r="AE53">
        <v>0</v>
      </c>
      <c r="AF53">
        <v>999</v>
      </c>
      <c r="AG53">
        <v>999</v>
      </c>
      <c r="AH53" t="s">
        <v>1703</v>
      </c>
      <c r="AI53" t="s">
        <v>1669</v>
      </c>
      <c r="AJ53" t="s">
        <v>1608</v>
      </c>
      <c r="AK53">
        <v>1</v>
      </c>
      <c r="AL53" t="s">
        <v>1701</v>
      </c>
      <c r="AM53">
        <v>999</v>
      </c>
      <c r="AN53">
        <v>999</v>
      </c>
      <c r="AO53" t="s">
        <v>1702</v>
      </c>
      <c r="AP53">
        <v>999</v>
      </c>
      <c r="AQ53">
        <v>999</v>
      </c>
      <c r="AR53" t="s">
        <v>1668</v>
      </c>
    </row>
    <row r="54" spans="2:46" ht="15">
      <c r="B54" t="s">
        <v>41</v>
      </c>
      <c r="C54">
        <v>3071</v>
      </c>
      <c r="D54">
        <v>1083</v>
      </c>
      <c r="E54" t="s">
        <v>736</v>
      </c>
      <c r="F54">
        <v>9702</v>
      </c>
      <c r="I54">
        <v>999</v>
      </c>
      <c r="J54" t="s">
        <v>1698</v>
      </c>
      <c r="K54">
        <f>2011-1997</f>
        <v>14</v>
      </c>
      <c r="L54">
        <v>2011</v>
      </c>
      <c r="M54">
        <v>14</v>
      </c>
      <c r="N54">
        <v>999</v>
      </c>
      <c r="O54" t="s">
        <v>1664</v>
      </c>
      <c r="R54">
        <v>19.399999999999999</v>
      </c>
      <c r="S54" t="s">
        <v>1625</v>
      </c>
      <c r="T54" t="s">
        <v>1705</v>
      </c>
      <c r="U54">
        <v>999</v>
      </c>
      <c r="V54">
        <v>999</v>
      </c>
      <c r="W54">
        <v>1.1000000000000001</v>
      </c>
      <c r="X54">
        <v>999</v>
      </c>
      <c r="Y54">
        <v>6</v>
      </c>
      <c r="Z54">
        <v>982</v>
      </c>
      <c r="AA54" t="s">
        <v>1606</v>
      </c>
      <c r="AB54" t="s">
        <v>1616</v>
      </c>
      <c r="AC54">
        <v>60</v>
      </c>
      <c r="AD54" t="s">
        <v>1617</v>
      </c>
      <c r="AE54">
        <v>0</v>
      </c>
      <c r="AF54">
        <v>999</v>
      </c>
      <c r="AG54">
        <v>999</v>
      </c>
      <c r="AH54" t="s">
        <v>1704</v>
      </c>
      <c r="AI54" t="s">
        <v>1669</v>
      </c>
      <c r="AJ54" t="s">
        <v>1608</v>
      </c>
      <c r="AK54">
        <v>1</v>
      </c>
      <c r="AL54" t="s">
        <v>1701</v>
      </c>
      <c r="AM54">
        <v>999</v>
      </c>
      <c r="AN54">
        <v>999</v>
      </c>
      <c r="AO54" t="s">
        <v>1702</v>
      </c>
      <c r="AP54">
        <v>999</v>
      </c>
      <c r="AQ54">
        <v>999</v>
      </c>
      <c r="AR54" t="s">
        <v>1668</v>
      </c>
    </row>
    <row r="55" spans="2:46" ht="15">
      <c r="B55" t="s">
        <v>41</v>
      </c>
      <c r="C55">
        <v>3071</v>
      </c>
      <c r="D55">
        <v>1083</v>
      </c>
      <c r="E55" t="s">
        <v>742</v>
      </c>
      <c r="F55">
        <v>9700</v>
      </c>
      <c r="I55">
        <v>999</v>
      </c>
      <c r="J55" t="s">
        <v>1698</v>
      </c>
      <c r="K55">
        <f>2011-1989</f>
        <v>22</v>
      </c>
      <c r="L55">
        <v>2011</v>
      </c>
      <c r="M55">
        <v>22</v>
      </c>
      <c r="N55">
        <v>999</v>
      </c>
      <c r="O55" t="s">
        <v>1706</v>
      </c>
      <c r="R55">
        <v>1.32</v>
      </c>
      <c r="S55" t="s">
        <v>1625</v>
      </c>
      <c r="T55" t="s">
        <v>1699</v>
      </c>
      <c r="U55">
        <v>999</v>
      </c>
      <c r="V55">
        <v>999</v>
      </c>
      <c r="W55">
        <v>999</v>
      </c>
      <c r="X55">
        <v>999</v>
      </c>
      <c r="Y55">
        <v>1</v>
      </c>
      <c r="Z55">
        <v>640</v>
      </c>
      <c r="AA55" t="s">
        <v>1606</v>
      </c>
      <c r="AB55">
        <v>999</v>
      </c>
      <c r="AC55">
        <v>999</v>
      </c>
      <c r="AD55">
        <v>999</v>
      </c>
      <c r="AE55">
        <v>999</v>
      </c>
      <c r="AF55">
        <v>999</v>
      </c>
      <c r="AG55">
        <v>999</v>
      </c>
      <c r="AH55" t="s">
        <v>1700</v>
      </c>
      <c r="AI55" t="s">
        <v>1651</v>
      </c>
      <c r="AJ55" t="s">
        <v>1608</v>
      </c>
      <c r="AK55">
        <v>1</v>
      </c>
      <c r="AL55" t="s">
        <v>1701</v>
      </c>
      <c r="AM55">
        <v>999</v>
      </c>
      <c r="AN55">
        <v>999</v>
      </c>
      <c r="AO55" t="s">
        <v>1702</v>
      </c>
      <c r="AP55">
        <v>999</v>
      </c>
      <c r="AQ55">
        <v>999</v>
      </c>
      <c r="AR55">
        <v>6</v>
      </c>
      <c r="AT55" t="s">
        <v>1707</v>
      </c>
    </row>
    <row r="56" spans="2:46" ht="15">
      <c r="B56" t="s">
        <v>41</v>
      </c>
      <c r="C56">
        <v>3071</v>
      </c>
      <c r="D56">
        <v>1083</v>
      </c>
      <c r="E56" t="s">
        <v>741</v>
      </c>
      <c r="F56">
        <v>9701</v>
      </c>
      <c r="I56">
        <v>999</v>
      </c>
      <c r="J56" t="s">
        <v>1698</v>
      </c>
      <c r="K56">
        <f>2011-1989</f>
        <v>22</v>
      </c>
      <c r="L56">
        <v>2011</v>
      </c>
      <c r="M56">
        <v>22</v>
      </c>
      <c r="N56">
        <v>999</v>
      </c>
      <c r="O56" t="s">
        <v>1706</v>
      </c>
      <c r="R56">
        <v>1.82</v>
      </c>
      <c r="S56" t="s">
        <v>1625</v>
      </c>
      <c r="T56" t="s">
        <v>1699</v>
      </c>
      <c r="U56">
        <v>999</v>
      </c>
      <c r="V56">
        <v>999</v>
      </c>
      <c r="W56">
        <v>999</v>
      </c>
      <c r="X56">
        <v>999</v>
      </c>
      <c r="Y56">
        <v>1</v>
      </c>
      <c r="Z56">
        <v>1055</v>
      </c>
      <c r="AA56" t="s">
        <v>1606</v>
      </c>
      <c r="AB56">
        <v>999</v>
      </c>
      <c r="AC56">
        <v>999</v>
      </c>
      <c r="AD56">
        <v>999</v>
      </c>
      <c r="AE56">
        <v>999</v>
      </c>
      <c r="AF56">
        <v>999</v>
      </c>
      <c r="AG56">
        <v>999</v>
      </c>
      <c r="AH56" t="s">
        <v>1703</v>
      </c>
      <c r="AI56" t="s">
        <v>1651</v>
      </c>
      <c r="AJ56" t="s">
        <v>1608</v>
      </c>
      <c r="AK56">
        <v>1</v>
      </c>
      <c r="AL56" t="s">
        <v>1701</v>
      </c>
      <c r="AM56">
        <v>999</v>
      </c>
      <c r="AN56">
        <v>999</v>
      </c>
      <c r="AO56" t="s">
        <v>1702</v>
      </c>
      <c r="AP56">
        <v>999</v>
      </c>
      <c r="AQ56">
        <v>999</v>
      </c>
      <c r="AR56">
        <v>6</v>
      </c>
      <c r="AT56" t="s">
        <v>1707</v>
      </c>
    </row>
    <row r="57" spans="2:46" ht="15">
      <c r="B57" t="s">
        <v>41</v>
      </c>
      <c r="C57">
        <v>3071</v>
      </c>
      <c r="D57">
        <v>1083</v>
      </c>
      <c r="E57" t="s">
        <v>736</v>
      </c>
      <c r="F57">
        <v>9702</v>
      </c>
      <c r="I57">
        <v>999</v>
      </c>
      <c r="J57" t="s">
        <v>1698</v>
      </c>
      <c r="K57">
        <f>2011-1997</f>
        <v>14</v>
      </c>
      <c r="L57">
        <v>2011</v>
      </c>
      <c r="M57">
        <v>14</v>
      </c>
      <c r="N57">
        <v>999</v>
      </c>
      <c r="O57" t="s">
        <v>1706</v>
      </c>
      <c r="R57">
        <v>2.6</v>
      </c>
      <c r="S57" t="s">
        <v>1625</v>
      </c>
      <c r="T57" t="s">
        <v>1699</v>
      </c>
      <c r="U57">
        <v>999</v>
      </c>
      <c r="V57">
        <v>999</v>
      </c>
      <c r="W57">
        <v>999</v>
      </c>
      <c r="X57">
        <v>999</v>
      </c>
      <c r="Y57">
        <v>1</v>
      </c>
      <c r="Z57">
        <v>982</v>
      </c>
      <c r="AA57" t="s">
        <v>1606</v>
      </c>
      <c r="AB57">
        <v>999</v>
      </c>
      <c r="AC57">
        <v>999</v>
      </c>
      <c r="AD57">
        <v>999</v>
      </c>
      <c r="AE57">
        <v>999</v>
      </c>
      <c r="AF57">
        <v>999</v>
      </c>
      <c r="AG57">
        <v>999</v>
      </c>
      <c r="AH57" t="s">
        <v>1704</v>
      </c>
      <c r="AI57" t="s">
        <v>1651</v>
      </c>
      <c r="AJ57" t="s">
        <v>1608</v>
      </c>
      <c r="AK57">
        <v>1</v>
      </c>
      <c r="AL57" t="s">
        <v>1701</v>
      </c>
      <c r="AM57">
        <v>999</v>
      </c>
      <c r="AN57">
        <v>999</v>
      </c>
      <c r="AO57" t="s">
        <v>1702</v>
      </c>
      <c r="AP57">
        <v>999</v>
      </c>
      <c r="AQ57">
        <v>999</v>
      </c>
      <c r="AR57">
        <v>6</v>
      </c>
      <c r="AT57" t="s">
        <v>1707</v>
      </c>
    </row>
    <row r="58" spans="2:46" ht="15">
      <c r="B58" t="s">
        <v>41</v>
      </c>
      <c r="C58">
        <v>3071</v>
      </c>
      <c r="D58">
        <v>1083</v>
      </c>
      <c r="E58" t="s">
        <v>742</v>
      </c>
      <c r="F58">
        <v>9700</v>
      </c>
      <c r="I58">
        <v>999</v>
      </c>
      <c r="J58" t="s">
        <v>1698</v>
      </c>
      <c r="K58">
        <f>2011-1989</f>
        <v>22</v>
      </c>
      <c r="L58">
        <v>2011</v>
      </c>
      <c r="M58">
        <v>22</v>
      </c>
      <c r="N58">
        <v>999</v>
      </c>
      <c r="O58" t="s">
        <v>1672</v>
      </c>
      <c r="R58">
        <v>0</v>
      </c>
      <c r="S58" t="s">
        <v>1625</v>
      </c>
      <c r="T58" t="s">
        <v>1699</v>
      </c>
      <c r="U58">
        <v>999</v>
      </c>
      <c r="V58">
        <v>999</v>
      </c>
      <c r="W58">
        <v>999</v>
      </c>
      <c r="X58">
        <v>999</v>
      </c>
      <c r="Y58">
        <v>1</v>
      </c>
      <c r="Z58">
        <v>640</v>
      </c>
      <c r="AA58" t="s">
        <v>1606</v>
      </c>
      <c r="AB58">
        <v>999</v>
      </c>
      <c r="AC58">
        <v>999</v>
      </c>
      <c r="AD58">
        <v>999</v>
      </c>
      <c r="AE58">
        <v>999</v>
      </c>
      <c r="AF58">
        <v>999</v>
      </c>
      <c r="AG58">
        <v>999</v>
      </c>
      <c r="AH58" t="s">
        <v>1700</v>
      </c>
      <c r="AI58" t="s">
        <v>1651</v>
      </c>
      <c r="AJ58" t="s">
        <v>1608</v>
      </c>
      <c r="AK58">
        <v>1</v>
      </c>
      <c r="AL58" t="s">
        <v>1701</v>
      </c>
      <c r="AM58">
        <v>999</v>
      </c>
      <c r="AN58">
        <v>999</v>
      </c>
      <c r="AO58" t="s">
        <v>1702</v>
      </c>
      <c r="AP58">
        <v>999</v>
      </c>
      <c r="AQ58">
        <v>999</v>
      </c>
      <c r="AR58">
        <v>18</v>
      </c>
    </row>
    <row r="59" spans="2:46" ht="15">
      <c r="B59" t="s">
        <v>41</v>
      </c>
      <c r="C59">
        <v>3071</v>
      </c>
      <c r="D59">
        <v>1083</v>
      </c>
      <c r="E59" t="s">
        <v>741</v>
      </c>
      <c r="F59">
        <v>9701</v>
      </c>
      <c r="I59">
        <v>999</v>
      </c>
      <c r="J59" t="s">
        <v>1698</v>
      </c>
      <c r="K59">
        <f>2011-1989</f>
        <v>22</v>
      </c>
      <c r="L59">
        <v>2011</v>
      </c>
      <c r="M59">
        <v>22</v>
      </c>
      <c r="N59">
        <v>999</v>
      </c>
      <c r="O59" t="s">
        <v>1672</v>
      </c>
      <c r="R59">
        <v>0</v>
      </c>
      <c r="S59" t="s">
        <v>1625</v>
      </c>
      <c r="T59" t="s">
        <v>1699</v>
      </c>
      <c r="U59">
        <v>999</v>
      </c>
      <c r="V59">
        <v>999</v>
      </c>
      <c r="W59">
        <v>999</v>
      </c>
      <c r="X59">
        <v>999</v>
      </c>
      <c r="Y59">
        <v>1</v>
      </c>
      <c r="Z59">
        <v>1055</v>
      </c>
      <c r="AA59" t="s">
        <v>1606</v>
      </c>
      <c r="AB59">
        <v>999</v>
      </c>
      <c r="AC59">
        <v>999</v>
      </c>
      <c r="AD59">
        <v>999</v>
      </c>
      <c r="AE59">
        <v>999</v>
      </c>
      <c r="AF59">
        <v>999</v>
      </c>
      <c r="AG59">
        <v>999</v>
      </c>
      <c r="AH59" t="s">
        <v>1703</v>
      </c>
      <c r="AI59" t="s">
        <v>1651</v>
      </c>
      <c r="AJ59" t="s">
        <v>1608</v>
      </c>
      <c r="AK59">
        <v>1</v>
      </c>
      <c r="AL59" t="s">
        <v>1701</v>
      </c>
      <c r="AM59">
        <v>999</v>
      </c>
      <c r="AN59">
        <v>999</v>
      </c>
      <c r="AO59" t="s">
        <v>1702</v>
      </c>
      <c r="AP59">
        <v>999</v>
      </c>
      <c r="AQ59">
        <v>999</v>
      </c>
      <c r="AR59">
        <v>18</v>
      </c>
    </row>
    <row r="60" spans="2:46" ht="15">
      <c r="B60" t="s">
        <v>41</v>
      </c>
      <c r="C60">
        <v>3071</v>
      </c>
      <c r="D60">
        <v>1083</v>
      </c>
      <c r="E60" t="s">
        <v>736</v>
      </c>
      <c r="F60">
        <v>9702</v>
      </c>
      <c r="I60">
        <v>999</v>
      </c>
      <c r="J60" t="s">
        <v>1698</v>
      </c>
      <c r="K60">
        <f>2011-1997</f>
        <v>14</v>
      </c>
      <c r="L60">
        <v>2011</v>
      </c>
      <c r="M60">
        <v>14</v>
      </c>
      <c r="N60">
        <v>999</v>
      </c>
      <c r="O60" t="s">
        <v>1672</v>
      </c>
      <c r="R60">
        <v>0</v>
      </c>
      <c r="S60" t="s">
        <v>1625</v>
      </c>
      <c r="T60" t="s">
        <v>1699</v>
      </c>
      <c r="U60">
        <v>999</v>
      </c>
      <c r="V60">
        <v>999</v>
      </c>
      <c r="W60">
        <v>999</v>
      </c>
      <c r="X60">
        <v>999</v>
      </c>
      <c r="Y60">
        <v>1</v>
      </c>
      <c r="Z60">
        <v>982</v>
      </c>
      <c r="AA60" t="s">
        <v>1606</v>
      </c>
      <c r="AB60">
        <v>999</v>
      </c>
      <c r="AC60">
        <v>999</v>
      </c>
      <c r="AD60">
        <v>999</v>
      </c>
      <c r="AE60">
        <v>999</v>
      </c>
      <c r="AF60">
        <v>999</v>
      </c>
      <c r="AG60">
        <v>999</v>
      </c>
      <c r="AH60" t="s">
        <v>1704</v>
      </c>
      <c r="AI60" t="s">
        <v>1651</v>
      </c>
      <c r="AJ60" t="s">
        <v>1608</v>
      </c>
      <c r="AK60">
        <v>1</v>
      </c>
      <c r="AL60" t="s">
        <v>1701</v>
      </c>
      <c r="AM60">
        <v>999</v>
      </c>
      <c r="AN60">
        <v>999</v>
      </c>
      <c r="AO60" t="s">
        <v>1702</v>
      </c>
      <c r="AP60">
        <v>999</v>
      </c>
      <c r="AQ60">
        <v>999</v>
      </c>
      <c r="AR60">
        <v>18</v>
      </c>
    </row>
    <row r="61" spans="2:46" ht="15">
      <c r="B61" t="s">
        <v>41</v>
      </c>
      <c r="C61">
        <v>3071</v>
      </c>
      <c r="D61">
        <v>1083</v>
      </c>
      <c r="E61" t="s">
        <v>743</v>
      </c>
      <c r="F61">
        <v>9703</v>
      </c>
      <c r="I61">
        <v>999</v>
      </c>
      <c r="J61" t="s">
        <v>1708</v>
      </c>
      <c r="K61">
        <f>2011-1993</f>
        <v>18</v>
      </c>
      <c r="L61">
        <v>2011</v>
      </c>
      <c r="M61">
        <v>18</v>
      </c>
      <c r="N61">
        <v>999</v>
      </c>
      <c r="O61" t="s">
        <v>1647</v>
      </c>
      <c r="R61">
        <v>6.43</v>
      </c>
      <c r="S61" t="s">
        <v>1625</v>
      </c>
      <c r="T61" t="s">
        <v>1699</v>
      </c>
      <c r="U61">
        <v>999</v>
      </c>
      <c r="V61">
        <v>999</v>
      </c>
      <c r="W61">
        <v>999</v>
      </c>
      <c r="X61">
        <v>999</v>
      </c>
      <c r="Y61">
        <v>1</v>
      </c>
      <c r="Z61">
        <v>1152</v>
      </c>
      <c r="AA61" t="s">
        <v>1606</v>
      </c>
      <c r="AB61">
        <v>999</v>
      </c>
      <c r="AC61">
        <v>999</v>
      </c>
      <c r="AD61">
        <v>999</v>
      </c>
      <c r="AE61">
        <v>999</v>
      </c>
      <c r="AF61">
        <v>999</v>
      </c>
      <c r="AG61">
        <v>999</v>
      </c>
      <c r="AH61" t="s">
        <v>1703</v>
      </c>
      <c r="AI61" t="s">
        <v>1651</v>
      </c>
      <c r="AJ61" t="s">
        <v>1709</v>
      </c>
      <c r="AK61">
        <v>2</v>
      </c>
      <c r="AL61" t="s">
        <v>1701</v>
      </c>
      <c r="AM61">
        <v>999</v>
      </c>
      <c r="AN61">
        <v>999</v>
      </c>
      <c r="AO61" t="s">
        <v>1702</v>
      </c>
      <c r="AP61">
        <v>999</v>
      </c>
      <c r="AQ61">
        <v>999</v>
      </c>
      <c r="AR61" t="s">
        <v>1710</v>
      </c>
    </row>
    <row r="62" spans="2:46" ht="15">
      <c r="B62" t="s">
        <v>41</v>
      </c>
      <c r="C62">
        <v>3071</v>
      </c>
      <c r="D62">
        <v>1083</v>
      </c>
      <c r="E62" t="s">
        <v>738</v>
      </c>
      <c r="F62">
        <v>9704</v>
      </c>
      <c r="I62">
        <v>999</v>
      </c>
      <c r="J62" t="s">
        <v>1708</v>
      </c>
      <c r="K62">
        <f>2011-1996</f>
        <v>15</v>
      </c>
      <c r="L62">
        <v>2011</v>
      </c>
      <c r="M62">
        <v>15</v>
      </c>
      <c r="N62">
        <v>999</v>
      </c>
      <c r="O62" t="s">
        <v>1647</v>
      </c>
      <c r="R62">
        <v>5.89</v>
      </c>
      <c r="S62" t="s">
        <v>1625</v>
      </c>
      <c r="T62" t="s">
        <v>1699</v>
      </c>
      <c r="U62">
        <v>999</v>
      </c>
      <c r="V62">
        <v>999</v>
      </c>
      <c r="W62">
        <v>999</v>
      </c>
      <c r="X62">
        <v>999</v>
      </c>
      <c r="Y62">
        <v>1</v>
      </c>
      <c r="Z62">
        <v>1824</v>
      </c>
      <c r="AA62" t="s">
        <v>1606</v>
      </c>
      <c r="AB62">
        <v>999</v>
      </c>
      <c r="AC62">
        <v>999</v>
      </c>
      <c r="AD62">
        <v>999</v>
      </c>
      <c r="AE62">
        <v>999</v>
      </c>
      <c r="AF62">
        <v>999</v>
      </c>
      <c r="AG62">
        <v>999</v>
      </c>
      <c r="AH62" t="s">
        <v>1711</v>
      </c>
      <c r="AI62" t="s">
        <v>1651</v>
      </c>
      <c r="AJ62" t="s">
        <v>1709</v>
      </c>
      <c r="AK62">
        <v>2</v>
      </c>
      <c r="AL62" t="s">
        <v>1701</v>
      </c>
      <c r="AM62">
        <v>999</v>
      </c>
      <c r="AN62">
        <v>999</v>
      </c>
      <c r="AO62" t="s">
        <v>1702</v>
      </c>
      <c r="AP62">
        <v>999</v>
      </c>
      <c r="AQ62">
        <v>999</v>
      </c>
      <c r="AR62" t="s">
        <v>1710</v>
      </c>
    </row>
    <row r="63" spans="2:46" ht="15">
      <c r="B63" t="s">
        <v>41</v>
      </c>
      <c r="C63">
        <v>3071</v>
      </c>
      <c r="D63">
        <v>1083</v>
      </c>
      <c r="E63" t="s">
        <v>735</v>
      </c>
      <c r="F63">
        <v>9705</v>
      </c>
      <c r="I63">
        <v>999</v>
      </c>
      <c r="J63" t="s">
        <v>1708</v>
      </c>
      <c r="K63">
        <f>2011-1999</f>
        <v>12</v>
      </c>
      <c r="L63">
        <v>2011</v>
      </c>
      <c r="M63">
        <v>12</v>
      </c>
      <c r="N63">
        <v>999</v>
      </c>
      <c r="O63" t="s">
        <v>1647</v>
      </c>
      <c r="R63">
        <v>4.57</v>
      </c>
      <c r="S63" t="s">
        <v>1625</v>
      </c>
      <c r="T63" t="s">
        <v>1699</v>
      </c>
      <c r="U63">
        <v>999</v>
      </c>
      <c r="V63">
        <v>999</v>
      </c>
      <c r="W63">
        <v>999</v>
      </c>
      <c r="X63">
        <v>999</v>
      </c>
      <c r="Y63">
        <v>1</v>
      </c>
      <c r="Z63">
        <v>1514</v>
      </c>
      <c r="AA63" t="s">
        <v>1606</v>
      </c>
      <c r="AB63">
        <v>999</v>
      </c>
      <c r="AC63">
        <v>999</v>
      </c>
      <c r="AD63">
        <v>999</v>
      </c>
      <c r="AE63">
        <v>999</v>
      </c>
      <c r="AF63">
        <v>999</v>
      </c>
      <c r="AG63">
        <v>999</v>
      </c>
      <c r="AH63" t="s">
        <v>1711</v>
      </c>
      <c r="AI63" t="s">
        <v>1651</v>
      </c>
      <c r="AJ63" t="s">
        <v>1709</v>
      </c>
      <c r="AK63">
        <v>2</v>
      </c>
      <c r="AL63" t="s">
        <v>1701</v>
      </c>
      <c r="AM63">
        <v>999</v>
      </c>
      <c r="AN63">
        <v>999</v>
      </c>
      <c r="AO63" t="s">
        <v>1702</v>
      </c>
      <c r="AP63">
        <v>999</v>
      </c>
      <c r="AQ63">
        <v>999</v>
      </c>
      <c r="AR63" t="s">
        <v>1710</v>
      </c>
    </row>
    <row r="64" spans="2:46" ht="15">
      <c r="B64" t="s">
        <v>41</v>
      </c>
      <c r="C64">
        <v>3071</v>
      </c>
      <c r="D64">
        <v>1083</v>
      </c>
      <c r="E64" t="s">
        <v>743</v>
      </c>
      <c r="F64">
        <v>9703</v>
      </c>
      <c r="I64">
        <v>999</v>
      </c>
      <c r="J64" t="s">
        <v>1708</v>
      </c>
      <c r="K64">
        <f>2011-1993</f>
        <v>18</v>
      </c>
      <c r="L64">
        <v>2011</v>
      </c>
      <c r="M64">
        <v>18</v>
      </c>
      <c r="N64">
        <v>999</v>
      </c>
      <c r="O64" t="s">
        <v>1664</v>
      </c>
      <c r="R64">
        <v>28.8</v>
      </c>
      <c r="S64" t="s">
        <v>1625</v>
      </c>
      <c r="T64" t="s">
        <v>1705</v>
      </c>
      <c r="U64">
        <v>999</v>
      </c>
      <c r="V64">
        <v>999</v>
      </c>
      <c r="W64">
        <v>1.1000000000000001</v>
      </c>
      <c r="X64">
        <v>999</v>
      </c>
      <c r="Y64">
        <v>6</v>
      </c>
      <c r="Z64">
        <v>1152</v>
      </c>
      <c r="AA64" t="s">
        <v>1606</v>
      </c>
      <c r="AB64" t="s">
        <v>1616</v>
      </c>
      <c r="AC64">
        <v>60</v>
      </c>
      <c r="AD64" t="s">
        <v>1617</v>
      </c>
      <c r="AE64">
        <v>0</v>
      </c>
      <c r="AF64">
        <v>999</v>
      </c>
      <c r="AG64">
        <v>999</v>
      </c>
      <c r="AH64" t="s">
        <v>1703</v>
      </c>
      <c r="AI64" t="s">
        <v>1669</v>
      </c>
      <c r="AJ64" t="s">
        <v>1709</v>
      </c>
      <c r="AK64">
        <v>2</v>
      </c>
      <c r="AL64" t="s">
        <v>1701</v>
      </c>
      <c r="AM64">
        <v>999</v>
      </c>
      <c r="AN64">
        <v>999</v>
      </c>
      <c r="AO64" t="s">
        <v>1702</v>
      </c>
      <c r="AP64">
        <v>999</v>
      </c>
      <c r="AQ64">
        <v>999</v>
      </c>
      <c r="AR64" t="s">
        <v>1668</v>
      </c>
    </row>
    <row r="65" spans="2:46" ht="15">
      <c r="B65" t="s">
        <v>41</v>
      </c>
      <c r="C65">
        <v>3071</v>
      </c>
      <c r="D65">
        <v>1083</v>
      </c>
      <c r="E65" t="s">
        <v>738</v>
      </c>
      <c r="F65">
        <v>9704</v>
      </c>
      <c r="I65">
        <v>999</v>
      </c>
      <c r="J65" t="s">
        <v>1708</v>
      </c>
      <c r="K65">
        <f>2011-1996</f>
        <v>15</v>
      </c>
      <c r="L65">
        <v>2011</v>
      </c>
      <c r="M65">
        <v>15</v>
      </c>
      <c r="N65">
        <v>999</v>
      </c>
      <c r="O65" t="s">
        <v>1664</v>
      </c>
      <c r="R65">
        <v>29.7</v>
      </c>
      <c r="S65" t="s">
        <v>1625</v>
      </c>
      <c r="T65" t="s">
        <v>1705</v>
      </c>
      <c r="U65">
        <v>999</v>
      </c>
      <c r="V65">
        <v>999</v>
      </c>
      <c r="W65">
        <v>1.8</v>
      </c>
      <c r="X65">
        <v>999</v>
      </c>
      <c r="Y65">
        <v>6</v>
      </c>
      <c r="Z65">
        <v>1824</v>
      </c>
      <c r="AA65" t="s">
        <v>1606</v>
      </c>
      <c r="AB65" t="s">
        <v>1616</v>
      </c>
      <c r="AC65">
        <v>60</v>
      </c>
      <c r="AD65" t="s">
        <v>1617</v>
      </c>
      <c r="AE65">
        <v>0</v>
      </c>
      <c r="AF65">
        <v>999</v>
      </c>
      <c r="AG65">
        <v>999</v>
      </c>
      <c r="AH65" t="s">
        <v>1711</v>
      </c>
      <c r="AI65" t="s">
        <v>1669</v>
      </c>
      <c r="AJ65" t="s">
        <v>1709</v>
      </c>
      <c r="AK65">
        <v>2</v>
      </c>
      <c r="AL65" t="s">
        <v>1701</v>
      </c>
      <c r="AM65">
        <v>999</v>
      </c>
      <c r="AN65">
        <v>999</v>
      </c>
      <c r="AO65" t="s">
        <v>1702</v>
      </c>
      <c r="AP65">
        <v>999</v>
      </c>
      <c r="AQ65">
        <v>999</v>
      </c>
      <c r="AR65" t="s">
        <v>1668</v>
      </c>
    </row>
    <row r="66" spans="2:46" ht="15">
      <c r="B66" t="s">
        <v>41</v>
      </c>
      <c r="C66">
        <v>3071</v>
      </c>
      <c r="D66">
        <v>1083</v>
      </c>
      <c r="E66" t="s">
        <v>735</v>
      </c>
      <c r="F66">
        <v>9705</v>
      </c>
      <c r="I66">
        <v>999</v>
      </c>
      <c r="J66" t="s">
        <v>1708</v>
      </c>
      <c r="K66">
        <f>2011-1999</f>
        <v>12</v>
      </c>
      <c r="L66">
        <v>2011</v>
      </c>
      <c r="M66">
        <v>12</v>
      </c>
      <c r="N66">
        <v>999</v>
      </c>
      <c r="O66" t="s">
        <v>1664</v>
      </c>
      <c r="R66">
        <v>21.2</v>
      </c>
      <c r="S66" t="s">
        <v>1625</v>
      </c>
      <c r="T66" t="s">
        <v>1705</v>
      </c>
      <c r="U66">
        <v>999</v>
      </c>
      <c r="V66">
        <v>999</v>
      </c>
      <c r="W66">
        <v>2.4</v>
      </c>
      <c r="X66">
        <v>999</v>
      </c>
      <c r="Y66">
        <v>6</v>
      </c>
      <c r="Z66">
        <v>1514</v>
      </c>
      <c r="AA66" t="s">
        <v>1606</v>
      </c>
      <c r="AB66" t="s">
        <v>1616</v>
      </c>
      <c r="AC66">
        <v>60</v>
      </c>
      <c r="AD66" t="s">
        <v>1617</v>
      </c>
      <c r="AE66">
        <v>0</v>
      </c>
      <c r="AF66">
        <v>999</v>
      </c>
      <c r="AG66">
        <v>999</v>
      </c>
      <c r="AH66" t="s">
        <v>1711</v>
      </c>
      <c r="AI66" t="s">
        <v>1669</v>
      </c>
      <c r="AJ66" t="s">
        <v>1709</v>
      </c>
      <c r="AK66">
        <v>2</v>
      </c>
      <c r="AL66" t="s">
        <v>1701</v>
      </c>
      <c r="AM66">
        <v>999</v>
      </c>
      <c r="AN66">
        <v>999</v>
      </c>
      <c r="AO66" t="s">
        <v>1702</v>
      </c>
      <c r="AP66">
        <v>999</v>
      </c>
      <c r="AQ66">
        <v>999</v>
      </c>
      <c r="AR66" t="s">
        <v>1668</v>
      </c>
    </row>
    <row r="67" spans="2:46" ht="15">
      <c r="B67" t="s">
        <v>41</v>
      </c>
      <c r="C67">
        <v>3071</v>
      </c>
      <c r="D67">
        <v>1083</v>
      </c>
      <c r="E67" t="s">
        <v>743</v>
      </c>
      <c r="F67">
        <v>9703</v>
      </c>
      <c r="I67">
        <v>999</v>
      </c>
      <c r="J67" t="s">
        <v>1708</v>
      </c>
      <c r="K67">
        <f>2011-1993</f>
        <v>18</v>
      </c>
      <c r="L67">
        <v>2011</v>
      </c>
      <c r="M67">
        <v>18</v>
      </c>
      <c r="N67">
        <v>999</v>
      </c>
      <c r="O67" t="s">
        <v>1706</v>
      </c>
      <c r="R67">
        <v>4.84</v>
      </c>
      <c r="S67" t="s">
        <v>1625</v>
      </c>
      <c r="T67" t="s">
        <v>1699</v>
      </c>
      <c r="U67">
        <v>999</v>
      </c>
      <c r="V67">
        <v>999</v>
      </c>
      <c r="W67">
        <v>999</v>
      </c>
      <c r="X67">
        <v>999</v>
      </c>
      <c r="Y67">
        <v>1</v>
      </c>
      <c r="Z67">
        <v>1152</v>
      </c>
      <c r="AA67" t="s">
        <v>1606</v>
      </c>
      <c r="AB67">
        <v>999</v>
      </c>
      <c r="AC67">
        <v>999</v>
      </c>
      <c r="AD67">
        <v>999</v>
      </c>
      <c r="AE67">
        <v>999</v>
      </c>
      <c r="AF67">
        <v>999</v>
      </c>
      <c r="AG67">
        <v>999</v>
      </c>
      <c r="AH67" t="s">
        <v>1703</v>
      </c>
      <c r="AI67" t="s">
        <v>1651</v>
      </c>
      <c r="AJ67" t="s">
        <v>1709</v>
      </c>
      <c r="AK67">
        <v>2</v>
      </c>
      <c r="AL67" t="s">
        <v>1701</v>
      </c>
      <c r="AM67">
        <v>999</v>
      </c>
      <c r="AN67">
        <v>999</v>
      </c>
      <c r="AO67" t="s">
        <v>1702</v>
      </c>
      <c r="AP67">
        <v>999</v>
      </c>
      <c r="AQ67">
        <v>999</v>
      </c>
      <c r="AR67">
        <v>6</v>
      </c>
      <c r="AT67" t="s">
        <v>1707</v>
      </c>
    </row>
    <row r="68" spans="2:46" ht="15">
      <c r="B68" t="s">
        <v>41</v>
      </c>
      <c r="C68">
        <v>3071</v>
      </c>
      <c r="D68">
        <v>1083</v>
      </c>
      <c r="E68" t="s">
        <v>738</v>
      </c>
      <c r="F68">
        <v>9704</v>
      </c>
      <c r="I68">
        <v>999</v>
      </c>
      <c r="J68" t="s">
        <v>1708</v>
      </c>
      <c r="K68">
        <f>2011-1996</f>
        <v>15</v>
      </c>
      <c r="L68">
        <v>2011</v>
      </c>
      <c r="M68">
        <v>15</v>
      </c>
      <c r="N68">
        <v>999</v>
      </c>
      <c r="O68" t="s">
        <v>1706</v>
      </c>
      <c r="R68">
        <v>4.6900000000000004</v>
      </c>
      <c r="S68" t="s">
        <v>1625</v>
      </c>
      <c r="T68" t="s">
        <v>1699</v>
      </c>
      <c r="U68">
        <v>999</v>
      </c>
      <c r="V68">
        <v>999</v>
      </c>
      <c r="W68">
        <v>999</v>
      </c>
      <c r="X68">
        <v>999</v>
      </c>
      <c r="Y68">
        <v>1</v>
      </c>
      <c r="Z68">
        <v>1824</v>
      </c>
      <c r="AA68" t="s">
        <v>1606</v>
      </c>
      <c r="AB68">
        <v>999</v>
      </c>
      <c r="AC68">
        <v>999</v>
      </c>
      <c r="AD68">
        <v>999</v>
      </c>
      <c r="AE68">
        <v>999</v>
      </c>
      <c r="AF68">
        <v>999</v>
      </c>
      <c r="AG68">
        <v>999</v>
      </c>
      <c r="AH68" t="s">
        <v>1711</v>
      </c>
      <c r="AI68" t="s">
        <v>1651</v>
      </c>
      <c r="AJ68" t="s">
        <v>1709</v>
      </c>
      <c r="AK68">
        <v>2</v>
      </c>
      <c r="AL68" t="s">
        <v>1701</v>
      </c>
      <c r="AM68">
        <v>999</v>
      </c>
      <c r="AN68">
        <v>999</v>
      </c>
      <c r="AO68" t="s">
        <v>1702</v>
      </c>
      <c r="AP68">
        <v>999</v>
      </c>
      <c r="AQ68">
        <v>999</v>
      </c>
      <c r="AR68">
        <v>6</v>
      </c>
      <c r="AT68" t="s">
        <v>1707</v>
      </c>
    </row>
    <row r="69" spans="2:46" ht="15">
      <c r="B69" t="s">
        <v>41</v>
      </c>
      <c r="C69">
        <v>3071</v>
      </c>
      <c r="D69">
        <v>1083</v>
      </c>
      <c r="E69" t="s">
        <v>735</v>
      </c>
      <c r="F69">
        <v>9705</v>
      </c>
      <c r="I69">
        <v>999</v>
      </c>
      <c r="J69" t="s">
        <v>1708</v>
      </c>
      <c r="K69">
        <f>2011-1999</f>
        <v>12</v>
      </c>
      <c r="L69">
        <v>2011</v>
      </c>
      <c r="M69">
        <v>12</v>
      </c>
      <c r="N69">
        <v>999</v>
      </c>
      <c r="O69" t="s">
        <v>1706</v>
      </c>
      <c r="R69">
        <v>3.69</v>
      </c>
      <c r="S69" t="s">
        <v>1625</v>
      </c>
      <c r="T69" t="s">
        <v>1699</v>
      </c>
      <c r="U69">
        <v>999</v>
      </c>
      <c r="V69">
        <v>999</v>
      </c>
      <c r="W69">
        <v>999</v>
      </c>
      <c r="X69">
        <v>999</v>
      </c>
      <c r="Y69">
        <v>1</v>
      </c>
      <c r="Z69">
        <v>1514</v>
      </c>
      <c r="AA69" t="s">
        <v>1606</v>
      </c>
      <c r="AB69">
        <v>999</v>
      </c>
      <c r="AC69">
        <v>999</v>
      </c>
      <c r="AD69">
        <v>999</v>
      </c>
      <c r="AE69">
        <v>999</v>
      </c>
      <c r="AF69">
        <v>999</v>
      </c>
      <c r="AG69">
        <v>999</v>
      </c>
      <c r="AH69" t="s">
        <v>1711</v>
      </c>
      <c r="AI69" t="s">
        <v>1651</v>
      </c>
      <c r="AJ69" t="s">
        <v>1709</v>
      </c>
      <c r="AK69">
        <v>2</v>
      </c>
      <c r="AL69" t="s">
        <v>1701</v>
      </c>
      <c r="AM69">
        <v>999</v>
      </c>
      <c r="AN69">
        <v>999</v>
      </c>
      <c r="AO69" t="s">
        <v>1702</v>
      </c>
      <c r="AP69">
        <v>999</v>
      </c>
      <c r="AQ69">
        <v>999</v>
      </c>
      <c r="AR69">
        <v>6</v>
      </c>
      <c r="AT69" t="s">
        <v>1707</v>
      </c>
    </row>
    <row r="70" spans="2:46" ht="15">
      <c r="B70" t="s">
        <v>41</v>
      </c>
      <c r="C70">
        <v>3071</v>
      </c>
      <c r="D70">
        <v>1083</v>
      </c>
      <c r="E70" t="s">
        <v>743</v>
      </c>
      <c r="F70">
        <v>9703</v>
      </c>
      <c r="I70">
        <v>999</v>
      </c>
      <c r="J70" t="s">
        <v>1708</v>
      </c>
      <c r="K70">
        <f>2011-1993</f>
        <v>18</v>
      </c>
      <c r="L70">
        <v>2011</v>
      </c>
      <c r="M70">
        <v>18</v>
      </c>
      <c r="N70">
        <v>999</v>
      </c>
      <c r="O70" t="s">
        <v>1672</v>
      </c>
      <c r="R70">
        <v>9.18</v>
      </c>
      <c r="S70" t="s">
        <v>1625</v>
      </c>
      <c r="T70" t="s">
        <v>1699</v>
      </c>
      <c r="U70">
        <v>999</v>
      </c>
      <c r="V70">
        <v>999</v>
      </c>
      <c r="W70">
        <v>999</v>
      </c>
      <c r="X70">
        <v>999</v>
      </c>
      <c r="Y70">
        <v>1</v>
      </c>
      <c r="Z70">
        <v>1152</v>
      </c>
      <c r="AA70" t="s">
        <v>1606</v>
      </c>
      <c r="AB70">
        <v>999</v>
      </c>
      <c r="AC70">
        <v>999</v>
      </c>
      <c r="AD70">
        <v>999</v>
      </c>
      <c r="AE70">
        <v>999</v>
      </c>
      <c r="AF70">
        <v>999</v>
      </c>
      <c r="AG70">
        <v>999</v>
      </c>
      <c r="AH70" t="s">
        <v>1703</v>
      </c>
      <c r="AI70" t="s">
        <v>1651</v>
      </c>
      <c r="AJ70" t="s">
        <v>1709</v>
      </c>
      <c r="AK70">
        <v>2</v>
      </c>
      <c r="AL70" t="s">
        <v>1701</v>
      </c>
      <c r="AM70">
        <v>999</v>
      </c>
      <c r="AN70">
        <v>999</v>
      </c>
      <c r="AO70" t="s">
        <v>1702</v>
      </c>
      <c r="AP70">
        <v>999</v>
      </c>
      <c r="AQ70">
        <v>999</v>
      </c>
      <c r="AR70" t="s">
        <v>1710</v>
      </c>
    </row>
    <row r="71" spans="2:46" ht="15">
      <c r="B71" t="s">
        <v>41</v>
      </c>
      <c r="C71">
        <v>3071</v>
      </c>
      <c r="D71">
        <v>1083</v>
      </c>
      <c r="E71" t="s">
        <v>738</v>
      </c>
      <c r="F71">
        <v>9704</v>
      </c>
      <c r="I71">
        <v>999</v>
      </c>
      <c r="J71" t="s">
        <v>1708</v>
      </c>
      <c r="K71">
        <f>2011-1996</f>
        <v>15</v>
      </c>
      <c r="L71">
        <v>2011</v>
      </c>
      <c r="M71">
        <v>15</v>
      </c>
      <c r="N71">
        <v>999</v>
      </c>
      <c r="O71" t="s">
        <v>1672</v>
      </c>
      <c r="R71">
        <v>9.34</v>
      </c>
      <c r="S71" t="s">
        <v>1625</v>
      </c>
      <c r="T71" t="s">
        <v>1699</v>
      </c>
      <c r="U71">
        <v>999</v>
      </c>
      <c r="V71">
        <v>999</v>
      </c>
      <c r="W71">
        <v>999</v>
      </c>
      <c r="X71">
        <v>999</v>
      </c>
      <c r="Y71">
        <v>1</v>
      </c>
      <c r="Z71">
        <v>1824</v>
      </c>
      <c r="AA71" t="s">
        <v>1606</v>
      </c>
      <c r="AB71">
        <v>999</v>
      </c>
      <c r="AC71">
        <v>999</v>
      </c>
      <c r="AD71">
        <v>999</v>
      </c>
      <c r="AE71">
        <v>999</v>
      </c>
      <c r="AF71">
        <v>999</v>
      </c>
      <c r="AG71">
        <v>999</v>
      </c>
      <c r="AH71" t="s">
        <v>1711</v>
      </c>
      <c r="AI71" t="s">
        <v>1651</v>
      </c>
      <c r="AJ71" t="s">
        <v>1709</v>
      </c>
      <c r="AK71">
        <v>2</v>
      </c>
      <c r="AL71" t="s">
        <v>1701</v>
      </c>
      <c r="AM71">
        <v>999</v>
      </c>
      <c r="AN71">
        <v>999</v>
      </c>
      <c r="AO71" t="s">
        <v>1702</v>
      </c>
      <c r="AP71">
        <v>999</v>
      </c>
      <c r="AQ71">
        <v>999</v>
      </c>
      <c r="AR71" t="s">
        <v>1710</v>
      </c>
    </row>
    <row r="72" spans="2:46" ht="15">
      <c r="B72" t="s">
        <v>41</v>
      </c>
      <c r="C72">
        <v>3071</v>
      </c>
      <c r="D72">
        <v>1083</v>
      </c>
      <c r="E72" t="s">
        <v>735</v>
      </c>
      <c r="F72">
        <v>9705</v>
      </c>
      <c r="I72">
        <v>999</v>
      </c>
      <c r="J72" t="s">
        <v>1708</v>
      </c>
      <c r="K72">
        <f>2011-1999</f>
        <v>12</v>
      </c>
      <c r="L72">
        <v>2011</v>
      </c>
      <c r="M72">
        <v>12</v>
      </c>
      <c r="N72">
        <v>999</v>
      </c>
      <c r="O72" t="s">
        <v>1672</v>
      </c>
      <c r="R72">
        <v>6.64</v>
      </c>
      <c r="S72" t="s">
        <v>1625</v>
      </c>
      <c r="T72" t="s">
        <v>1699</v>
      </c>
      <c r="U72">
        <v>999</v>
      </c>
      <c r="V72">
        <v>999</v>
      </c>
      <c r="W72">
        <v>999</v>
      </c>
      <c r="X72">
        <v>999</v>
      </c>
      <c r="Y72">
        <v>1</v>
      </c>
      <c r="Z72">
        <v>1514</v>
      </c>
      <c r="AA72" t="s">
        <v>1606</v>
      </c>
      <c r="AB72">
        <v>999</v>
      </c>
      <c r="AC72">
        <v>999</v>
      </c>
      <c r="AD72">
        <v>999</v>
      </c>
      <c r="AE72">
        <v>999</v>
      </c>
      <c r="AF72">
        <v>999</v>
      </c>
      <c r="AG72">
        <v>999</v>
      </c>
      <c r="AH72" t="s">
        <v>1711</v>
      </c>
      <c r="AI72" t="s">
        <v>1651</v>
      </c>
      <c r="AJ72" t="s">
        <v>1709</v>
      </c>
      <c r="AK72">
        <v>2</v>
      </c>
      <c r="AL72" t="s">
        <v>1701</v>
      </c>
      <c r="AM72">
        <v>999</v>
      </c>
      <c r="AN72">
        <v>999</v>
      </c>
      <c r="AO72" t="s">
        <v>1702</v>
      </c>
      <c r="AP72">
        <v>999</v>
      </c>
      <c r="AQ72">
        <v>999</v>
      </c>
      <c r="AR72" t="s">
        <v>1710</v>
      </c>
    </row>
    <row r="73" spans="2:46" ht="15">
      <c r="B73" t="s">
        <v>41</v>
      </c>
      <c r="C73">
        <v>3071</v>
      </c>
      <c r="D73">
        <v>1083</v>
      </c>
      <c r="E73" t="s">
        <v>744</v>
      </c>
      <c r="F73">
        <v>9706</v>
      </c>
      <c r="I73">
        <v>999</v>
      </c>
      <c r="J73" t="s">
        <v>1712</v>
      </c>
      <c r="K73">
        <f>2011-1989</f>
        <v>22</v>
      </c>
      <c r="L73">
        <v>2011</v>
      </c>
      <c r="M73">
        <v>22</v>
      </c>
      <c r="N73">
        <v>999</v>
      </c>
      <c r="O73" t="s">
        <v>1647</v>
      </c>
      <c r="R73">
        <v>6.94</v>
      </c>
      <c r="S73" t="s">
        <v>1625</v>
      </c>
      <c r="T73" t="s">
        <v>1699</v>
      </c>
      <c r="U73">
        <v>999</v>
      </c>
      <c r="V73">
        <v>999</v>
      </c>
      <c r="W73">
        <v>999</v>
      </c>
      <c r="X73">
        <v>999</v>
      </c>
      <c r="Y73">
        <v>1</v>
      </c>
      <c r="Z73">
        <v>1056</v>
      </c>
      <c r="AA73" t="s">
        <v>1606</v>
      </c>
      <c r="AB73">
        <v>999</v>
      </c>
      <c r="AC73">
        <v>999</v>
      </c>
      <c r="AD73">
        <v>999</v>
      </c>
      <c r="AE73">
        <v>999</v>
      </c>
      <c r="AF73">
        <v>999</v>
      </c>
      <c r="AG73">
        <v>999</v>
      </c>
      <c r="AH73" t="s">
        <v>1713</v>
      </c>
      <c r="AI73" t="s">
        <v>1651</v>
      </c>
      <c r="AJ73" t="s">
        <v>1608</v>
      </c>
      <c r="AK73" t="s">
        <v>1714</v>
      </c>
      <c r="AL73" t="s">
        <v>1701</v>
      </c>
      <c r="AM73">
        <v>999</v>
      </c>
      <c r="AN73">
        <v>999</v>
      </c>
      <c r="AO73" t="s">
        <v>1702</v>
      </c>
      <c r="AP73">
        <v>999</v>
      </c>
      <c r="AQ73">
        <v>999</v>
      </c>
      <c r="AR73" t="s">
        <v>1715</v>
      </c>
    </row>
    <row r="74" spans="2:46" ht="15">
      <c r="B74" t="s">
        <v>41</v>
      </c>
      <c r="C74">
        <v>3071</v>
      </c>
      <c r="D74">
        <v>1083</v>
      </c>
      <c r="E74" t="s">
        <v>737</v>
      </c>
      <c r="F74">
        <v>9707</v>
      </c>
      <c r="I74">
        <v>999</v>
      </c>
      <c r="J74" t="s">
        <v>1712</v>
      </c>
      <c r="K74">
        <f>2011-1999</f>
        <v>12</v>
      </c>
      <c r="L74">
        <v>2011</v>
      </c>
      <c r="M74">
        <v>12</v>
      </c>
      <c r="N74">
        <v>999</v>
      </c>
      <c r="O74" t="s">
        <v>1647</v>
      </c>
      <c r="R74">
        <v>9.42</v>
      </c>
      <c r="S74" t="s">
        <v>1625</v>
      </c>
      <c r="T74" t="s">
        <v>1699</v>
      </c>
      <c r="U74">
        <v>999</v>
      </c>
      <c r="V74">
        <v>999</v>
      </c>
      <c r="W74">
        <v>999</v>
      </c>
      <c r="X74">
        <v>999</v>
      </c>
      <c r="Y74">
        <v>1</v>
      </c>
      <c r="Z74">
        <v>2107</v>
      </c>
      <c r="AA74" t="s">
        <v>1606</v>
      </c>
      <c r="AB74">
        <v>999</v>
      </c>
      <c r="AC74">
        <v>999</v>
      </c>
      <c r="AD74">
        <v>999</v>
      </c>
      <c r="AE74">
        <v>999</v>
      </c>
      <c r="AF74">
        <v>999</v>
      </c>
      <c r="AG74">
        <v>999</v>
      </c>
      <c r="AH74" t="s">
        <v>1704</v>
      </c>
      <c r="AI74" t="s">
        <v>1651</v>
      </c>
      <c r="AJ74" t="s">
        <v>1608</v>
      </c>
      <c r="AK74" t="s">
        <v>1714</v>
      </c>
      <c r="AL74" t="s">
        <v>1701</v>
      </c>
      <c r="AM74">
        <v>999</v>
      </c>
      <c r="AN74">
        <v>999</v>
      </c>
      <c r="AO74" t="s">
        <v>1702</v>
      </c>
      <c r="AP74">
        <v>999</v>
      </c>
      <c r="AQ74">
        <v>999</v>
      </c>
      <c r="AR74" t="s">
        <v>1715</v>
      </c>
    </row>
    <row r="75" spans="2:46" ht="15">
      <c r="B75" t="s">
        <v>41</v>
      </c>
      <c r="C75">
        <v>3071</v>
      </c>
      <c r="D75">
        <v>1083</v>
      </c>
      <c r="E75" t="s">
        <v>730</v>
      </c>
      <c r="F75">
        <v>9708</v>
      </c>
      <c r="I75">
        <v>999</v>
      </c>
      <c r="J75" t="s">
        <v>1712</v>
      </c>
      <c r="K75">
        <f>2011-1991</f>
        <v>20</v>
      </c>
      <c r="L75">
        <v>2011</v>
      </c>
      <c r="M75">
        <v>20</v>
      </c>
      <c r="N75">
        <v>999</v>
      </c>
      <c r="O75" t="s">
        <v>1647</v>
      </c>
      <c r="R75">
        <v>9.41</v>
      </c>
      <c r="S75" t="s">
        <v>1625</v>
      </c>
      <c r="T75" t="s">
        <v>1699</v>
      </c>
      <c r="U75">
        <v>999</v>
      </c>
      <c r="V75">
        <v>999</v>
      </c>
      <c r="W75">
        <v>999</v>
      </c>
      <c r="X75">
        <v>999</v>
      </c>
      <c r="Y75">
        <v>1</v>
      </c>
      <c r="Z75">
        <v>2060</v>
      </c>
      <c r="AA75" t="s">
        <v>1606</v>
      </c>
      <c r="AB75">
        <v>999</v>
      </c>
      <c r="AC75">
        <v>999</v>
      </c>
      <c r="AD75">
        <v>999</v>
      </c>
      <c r="AE75">
        <v>999</v>
      </c>
      <c r="AF75">
        <v>999</v>
      </c>
      <c r="AG75">
        <v>999</v>
      </c>
      <c r="AH75" t="s">
        <v>1700</v>
      </c>
      <c r="AI75" t="s">
        <v>1651</v>
      </c>
      <c r="AJ75" t="s">
        <v>1608</v>
      </c>
      <c r="AK75" t="s">
        <v>1714</v>
      </c>
      <c r="AL75" t="s">
        <v>1701</v>
      </c>
      <c r="AM75">
        <v>999</v>
      </c>
      <c r="AN75">
        <v>999</v>
      </c>
      <c r="AO75" t="s">
        <v>1702</v>
      </c>
      <c r="AP75">
        <v>999</v>
      </c>
      <c r="AQ75">
        <v>999</v>
      </c>
      <c r="AR75" t="s">
        <v>1715</v>
      </c>
    </row>
    <row r="76" spans="2:46" ht="15">
      <c r="B76" t="s">
        <v>41</v>
      </c>
      <c r="C76">
        <v>3071</v>
      </c>
      <c r="D76">
        <v>1083</v>
      </c>
      <c r="E76" t="s">
        <v>744</v>
      </c>
      <c r="F76">
        <v>9706</v>
      </c>
      <c r="I76">
        <v>999</v>
      </c>
      <c r="J76" t="s">
        <v>1712</v>
      </c>
      <c r="K76">
        <f>2011-1989</f>
        <v>22</v>
      </c>
      <c r="L76">
        <v>2011</v>
      </c>
      <c r="M76">
        <v>22</v>
      </c>
      <c r="N76">
        <v>999</v>
      </c>
      <c r="O76" t="s">
        <v>1664</v>
      </c>
      <c r="R76">
        <v>19.7</v>
      </c>
      <c r="S76" t="s">
        <v>1625</v>
      </c>
      <c r="T76" t="s">
        <v>1705</v>
      </c>
      <c r="U76">
        <v>999</v>
      </c>
      <c r="V76">
        <v>999</v>
      </c>
      <c r="W76">
        <v>2.2000000000000002</v>
      </c>
      <c r="X76">
        <v>999</v>
      </c>
      <c r="Y76">
        <v>6</v>
      </c>
      <c r="Z76">
        <v>1056</v>
      </c>
      <c r="AA76" t="s">
        <v>1606</v>
      </c>
      <c r="AB76" t="s">
        <v>1616</v>
      </c>
      <c r="AC76">
        <v>60</v>
      </c>
      <c r="AD76" t="s">
        <v>1617</v>
      </c>
      <c r="AE76">
        <v>0</v>
      </c>
      <c r="AF76">
        <v>999</v>
      </c>
      <c r="AG76">
        <v>999</v>
      </c>
      <c r="AH76" t="s">
        <v>1713</v>
      </c>
      <c r="AI76" t="s">
        <v>1669</v>
      </c>
      <c r="AJ76" t="s">
        <v>1608</v>
      </c>
      <c r="AK76" t="s">
        <v>1714</v>
      </c>
      <c r="AL76" t="s">
        <v>1701</v>
      </c>
      <c r="AM76">
        <v>999</v>
      </c>
      <c r="AN76">
        <v>999</v>
      </c>
      <c r="AO76" t="s">
        <v>1702</v>
      </c>
      <c r="AP76">
        <v>999</v>
      </c>
      <c r="AQ76">
        <v>999</v>
      </c>
      <c r="AR76" t="s">
        <v>1668</v>
      </c>
    </row>
    <row r="77" spans="2:46" ht="15">
      <c r="B77" t="s">
        <v>41</v>
      </c>
      <c r="C77">
        <v>3071</v>
      </c>
      <c r="D77">
        <v>1083</v>
      </c>
      <c r="E77" t="s">
        <v>737</v>
      </c>
      <c r="F77">
        <v>9707</v>
      </c>
      <c r="I77">
        <v>999</v>
      </c>
      <c r="J77" t="s">
        <v>1712</v>
      </c>
      <c r="K77">
        <f>2011-1999</f>
        <v>12</v>
      </c>
      <c r="L77">
        <v>2011</v>
      </c>
      <c r="M77">
        <v>12</v>
      </c>
      <c r="N77">
        <v>999</v>
      </c>
      <c r="O77" t="s">
        <v>1664</v>
      </c>
      <c r="R77">
        <v>29.9</v>
      </c>
      <c r="S77" t="s">
        <v>1625</v>
      </c>
      <c r="T77" t="s">
        <v>1705</v>
      </c>
      <c r="U77">
        <v>999</v>
      </c>
      <c r="V77">
        <v>999</v>
      </c>
      <c r="W77">
        <v>2.5</v>
      </c>
      <c r="X77">
        <v>999</v>
      </c>
      <c r="Y77">
        <v>6</v>
      </c>
      <c r="Z77">
        <v>2107</v>
      </c>
      <c r="AA77" t="s">
        <v>1606</v>
      </c>
      <c r="AB77" t="s">
        <v>1616</v>
      </c>
      <c r="AC77">
        <v>60</v>
      </c>
      <c r="AD77" t="s">
        <v>1617</v>
      </c>
      <c r="AE77">
        <v>0</v>
      </c>
      <c r="AF77">
        <v>999</v>
      </c>
      <c r="AG77">
        <v>999</v>
      </c>
      <c r="AH77" t="s">
        <v>1704</v>
      </c>
      <c r="AI77" t="s">
        <v>1669</v>
      </c>
      <c r="AJ77" t="s">
        <v>1608</v>
      </c>
      <c r="AK77" t="s">
        <v>1714</v>
      </c>
      <c r="AL77" t="s">
        <v>1701</v>
      </c>
      <c r="AM77">
        <v>999</v>
      </c>
      <c r="AN77">
        <v>999</v>
      </c>
      <c r="AO77" t="s">
        <v>1702</v>
      </c>
      <c r="AP77">
        <v>999</v>
      </c>
      <c r="AQ77">
        <v>999</v>
      </c>
      <c r="AR77" t="s">
        <v>1668</v>
      </c>
    </row>
    <row r="78" spans="2:46" ht="15">
      <c r="B78" t="s">
        <v>41</v>
      </c>
      <c r="C78">
        <v>3071</v>
      </c>
      <c r="D78">
        <v>1083</v>
      </c>
      <c r="E78" t="s">
        <v>730</v>
      </c>
      <c r="F78">
        <v>9708</v>
      </c>
      <c r="I78">
        <v>999</v>
      </c>
      <c r="J78" t="s">
        <v>1712</v>
      </c>
      <c r="K78">
        <f>2011-1991</f>
        <v>20</v>
      </c>
      <c r="L78">
        <v>2011</v>
      </c>
      <c r="M78">
        <v>20</v>
      </c>
      <c r="N78">
        <v>999</v>
      </c>
      <c r="O78" t="s">
        <v>1664</v>
      </c>
      <c r="R78">
        <v>38.200000000000003</v>
      </c>
      <c r="S78" t="s">
        <v>1625</v>
      </c>
      <c r="T78" t="s">
        <v>1705</v>
      </c>
      <c r="U78">
        <v>999</v>
      </c>
      <c r="V78">
        <v>999</v>
      </c>
      <c r="W78">
        <v>1.6</v>
      </c>
      <c r="X78">
        <v>999</v>
      </c>
      <c r="Y78">
        <v>6</v>
      </c>
      <c r="Z78">
        <v>2060</v>
      </c>
      <c r="AA78" t="s">
        <v>1606</v>
      </c>
      <c r="AB78" t="s">
        <v>1616</v>
      </c>
      <c r="AC78">
        <v>60</v>
      </c>
      <c r="AD78" t="s">
        <v>1617</v>
      </c>
      <c r="AE78">
        <v>0</v>
      </c>
      <c r="AF78">
        <v>999</v>
      </c>
      <c r="AG78">
        <v>999</v>
      </c>
      <c r="AH78" t="s">
        <v>1700</v>
      </c>
      <c r="AI78" t="s">
        <v>1669</v>
      </c>
      <c r="AJ78" t="s">
        <v>1608</v>
      </c>
      <c r="AK78" t="s">
        <v>1714</v>
      </c>
      <c r="AL78" t="s">
        <v>1701</v>
      </c>
      <c r="AM78">
        <v>999</v>
      </c>
      <c r="AN78">
        <v>999</v>
      </c>
      <c r="AO78" t="s">
        <v>1702</v>
      </c>
      <c r="AP78">
        <v>999</v>
      </c>
      <c r="AQ78">
        <v>999</v>
      </c>
      <c r="AR78" t="s">
        <v>1668</v>
      </c>
    </row>
    <row r="79" spans="2:46" ht="15">
      <c r="B79" t="s">
        <v>41</v>
      </c>
      <c r="C79">
        <v>3071</v>
      </c>
      <c r="D79">
        <v>1083</v>
      </c>
      <c r="E79" t="s">
        <v>744</v>
      </c>
      <c r="F79">
        <v>9706</v>
      </c>
      <c r="I79">
        <v>999</v>
      </c>
      <c r="J79" t="s">
        <v>1712</v>
      </c>
      <c r="K79">
        <f>2011-1989</f>
        <v>22</v>
      </c>
      <c r="L79">
        <v>2011</v>
      </c>
      <c r="M79">
        <v>22</v>
      </c>
      <c r="N79">
        <v>999</v>
      </c>
      <c r="O79" t="s">
        <v>1706</v>
      </c>
      <c r="R79">
        <v>10.85</v>
      </c>
      <c r="S79" t="s">
        <v>1625</v>
      </c>
      <c r="T79" t="s">
        <v>1699</v>
      </c>
      <c r="U79">
        <v>999</v>
      </c>
      <c r="V79">
        <v>999</v>
      </c>
      <c r="W79">
        <v>999</v>
      </c>
      <c r="X79">
        <v>999</v>
      </c>
      <c r="Y79">
        <v>1</v>
      </c>
      <c r="Z79">
        <v>1056</v>
      </c>
      <c r="AA79" t="s">
        <v>1606</v>
      </c>
      <c r="AB79">
        <v>999</v>
      </c>
      <c r="AC79">
        <v>999</v>
      </c>
      <c r="AD79">
        <v>999</v>
      </c>
      <c r="AE79">
        <v>999</v>
      </c>
      <c r="AF79">
        <v>999</v>
      </c>
      <c r="AG79">
        <v>999</v>
      </c>
      <c r="AH79" t="s">
        <v>1713</v>
      </c>
      <c r="AI79" t="s">
        <v>1651</v>
      </c>
      <c r="AJ79" t="s">
        <v>1608</v>
      </c>
      <c r="AK79" t="s">
        <v>1714</v>
      </c>
      <c r="AL79" t="s">
        <v>1701</v>
      </c>
      <c r="AM79">
        <v>999</v>
      </c>
      <c r="AN79">
        <v>999</v>
      </c>
      <c r="AO79" t="s">
        <v>1702</v>
      </c>
      <c r="AP79">
        <v>999</v>
      </c>
      <c r="AQ79">
        <v>999</v>
      </c>
      <c r="AR79">
        <v>6</v>
      </c>
      <c r="AT79" t="s">
        <v>1707</v>
      </c>
    </row>
    <row r="80" spans="2:46" ht="15">
      <c r="B80" t="s">
        <v>41</v>
      </c>
      <c r="C80">
        <v>3071</v>
      </c>
      <c r="D80">
        <v>1083</v>
      </c>
      <c r="E80" t="s">
        <v>737</v>
      </c>
      <c r="F80">
        <v>9707</v>
      </c>
      <c r="I80">
        <v>999</v>
      </c>
      <c r="J80" t="s">
        <v>1712</v>
      </c>
      <c r="K80">
        <f>2011-1999</f>
        <v>12</v>
      </c>
      <c r="L80">
        <v>2011</v>
      </c>
      <c r="M80">
        <v>12</v>
      </c>
      <c r="N80">
        <v>999</v>
      </c>
      <c r="O80" t="s">
        <v>1706</v>
      </c>
      <c r="R80">
        <v>8.35</v>
      </c>
      <c r="S80" t="s">
        <v>1625</v>
      </c>
      <c r="T80" t="s">
        <v>1699</v>
      </c>
      <c r="U80">
        <v>999</v>
      </c>
      <c r="V80">
        <v>999</v>
      </c>
      <c r="W80">
        <v>999</v>
      </c>
      <c r="X80">
        <v>999</v>
      </c>
      <c r="Y80">
        <v>1</v>
      </c>
      <c r="Z80">
        <v>2107</v>
      </c>
      <c r="AA80" t="s">
        <v>1606</v>
      </c>
      <c r="AB80">
        <v>999</v>
      </c>
      <c r="AC80">
        <v>999</v>
      </c>
      <c r="AD80">
        <v>999</v>
      </c>
      <c r="AE80">
        <v>999</v>
      </c>
      <c r="AF80">
        <v>999</v>
      </c>
      <c r="AG80">
        <v>999</v>
      </c>
      <c r="AH80" t="s">
        <v>1704</v>
      </c>
      <c r="AI80" t="s">
        <v>1651</v>
      </c>
      <c r="AJ80" t="s">
        <v>1608</v>
      </c>
      <c r="AK80" t="s">
        <v>1714</v>
      </c>
      <c r="AL80" t="s">
        <v>1701</v>
      </c>
      <c r="AM80">
        <v>999</v>
      </c>
      <c r="AN80">
        <v>999</v>
      </c>
      <c r="AO80" t="s">
        <v>1702</v>
      </c>
      <c r="AP80">
        <v>999</v>
      </c>
      <c r="AQ80">
        <v>999</v>
      </c>
      <c r="AR80">
        <v>6</v>
      </c>
      <c r="AT80" t="s">
        <v>1707</v>
      </c>
    </row>
    <row r="81" spans="2:46" ht="15">
      <c r="B81" t="s">
        <v>41</v>
      </c>
      <c r="C81">
        <v>3071</v>
      </c>
      <c r="D81">
        <v>1083</v>
      </c>
      <c r="E81" t="s">
        <v>730</v>
      </c>
      <c r="F81">
        <v>9708</v>
      </c>
      <c r="I81">
        <v>999</v>
      </c>
      <c r="J81" t="s">
        <v>1712</v>
      </c>
      <c r="K81">
        <f>2011-1991</f>
        <v>20</v>
      </c>
      <c r="L81">
        <v>2011</v>
      </c>
      <c r="M81">
        <v>20</v>
      </c>
      <c r="N81">
        <v>999</v>
      </c>
      <c r="O81" t="s">
        <v>1706</v>
      </c>
      <c r="R81">
        <v>10.08</v>
      </c>
      <c r="S81" t="s">
        <v>1625</v>
      </c>
      <c r="T81" t="s">
        <v>1699</v>
      </c>
      <c r="U81">
        <v>999</v>
      </c>
      <c r="V81">
        <v>999</v>
      </c>
      <c r="W81">
        <v>999</v>
      </c>
      <c r="X81">
        <v>999</v>
      </c>
      <c r="Y81">
        <v>1</v>
      </c>
      <c r="Z81">
        <v>2060</v>
      </c>
      <c r="AA81" t="s">
        <v>1606</v>
      </c>
      <c r="AB81">
        <v>999</v>
      </c>
      <c r="AC81">
        <v>999</v>
      </c>
      <c r="AD81">
        <v>999</v>
      </c>
      <c r="AE81">
        <v>999</v>
      </c>
      <c r="AF81">
        <v>999</v>
      </c>
      <c r="AG81">
        <v>999</v>
      </c>
      <c r="AH81" t="s">
        <v>1700</v>
      </c>
      <c r="AI81" t="s">
        <v>1651</v>
      </c>
      <c r="AJ81" t="s">
        <v>1608</v>
      </c>
      <c r="AK81" t="s">
        <v>1714</v>
      </c>
      <c r="AL81" t="s">
        <v>1701</v>
      </c>
      <c r="AM81">
        <v>999</v>
      </c>
      <c r="AN81">
        <v>999</v>
      </c>
      <c r="AO81" t="s">
        <v>1702</v>
      </c>
      <c r="AP81">
        <v>999</v>
      </c>
      <c r="AQ81">
        <v>999</v>
      </c>
      <c r="AR81">
        <v>6</v>
      </c>
      <c r="AT81" t="s">
        <v>1707</v>
      </c>
    </row>
    <row r="82" spans="2:46" ht="15">
      <c r="B82" t="s">
        <v>41</v>
      </c>
      <c r="C82">
        <v>3071</v>
      </c>
      <c r="D82">
        <v>1083</v>
      </c>
      <c r="E82" t="s">
        <v>744</v>
      </c>
      <c r="F82">
        <v>9706</v>
      </c>
      <c r="I82">
        <v>999</v>
      </c>
      <c r="J82" t="s">
        <v>1712</v>
      </c>
      <c r="K82">
        <f>2011-1989</f>
        <v>22</v>
      </c>
      <c r="L82">
        <v>2011</v>
      </c>
      <c r="M82">
        <v>22</v>
      </c>
      <c r="N82">
        <v>999</v>
      </c>
      <c r="O82" t="s">
        <v>1672</v>
      </c>
      <c r="R82">
        <v>47.43</v>
      </c>
      <c r="S82" t="s">
        <v>1625</v>
      </c>
      <c r="T82" t="s">
        <v>1699</v>
      </c>
      <c r="U82">
        <v>999</v>
      </c>
      <c r="V82">
        <v>999</v>
      </c>
      <c r="W82">
        <v>999</v>
      </c>
      <c r="X82">
        <v>999</v>
      </c>
      <c r="Y82">
        <v>1</v>
      </c>
      <c r="Z82">
        <v>1056</v>
      </c>
      <c r="AA82" t="s">
        <v>1606</v>
      </c>
      <c r="AB82">
        <v>999</v>
      </c>
      <c r="AC82">
        <v>999</v>
      </c>
      <c r="AD82">
        <v>999</v>
      </c>
      <c r="AE82">
        <v>999</v>
      </c>
      <c r="AF82">
        <v>999</v>
      </c>
      <c r="AG82">
        <v>999</v>
      </c>
      <c r="AH82" t="s">
        <v>1713</v>
      </c>
      <c r="AI82" t="s">
        <v>1651</v>
      </c>
      <c r="AJ82" t="s">
        <v>1608</v>
      </c>
      <c r="AK82" t="s">
        <v>1714</v>
      </c>
      <c r="AL82" t="s">
        <v>1701</v>
      </c>
      <c r="AM82">
        <v>999</v>
      </c>
      <c r="AN82">
        <v>999</v>
      </c>
      <c r="AO82" t="s">
        <v>1702</v>
      </c>
      <c r="AP82">
        <v>999</v>
      </c>
      <c r="AQ82">
        <v>999</v>
      </c>
      <c r="AR82" t="s">
        <v>1715</v>
      </c>
    </row>
    <row r="83" spans="2:46" ht="15">
      <c r="B83" t="s">
        <v>41</v>
      </c>
      <c r="C83">
        <v>3071</v>
      </c>
      <c r="D83">
        <v>1083</v>
      </c>
      <c r="E83" t="s">
        <v>737</v>
      </c>
      <c r="F83">
        <v>9707</v>
      </c>
      <c r="I83">
        <v>999</v>
      </c>
      <c r="J83" t="s">
        <v>1712</v>
      </c>
      <c r="K83">
        <f>2011-1999</f>
        <v>12</v>
      </c>
      <c r="L83">
        <v>2011</v>
      </c>
      <c r="M83">
        <v>12</v>
      </c>
      <c r="N83">
        <v>999</v>
      </c>
      <c r="O83" t="s">
        <v>1672</v>
      </c>
      <c r="R83">
        <v>28.93</v>
      </c>
      <c r="S83" t="s">
        <v>1625</v>
      </c>
      <c r="T83" t="s">
        <v>1699</v>
      </c>
      <c r="U83">
        <v>999</v>
      </c>
      <c r="V83">
        <v>999</v>
      </c>
      <c r="W83">
        <v>999</v>
      </c>
      <c r="X83">
        <v>999</v>
      </c>
      <c r="Y83">
        <v>1</v>
      </c>
      <c r="Z83">
        <v>2107</v>
      </c>
      <c r="AA83" t="s">
        <v>1606</v>
      </c>
      <c r="AB83">
        <v>999</v>
      </c>
      <c r="AC83">
        <v>999</v>
      </c>
      <c r="AD83">
        <v>999</v>
      </c>
      <c r="AE83">
        <v>999</v>
      </c>
      <c r="AF83">
        <v>999</v>
      </c>
      <c r="AG83">
        <v>999</v>
      </c>
      <c r="AH83" t="s">
        <v>1704</v>
      </c>
      <c r="AI83" t="s">
        <v>1651</v>
      </c>
      <c r="AJ83" t="s">
        <v>1608</v>
      </c>
      <c r="AK83" t="s">
        <v>1714</v>
      </c>
      <c r="AL83" t="s">
        <v>1701</v>
      </c>
      <c r="AM83">
        <v>999</v>
      </c>
      <c r="AN83">
        <v>999</v>
      </c>
      <c r="AO83" t="s">
        <v>1702</v>
      </c>
      <c r="AP83">
        <v>999</v>
      </c>
      <c r="AQ83">
        <v>999</v>
      </c>
      <c r="AR83" t="s">
        <v>1715</v>
      </c>
    </row>
    <row r="84" spans="2:46" ht="15">
      <c r="B84" t="s">
        <v>41</v>
      </c>
      <c r="C84">
        <v>3071</v>
      </c>
      <c r="D84">
        <v>1083</v>
      </c>
      <c r="E84" t="s">
        <v>730</v>
      </c>
      <c r="F84">
        <v>9708</v>
      </c>
      <c r="I84">
        <v>999</v>
      </c>
      <c r="J84" t="s">
        <v>1712</v>
      </c>
      <c r="K84">
        <f>2011-1991</f>
        <v>20</v>
      </c>
      <c r="L84">
        <v>2011</v>
      </c>
      <c r="M84">
        <v>20</v>
      </c>
      <c r="N84">
        <v>999</v>
      </c>
      <c r="O84" t="s">
        <v>1672</v>
      </c>
      <c r="R84">
        <v>40.659999999999997</v>
      </c>
      <c r="S84" t="s">
        <v>1625</v>
      </c>
      <c r="T84" t="s">
        <v>1699</v>
      </c>
      <c r="U84">
        <v>999</v>
      </c>
      <c r="V84">
        <v>999</v>
      </c>
      <c r="W84">
        <v>999</v>
      </c>
      <c r="X84">
        <v>999</v>
      </c>
      <c r="Y84">
        <v>1</v>
      </c>
      <c r="Z84">
        <v>2060</v>
      </c>
      <c r="AA84" t="s">
        <v>1606</v>
      </c>
      <c r="AB84">
        <v>999</v>
      </c>
      <c r="AC84">
        <v>999</v>
      </c>
      <c r="AD84">
        <v>999</v>
      </c>
      <c r="AE84">
        <v>999</v>
      </c>
      <c r="AF84">
        <v>999</v>
      </c>
      <c r="AG84">
        <v>999</v>
      </c>
      <c r="AH84" t="s">
        <v>1700</v>
      </c>
      <c r="AI84" t="s">
        <v>1651</v>
      </c>
      <c r="AJ84" t="s">
        <v>1608</v>
      </c>
      <c r="AK84" t="s">
        <v>1714</v>
      </c>
      <c r="AL84" t="s">
        <v>1701</v>
      </c>
      <c r="AM84">
        <v>999</v>
      </c>
      <c r="AN84">
        <v>999</v>
      </c>
      <c r="AO84" t="s">
        <v>1702</v>
      </c>
      <c r="AP84">
        <v>999</v>
      </c>
      <c r="AQ84">
        <v>999</v>
      </c>
      <c r="AR84" t="s">
        <v>1715</v>
      </c>
    </row>
    <row r="85" spans="2:46" ht="15">
      <c r="B85" t="s">
        <v>78</v>
      </c>
      <c r="C85">
        <v>3081</v>
      </c>
      <c r="D85" s="5">
        <v>1327</v>
      </c>
      <c r="E85" t="s">
        <v>745</v>
      </c>
      <c r="F85">
        <v>12184</v>
      </c>
      <c r="G85">
        <v>15</v>
      </c>
      <c r="I85" t="s">
        <v>1716</v>
      </c>
      <c r="J85" t="s">
        <v>1717</v>
      </c>
      <c r="L85">
        <v>2014</v>
      </c>
      <c r="M85">
        <v>999</v>
      </c>
      <c r="O85" t="s">
        <v>1611</v>
      </c>
      <c r="R85">
        <v>28.1</v>
      </c>
      <c r="S85" t="s">
        <v>1604</v>
      </c>
      <c r="T85" t="s">
        <v>1615</v>
      </c>
      <c r="Y85">
        <v>1</v>
      </c>
      <c r="AB85" t="s">
        <v>1627</v>
      </c>
      <c r="AC85">
        <v>5</v>
      </c>
      <c r="AH85">
        <v>999</v>
      </c>
      <c r="AJ85" t="s">
        <v>1718</v>
      </c>
      <c r="AK85">
        <v>1</v>
      </c>
      <c r="AL85" t="s">
        <v>1651</v>
      </c>
    </row>
    <row r="86" spans="2:46" ht="15">
      <c r="B86" t="s">
        <v>78</v>
      </c>
      <c r="C86">
        <v>3081</v>
      </c>
      <c r="D86" s="5">
        <v>1327</v>
      </c>
      <c r="E86" t="s">
        <v>745</v>
      </c>
      <c r="F86">
        <v>12173</v>
      </c>
      <c r="G86">
        <v>1</v>
      </c>
      <c r="I86" t="s">
        <v>1716</v>
      </c>
      <c r="J86" t="s">
        <v>770</v>
      </c>
      <c r="L86">
        <v>2014</v>
      </c>
      <c r="M86" t="s">
        <v>1719</v>
      </c>
      <c r="O86" t="s">
        <v>1611</v>
      </c>
      <c r="R86">
        <v>46</v>
      </c>
      <c r="S86" t="s">
        <v>1604</v>
      </c>
      <c r="T86" t="s">
        <v>1615</v>
      </c>
      <c r="Y86">
        <v>1</v>
      </c>
      <c r="AB86" t="s">
        <v>1627</v>
      </c>
      <c r="AC86">
        <v>5</v>
      </c>
      <c r="AH86">
        <v>999</v>
      </c>
      <c r="AJ86" t="s">
        <v>1720</v>
      </c>
      <c r="AK86">
        <v>2</v>
      </c>
      <c r="AL86" t="s">
        <v>1701</v>
      </c>
    </row>
    <row r="87" spans="2:46" ht="15">
      <c r="B87" t="s">
        <v>78</v>
      </c>
      <c r="C87">
        <v>3081</v>
      </c>
      <c r="D87" s="5">
        <v>1327</v>
      </c>
      <c r="E87" t="s">
        <v>745</v>
      </c>
      <c r="F87">
        <v>12174</v>
      </c>
      <c r="G87">
        <v>3</v>
      </c>
      <c r="I87" t="s">
        <v>1716</v>
      </c>
      <c r="J87" t="s">
        <v>770</v>
      </c>
      <c r="L87">
        <v>2014</v>
      </c>
      <c r="M87" t="s">
        <v>1719</v>
      </c>
      <c r="O87" t="s">
        <v>1611</v>
      </c>
      <c r="R87">
        <v>78</v>
      </c>
      <c r="S87" t="s">
        <v>1604</v>
      </c>
      <c r="T87" t="s">
        <v>1615</v>
      </c>
      <c r="Y87">
        <v>1</v>
      </c>
      <c r="AB87" t="s">
        <v>1627</v>
      </c>
      <c r="AC87">
        <v>5</v>
      </c>
      <c r="AH87">
        <v>999</v>
      </c>
      <c r="AJ87" t="s">
        <v>1721</v>
      </c>
      <c r="AK87">
        <v>3</v>
      </c>
      <c r="AL87" t="s">
        <v>1701</v>
      </c>
    </row>
    <row r="88" spans="2:46" ht="15">
      <c r="B88" t="s">
        <v>78</v>
      </c>
      <c r="C88">
        <v>3081</v>
      </c>
      <c r="D88" s="5">
        <v>1327</v>
      </c>
      <c r="E88" t="s">
        <v>745</v>
      </c>
      <c r="F88">
        <v>12175</v>
      </c>
      <c r="G88">
        <v>5</v>
      </c>
      <c r="I88" t="s">
        <v>1716</v>
      </c>
      <c r="J88" t="s">
        <v>770</v>
      </c>
      <c r="L88">
        <v>2014</v>
      </c>
      <c r="M88" t="s">
        <v>1719</v>
      </c>
      <c r="O88" t="s">
        <v>1611</v>
      </c>
      <c r="R88">
        <v>107.7</v>
      </c>
      <c r="S88" t="s">
        <v>1604</v>
      </c>
      <c r="T88" t="s">
        <v>1615</v>
      </c>
      <c r="Y88">
        <v>1</v>
      </c>
      <c r="AB88" t="s">
        <v>1627</v>
      </c>
      <c r="AC88">
        <v>5</v>
      </c>
      <c r="AH88">
        <v>999</v>
      </c>
      <c r="AJ88">
        <v>999</v>
      </c>
      <c r="AK88">
        <v>3</v>
      </c>
      <c r="AL88" t="s">
        <v>1701</v>
      </c>
    </row>
    <row r="89" spans="2:46" ht="15">
      <c r="B89" t="s">
        <v>78</v>
      </c>
      <c r="C89">
        <v>3081</v>
      </c>
      <c r="D89" s="5">
        <v>1327</v>
      </c>
      <c r="E89" t="s">
        <v>745</v>
      </c>
      <c r="F89">
        <v>12176</v>
      </c>
      <c r="G89">
        <v>7</v>
      </c>
      <c r="I89" t="s">
        <v>1716</v>
      </c>
      <c r="J89" t="s">
        <v>770</v>
      </c>
      <c r="L89">
        <v>2014</v>
      </c>
      <c r="M89" t="s">
        <v>1719</v>
      </c>
      <c r="O89" t="s">
        <v>1611</v>
      </c>
      <c r="R89">
        <v>159.4</v>
      </c>
      <c r="S89" t="s">
        <v>1604</v>
      </c>
      <c r="T89" t="s">
        <v>1615</v>
      </c>
      <c r="Y89">
        <v>1</v>
      </c>
      <c r="AB89" t="s">
        <v>1627</v>
      </c>
      <c r="AC89">
        <v>5</v>
      </c>
      <c r="AH89">
        <v>999</v>
      </c>
      <c r="AJ89" t="s">
        <v>1722</v>
      </c>
      <c r="AK89">
        <v>6</v>
      </c>
      <c r="AL89" t="s">
        <v>1701</v>
      </c>
    </row>
    <row r="90" spans="2:46" ht="15">
      <c r="B90" t="s">
        <v>78</v>
      </c>
      <c r="C90">
        <v>3081</v>
      </c>
      <c r="D90" s="5">
        <v>1327</v>
      </c>
      <c r="E90" t="s">
        <v>745</v>
      </c>
      <c r="F90">
        <v>12177</v>
      </c>
      <c r="G90">
        <v>8</v>
      </c>
      <c r="I90" t="s">
        <v>1716</v>
      </c>
      <c r="J90" t="s">
        <v>770</v>
      </c>
      <c r="L90">
        <v>2014</v>
      </c>
      <c r="M90" t="s">
        <v>1719</v>
      </c>
      <c r="O90" t="s">
        <v>1611</v>
      </c>
      <c r="R90">
        <v>124.3</v>
      </c>
      <c r="S90" t="s">
        <v>1604</v>
      </c>
      <c r="T90" t="s">
        <v>1615</v>
      </c>
      <c r="Y90">
        <v>1</v>
      </c>
      <c r="AB90" t="s">
        <v>1627</v>
      </c>
      <c r="AC90">
        <v>5</v>
      </c>
      <c r="AH90">
        <v>999</v>
      </c>
      <c r="AJ90" t="s">
        <v>1723</v>
      </c>
      <c r="AK90">
        <v>3</v>
      </c>
      <c r="AL90" t="s">
        <v>1701</v>
      </c>
    </row>
    <row r="91" spans="2:46" ht="15">
      <c r="B91" t="s">
        <v>78</v>
      </c>
      <c r="C91">
        <v>3081</v>
      </c>
      <c r="D91" s="5">
        <v>1327</v>
      </c>
      <c r="E91" t="s">
        <v>745</v>
      </c>
      <c r="F91">
        <v>12181</v>
      </c>
      <c r="G91">
        <v>12</v>
      </c>
      <c r="I91" t="s">
        <v>1716</v>
      </c>
      <c r="J91" t="s">
        <v>770</v>
      </c>
      <c r="L91">
        <v>2014</v>
      </c>
      <c r="M91" t="s">
        <v>1719</v>
      </c>
      <c r="O91" t="s">
        <v>1611</v>
      </c>
      <c r="R91">
        <v>13.1</v>
      </c>
      <c r="S91" t="s">
        <v>1604</v>
      </c>
      <c r="T91" t="s">
        <v>1615</v>
      </c>
      <c r="Y91">
        <v>1</v>
      </c>
      <c r="AB91" t="s">
        <v>1627</v>
      </c>
      <c r="AC91">
        <v>5</v>
      </c>
      <c r="AH91">
        <v>999</v>
      </c>
      <c r="AJ91" t="s">
        <v>1724</v>
      </c>
      <c r="AK91">
        <v>2</v>
      </c>
      <c r="AL91" t="s">
        <v>1701</v>
      </c>
    </row>
    <row r="92" spans="2:46" ht="15">
      <c r="B92" t="s">
        <v>78</v>
      </c>
      <c r="C92">
        <v>3081</v>
      </c>
      <c r="D92" s="5">
        <v>1327</v>
      </c>
      <c r="E92" t="s">
        <v>745</v>
      </c>
      <c r="F92">
        <v>12182</v>
      </c>
      <c r="G92">
        <v>13</v>
      </c>
      <c r="I92" t="s">
        <v>1716</v>
      </c>
      <c r="J92" t="s">
        <v>770</v>
      </c>
      <c r="L92">
        <v>2014</v>
      </c>
      <c r="M92" t="s">
        <v>1719</v>
      </c>
      <c r="O92" t="s">
        <v>1611</v>
      </c>
      <c r="R92">
        <v>41.7</v>
      </c>
      <c r="S92" t="s">
        <v>1604</v>
      </c>
      <c r="T92" t="s">
        <v>1615</v>
      </c>
      <c r="Y92">
        <v>1</v>
      </c>
      <c r="AB92" t="s">
        <v>1627</v>
      </c>
      <c r="AC92">
        <v>5</v>
      </c>
      <c r="AH92">
        <v>999</v>
      </c>
      <c r="AJ92">
        <v>999</v>
      </c>
      <c r="AK92">
        <v>6</v>
      </c>
      <c r="AL92" t="s">
        <v>1701</v>
      </c>
    </row>
    <row r="93" spans="2:46" ht="15">
      <c r="B93" t="s">
        <v>78</v>
      </c>
      <c r="C93">
        <v>3081</v>
      </c>
      <c r="D93" s="5">
        <v>1327</v>
      </c>
      <c r="E93" t="s">
        <v>745</v>
      </c>
      <c r="F93">
        <v>12183</v>
      </c>
      <c r="G93">
        <v>14</v>
      </c>
      <c r="I93" t="s">
        <v>1716</v>
      </c>
      <c r="J93" t="s">
        <v>770</v>
      </c>
      <c r="L93">
        <v>2014</v>
      </c>
      <c r="M93" t="s">
        <v>1719</v>
      </c>
      <c r="O93" t="s">
        <v>1611</v>
      </c>
      <c r="R93">
        <v>105.1</v>
      </c>
      <c r="S93" t="s">
        <v>1604</v>
      </c>
      <c r="T93" t="s">
        <v>1615</v>
      </c>
      <c r="Y93">
        <v>1</v>
      </c>
      <c r="AB93" t="s">
        <v>1627</v>
      </c>
      <c r="AC93">
        <v>5</v>
      </c>
      <c r="AH93">
        <v>999</v>
      </c>
      <c r="AJ93">
        <v>999</v>
      </c>
      <c r="AK93">
        <v>5</v>
      </c>
      <c r="AL93" t="s">
        <v>1701</v>
      </c>
    </row>
    <row r="94" spans="2:46" ht="15">
      <c r="B94" t="s">
        <v>78</v>
      </c>
      <c r="C94">
        <v>3081</v>
      </c>
      <c r="D94" s="5">
        <v>1327</v>
      </c>
      <c r="E94" t="s">
        <v>745</v>
      </c>
      <c r="F94">
        <v>12185</v>
      </c>
      <c r="G94">
        <v>16</v>
      </c>
      <c r="I94" t="s">
        <v>1716</v>
      </c>
      <c r="J94" t="s">
        <v>770</v>
      </c>
      <c r="L94">
        <v>2014</v>
      </c>
      <c r="M94" t="s">
        <v>1719</v>
      </c>
      <c r="O94" t="s">
        <v>1611</v>
      </c>
      <c r="R94">
        <v>10.6</v>
      </c>
      <c r="S94" t="s">
        <v>1604</v>
      </c>
      <c r="T94" t="s">
        <v>1615</v>
      </c>
      <c r="Y94">
        <v>1</v>
      </c>
      <c r="AB94" t="s">
        <v>1627</v>
      </c>
      <c r="AC94">
        <v>5</v>
      </c>
      <c r="AH94">
        <v>999</v>
      </c>
      <c r="AJ94" t="s">
        <v>1725</v>
      </c>
      <c r="AK94">
        <v>3</v>
      </c>
      <c r="AL94" t="s">
        <v>1701</v>
      </c>
    </row>
    <row r="95" spans="2:46" ht="15">
      <c r="B95" t="s">
        <v>78</v>
      </c>
      <c r="C95">
        <v>3117</v>
      </c>
      <c r="D95" s="5">
        <v>1712</v>
      </c>
      <c r="E95" t="s">
        <v>750</v>
      </c>
      <c r="F95">
        <v>11512</v>
      </c>
      <c r="J95" t="s">
        <v>1726</v>
      </c>
      <c r="L95">
        <v>999</v>
      </c>
      <c r="M95">
        <v>999</v>
      </c>
      <c r="O95" t="s">
        <v>1727</v>
      </c>
      <c r="R95" s="6">
        <v>49.692830000000001</v>
      </c>
      <c r="S95" t="s">
        <v>1648</v>
      </c>
      <c r="T95" t="s">
        <v>1728</v>
      </c>
      <c r="U95">
        <v>999</v>
      </c>
      <c r="V95">
        <v>999</v>
      </c>
      <c r="W95">
        <v>999</v>
      </c>
      <c r="X95">
        <v>999</v>
      </c>
      <c r="Y95">
        <v>6</v>
      </c>
      <c r="Z95">
        <v>383</v>
      </c>
      <c r="AB95" t="s">
        <v>1627</v>
      </c>
      <c r="AC95">
        <v>2.5</v>
      </c>
      <c r="AD95">
        <v>999</v>
      </c>
      <c r="AE95">
        <v>999</v>
      </c>
      <c r="AF95">
        <v>999</v>
      </c>
      <c r="AG95">
        <v>999</v>
      </c>
      <c r="AH95" t="s">
        <v>1729</v>
      </c>
      <c r="AJ95" t="s">
        <v>1730</v>
      </c>
      <c r="AK95">
        <v>3</v>
      </c>
      <c r="AL95" t="s">
        <v>1731</v>
      </c>
      <c r="AN95" t="s">
        <v>1732</v>
      </c>
      <c r="AP95">
        <v>999</v>
      </c>
      <c r="AQ95">
        <v>999</v>
      </c>
    </row>
    <row r="96" spans="2:46" ht="15">
      <c r="B96" t="s">
        <v>78</v>
      </c>
      <c r="C96">
        <v>3117</v>
      </c>
      <c r="D96" s="5">
        <v>1712</v>
      </c>
      <c r="E96" t="s">
        <v>750</v>
      </c>
      <c r="F96">
        <v>11512</v>
      </c>
      <c r="J96" t="s">
        <v>1726</v>
      </c>
      <c r="L96">
        <v>999</v>
      </c>
      <c r="M96">
        <v>999</v>
      </c>
      <c r="O96" t="s">
        <v>1647</v>
      </c>
      <c r="R96" s="6">
        <v>3.583618</v>
      </c>
      <c r="S96" t="s">
        <v>1648</v>
      </c>
      <c r="T96" t="s">
        <v>1728</v>
      </c>
      <c r="U96">
        <v>999</v>
      </c>
      <c r="V96">
        <v>999</v>
      </c>
      <c r="W96">
        <v>999</v>
      </c>
      <c r="X96">
        <v>999</v>
      </c>
      <c r="Y96">
        <v>6</v>
      </c>
      <c r="Z96">
        <v>965</v>
      </c>
      <c r="AB96" t="s">
        <v>1627</v>
      </c>
      <c r="AC96">
        <v>2.5</v>
      </c>
      <c r="AD96">
        <v>999</v>
      </c>
      <c r="AE96">
        <v>999</v>
      </c>
      <c r="AF96">
        <v>999</v>
      </c>
      <c r="AG96">
        <v>999</v>
      </c>
      <c r="AH96" t="s">
        <v>1729</v>
      </c>
      <c r="AJ96" t="s">
        <v>1733</v>
      </c>
      <c r="AK96">
        <v>1</v>
      </c>
      <c r="AL96" t="s">
        <v>1731</v>
      </c>
      <c r="AN96" t="s">
        <v>1732</v>
      </c>
      <c r="AP96">
        <v>999</v>
      </c>
      <c r="AQ96">
        <v>999</v>
      </c>
    </row>
    <row r="97" spans="2:43" ht="15">
      <c r="B97" t="s">
        <v>78</v>
      </c>
      <c r="C97">
        <v>3117</v>
      </c>
      <c r="D97" s="5">
        <v>1712</v>
      </c>
      <c r="E97" t="s">
        <v>750</v>
      </c>
      <c r="F97">
        <v>11512</v>
      </c>
      <c r="J97" t="s">
        <v>1726</v>
      </c>
      <c r="L97">
        <v>999</v>
      </c>
      <c r="M97">
        <v>999</v>
      </c>
      <c r="O97" t="s">
        <v>1671</v>
      </c>
      <c r="R97" s="6">
        <v>2.1501709999999998</v>
      </c>
      <c r="S97" t="s">
        <v>1648</v>
      </c>
      <c r="T97" t="s">
        <v>1728</v>
      </c>
      <c r="U97">
        <v>999</v>
      </c>
      <c r="V97">
        <v>999</v>
      </c>
      <c r="W97">
        <v>999</v>
      </c>
      <c r="X97">
        <v>999</v>
      </c>
      <c r="Y97">
        <v>6</v>
      </c>
      <c r="Z97">
        <v>999</v>
      </c>
      <c r="AB97">
        <v>999</v>
      </c>
      <c r="AC97">
        <v>999</v>
      </c>
      <c r="AD97">
        <v>999</v>
      </c>
      <c r="AE97">
        <v>999</v>
      </c>
      <c r="AF97">
        <v>999</v>
      </c>
      <c r="AG97">
        <v>999</v>
      </c>
      <c r="AH97" t="s">
        <v>1729</v>
      </c>
      <c r="AJ97" t="s">
        <v>1730</v>
      </c>
      <c r="AK97">
        <v>3</v>
      </c>
      <c r="AL97" t="s">
        <v>1731</v>
      </c>
      <c r="AN97" t="s">
        <v>1732</v>
      </c>
      <c r="AP97">
        <v>999</v>
      </c>
      <c r="AQ97">
        <v>999</v>
      </c>
    </row>
    <row r="98" spans="2:43" ht="15">
      <c r="B98" t="s">
        <v>78</v>
      </c>
      <c r="C98">
        <v>3117</v>
      </c>
      <c r="D98" s="5">
        <v>1712</v>
      </c>
      <c r="E98" t="s">
        <v>750</v>
      </c>
      <c r="F98">
        <v>11512</v>
      </c>
      <c r="J98" t="s">
        <v>1726</v>
      </c>
      <c r="L98">
        <v>999</v>
      </c>
      <c r="M98">
        <v>999</v>
      </c>
      <c r="O98" t="s">
        <v>1664</v>
      </c>
      <c r="R98">
        <v>119.7</v>
      </c>
      <c r="S98" t="s">
        <v>1648</v>
      </c>
      <c r="T98" t="s">
        <v>1605</v>
      </c>
      <c r="U98">
        <v>999</v>
      </c>
      <c r="V98">
        <v>999</v>
      </c>
      <c r="W98">
        <v>999</v>
      </c>
      <c r="X98">
        <v>42.8</v>
      </c>
      <c r="Y98">
        <v>6</v>
      </c>
      <c r="Z98">
        <v>999</v>
      </c>
      <c r="AB98" t="s">
        <v>1734</v>
      </c>
      <c r="AC98">
        <v>30</v>
      </c>
      <c r="AD98" t="s">
        <v>1735</v>
      </c>
      <c r="AE98">
        <v>0</v>
      </c>
      <c r="AF98" t="s">
        <v>1666</v>
      </c>
      <c r="AG98">
        <v>999</v>
      </c>
      <c r="AH98" t="s">
        <v>1729</v>
      </c>
      <c r="AI98" t="s">
        <v>1667</v>
      </c>
      <c r="AJ98" t="s">
        <v>1730</v>
      </c>
      <c r="AK98">
        <v>3</v>
      </c>
      <c r="AL98" t="s">
        <v>1731</v>
      </c>
      <c r="AN98" t="s">
        <v>1732</v>
      </c>
      <c r="AP98">
        <v>999</v>
      </c>
      <c r="AQ98">
        <v>999</v>
      </c>
    </row>
    <row r="99" spans="2:43" ht="15">
      <c r="B99" t="s">
        <v>78</v>
      </c>
      <c r="C99">
        <v>3117</v>
      </c>
      <c r="D99" s="5">
        <v>1712</v>
      </c>
      <c r="E99" t="s">
        <v>750</v>
      </c>
      <c r="F99">
        <v>11512</v>
      </c>
      <c r="J99" t="s">
        <v>1726</v>
      </c>
      <c r="L99">
        <v>999</v>
      </c>
      <c r="M99">
        <v>999</v>
      </c>
      <c r="O99" t="s">
        <v>1664</v>
      </c>
      <c r="R99">
        <v>58.1</v>
      </c>
      <c r="S99" t="s">
        <v>1648</v>
      </c>
      <c r="T99" t="s">
        <v>1605</v>
      </c>
      <c r="U99">
        <v>999</v>
      </c>
      <c r="V99">
        <v>999</v>
      </c>
      <c r="W99">
        <v>999</v>
      </c>
      <c r="X99">
        <v>18.399999999999999</v>
      </c>
      <c r="Y99">
        <v>6</v>
      </c>
      <c r="Z99">
        <v>999</v>
      </c>
      <c r="AB99" t="s">
        <v>1734</v>
      </c>
      <c r="AC99">
        <v>60</v>
      </c>
      <c r="AD99" t="s">
        <v>1735</v>
      </c>
      <c r="AE99">
        <v>30</v>
      </c>
      <c r="AF99" t="s">
        <v>1666</v>
      </c>
      <c r="AG99">
        <v>999</v>
      </c>
      <c r="AH99" t="s">
        <v>1729</v>
      </c>
      <c r="AI99" t="s">
        <v>1667</v>
      </c>
      <c r="AJ99" t="s">
        <v>1730</v>
      </c>
      <c r="AK99">
        <v>3</v>
      </c>
      <c r="AL99" t="s">
        <v>1731</v>
      </c>
      <c r="AN99" t="s">
        <v>1732</v>
      </c>
      <c r="AP99">
        <v>999</v>
      </c>
      <c r="AQ99">
        <v>999</v>
      </c>
    </row>
    <row r="100" spans="2:43" ht="15">
      <c r="B100" t="s">
        <v>78</v>
      </c>
      <c r="C100">
        <v>3117</v>
      </c>
      <c r="D100" s="5">
        <v>1712</v>
      </c>
      <c r="E100" t="s">
        <v>750</v>
      </c>
      <c r="F100">
        <v>11512</v>
      </c>
      <c r="J100" t="s">
        <v>1726</v>
      </c>
      <c r="L100">
        <v>999</v>
      </c>
      <c r="M100">
        <v>999</v>
      </c>
      <c r="O100" t="s">
        <v>1664</v>
      </c>
      <c r="R100">
        <v>177.8</v>
      </c>
      <c r="S100" t="s">
        <v>1648</v>
      </c>
      <c r="T100" t="s">
        <v>1605</v>
      </c>
      <c r="U100">
        <v>999</v>
      </c>
      <c r="V100">
        <v>999</v>
      </c>
      <c r="W100">
        <v>999</v>
      </c>
      <c r="X100">
        <v>44.5</v>
      </c>
      <c r="Y100">
        <v>6</v>
      </c>
      <c r="Z100">
        <v>999</v>
      </c>
      <c r="AB100" t="s">
        <v>1734</v>
      </c>
      <c r="AC100">
        <v>60</v>
      </c>
      <c r="AD100" t="s">
        <v>1735</v>
      </c>
      <c r="AE100">
        <v>0</v>
      </c>
      <c r="AF100" t="s">
        <v>1666</v>
      </c>
      <c r="AG100">
        <v>999</v>
      </c>
      <c r="AH100" t="s">
        <v>1729</v>
      </c>
      <c r="AI100" t="s">
        <v>1667</v>
      </c>
      <c r="AJ100" t="s">
        <v>1730</v>
      </c>
      <c r="AK100">
        <v>3</v>
      </c>
      <c r="AL100" t="s">
        <v>1731</v>
      </c>
      <c r="AN100" t="s">
        <v>1732</v>
      </c>
      <c r="AP100">
        <v>999</v>
      </c>
      <c r="AQ100">
        <v>999</v>
      </c>
    </row>
    <row r="101" spans="2:43" ht="15">
      <c r="B101" t="s">
        <v>78</v>
      </c>
      <c r="C101">
        <v>3117</v>
      </c>
      <c r="D101" s="5">
        <v>1712</v>
      </c>
      <c r="E101" t="s">
        <v>750</v>
      </c>
      <c r="F101">
        <v>11513</v>
      </c>
      <c r="J101" t="s">
        <v>1736</v>
      </c>
      <c r="L101">
        <v>999</v>
      </c>
      <c r="M101">
        <v>999</v>
      </c>
      <c r="O101" t="s">
        <v>1727</v>
      </c>
      <c r="R101" s="6">
        <v>6.2116040000000003</v>
      </c>
      <c r="S101" t="s">
        <v>1648</v>
      </c>
      <c r="T101" t="s">
        <v>1728</v>
      </c>
      <c r="U101">
        <v>999</v>
      </c>
      <c r="V101">
        <v>999</v>
      </c>
      <c r="W101">
        <v>999</v>
      </c>
      <c r="X101">
        <v>999</v>
      </c>
      <c r="Y101">
        <v>6</v>
      </c>
      <c r="Z101">
        <v>500</v>
      </c>
      <c r="AB101" t="s">
        <v>1627</v>
      </c>
      <c r="AC101">
        <v>2.5</v>
      </c>
      <c r="AD101">
        <v>999</v>
      </c>
      <c r="AE101">
        <v>999</v>
      </c>
      <c r="AF101">
        <v>999</v>
      </c>
      <c r="AG101">
        <v>999</v>
      </c>
      <c r="AH101" t="s">
        <v>1729</v>
      </c>
      <c r="AJ101" s="7" t="s">
        <v>1737</v>
      </c>
      <c r="AK101">
        <v>3</v>
      </c>
      <c r="AL101" t="s">
        <v>1738</v>
      </c>
      <c r="AN101" t="s">
        <v>1739</v>
      </c>
      <c r="AO101" t="s">
        <v>1740</v>
      </c>
      <c r="AP101">
        <v>999</v>
      </c>
      <c r="AQ101">
        <v>999</v>
      </c>
    </row>
    <row r="102" spans="2:43" ht="15">
      <c r="B102" t="s">
        <v>78</v>
      </c>
      <c r="C102">
        <v>3117</v>
      </c>
      <c r="D102" s="5">
        <v>1712</v>
      </c>
      <c r="E102" t="s">
        <v>750</v>
      </c>
      <c r="F102">
        <v>11513</v>
      </c>
      <c r="J102" t="s">
        <v>1736</v>
      </c>
      <c r="L102">
        <v>999</v>
      </c>
      <c r="M102">
        <v>999</v>
      </c>
      <c r="O102" t="s">
        <v>1647</v>
      </c>
      <c r="R102" s="6">
        <v>48.737200000000001</v>
      </c>
      <c r="S102" t="s">
        <v>1648</v>
      </c>
      <c r="T102" t="s">
        <v>1728</v>
      </c>
      <c r="U102">
        <v>999</v>
      </c>
      <c r="V102">
        <v>999</v>
      </c>
      <c r="W102">
        <v>999</v>
      </c>
      <c r="X102">
        <v>999</v>
      </c>
      <c r="Y102">
        <v>6</v>
      </c>
      <c r="Z102">
        <v>995</v>
      </c>
      <c r="AB102" t="s">
        <v>1627</v>
      </c>
      <c r="AC102">
        <v>2.5</v>
      </c>
      <c r="AD102">
        <v>999</v>
      </c>
      <c r="AE102">
        <v>999</v>
      </c>
      <c r="AF102">
        <v>999</v>
      </c>
      <c r="AG102">
        <v>999</v>
      </c>
      <c r="AH102" t="s">
        <v>1729</v>
      </c>
      <c r="AJ102" t="s">
        <v>1741</v>
      </c>
      <c r="AK102">
        <v>4</v>
      </c>
      <c r="AL102" t="s">
        <v>1738</v>
      </c>
      <c r="AN102" t="s">
        <v>1739</v>
      </c>
      <c r="AO102" t="s">
        <v>1740</v>
      </c>
      <c r="AP102">
        <v>999</v>
      </c>
      <c r="AQ102">
        <v>999</v>
      </c>
    </row>
    <row r="103" spans="2:43" ht="15">
      <c r="B103" t="s">
        <v>78</v>
      </c>
      <c r="C103">
        <v>3117</v>
      </c>
      <c r="D103" s="5">
        <v>1712</v>
      </c>
      <c r="E103" t="s">
        <v>750</v>
      </c>
      <c r="F103">
        <v>11513</v>
      </c>
      <c r="J103" t="s">
        <v>1736</v>
      </c>
      <c r="L103">
        <v>999</v>
      </c>
      <c r="M103">
        <v>999</v>
      </c>
      <c r="O103" t="s">
        <v>1671</v>
      </c>
      <c r="R103" s="6">
        <v>3.3447100000000001</v>
      </c>
      <c r="S103" t="s">
        <v>1648</v>
      </c>
      <c r="T103" t="s">
        <v>1728</v>
      </c>
      <c r="U103">
        <v>999</v>
      </c>
      <c r="V103">
        <v>999</v>
      </c>
      <c r="W103">
        <v>999</v>
      </c>
      <c r="X103">
        <v>999</v>
      </c>
      <c r="Y103">
        <v>6</v>
      </c>
      <c r="Z103">
        <v>999</v>
      </c>
      <c r="AB103">
        <v>999</v>
      </c>
      <c r="AC103">
        <v>999</v>
      </c>
      <c r="AD103">
        <v>999</v>
      </c>
      <c r="AE103">
        <v>999</v>
      </c>
      <c r="AF103">
        <v>999</v>
      </c>
      <c r="AG103">
        <v>999</v>
      </c>
      <c r="AH103" t="s">
        <v>1729</v>
      </c>
      <c r="AJ103" s="7" t="s">
        <v>1737</v>
      </c>
      <c r="AK103">
        <v>3</v>
      </c>
      <c r="AL103" t="s">
        <v>1738</v>
      </c>
      <c r="AN103" t="s">
        <v>1739</v>
      </c>
      <c r="AO103" t="s">
        <v>1740</v>
      </c>
      <c r="AP103">
        <v>999</v>
      </c>
      <c r="AQ103">
        <v>999</v>
      </c>
    </row>
    <row r="104" spans="2:43" ht="15">
      <c r="B104" t="s">
        <v>78</v>
      </c>
      <c r="C104">
        <v>3117</v>
      </c>
      <c r="D104" s="5">
        <v>1712</v>
      </c>
      <c r="E104" t="s">
        <v>750</v>
      </c>
      <c r="F104">
        <v>11513</v>
      </c>
      <c r="J104" t="s">
        <v>1736</v>
      </c>
      <c r="L104">
        <v>999</v>
      </c>
      <c r="M104">
        <v>999</v>
      </c>
      <c r="O104" t="s">
        <v>1664</v>
      </c>
      <c r="R104">
        <v>114.8</v>
      </c>
      <c r="S104" t="s">
        <v>1648</v>
      </c>
      <c r="T104" t="s">
        <v>1605</v>
      </c>
      <c r="U104">
        <v>999</v>
      </c>
      <c r="V104">
        <v>999</v>
      </c>
      <c r="W104">
        <v>999</v>
      </c>
      <c r="X104">
        <v>45.4</v>
      </c>
      <c r="Y104">
        <v>6</v>
      </c>
      <c r="Z104">
        <v>999</v>
      </c>
      <c r="AB104" t="s">
        <v>1734</v>
      </c>
      <c r="AC104">
        <v>30</v>
      </c>
      <c r="AD104" t="s">
        <v>1735</v>
      </c>
      <c r="AE104">
        <v>0</v>
      </c>
      <c r="AF104" t="s">
        <v>1666</v>
      </c>
      <c r="AG104">
        <v>999</v>
      </c>
      <c r="AH104" t="s">
        <v>1729</v>
      </c>
      <c r="AI104" t="s">
        <v>1667</v>
      </c>
      <c r="AJ104" s="7" t="s">
        <v>1737</v>
      </c>
      <c r="AK104">
        <v>3</v>
      </c>
      <c r="AL104" t="s">
        <v>1738</v>
      </c>
      <c r="AN104" t="s">
        <v>1739</v>
      </c>
      <c r="AO104" t="s">
        <v>1740</v>
      </c>
      <c r="AP104">
        <v>999</v>
      </c>
      <c r="AQ104">
        <v>999</v>
      </c>
    </row>
    <row r="105" spans="2:43" ht="15">
      <c r="B105" t="s">
        <v>78</v>
      </c>
      <c r="C105">
        <v>3117</v>
      </c>
      <c r="D105" s="5">
        <v>1712</v>
      </c>
      <c r="E105" t="s">
        <v>750</v>
      </c>
      <c r="F105">
        <v>11513</v>
      </c>
      <c r="J105" t="s">
        <v>1736</v>
      </c>
      <c r="L105">
        <v>999</v>
      </c>
      <c r="M105">
        <v>999</v>
      </c>
      <c r="O105" t="s">
        <v>1664</v>
      </c>
      <c r="R105">
        <v>64.099999999999994</v>
      </c>
      <c r="S105" t="s">
        <v>1648</v>
      </c>
      <c r="T105" t="s">
        <v>1605</v>
      </c>
      <c r="U105">
        <v>999</v>
      </c>
      <c r="V105">
        <v>999</v>
      </c>
      <c r="W105">
        <v>999</v>
      </c>
      <c r="X105">
        <v>10.6</v>
      </c>
      <c r="Y105">
        <v>6</v>
      </c>
      <c r="Z105">
        <v>999</v>
      </c>
      <c r="AB105" t="s">
        <v>1734</v>
      </c>
      <c r="AC105">
        <v>60</v>
      </c>
      <c r="AD105" t="s">
        <v>1735</v>
      </c>
      <c r="AE105">
        <v>30</v>
      </c>
      <c r="AF105" t="s">
        <v>1666</v>
      </c>
      <c r="AG105">
        <v>999</v>
      </c>
      <c r="AH105" t="s">
        <v>1729</v>
      </c>
      <c r="AI105" t="s">
        <v>1667</v>
      </c>
      <c r="AJ105" s="7" t="s">
        <v>1737</v>
      </c>
      <c r="AK105">
        <v>3</v>
      </c>
      <c r="AL105" t="s">
        <v>1738</v>
      </c>
      <c r="AN105" t="s">
        <v>1739</v>
      </c>
      <c r="AO105" t="s">
        <v>1740</v>
      </c>
      <c r="AP105">
        <v>999</v>
      </c>
      <c r="AQ105">
        <v>999</v>
      </c>
    </row>
    <row r="106" spans="2:43" ht="15">
      <c r="B106" t="s">
        <v>78</v>
      </c>
      <c r="C106">
        <v>3117</v>
      </c>
      <c r="D106" s="5">
        <v>1712</v>
      </c>
      <c r="E106" t="s">
        <v>750</v>
      </c>
      <c r="F106">
        <v>11513</v>
      </c>
      <c r="J106" t="s">
        <v>1736</v>
      </c>
      <c r="L106">
        <v>999</v>
      </c>
      <c r="M106">
        <v>999</v>
      </c>
      <c r="O106" t="s">
        <v>1664</v>
      </c>
      <c r="R106">
        <v>178.8</v>
      </c>
      <c r="S106" t="s">
        <v>1648</v>
      </c>
      <c r="T106" t="s">
        <v>1605</v>
      </c>
      <c r="U106">
        <v>999</v>
      </c>
      <c r="V106">
        <v>999</v>
      </c>
      <c r="W106">
        <v>999</v>
      </c>
      <c r="X106">
        <v>50.5</v>
      </c>
      <c r="Y106">
        <v>6</v>
      </c>
      <c r="Z106">
        <v>999</v>
      </c>
      <c r="AB106" t="s">
        <v>1734</v>
      </c>
      <c r="AC106">
        <v>60</v>
      </c>
      <c r="AD106" t="s">
        <v>1735</v>
      </c>
      <c r="AE106">
        <v>0</v>
      </c>
      <c r="AF106" t="s">
        <v>1666</v>
      </c>
      <c r="AG106">
        <v>999</v>
      </c>
      <c r="AH106" t="s">
        <v>1729</v>
      </c>
      <c r="AI106" t="s">
        <v>1667</v>
      </c>
      <c r="AJ106" s="7" t="s">
        <v>1737</v>
      </c>
      <c r="AK106">
        <v>3</v>
      </c>
      <c r="AL106" t="s">
        <v>1738</v>
      </c>
      <c r="AN106" t="s">
        <v>1739</v>
      </c>
      <c r="AO106" t="s">
        <v>1740</v>
      </c>
      <c r="AP106">
        <v>999</v>
      </c>
      <c r="AQ106">
        <v>999</v>
      </c>
    </row>
    <row r="107" spans="2:43" ht="15">
      <c r="B107" t="s">
        <v>78</v>
      </c>
      <c r="C107">
        <v>3099</v>
      </c>
      <c r="D107" s="5">
        <v>1952</v>
      </c>
      <c r="E107" t="s">
        <v>756</v>
      </c>
      <c r="F107">
        <v>11590</v>
      </c>
      <c r="I107" t="s">
        <v>1742</v>
      </c>
      <c r="J107" t="s">
        <v>1743</v>
      </c>
      <c r="L107">
        <v>999</v>
      </c>
      <c r="M107">
        <v>999</v>
      </c>
      <c r="O107" t="s">
        <v>1647</v>
      </c>
      <c r="R107">
        <v>4.4800000000000004</v>
      </c>
      <c r="S107" t="s">
        <v>1648</v>
      </c>
      <c r="T107" t="s">
        <v>1665</v>
      </c>
      <c r="U107">
        <v>999</v>
      </c>
      <c r="V107">
        <v>999</v>
      </c>
      <c r="W107">
        <v>4</v>
      </c>
      <c r="X107">
        <v>999</v>
      </c>
      <c r="Y107">
        <v>8</v>
      </c>
      <c r="Z107">
        <v>782</v>
      </c>
      <c r="AB107">
        <v>999</v>
      </c>
      <c r="AC107">
        <v>999</v>
      </c>
      <c r="AD107">
        <v>999</v>
      </c>
      <c r="AE107">
        <v>999</v>
      </c>
      <c r="AF107">
        <v>999</v>
      </c>
      <c r="AG107">
        <v>999</v>
      </c>
      <c r="AH107">
        <v>999</v>
      </c>
      <c r="AJ107" t="s">
        <v>1682</v>
      </c>
      <c r="AK107">
        <v>1</v>
      </c>
      <c r="AL107" t="s">
        <v>710</v>
      </c>
      <c r="AM107">
        <v>999</v>
      </c>
      <c r="AN107">
        <v>999</v>
      </c>
      <c r="AO107">
        <v>999</v>
      </c>
      <c r="AP107">
        <v>999</v>
      </c>
      <c r="AQ107">
        <v>999</v>
      </c>
    </row>
    <row r="108" spans="2:43" ht="15">
      <c r="B108" t="s">
        <v>78</v>
      </c>
      <c r="C108">
        <v>3099</v>
      </c>
      <c r="D108" s="5">
        <v>1952</v>
      </c>
      <c r="E108" t="s">
        <v>756</v>
      </c>
      <c r="F108">
        <v>11590</v>
      </c>
      <c r="I108" t="s">
        <v>1742</v>
      </c>
      <c r="J108" t="s">
        <v>1743</v>
      </c>
      <c r="L108">
        <v>999</v>
      </c>
      <c r="M108">
        <v>999</v>
      </c>
      <c r="O108" t="s">
        <v>1727</v>
      </c>
      <c r="R108">
        <v>240.31</v>
      </c>
      <c r="S108" t="s">
        <v>1648</v>
      </c>
      <c r="T108" t="s">
        <v>1665</v>
      </c>
      <c r="U108">
        <v>999</v>
      </c>
      <c r="V108">
        <v>999</v>
      </c>
      <c r="W108">
        <v>4.9000000000000004</v>
      </c>
      <c r="X108">
        <v>999</v>
      </c>
      <c r="Y108">
        <v>8</v>
      </c>
      <c r="Z108">
        <v>782</v>
      </c>
      <c r="AB108" t="s">
        <v>1627</v>
      </c>
      <c r="AC108">
        <v>15</v>
      </c>
      <c r="AD108">
        <v>999</v>
      </c>
      <c r="AE108">
        <v>999</v>
      </c>
      <c r="AF108">
        <v>999</v>
      </c>
      <c r="AG108">
        <v>999</v>
      </c>
      <c r="AH108">
        <v>999</v>
      </c>
      <c r="AJ108" t="s">
        <v>1744</v>
      </c>
      <c r="AK108">
        <v>9</v>
      </c>
      <c r="AL108" t="s">
        <v>710</v>
      </c>
      <c r="AM108">
        <v>999</v>
      </c>
      <c r="AN108">
        <v>999</v>
      </c>
      <c r="AO108">
        <v>999</v>
      </c>
      <c r="AP108">
        <v>999</v>
      </c>
      <c r="AQ108">
        <v>999</v>
      </c>
    </row>
    <row r="109" spans="2:43" ht="15">
      <c r="B109" t="s">
        <v>78</v>
      </c>
      <c r="C109">
        <v>3099</v>
      </c>
      <c r="D109" s="5">
        <v>1952</v>
      </c>
      <c r="E109" t="s">
        <v>756</v>
      </c>
      <c r="F109">
        <v>11590</v>
      </c>
      <c r="I109" t="s">
        <v>1742</v>
      </c>
      <c r="J109" t="s">
        <v>1743</v>
      </c>
      <c r="L109">
        <v>999</v>
      </c>
      <c r="M109">
        <v>999</v>
      </c>
      <c r="O109" t="s">
        <v>1671</v>
      </c>
      <c r="R109">
        <v>1.31</v>
      </c>
      <c r="S109" t="s">
        <v>1648</v>
      </c>
      <c r="T109" t="s">
        <v>1665</v>
      </c>
      <c r="U109">
        <v>999</v>
      </c>
      <c r="V109">
        <v>999</v>
      </c>
      <c r="W109">
        <v>1.7</v>
      </c>
      <c r="X109">
        <v>999</v>
      </c>
      <c r="Y109">
        <v>8</v>
      </c>
      <c r="Z109">
        <v>782</v>
      </c>
      <c r="AB109">
        <v>999</v>
      </c>
      <c r="AC109">
        <v>999</v>
      </c>
      <c r="AD109">
        <v>999</v>
      </c>
      <c r="AE109">
        <v>999</v>
      </c>
      <c r="AF109">
        <v>999</v>
      </c>
      <c r="AG109">
        <v>999</v>
      </c>
      <c r="AH109">
        <v>999</v>
      </c>
      <c r="AJ109" t="s">
        <v>1744</v>
      </c>
      <c r="AK109">
        <v>9</v>
      </c>
      <c r="AL109" t="s">
        <v>710</v>
      </c>
      <c r="AM109">
        <v>999</v>
      </c>
      <c r="AN109">
        <v>999</v>
      </c>
      <c r="AO109">
        <v>999</v>
      </c>
      <c r="AP109">
        <v>999</v>
      </c>
      <c r="AQ109">
        <v>999</v>
      </c>
    </row>
    <row r="110" spans="2:43" ht="15">
      <c r="B110" t="s">
        <v>78</v>
      </c>
      <c r="C110">
        <v>3099</v>
      </c>
      <c r="D110" s="5">
        <v>1952</v>
      </c>
      <c r="E110" t="s">
        <v>756</v>
      </c>
      <c r="F110">
        <v>11587</v>
      </c>
      <c r="I110" t="s">
        <v>1742</v>
      </c>
      <c r="J110" t="s">
        <v>1635</v>
      </c>
      <c r="L110">
        <v>999</v>
      </c>
      <c r="M110">
        <v>999</v>
      </c>
      <c r="O110" t="s">
        <v>1647</v>
      </c>
      <c r="R110">
        <v>13.4</v>
      </c>
      <c r="S110" t="s">
        <v>1648</v>
      </c>
      <c r="T110" t="s">
        <v>1665</v>
      </c>
      <c r="U110">
        <v>999</v>
      </c>
      <c r="V110">
        <v>999</v>
      </c>
      <c r="W110">
        <v>3.3</v>
      </c>
      <c r="X110">
        <v>999</v>
      </c>
      <c r="Y110">
        <v>10</v>
      </c>
      <c r="Z110">
        <v>999</v>
      </c>
      <c r="AB110">
        <v>999</v>
      </c>
      <c r="AC110">
        <v>999</v>
      </c>
      <c r="AD110">
        <v>999</v>
      </c>
      <c r="AE110">
        <v>999</v>
      </c>
      <c r="AF110">
        <v>999</v>
      </c>
      <c r="AG110">
        <v>999</v>
      </c>
      <c r="AH110">
        <v>999</v>
      </c>
      <c r="AJ110" t="s">
        <v>1745</v>
      </c>
      <c r="AK110">
        <v>2</v>
      </c>
      <c r="AL110" t="s">
        <v>1746</v>
      </c>
      <c r="AM110">
        <v>999</v>
      </c>
      <c r="AN110">
        <v>999</v>
      </c>
      <c r="AO110">
        <v>999</v>
      </c>
      <c r="AP110">
        <v>999</v>
      </c>
      <c r="AQ110">
        <v>999</v>
      </c>
    </row>
    <row r="111" spans="2:43" ht="15">
      <c r="B111" t="s">
        <v>78</v>
      </c>
      <c r="C111">
        <v>3099</v>
      </c>
      <c r="D111" s="5">
        <v>1952</v>
      </c>
      <c r="E111" t="s">
        <v>756</v>
      </c>
      <c r="F111">
        <v>11587</v>
      </c>
      <c r="I111" t="s">
        <v>1742</v>
      </c>
      <c r="J111" t="s">
        <v>1635</v>
      </c>
      <c r="L111">
        <v>999</v>
      </c>
      <c r="M111">
        <v>999</v>
      </c>
      <c r="O111" t="s">
        <v>1672</v>
      </c>
      <c r="R111">
        <v>7.94</v>
      </c>
      <c r="S111" t="s">
        <v>1648</v>
      </c>
      <c r="T111" t="s">
        <v>1665</v>
      </c>
      <c r="U111">
        <v>999</v>
      </c>
      <c r="V111">
        <v>999</v>
      </c>
      <c r="W111">
        <v>7.2</v>
      </c>
      <c r="X111">
        <v>999</v>
      </c>
      <c r="Y111">
        <v>10</v>
      </c>
      <c r="Z111">
        <v>999</v>
      </c>
      <c r="AB111" t="s">
        <v>1627</v>
      </c>
      <c r="AC111">
        <v>15</v>
      </c>
      <c r="AD111">
        <v>999</v>
      </c>
      <c r="AE111">
        <v>999</v>
      </c>
      <c r="AF111">
        <v>999</v>
      </c>
      <c r="AG111">
        <v>999</v>
      </c>
      <c r="AH111">
        <v>999</v>
      </c>
      <c r="AJ111" t="s">
        <v>1745</v>
      </c>
      <c r="AK111">
        <v>2</v>
      </c>
      <c r="AL111" t="s">
        <v>1746</v>
      </c>
      <c r="AM111">
        <v>999</v>
      </c>
      <c r="AN111">
        <v>999</v>
      </c>
      <c r="AO111">
        <v>999</v>
      </c>
      <c r="AP111">
        <v>999</v>
      </c>
      <c r="AQ111">
        <v>999</v>
      </c>
    </row>
    <row r="112" spans="2:43" ht="15">
      <c r="B112" t="s">
        <v>78</v>
      </c>
      <c r="C112">
        <v>3099</v>
      </c>
      <c r="D112" s="5">
        <v>1952</v>
      </c>
      <c r="E112" t="s">
        <v>756</v>
      </c>
      <c r="F112">
        <v>11589</v>
      </c>
      <c r="I112" t="s">
        <v>1742</v>
      </c>
      <c r="J112" t="s">
        <v>1747</v>
      </c>
      <c r="L112">
        <v>999</v>
      </c>
      <c r="M112">
        <v>999</v>
      </c>
      <c r="O112" t="s">
        <v>1647</v>
      </c>
      <c r="R112">
        <v>5.81</v>
      </c>
      <c r="S112" t="s">
        <v>1648</v>
      </c>
      <c r="T112" t="s">
        <v>1665</v>
      </c>
      <c r="U112">
        <v>999</v>
      </c>
      <c r="V112">
        <v>999</v>
      </c>
      <c r="W112">
        <v>4.5</v>
      </c>
      <c r="X112">
        <v>999</v>
      </c>
      <c r="Y112">
        <v>13</v>
      </c>
      <c r="Z112">
        <v>999</v>
      </c>
      <c r="AA112">
        <v>999</v>
      </c>
      <c r="AB112">
        <v>999</v>
      </c>
      <c r="AC112">
        <v>999</v>
      </c>
      <c r="AD112">
        <v>999</v>
      </c>
      <c r="AE112">
        <v>999</v>
      </c>
      <c r="AF112">
        <v>999</v>
      </c>
      <c r="AG112">
        <v>999</v>
      </c>
      <c r="AH112">
        <v>999</v>
      </c>
      <c r="AJ112" t="s">
        <v>1682</v>
      </c>
      <c r="AK112">
        <v>1</v>
      </c>
      <c r="AL112" t="s">
        <v>710</v>
      </c>
      <c r="AM112">
        <v>999</v>
      </c>
      <c r="AN112">
        <v>999</v>
      </c>
      <c r="AO112">
        <v>999</v>
      </c>
      <c r="AP112">
        <v>999</v>
      </c>
      <c r="AQ112">
        <v>999</v>
      </c>
    </row>
    <row r="113" spans="2:46" ht="15">
      <c r="B113" t="s">
        <v>78</v>
      </c>
      <c r="C113">
        <v>3099</v>
      </c>
      <c r="D113" s="5">
        <v>1952</v>
      </c>
      <c r="E113" t="s">
        <v>756</v>
      </c>
      <c r="F113">
        <v>11589</v>
      </c>
      <c r="I113" t="s">
        <v>1742</v>
      </c>
      <c r="J113" t="s">
        <v>1747</v>
      </c>
      <c r="L113">
        <v>999</v>
      </c>
      <c r="M113">
        <v>999</v>
      </c>
      <c r="O113" t="s">
        <v>1727</v>
      </c>
      <c r="R113">
        <v>77.12</v>
      </c>
      <c r="S113" t="s">
        <v>1648</v>
      </c>
      <c r="T113" t="s">
        <v>1665</v>
      </c>
      <c r="U113">
        <v>999</v>
      </c>
      <c r="V113">
        <v>999</v>
      </c>
      <c r="W113">
        <v>2.8</v>
      </c>
      <c r="X113">
        <v>999</v>
      </c>
      <c r="Y113">
        <v>13</v>
      </c>
      <c r="Z113" t="s">
        <v>1748</v>
      </c>
      <c r="AB113" t="s">
        <v>1627</v>
      </c>
      <c r="AC113">
        <v>15</v>
      </c>
      <c r="AD113">
        <v>999</v>
      </c>
      <c r="AE113">
        <v>999</v>
      </c>
      <c r="AF113">
        <v>999</v>
      </c>
      <c r="AG113">
        <v>999</v>
      </c>
      <c r="AH113">
        <v>999</v>
      </c>
      <c r="AJ113" t="s">
        <v>1749</v>
      </c>
      <c r="AK113">
        <v>2</v>
      </c>
      <c r="AL113" t="s">
        <v>710</v>
      </c>
      <c r="AM113">
        <v>999</v>
      </c>
      <c r="AN113">
        <v>999</v>
      </c>
      <c r="AO113">
        <v>999</v>
      </c>
      <c r="AP113">
        <v>999</v>
      </c>
      <c r="AQ113">
        <v>999</v>
      </c>
    </row>
    <row r="114" spans="2:46" ht="15">
      <c r="B114" t="s">
        <v>78</v>
      </c>
      <c r="C114">
        <v>3099</v>
      </c>
      <c r="D114" s="5">
        <v>1952</v>
      </c>
      <c r="E114" t="s">
        <v>756</v>
      </c>
      <c r="F114">
        <v>11589</v>
      </c>
      <c r="I114" t="s">
        <v>1742</v>
      </c>
      <c r="J114" t="s">
        <v>1747</v>
      </c>
      <c r="L114">
        <v>999</v>
      </c>
      <c r="M114">
        <v>999</v>
      </c>
      <c r="O114" t="s">
        <v>1671</v>
      </c>
      <c r="R114">
        <v>3.5</v>
      </c>
      <c r="S114" t="s">
        <v>1648</v>
      </c>
      <c r="T114" t="s">
        <v>1665</v>
      </c>
      <c r="U114">
        <v>999</v>
      </c>
      <c r="V114">
        <v>999</v>
      </c>
      <c r="W114">
        <v>1</v>
      </c>
      <c r="X114">
        <v>999</v>
      </c>
      <c r="Y114">
        <v>13</v>
      </c>
      <c r="Z114" t="s">
        <v>1748</v>
      </c>
      <c r="AB114">
        <v>999</v>
      </c>
      <c r="AC114">
        <v>999</v>
      </c>
      <c r="AD114">
        <v>999</v>
      </c>
      <c r="AE114">
        <v>999</v>
      </c>
      <c r="AF114">
        <v>999</v>
      </c>
      <c r="AG114">
        <v>999</v>
      </c>
      <c r="AH114">
        <v>999</v>
      </c>
      <c r="AJ114" t="s">
        <v>1749</v>
      </c>
      <c r="AK114">
        <v>2</v>
      </c>
      <c r="AL114" t="s">
        <v>710</v>
      </c>
      <c r="AM114">
        <v>999</v>
      </c>
      <c r="AN114">
        <v>999</v>
      </c>
      <c r="AO114">
        <v>999</v>
      </c>
      <c r="AP114">
        <v>999</v>
      </c>
      <c r="AQ114">
        <v>999</v>
      </c>
    </row>
    <row r="115" spans="2:46" ht="15">
      <c r="B115" t="s">
        <v>41</v>
      </c>
      <c r="C115">
        <v>3054</v>
      </c>
      <c r="D115" s="5">
        <v>2185</v>
      </c>
      <c r="E115" t="s">
        <v>762</v>
      </c>
      <c r="F115" t="s">
        <v>1750</v>
      </c>
      <c r="I115" t="s">
        <v>1751</v>
      </c>
      <c r="J115" t="s">
        <v>1698</v>
      </c>
      <c r="K115">
        <v>999</v>
      </c>
      <c r="O115" t="s">
        <v>1664</v>
      </c>
      <c r="R115">
        <v>74.900000000000006</v>
      </c>
      <c r="S115" t="s">
        <v>1752</v>
      </c>
      <c r="T115" t="s">
        <v>1753</v>
      </c>
      <c r="U115">
        <v>999</v>
      </c>
      <c r="V115">
        <v>999</v>
      </c>
      <c r="W115">
        <v>6.8</v>
      </c>
      <c r="X115">
        <v>8.9</v>
      </c>
      <c r="Y115">
        <v>32</v>
      </c>
      <c r="Z115">
        <v>25</v>
      </c>
      <c r="AB115" t="s">
        <v>1616</v>
      </c>
      <c r="AC115">
        <v>30</v>
      </c>
      <c r="AD115" t="s">
        <v>1617</v>
      </c>
      <c r="AE115">
        <v>0</v>
      </c>
      <c r="AF115" t="s">
        <v>1666</v>
      </c>
      <c r="AG115">
        <v>999</v>
      </c>
      <c r="AI115" t="s">
        <v>1667</v>
      </c>
      <c r="AJ115" t="s">
        <v>1754</v>
      </c>
      <c r="AK115">
        <v>10</v>
      </c>
      <c r="AL115" t="s">
        <v>1701</v>
      </c>
      <c r="AM115">
        <v>999</v>
      </c>
      <c r="AN115">
        <v>999</v>
      </c>
      <c r="AO115">
        <v>999</v>
      </c>
      <c r="AP115">
        <v>999</v>
      </c>
      <c r="AQ115">
        <v>999</v>
      </c>
      <c r="AR115" t="s">
        <v>1668</v>
      </c>
      <c r="AT115" t="s">
        <v>1755</v>
      </c>
    </row>
    <row r="116" spans="2:46" ht="15">
      <c r="B116" t="s">
        <v>41</v>
      </c>
      <c r="C116">
        <v>3054</v>
      </c>
      <c r="D116" s="5">
        <v>2185</v>
      </c>
      <c r="E116" t="s">
        <v>762</v>
      </c>
      <c r="F116" t="s">
        <v>1750</v>
      </c>
      <c r="I116" t="s">
        <v>1751</v>
      </c>
      <c r="J116" t="s">
        <v>1698</v>
      </c>
      <c r="K116">
        <v>999</v>
      </c>
      <c r="O116" t="s">
        <v>1756</v>
      </c>
      <c r="R116">
        <v>2.8</v>
      </c>
      <c r="S116" t="s">
        <v>1752</v>
      </c>
      <c r="T116" t="s">
        <v>1753</v>
      </c>
      <c r="U116">
        <v>999</v>
      </c>
      <c r="V116">
        <v>999</v>
      </c>
      <c r="W116">
        <v>0.6</v>
      </c>
      <c r="X116">
        <v>999</v>
      </c>
      <c r="Y116">
        <v>8</v>
      </c>
      <c r="Z116">
        <v>25</v>
      </c>
      <c r="AB116">
        <v>999</v>
      </c>
      <c r="AC116">
        <v>999</v>
      </c>
      <c r="AD116">
        <v>999</v>
      </c>
      <c r="AE116">
        <v>999</v>
      </c>
      <c r="AF116">
        <v>999</v>
      </c>
      <c r="AG116">
        <v>999</v>
      </c>
      <c r="AI116" t="s">
        <v>1651</v>
      </c>
      <c r="AJ116" t="s">
        <v>1754</v>
      </c>
      <c r="AK116">
        <v>10</v>
      </c>
      <c r="AL116" t="s">
        <v>1701</v>
      </c>
      <c r="AM116">
        <v>999</v>
      </c>
      <c r="AN116">
        <v>999</v>
      </c>
      <c r="AO116">
        <v>999</v>
      </c>
      <c r="AP116">
        <v>999</v>
      </c>
      <c r="AQ116">
        <v>999</v>
      </c>
      <c r="AR116" t="s">
        <v>1668</v>
      </c>
      <c r="AT116" t="s">
        <v>1755</v>
      </c>
    </row>
    <row r="117" spans="2:46" ht="15">
      <c r="B117" t="s">
        <v>41</v>
      </c>
      <c r="C117">
        <v>3054</v>
      </c>
      <c r="D117" s="5">
        <v>2185</v>
      </c>
      <c r="E117" t="s">
        <v>762</v>
      </c>
      <c r="F117" t="s">
        <v>1750</v>
      </c>
      <c r="I117" t="s">
        <v>1751</v>
      </c>
      <c r="J117" t="s">
        <v>1698</v>
      </c>
      <c r="K117">
        <v>999</v>
      </c>
      <c r="O117" t="s">
        <v>1672</v>
      </c>
      <c r="R117">
        <v>5.7</v>
      </c>
      <c r="S117" t="s">
        <v>1752</v>
      </c>
      <c r="T117" t="s">
        <v>1753</v>
      </c>
      <c r="U117">
        <v>999</v>
      </c>
      <c r="V117">
        <v>999</v>
      </c>
      <c r="W117">
        <v>2.6</v>
      </c>
      <c r="X117">
        <v>999</v>
      </c>
      <c r="Y117">
        <v>8</v>
      </c>
      <c r="Z117">
        <v>25</v>
      </c>
      <c r="AB117">
        <v>999</v>
      </c>
      <c r="AC117">
        <v>999</v>
      </c>
      <c r="AD117">
        <v>999</v>
      </c>
      <c r="AE117">
        <v>999</v>
      </c>
      <c r="AF117">
        <v>999</v>
      </c>
      <c r="AG117">
        <v>999</v>
      </c>
      <c r="AI117" t="s">
        <v>1651</v>
      </c>
      <c r="AJ117" t="s">
        <v>1754</v>
      </c>
      <c r="AK117">
        <v>10</v>
      </c>
      <c r="AL117" t="s">
        <v>1701</v>
      </c>
      <c r="AM117">
        <v>999</v>
      </c>
      <c r="AN117">
        <v>999</v>
      </c>
      <c r="AO117">
        <v>999</v>
      </c>
      <c r="AP117">
        <v>999</v>
      </c>
      <c r="AQ117">
        <v>999</v>
      </c>
      <c r="AR117" t="s">
        <v>1757</v>
      </c>
      <c r="AT117" t="s">
        <v>1755</v>
      </c>
    </row>
    <row r="118" spans="2:46" ht="15">
      <c r="B118" t="s">
        <v>41</v>
      </c>
      <c r="C118">
        <v>3054</v>
      </c>
      <c r="D118" s="5">
        <v>2185</v>
      </c>
      <c r="E118" t="s">
        <v>762</v>
      </c>
      <c r="F118" t="s">
        <v>1758</v>
      </c>
      <c r="I118" t="s">
        <v>1751</v>
      </c>
      <c r="J118" t="s">
        <v>1759</v>
      </c>
      <c r="K118">
        <v>999</v>
      </c>
      <c r="O118" t="s">
        <v>1664</v>
      </c>
      <c r="R118">
        <v>69.2</v>
      </c>
      <c r="S118" t="s">
        <v>1752</v>
      </c>
      <c r="T118" t="s">
        <v>1753</v>
      </c>
      <c r="U118">
        <v>999</v>
      </c>
      <c r="V118">
        <v>999</v>
      </c>
      <c r="W118">
        <v>5</v>
      </c>
      <c r="X118">
        <v>5</v>
      </c>
      <c r="Y118">
        <v>60</v>
      </c>
      <c r="Z118">
        <v>169.6</v>
      </c>
      <c r="AB118" t="s">
        <v>1616</v>
      </c>
      <c r="AC118">
        <v>30</v>
      </c>
      <c r="AD118" t="s">
        <v>1617</v>
      </c>
      <c r="AE118">
        <v>0</v>
      </c>
      <c r="AF118" t="s">
        <v>1666</v>
      </c>
      <c r="AG118">
        <v>999</v>
      </c>
      <c r="AI118" t="s">
        <v>1667</v>
      </c>
      <c r="AJ118" t="s">
        <v>1760</v>
      </c>
      <c r="AK118">
        <v>35</v>
      </c>
      <c r="AL118" t="s">
        <v>1761</v>
      </c>
      <c r="AM118">
        <v>999</v>
      </c>
      <c r="AN118">
        <v>999</v>
      </c>
      <c r="AO118">
        <v>999</v>
      </c>
      <c r="AP118">
        <v>999</v>
      </c>
      <c r="AQ118">
        <v>999</v>
      </c>
      <c r="AR118" t="s">
        <v>1668</v>
      </c>
      <c r="AT118" t="s">
        <v>1755</v>
      </c>
    </row>
    <row r="119" spans="2:46" ht="15">
      <c r="B119" t="s">
        <v>41</v>
      </c>
      <c r="C119">
        <v>3054</v>
      </c>
      <c r="D119" s="5">
        <v>2185</v>
      </c>
      <c r="E119" t="s">
        <v>762</v>
      </c>
      <c r="F119" t="s">
        <v>1758</v>
      </c>
      <c r="I119" t="s">
        <v>1751</v>
      </c>
      <c r="J119" t="s">
        <v>1759</v>
      </c>
      <c r="K119">
        <v>999</v>
      </c>
      <c r="O119" t="s">
        <v>1756</v>
      </c>
      <c r="R119">
        <v>4.0999999999999996</v>
      </c>
      <c r="S119" t="s">
        <v>1752</v>
      </c>
      <c r="T119" t="s">
        <v>1753</v>
      </c>
      <c r="U119">
        <v>999</v>
      </c>
      <c r="V119">
        <v>999</v>
      </c>
      <c r="W119">
        <v>0.4</v>
      </c>
      <c r="X119">
        <v>999</v>
      </c>
      <c r="Y119">
        <v>15</v>
      </c>
      <c r="Z119">
        <v>169.6</v>
      </c>
      <c r="AB119">
        <v>999</v>
      </c>
      <c r="AC119">
        <v>999</v>
      </c>
      <c r="AD119">
        <v>999</v>
      </c>
      <c r="AE119">
        <v>999</v>
      </c>
      <c r="AF119">
        <v>999</v>
      </c>
      <c r="AG119">
        <v>999</v>
      </c>
      <c r="AI119" t="s">
        <v>1651</v>
      </c>
      <c r="AJ119" t="s">
        <v>1760</v>
      </c>
      <c r="AK119">
        <v>35</v>
      </c>
      <c r="AL119" t="s">
        <v>1761</v>
      </c>
      <c r="AM119">
        <v>999</v>
      </c>
      <c r="AN119">
        <v>999</v>
      </c>
      <c r="AO119">
        <v>999</v>
      </c>
      <c r="AP119">
        <v>999</v>
      </c>
      <c r="AQ119">
        <v>999</v>
      </c>
      <c r="AR119" t="s">
        <v>1668</v>
      </c>
      <c r="AT119" t="s">
        <v>1755</v>
      </c>
    </row>
    <row r="120" spans="2:46" ht="15">
      <c r="B120" t="s">
        <v>41</v>
      </c>
      <c r="C120">
        <v>3054</v>
      </c>
      <c r="D120" s="5">
        <v>2185</v>
      </c>
      <c r="E120" t="s">
        <v>762</v>
      </c>
      <c r="F120" t="s">
        <v>1758</v>
      </c>
      <c r="I120" t="s">
        <v>1751</v>
      </c>
      <c r="J120" t="s">
        <v>1759</v>
      </c>
      <c r="K120">
        <v>999</v>
      </c>
      <c r="O120" t="s">
        <v>1672</v>
      </c>
      <c r="R120">
        <v>52.7</v>
      </c>
      <c r="S120" t="s">
        <v>1752</v>
      </c>
      <c r="T120" t="s">
        <v>1753</v>
      </c>
      <c r="U120">
        <v>999</v>
      </c>
      <c r="V120">
        <v>999</v>
      </c>
      <c r="W120">
        <v>7.8</v>
      </c>
      <c r="X120">
        <v>999</v>
      </c>
      <c r="Y120">
        <v>15</v>
      </c>
      <c r="Z120">
        <v>169.6</v>
      </c>
      <c r="AB120">
        <v>999</v>
      </c>
      <c r="AC120">
        <v>999</v>
      </c>
      <c r="AD120">
        <v>999</v>
      </c>
      <c r="AE120">
        <v>999</v>
      </c>
      <c r="AF120">
        <v>999</v>
      </c>
      <c r="AG120">
        <v>999</v>
      </c>
      <c r="AI120" t="s">
        <v>1651</v>
      </c>
      <c r="AJ120" t="s">
        <v>1760</v>
      </c>
      <c r="AK120">
        <v>35</v>
      </c>
      <c r="AL120" t="s">
        <v>1761</v>
      </c>
      <c r="AM120">
        <v>999</v>
      </c>
      <c r="AN120">
        <v>999</v>
      </c>
      <c r="AO120">
        <v>999</v>
      </c>
      <c r="AP120">
        <v>999</v>
      </c>
      <c r="AQ120">
        <v>999</v>
      </c>
      <c r="AR120" t="s">
        <v>1762</v>
      </c>
      <c r="AT120" t="s">
        <v>1755</v>
      </c>
    </row>
    <row r="121" spans="2:46" ht="15">
      <c r="B121" t="s">
        <v>41</v>
      </c>
      <c r="C121">
        <v>19283</v>
      </c>
      <c r="D121" s="6">
        <v>2236</v>
      </c>
      <c r="E121" t="s">
        <v>771</v>
      </c>
      <c r="F121" t="s">
        <v>1763</v>
      </c>
      <c r="I121" t="s">
        <v>1764</v>
      </c>
      <c r="J121" t="s">
        <v>1765</v>
      </c>
      <c r="K121">
        <v>999</v>
      </c>
      <c r="L121" t="s">
        <v>1766</v>
      </c>
      <c r="M121" t="s">
        <v>1767</v>
      </c>
      <c r="O121" t="s">
        <v>1664</v>
      </c>
      <c r="R121">
        <v>52.6</v>
      </c>
      <c r="S121" t="s">
        <v>1768</v>
      </c>
      <c r="T121" t="s">
        <v>1615</v>
      </c>
      <c r="U121">
        <v>999</v>
      </c>
      <c r="V121">
        <v>999</v>
      </c>
      <c r="W121">
        <v>999</v>
      </c>
      <c r="X121">
        <v>1.2</v>
      </c>
      <c r="Y121">
        <v>4</v>
      </c>
      <c r="Z121">
        <v>999</v>
      </c>
      <c r="AB121" t="s">
        <v>1616</v>
      </c>
      <c r="AC121">
        <v>5</v>
      </c>
      <c r="AD121" t="s">
        <v>1617</v>
      </c>
      <c r="AE121">
        <v>0</v>
      </c>
      <c r="AF121" t="s">
        <v>1666</v>
      </c>
      <c r="AG121">
        <v>1.1499999999999999</v>
      </c>
      <c r="AH121" t="s">
        <v>1769</v>
      </c>
      <c r="AI121" t="s">
        <v>1770</v>
      </c>
      <c r="AJ121" t="s">
        <v>1771</v>
      </c>
      <c r="AK121">
        <v>4</v>
      </c>
      <c r="AL121" t="s">
        <v>1772</v>
      </c>
      <c r="AM121" t="s">
        <v>1773</v>
      </c>
      <c r="AN121">
        <v>999</v>
      </c>
      <c r="AO121">
        <v>999</v>
      </c>
      <c r="AP121">
        <v>999</v>
      </c>
      <c r="AQ121">
        <v>999</v>
      </c>
      <c r="AR121" t="s">
        <v>1668</v>
      </c>
    </row>
    <row r="122" spans="2:46" ht="15">
      <c r="B122" t="s">
        <v>41</v>
      </c>
      <c r="C122">
        <v>19283</v>
      </c>
      <c r="D122" s="6">
        <v>2236</v>
      </c>
      <c r="E122" t="s">
        <v>771</v>
      </c>
      <c r="F122" t="s">
        <v>1763</v>
      </c>
      <c r="I122" t="s">
        <v>1764</v>
      </c>
      <c r="J122" t="s">
        <v>1765</v>
      </c>
      <c r="K122">
        <v>999</v>
      </c>
      <c r="L122" t="s">
        <v>1766</v>
      </c>
      <c r="M122" t="s">
        <v>1767</v>
      </c>
      <c r="O122" t="s">
        <v>1664</v>
      </c>
      <c r="R122">
        <v>24.5</v>
      </c>
      <c r="S122" t="s">
        <v>1768</v>
      </c>
      <c r="T122" t="s">
        <v>1615</v>
      </c>
      <c r="U122">
        <v>999</v>
      </c>
      <c r="V122">
        <v>999</v>
      </c>
      <c r="W122">
        <v>999</v>
      </c>
      <c r="X122">
        <v>0.3</v>
      </c>
      <c r="Y122">
        <v>4</v>
      </c>
      <c r="Z122">
        <v>999</v>
      </c>
      <c r="AB122" t="s">
        <v>1616</v>
      </c>
      <c r="AC122">
        <v>10</v>
      </c>
      <c r="AD122" t="s">
        <v>1617</v>
      </c>
      <c r="AE122">
        <v>5</v>
      </c>
      <c r="AF122" t="s">
        <v>1666</v>
      </c>
      <c r="AG122">
        <v>1.21</v>
      </c>
      <c r="AH122" t="s">
        <v>1774</v>
      </c>
      <c r="AI122" t="s">
        <v>1770</v>
      </c>
      <c r="AJ122" t="s">
        <v>1771</v>
      </c>
      <c r="AK122">
        <v>4</v>
      </c>
      <c r="AL122" t="s">
        <v>1772</v>
      </c>
      <c r="AM122" t="s">
        <v>1773</v>
      </c>
      <c r="AN122">
        <v>999</v>
      </c>
      <c r="AO122">
        <v>999</v>
      </c>
      <c r="AP122">
        <v>999</v>
      </c>
      <c r="AQ122">
        <v>999</v>
      </c>
      <c r="AR122" t="s">
        <v>1668</v>
      </c>
    </row>
    <row r="123" spans="2:46" ht="15">
      <c r="B123" t="s">
        <v>41</v>
      </c>
      <c r="C123">
        <v>19283</v>
      </c>
      <c r="D123" s="6">
        <v>2236</v>
      </c>
      <c r="E123" t="s">
        <v>771</v>
      </c>
      <c r="F123" t="s">
        <v>1763</v>
      </c>
      <c r="I123" t="s">
        <v>1764</v>
      </c>
      <c r="J123" t="s">
        <v>1765</v>
      </c>
      <c r="K123">
        <v>999</v>
      </c>
      <c r="L123" t="s">
        <v>1766</v>
      </c>
      <c r="M123" t="s">
        <v>1767</v>
      </c>
      <c r="O123" t="s">
        <v>1664</v>
      </c>
      <c r="R123">
        <v>15.8</v>
      </c>
      <c r="S123" t="s">
        <v>1768</v>
      </c>
      <c r="T123" t="s">
        <v>1615</v>
      </c>
      <c r="U123">
        <v>999</v>
      </c>
      <c r="V123">
        <v>999</v>
      </c>
      <c r="W123">
        <v>999</v>
      </c>
      <c r="X123">
        <v>0.1</v>
      </c>
      <c r="Y123">
        <v>4</v>
      </c>
      <c r="Z123">
        <v>999</v>
      </c>
      <c r="AB123" t="s">
        <v>1616</v>
      </c>
      <c r="AC123">
        <v>20</v>
      </c>
      <c r="AD123" t="s">
        <v>1617</v>
      </c>
      <c r="AE123">
        <v>10</v>
      </c>
      <c r="AF123" t="s">
        <v>1666</v>
      </c>
      <c r="AG123">
        <v>1.26</v>
      </c>
      <c r="AH123" t="s">
        <v>1775</v>
      </c>
      <c r="AI123" t="s">
        <v>1770</v>
      </c>
      <c r="AJ123" t="s">
        <v>1771</v>
      </c>
      <c r="AK123">
        <v>4</v>
      </c>
      <c r="AL123" t="s">
        <v>1772</v>
      </c>
      <c r="AM123" t="s">
        <v>1773</v>
      </c>
      <c r="AN123">
        <v>999</v>
      </c>
      <c r="AO123">
        <v>999</v>
      </c>
      <c r="AP123">
        <v>999</v>
      </c>
      <c r="AQ123">
        <v>999</v>
      </c>
      <c r="AR123" t="s">
        <v>1668</v>
      </c>
    </row>
    <row r="124" spans="2:46" ht="15">
      <c r="B124" t="s">
        <v>41</v>
      </c>
      <c r="C124">
        <v>19283</v>
      </c>
      <c r="D124" s="6">
        <v>2236</v>
      </c>
      <c r="E124" t="s">
        <v>771</v>
      </c>
      <c r="F124" t="s">
        <v>1763</v>
      </c>
      <c r="I124" t="s">
        <v>1764</v>
      </c>
      <c r="J124" t="s">
        <v>1765</v>
      </c>
      <c r="K124">
        <v>999</v>
      </c>
      <c r="L124" t="s">
        <v>1766</v>
      </c>
      <c r="M124" t="s">
        <v>1767</v>
      </c>
      <c r="O124" t="s">
        <v>1664</v>
      </c>
      <c r="R124">
        <v>11.4</v>
      </c>
      <c r="S124" t="s">
        <v>1768</v>
      </c>
      <c r="T124" t="s">
        <v>1615</v>
      </c>
      <c r="U124">
        <v>999</v>
      </c>
      <c r="V124">
        <v>999</v>
      </c>
      <c r="W124">
        <v>999</v>
      </c>
      <c r="X124">
        <v>0</v>
      </c>
      <c r="Y124">
        <v>4</v>
      </c>
      <c r="Z124">
        <v>999</v>
      </c>
      <c r="AB124" t="s">
        <v>1616</v>
      </c>
      <c r="AC124">
        <v>40</v>
      </c>
      <c r="AD124" t="s">
        <v>1617</v>
      </c>
      <c r="AE124">
        <v>20</v>
      </c>
      <c r="AF124" t="s">
        <v>1666</v>
      </c>
      <c r="AG124">
        <v>1.27</v>
      </c>
      <c r="AH124" t="s">
        <v>1776</v>
      </c>
      <c r="AI124" t="s">
        <v>1770</v>
      </c>
      <c r="AJ124" t="s">
        <v>1771</v>
      </c>
      <c r="AK124">
        <v>4</v>
      </c>
      <c r="AL124" t="s">
        <v>1772</v>
      </c>
      <c r="AM124" t="s">
        <v>1773</v>
      </c>
      <c r="AN124">
        <v>999</v>
      </c>
      <c r="AO124">
        <v>999</v>
      </c>
      <c r="AP124">
        <v>999</v>
      </c>
      <c r="AQ124">
        <v>999</v>
      </c>
      <c r="AR124" t="s">
        <v>1668</v>
      </c>
    </row>
    <row r="125" spans="2:46" ht="15">
      <c r="B125" t="s">
        <v>41</v>
      </c>
      <c r="C125">
        <v>19283</v>
      </c>
      <c r="D125" s="6">
        <v>2236</v>
      </c>
      <c r="E125" t="s">
        <v>771</v>
      </c>
      <c r="F125" t="s">
        <v>1763</v>
      </c>
      <c r="I125" t="s">
        <v>1764</v>
      </c>
      <c r="J125" t="s">
        <v>1765</v>
      </c>
      <c r="K125">
        <v>999</v>
      </c>
      <c r="L125" t="s">
        <v>1766</v>
      </c>
      <c r="M125" t="s">
        <v>1767</v>
      </c>
      <c r="O125" t="s">
        <v>1664</v>
      </c>
      <c r="R125">
        <v>7.1</v>
      </c>
      <c r="S125" t="s">
        <v>1768</v>
      </c>
      <c r="T125" t="s">
        <v>1615</v>
      </c>
      <c r="U125">
        <v>999</v>
      </c>
      <c r="V125">
        <v>999</v>
      </c>
      <c r="W125">
        <v>999</v>
      </c>
      <c r="X125">
        <v>0</v>
      </c>
      <c r="Y125">
        <v>4</v>
      </c>
      <c r="Z125">
        <v>999</v>
      </c>
      <c r="AB125" t="s">
        <v>1616</v>
      </c>
      <c r="AC125">
        <v>60</v>
      </c>
      <c r="AD125" t="s">
        <v>1617</v>
      </c>
      <c r="AE125">
        <v>40</v>
      </c>
      <c r="AF125" t="s">
        <v>1666</v>
      </c>
      <c r="AG125">
        <v>1.28</v>
      </c>
      <c r="AH125" t="s">
        <v>1777</v>
      </c>
      <c r="AI125" t="s">
        <v>1770</v>
      </c>
      <c r="AJ125" t="s">
        <v>1771</v>
      </c>
      <c r="AK125">
        <v>4</v>
      </c>
      <c r="AL125" t="s">
        <v>1772</v>
      </c>
      <c r="AM125" t="s">
        <v>1773</v>
      </c>
      <c r="AN125">
        <v>999</v>
      </c>
      <c r="AO125">
        <v>999</v>
      </c>
      <c r="AP125">
        <v>999</v>
      </c>
      <c r="AQ125">
        <v>999</v>
      </c>
      <c r="AR125" t="s">
        <v>1668</v>
      </c>
    </row>
    <row r="126" spans="2:46" ht="15">
      <c r="B126" t="s">
        <v>41</v>
      </c>
      <c r="C126">
        <v>19283</v>
      </c>
      <c r="D126" s="6">
        <v>2236</v>
      </c>
      <c r="E126" t="s">
        <v>771</v>
      </c>
      <c r="F126" t="s">
        <v>1763</v>
      </c>
      <c r="I126" t="s">
        <v>1764</v>
      </c>
      <c r="J126" t="s">
        <v>1765</v>
      </c>
      <c r="K126">
        <v>999</v>
      </c>
      <c r="L126" t="s">
        <v>1766</v>
      </c>
      <c r="M126" t="s">
        <v>1767</v>
      </c>
      <c r="O126" t="s">
        <v>1664</v>
      </c>
      <c r="R126">
        <v>5.6</v>
      </c>
      <c r="S126" t="s">
        <v>1768</v>
      </c>
      <c r="T126" t="s">
        <v>1615</v>
      </c>
      <c r="U126">
        <v>999</v>
      </c>
      <c r="V126">
        <v>999</v>
      </c>
      <c r="W126">
        <v>999</v>
      </c>
      <c r="X126">
        <v>0</v>
      </c>
      <c r="Y126">
        <v>4</v>
      </c>
      <c r="Z126">
        <v>999</v>
      </c>
      <c r="AB126" t="s">
        <v>1616</v>
      </c>
      <c r="AC126">
        <v>80</v>
      </c>
      <c r="AD126" t="s">
        <v>1617</v>
      </c>
      <c r="AE126">
        <v>60</v>
      </c>
      <c r="AF126" t="s">
        <v>1666</v>
      </c>
      <c r="AG126">
        <v>1.31</v>
      </c>
      <c r="AH126" t="s">
        <v>1778</v>
      </c>
      <c r="AI126" t="s">
        <v>1770</v>
      </c>
      <c r="AJ126" t="s">
        <v>1771</v>
      </c>
      <c r="AK126">
        <v>4</v>
      </c>
      <c r="AL126" t="s">
        <v>1772</v>
      </c>
      <c r="AM126" t="s">
        <v>1773</v>
      </c>
      <c r="AN126">
        <v>999</v>
      </c>
      <c r="AO126">
        <v>999</v>
      </c>
      <c r="AP126">
        <v>999</v>
      </c>
      <c r="AQ126">
        <v>999</v>
      </c>
      <c r="AR126" t="s">
        <v>1668</v>
      </c>
    </row>
    <row r="127" spans="2:46" ht="15">
      <c r="B127" t="s">
        <v>41</v>
      </c>
      <c r="C127">
        <v>19283</v>
      </c>
      <c r="D127" s="6">
        <v>2236</v>
      </c>
      <c r="E127" t="s">
        <v>771</v>
      </c>
      <c r="F127" t="s">
        <v>1763</v>
      </c>
      <c r="I127" t="s">
        <v>1764</v>
      </c>
      <c r="J127" t="s">
        <v>1765</v>
      </c>
      <c r="K127">
        <v>999</v>
      </c>
      <c r="L127" t="s">
        <v>1766</v>
      </c>
      <c r="M127" t="s">
        <v>1767</v>
      </c>
      <c r="O127" t="s">
        <v>1664</v>
      </c>
      <c r="R127">
        <v>4.9000000000000004</v>
      </c>
      <c r="S127" t="s">
        <v>1768</v>
      </c>
      <c r="T127" t="s">
        <v>1615</v>
      </c>
      <c r="U127">
        <v>999</v>
      </c>
      <c r="V127">
        <v>999</v>
      </c>
      <c r="W127">
        <v>999</v>
      </c>
      <c r="X127">
        <v>0</v>
      </c>
      <c r="Y127">
        <v>4</v>
      </c>
      <c r="Z127">
        <v>999</v>
      </c>
      <c r="AB127" t="s">
        <v>1616</v>
      </c>
      <c r="AC127">
        <v>100</v>
      </c>
      <c r="AD127" t="s">
        <v>1617</v>
      </c>
      <c r="AE127">
        <v>80</v>
      </c>
      <c r="AF127" t="s">
        <v>1666</v>
      </c>
      <c r="AG127">
        <v>1.3</v>
      </c>
      <c r="AH127" t="s">
        <v>1778</v>
      </c>
      <c r="AI127" t="s">
        <v>1770</v>
      </c>
      <c r="AJ127" t="s">
        <v>1771</v>
      </c>
      <c r="AK127">
        <v>4</v>
      </c>
      <c r="AL127" t="s">
        <v>1772</v>
      </c>
      <c r="AM127" t="s">
        <v>1773</v>
      </c>
      <c r="AN127">
        <v>999</v>
      </c>
      <c r="AO127">
        <v>999</v>
      </c>
      <c r="AP127">
        <v>999</v>
      </c>
      <c r="AQ127">
        <v>999</v>
      </c>
      <c r="AR127" t="s">
        <v>1668</v>
      </c>
    </row>
    <row r="128" spans="2:46" ht="15">
      <c r="B128" t="s">
        <v>41</v>
      </c>
      <c r="C128">
        <v>19283</v>
      </c>
      <c r="D128" s="6">
        <v>2236</v>
      </c>
      <c r="E128" t="s">
        <v>771</v>
      </c>
      <c r="F128" t="s">
        <v>1763</v>
      </c>
      <c r="I128" t="s">
        <v>1764</v>
      </c>
      <c r="J128" t="s">
        <v>1765</v>
      </c>
      <c r="K128">
        <v>999</v>
      </c>
      <c r="L128" t="s">
        <v>1766</v>
      </c>
      <c r="M128" t="s">
        <v>1767</v>
      </c>
      <c r="O128" t="s">
        <v>1664</v>
      </c>
      <c r="R128">
        <v>2.9</v>
      </c>
      <c r="S128" t="s">
        <v>1768</v>
      </c>
      <c r="T128" t="s">
        <v>1615</v>
      </c>
      <c r="U128">
        <v>999</v>
      </c>
      <c r="V128">
        <v>999</v>
      </c>
      <c r="W128">
        <v>999</v>
      </c>
      <c r="X128">
        <v>0</v>
      </c>
      <c r="Y128">
        <v>4</v>
      </c>
      <c r="Z128">
        <v>999</v>
      </c>
      <c r="AB128" t="s">
        <v>1616</v>
      </c>
      <c r="AC128">
        <v>160</v>
      </c>
      <c r="AD128" t="s">
        <v>1617</v>
      </c>
      <c r="AE128">
        <v>100</v>
      </c>
      <c r="AF128" t="s">
        <v>1666</v>
      </c>
      <c r="AG128">
        <v>1.29</v>
      </c>
      <c r="AH128" t="s">
        <v>1779</v>
      </c>
      <c r="AI128" t="s">
        <v>1770</v>
      </c>
      <c r="AJ128" t="s">
        <v>1771</v>
      </c>
      <c r="AK128">
        <v>4</v>
      </c>
      <c r="AL128" t="s">
        <v>1772</v>
      </c>
      <c r="AM128" t="s">
        <v>1773</v>
      </c>
      <c r="AN128">
        <v>999</v>
      </c>
      <c r="AO128">
        <v>999</v>
      </c>
      <c r="AP128">
        <v>999</v>
      </c>
      <c r="AQ128">
        <v>999</v>
      </c>
      <c r="AR128" t="s">
        <v>1668</v>
      </c>
    </row>
    <row r="129" spans="2:46" ht="15">
      <c r="B129" t="s">
        <v>41</v>
      </c>
      <c r="C129">
        <v>19283</v>
      </c>
      <c r="D129" s="6">
        <v>2236</v>
      </c>
      <c r="E129" t="s">
        <v>771</v>
      </c>
      <c r="F129" t="s">
        <v>1763</v>
      </c>
      <c r="I129" t="s">
        <v>1764</v>
      </c>
      <c r="J129" t="s">
        <v>1765</v>
      </c>
      <c r="K129">
        <v>999</v>
      </c>
      <c r="L129" t="s">
        <v>1766</v>
      </c>
      <c r="M129" t="s">
        <v>1767</v>
      </c>
      <c r="O129" t="s">
        <v>1664</v>
      </c>
      <c r="R129">
        <v>2.5</v>
      </c>
      <c r="S129" t="s">
        <v>1768</v>
      </c>
      <c r="T129" t="s">
        <v>1615</v>
      </c>
      <c r="U129">
        <v>999</v>
      </c>
      <c r="V129">
        <v>999</v>
      </c>
      <c r="W129">
        <v>999</v>
      </c>
      <c r="X129">
        <v>0</v>
      </c>
      <c r="Y129">
        <v>4</v>
      </c>
      <c r="Z129">
        <v>999</v>
      </c>
      <c r="AB129" t="s">
        <v>1616</v>
      </c>
      <c r="AC129" t="s">
        <v>1780</v>
      </c>
      <c r="AD129" t="s">
        <v>1617</v>
      </c>
      <c r="AE129">
        <v>160</v>
      </c>
      <c r="AF129" t="s">
        <v>1666</v>
      </c>
      <c r="AG129">
        <v>1.32</v>
      </c>
      <c r="AH129" t="s">
        <v>1781</v>
      </c>
      <c r="AI129" t="s">
        <v>1770</v>
      </c>
      <c r="AJ129" t="s">
        <v>1771</v>
      </c>
      <c r="AK129">
        <v>4</v>
      </c>
      <c r="AL129" t="s">
        <v>1772</v>
      </c>
      <c r="AM129" t="s">
        <v>1773</v>
      </c>
      <c r="AN129">
        <v>999</v>
      </c>
      <c r="AO129">
        <v>999</v>
      </c>
      <c r="AP129">
        <v>999</v>
      </c>
      <c r="AQ129">
        <v>999</v>
      </c>
      <c r="AR129" t="s">
        <v>1668</v>
      </c>
    </row>
    <row r="130" spans="2:46" ht="15">
      <c r="B130" t="s">
        <v>78</v>
      </c>
      <c r="C130">
        <v>3065</v>
      </c>
      <c r="D130" s="5">
        <v>2279</v>
      </c>
      <c r="E130" t="s">
        <v>772</v>
      </c>
      <c r="F130">
        <v>12260</v>
      </c>
      <c r="J130" t="s">
        <v>779</v>
      </c>
      <c r="L130">
        <v>2003</v>
      </c>
      <c r="M130">
        <v>999</v>
      </c>
      <c r="O130" t="s">
        <v>1727</v>
      </c>
      <c r="R130">
        <v>45.96</v>
      </c>
      <c r="S130" t="s">
        <v>1604</v>
      </c>
      <c r="T130" t="s">
        <v>1705</v>
      </c>
      <c r="X130">
        <v>44.62</v>
      </c>
      <c r="Y130">
        <v>26</v>
      </c>
      <c r="Z130">
        <v>351</v>
      </c>
      <c r="AB130" t="s">
        <v>1627</v>
      </c>
      <c r="AC130">
        <v>5</v>
      </c>
      <c r="AH130">
        <v>999</v>
      </c>
      <c r="AJ130">
        <v>999</v>
      </c>
      <c r="AK130">
        <v>134</v>
      </c>
      <c r="AL130" t="s">
        <v>710</v>
      </c>
    </row>
    <row r="131" spans="2:46" ht="15">
      <c r="B131" t="s">
        <v>78</v>
      </c>
      <c r="C131">
        <v>3065</v>
      </c>
      <c r="D131" s="5">
        <v>2279</v>
      </c>
      <c r="E131" t="s">
        <v>772</v>
      </c>
      <c r="F131">
        <v>12260</v>
      </c>
      <c r="J131" t="s">
        <v>779</v>
      </c>
      <c r="L131">
        <v>2008</v>
      </c>
      <c r="M131">
        <v>999</v>
      </c>
      <c r="O131" t="s">
        <v>1727</v>
      </c>
      <c r="R131">
        <v>49.25</v>
      </c>
      <c r="S131" t="s">
        <v>1604</v>
      </c>
      <c r="T131" t="s">
        <v>1705</v>
      </c>
      <c r="X131">
        <v>48.81</v>
      </c>
      <c r="Y131">
        <v>30</v>
      </c>
      <c r="Z131">
        <v>208</v>
      </c>
      <c r="AB131" t="s">
        <v>1627</v>
      </c>
      <c r="AC131">
        <v>5</v>
      </c>
      <c r="AH131">
        <v>999</v>
      </c>
      <c r="AJ131">
        <v>999</v>
      </c>
      <c r="AK131">
        <v>112</v>
      </c>
      <c r="AL131" t="s">
        <v>710</v>
      </c>
    </row>
    <row r="132" spans="2:46" ht="15">
      <c r="B132" t="s">
        <v>78</v>
      </c>
      <c r="C132">
        <v>3065</v>
      </c>
      <c r="D132" s="5">
        <v>2279</v>
      </c>
      <c r="E132" t="s">
        <v>772</v>
      </c>
      <c r="F132">
        <v>12260</v>
      </c>
      <c r="J132" t="s">
        <v>779</v>
      </c>
      <c r="L132">
        <v>2012</v>
      </c>
      <c r="M132">
        <v>999</v>
      </c>
      <c r="O132" t="s">
        <v>1727</v>
      </c>
      <c r="R132">
        <v>28.31</v>
      </c>
      <c r="S132" t="s">
        <v>1604</v>
      </c>
      <c r="T132" t="s">
        <v>1705</v>
      </c>
      <c r="X132">
        <v>22.96</v>
      </c>
      <c r="Y132">
        <v>40</v>
      </c>
      <c r="Z132">
        <v>108</v>
      </c>
      <c r="AB132" t="s">
        <v>1627</v>
      </c>
      <c r="AC132">
        <v>5</v>
      </c>
      <c r="AH132">
        <v>999</v>
      </c>
      <c r="AJ132">
        <v>999</v>
      </c>
      <c r="AK132">
        <v>110</v>
      </c>
      <c r="AL132" t="s">
        <v>710</v>
      </c>
    </row>
    <row r="133" spans="2:46" ht="15">
      <c r="B133" t="s">
        <v>41</v>
      </c>
      <c r="C133">
        <v>19225</v>
      </c>
      <c r="D133" s="5">
        <v>2382</v>
      </c>
      <c r="E133" t="s">
        <v>781</v>
      </c>
      <c r="F133" t="s">
        <v>1782</v>
      </c>
      <c r="G133" t="s">
        <v>1783</v>
      </c>
      <c r="I133" t="s">
        <v>1784</v>
      </c>
      <c r="J133" t="s">
        <v>770</v>
      </c>
      <c r="K133">
        <v>999</v>
      </c>
      <c r="L133">
        <v>2010</v>
      </c>
      <c r="M133" t="s">
        <v>1785</v>
      </c>
      <c r="O133" t="s">
        <v>1786</v>
      </c>
      <c r="R133">
        <v>0</v>
      </c>
      <c r="S133" t="s">
        <v>1604</v>
      </c>
      <c r="T133" t="s">
        <v>1787</v>
      </c>
      <c r="U133">
        <v>999</v>
      </c>
      <c r="V133">
        <v>999</v>
      </c>
      <c r="W133">
        <v>0</v>
      </c>
      <c r="X133">
        <v>999</v>
      </c>
      <c r="Y133">
        <v>4</v>
      </c>
      <c r="Z133">
        <v>999</v>
      </c>
      <c r="AB133">
        <v>999</v>
      </c>
      <c r="AC133">
        <v>999</v>
      </c>
      <c r="AD133">
        <v>999</v>
      </c>
      <c r="AE133">
        <v>999</v>
      </c>
      <c r="AF133">
        <v>999</v>
      </c>
      <c r="AG133">
        <v>999</v>
      </c>
      <c r="AH133" t="s">
        <v>1788</v>
      </c>
      <c r="AI133" t="s">
        <v>1651</v>
      </c>
      <c r="AJ133" t="s">
        <v>1608</v>
      </c>
      <c r="AK133">
        <v>1</v>
      </c>
      <c r="AL133" t="s">
        <v>1701</v>
      </c>
      <c r="AM133" t="s">
        <v>1789</v>
      </c>
      <c r="AN133" t="s">
        <v>1790</v>
      </c>
      <c r="AO133" t="s">
        <v>1791</v>
      </c>
      <c r="AP133">
        <v>999</v>
      </c>
      <c r="AQ133">
        <v>999</v>
      </c>
      <c r="AR133" t="s">
        <v>1792</v>
      </c>
      <c r="AT133" t="s">
        <v>1755</v>
      </c>
    </row>
    <row r="134" spans="2:46" ht="15">
      <c r="B134" t="s">
        <v>41</v>
      </c>
      <c r="C134">
        <v>19228</v>
      </c>
      <c r="D134" s="5">
        <v>2382</v>
      </c>
      <c r="E134" t="s">
        <v>804</v>
      </c>
      <c r="F134" t="s">
        <v>1793</v>
      </c>
      <c r="G134" t="s">
        <v>1794</v>
      </c>
      <c r="I134" t="s">
        <v>1795</v>
      </c>
      <c r="J134" t="s">
        <v>770</v>
      </c>
      <c r="K134">
        <v>999</v>
      </c>
      <c r="L134">
        <v>2010</v>
      </c>
      <c r="M134" t="s">
        <v>1796</v>
      </c>
      <c r="O134" t="s">
        <v>1786</v>
      </c>
      <c r="R134">
        <v>8.4</v>
      </c>
      <c r="S134" t="s">
        <v>1604</v>
      </c>
      <c r="T134" t="s">
        <v>1787</v>
      </c>
      <c r="U134">
        <v>999</v>
      </c>
      <c r="V134">
        <v>999</v>
      </c>
      <c r="W134">
        <v>7.2</v>
      </c>
      <c r="X134">
        <v>999</v>
      </c>
      <c r="Y134">
        <v>3</v>
      </c>
      <c r="Z134">
        <v>999</v>
      </c>
      <c r="AB134">
        <v>999</v>
      </c>
      <c r="AC134">
        <v>999</v>
      </c>
      <c r="AD134">
        <v>999</v>
      </c>
      <c r="AE134">
        <v>999</v>
      </c>
      <c r="AF134">
        <v>999</v>
      </c>
      <c r="AG134">
        <v>999</v>
      </c>
      <c r="AH134" t="s">
        <v>1797</v>
      </c>
      <c r="AI134" t="s">
        <v>1651</v>
      </c>
      <c r="AJ134" t="s">
        <v>1608</v>
      </c>
      <c r="AL134" t="s">
        <v>1701</v>
      </c>
      <c r="AM134" t="s">
        <v>1651</v>
      </c>
      <c r="AN134" t="s">
        <v>1798</v>
      </c>
      <c r="AO134" t="s">
        <v>1791</v>
      </c>
      <c r="AP134">
        <v>999</v>
      </c>
      <c r="AQ134">
        <v>999</v>
      </c>
      <c r="AR134" t="s">
        <v>1792</v>
      </c>
      <c r="AT134" t="s">
        <v>1755</v>
      </c>
    </row>
    <row r="135" spans="2:46" ht="15">
      <c r="B135" t="s">
        <v>41</v>
      </c>
      <c r="C135">
        <v>19225</v>
      </c>
      <c r="D135" s="5">
        <v>2382</v>
      </c>
      <c r="E135" t="s">
        <v>781</v>
      </c>
      <c r="F135" t="s">
        <v>1782</v>
      </c>
      <c r="G135" t="s">
        <v>1783</v>
      </c>
      <c r="I135" t="s">
        <v>1784</v>
      </c>
      <c r="J135" t="s">
        <v>770</v>
      </c>
      <c r="K135">
        <v>999</v>
      </c>
      <c r="L135">
        <v>2010</v>
      </c>
      <c r="M135" t="s">
        <v>1785</v>
      </c>
      <c r="O135" t="s">
        <v>1799</v>
      </c>
      <c r="R135">
        <v>0.1</v>
      </c>
      <c r="S135" t="s">
        <v>1604</v>
      </c>
      <c r="T135" t="s">
        <v>1787</v>
      </c>
      <c r="U135">
        <v>999</v>
      </c>
      <c r="V135">
        <v>999</v>
      </c>
      <c r="W135">
        <v>0</v>
      </c>
      <c r="X135">
        <v>999</v>
      </c>
      <c r="Y135">
        <v>4</v>
      </c>
      <c r="Z135">
        <v>999</v>
      </c>
      <c r="AB135">
        <v>999</v>
      </c>
      <c r="AC135">
        <v>999</v>
      </c>
      <c r="AD135">
        <v>999</v>
      </c>
      <c r="AE135">
        <v>999</v>
      </c>
      <c r="AF135">
        <v>999</v>
      </c>
      <c r="AG135">
        <v>999</v>
      </c>
      <c r="AH135" t="s">
        <v>1788</v>
      </c>
      <c r="AI135" t="s">
        <v>1651</v>
      </c>
      <c r="AJ135" t="s">
        <v>1608</v>
      </c>
      <c r="AK135">
        <v>1</v>
      </c>
      <c r="AL135" t="s">
        <v>1701</v>
      </c>
      <c r="AM135" t="s">
        <v>1789</v>
      </c>
      <c r="AN135" t="s">
        <v>1790</v>
      </c>
      <c r="AO135" t="s">
        <v>1791</v>
      </c>
      <c r="AP135">
        <v>999</v>
      </c>
      <c r="AQ135">
        <v>999</v>
      </c>
      <c r="AR135" t="s">
        <v>1800</v>
      </c>
      <c r="AT135" t="s">
        <v>1755</v>
      </c>
    </row>
    <row r="136" spans="2:46" ht="15">
      <c r="B136" t="s">
        <v>41</v>
      </c>
      <c r="C136">
        <v>19228</v>
      </c>
      <c r="D136" s="5">
        <v>2382</v>
      </c>
      <c r="E136" t="s">
        <v>804</v>
      </c>
      <c r="F136" t="s">
        <v>1793</v>
      </c>
      <c r="G136" t="s">
        <v>1794</v>
      </c>
      <c r="I136" t="s">
        <v>1795</v>
      </c>
      <c r="J136" t="s">
        <v>770</v>
      </c>
      <c r="K136">
        <v>999</v>
      </c>
      <c r="L136">
        <v>2010</v>
      </c>
      <c r="M136" t="s">
        <v>1796</v>
      </c>
      <c r="O136" t="s">
        <v>1799</v>
      </c>
      <c r="R136">
        <v>0</v>
      </c>
      <c r="S136" t="s">
        <v>1604</v>
      </c>
      <c r="T136" t="s">
        <v>1787</v>
      </c>
      <c r="U136">
        <v>999</v>
      </c>
      <c r="V136">
        <v>999</v>
      </c>
      <c r="W136">
        <v>0</v>
      </c>
      <c r="X136">
        <v>999</v>
      </c>
      <c r="Y136">
        <v>3</v>
      </c>
      <c r="Z136">
        <v>999</v>
      </c>
      <c r="AB136">
        <v>999</v>
      </c>
      <c r="AC136">
        <v>999</v>
      </c>
      <c r="AD136">
        <v>999</v>
      </c>
      <c r="AE136">
        <v>999</v>
      </c>
      <c r="AF136">
        <v>999</v>
      </c>
      <c r="AG136">
        <v>999</v>
      </c>
      <c r="AH136" t="s">
        <v>1797</v>
      </c>
      <c r="AI136" t="s">
        <v>1651</v>
      </c>
      <c r="AJ136" t="s">
        <v>1608</v>
      </c>
      <c r="AL136" t="s">
        <v>1701</v>
      </c>
      <c r="AM136" t="s">
        <v>1651</v>
      </c>
      <c r="AN136" t="s">
        <v>1798</v>
      </c>
      <c r="AO136" t="s">
        <v>1791</v>
      </c>
      <c r="AP136">
        <v>999</v>
      </c>
      <c r="AQ136">
        <v>999</v>
      </c>
      <c r="AR136" t="s">
        <v>1800</v>
      </c>
      <c r="AT136" t="s">
        <v>1755</v>
      </c>
    </row>
    <row r="137" spans="2:46" ht="15">
      <c r="B137" t="s">
        <v>41</v>
      </c>
      <c r="C137">
        <v>19225</v>
      </c>
      <c r="D137" s="5">
        <v>2382</v>
      </c>
      <c r="E137" t="s">
        <v>781</v>
      </c>
      <c r="F137" t="s">
        <v>1782</v>
      </c>
      <c r="G137" t="s">
        <v>1783</v>
      </c>
      <c r="I137" t="s">
        <v>1784</v>
      </c>
      <c r="J137" t="s">
        <v>770</v>
      </c>
      <c r="K137">
        <v>999</v>
      </c>
      <c r="L137">
        <v>2010</v>
      </c>
      <c r="M137" t="s">
        <v>1785</v>
      </c>
      <c r="O137" t="s">
        <v>1801</v>
      </c>
      <c r="R137">
        <v>25.1</v>
      </c>
      <c r="S137" t="s">
        <v>1604</v>
      </c>
      <c r="T137" t="s">
        <v>1787</v>
      </c>
      <c r="U137">
        <v>999</v>
      </c>
      <c r="V137">
        <v>999</v>
      </c>
      <c r="W137">
        <v>114.7</v>
      </c>
      <c r="X137">
        <v>999</v>
      </c>
      <c r="Y137">
        <v>4</v>
      </c>
      <c r="Z137">
        <v>625</v>
      </c>
      <c r="AB137">
        <v>999</v>
      </c>
      <c r="AC137">
        <v>999</v>
      </c>
      <c r="AD137">
        <v>999</v>
      </c>
      <c r="AE137">
        <v>999</v>
      </c>
      <c r="AF137">
        <v>999</v>
      </c>
      <c r="AG137">
        <v>999</v>
      </c>
      <c r="AH137" t="s">
        <v>1788</v>
      </c>
      <c r="AI137" t="s">
        <v>1651</v>
      </c>
      <c r="AJ137" t="s">
        <v>1608</v>
      </c>
      <c r="AK137">
        <v>1</v>
      </c>
      <c r="AL137" t="s">
        <v>1701</v>
      </c>
      <c r="AM137" t="s">
        <v>1789</v>
      </c>
      <c r="AN137" t="s">
        <v>1790</v>
      </c>
      <c r="AO137" t="s">
        <v>1791</v>
      </c>
      <c r="AP137">
        <v>999</v>
      </c>
      <c r="AQ137">
        <v>999</v>
      </c>
      <c r="AR137" t="s">
        <v>1800</v>
      </c>
      <c r="AT137" t="s">
        <v>1755</v>
      </c>
    </row>
    <row r="138" spans="2:46" ht="15">
      <c r="B138" t="s">
        <v>41</v>
      </c>
      <c r="C138">
        <v>19228</v>
      </c>
      <c r="D138" s="5">
        <v>2382</v>
      </c>
      <c r="E138" t="s">
        <v>804</v>
      </c>
      <c r="F138" t="s">
        <v>1793</v>
      </c>
      <c r="G138" t="s">
        <v>1794</v>
      </c>
      <c r="I138" t="s">
        <v>1795</v>
      </c>
      <c r="J138" t="s">
        <v>770</v>
      </c>
      <c r="K138">
        <v>999</v>
      </c>
      <c r="L138">
        <v>2010</v>
      </c>
      <c r="M138" t="s">
        <v>1796</v>
      </c>
      <c r="O138" t="s">
        <v>1801</v>
      </c>
      <c r="R138">
        <v>0</v>
      </c>
      <c r="S138" t="s">
        <v>1604</v>
      </c>
      <c r="T138" t="s">
        <v>1787</v>
      </c>
      <c r="U138">
        <v>999</v>
      </c>
      <c r="V138">
        <v>999</v>
      </c>
      <c r="W138">
        <v>0</v>
      </c>
      <c r="X138">
        <v>999</v>
      </c>
      <c r="Y138">
        <v>3</v>
      </c>
      <c r="Z138">
        <v>0</v>
      </c>
      <c r="AB138">
        <v>999</v>
      </c>
      <c r="AC138">
        <v>999</v>
      </c>
      <c r="AD138">
        <v>999</v>
      </c>
      <c r="AE138">
        <v>999</v>
      </c>
      <c r="AF138">
        <v>999</v>
      </c>
      <c r="AG138">
        <v>999</v>
      </c>
      <c r="AH138" t="s">
        <v>1797</v>
      </c>
      <c r="AI138" t="s">
        <v>1651</v>
      </c>
      <c r="AJ138" t="s">
        <v>1608</v>
      </c>
      <c r="AL138" t="s">
        <v>1701</v>
      </c>
      <c r="AM138" t="s">
        <v>1651</v>
      </c>
      <c r="AN138" t="s">
        <v>1798</v>
      </c>
      <c r="AO138" t="s">
        <v>1791</v>
      </c>
      <c r="AP138">
        <v>999</v>
      </c>
      <c r="AQ138">
        <v>999</v>
      </c>
      <c r="AR138" t="s">
        <v>1800</v>
      </c>
      <c r="AT138" t="s">
        <v>1755</v>
      </c>
    </row>
    <row r="139" spans="2:46" ht="15">
      <c r="B139" t="s">
        <v>41</v>
      </c>
      <c r="C139">
        <v>19225</v>
      </c>
      <c r="D139" s="5">
        <v>2382</v>
      </c>
      <c r="E139" t="s">
        <v>781</v>
      </c>
      <c r="F139" t="s">
        <v>1782</v>
      </c>
      <c r="G139" t="s">
        <v>1783</v>
      </c>
      <c r="I139" t="s">
        <v>1784</v>
      </c>
      <c r="J139" t="s">
        <v>770</v>
      </c>
      <c r="K139">
        <v>999</v>
      </c>
      <c r="L139">
        <v>2010</v>
      </c>
      <c r="M139" t="s">
        <v>1785</v>
      </c>
      <c r="O139" t="s">
        <v>1802</v>
      </c>
      <c r="R139">
        <v>6.5</v>
      </c>
      <c r="S139" t="s">
        <v>1604</v>
      </c>
      <c r="T139" t="s">
        <v>1787</v>
      </c>
      <c r="U139">
        <v>999</v>
      </c>
      <c r="V139">
        <v>999</v>
      </c>
      <c r="W139">
        <v>0</v>
      </c>
      <c r="X139">
        <v>999</v>
      </c>
      <c r="Y139">
        <v>4</v>
      </c>
      <c r="Z139">
        <v>999</v>
      </c>
      <c r="AB139">
        <v>999</v>
      </c>
      <c r="AC139">
        <v>999</v>
      </c>
      <c r="AD139">
        <v>999</v>
      </c>
      <c r="AE139">
        <v>999</v>
      </c>
      <c r="AF139">
        <v>999</v>
      </c>
      <c r="AG139">
        <v>999</v>
      </c>
      <c r="AH139" t="s">
        <v>1788</v>
      </c>
      <c r="AI139" t="s">
        <v>1651</v>
      </c>
      <c r="AJ139" t="s">
        <v>1608</v>
      </c>
      <c r="AK139">
        <v>1</v>
      </c>
      <c r="AL139" t="s">
        <v>1701</v>
      </c>
      <c r="AM139" t="s">
        <v>1789</v>
      </c>
      <c r="AN139" t="s">
        <v>1790</v>
      </c>
      <c r="AO139" t="s">
        <v>1791</v>
      </c>
      <c r="AP139">
        <v>999</v>
      </c>
      <c r="AQ139">
        <v>999</v>
      </c>
      <c r="AR139" t="s">
        <v>1803</v>
      </c>
      <c r="AT139" t="s">
        <v>1755</v>
      </c>
    </row>
    <row r="140" spans="2:46" ht="15">
      <c r="B140" t="s">
        <v>41</v>
      </c>
      <c r="C140">
        <v>19228</v>
      </c>
      <c r="D140" s="5">
        <v>2382</v>
      </c>
      <c r="E140" t="s">
        <v>804</v>
      </c>
      <c r="F140" t="s">
        <v>1793</v>
      </c>
      <c r="G140" t="s">
        <v>1794</v>
      </c>
      <c r="I140" t="s">
        <v>1795</v>
      </c>
      <c r="J140" t="s">
        <v>770</v>
      </c>
      <c r="K140">
        <v>999</v>
      </c>
      <c r="L140">
        <v>2010</v>
      </c>
      <c r="M140" t="s">
        <v>1796</v>
      </c>
      <c r="O140" t="s">
        <v>1802</v>
      </c>
      <c r="R140">
        <v>0</v>
      </c>
      <c r="S140" t="s">
        <v>1604</v>
      </c>
      <c r="T140" t="s">
        <v>1787</v>
      </c>
      <c r="U140">
        <v>999</v>
      </c>
      <c r="V140">
        <v>999</v>
      </c>
      <c r="W140">
        <v>0</v>
      </c>
      <c r="X140">
        <v>999</v>
      </c>
      <c r="Y140">
        <v>3</v>
      </c>
      <c r="Z140">
        <v>999</v>
      </c>
      <c r="AB140">
        <v>999</v>
      </c>
      <c r="AC140">
        <v>999</v>
      </c>
      <c r="AD140">
        <v>999</v>
      </c>
      <c r="AE140">
        <v>999</v>
      </c>
      <c r="AF140">
        <v>999</v>
      </c>
      <c r="AG140">
        <v>999</v>
      </c>
      <c r="AH140" t="s">
        <v>1797</v>
      </c>
      <c r="AI140" t="s">
        <v>1651</v>
      </c>
      <c r="AJ140" t="s">
        <v>1608</v>
      </c>
      <c r="AL140" t="s">
        <v>1701</v>
      </c>
      <c r="AM140" t="s">
        <v>1651</v>
      </c>
      <c r="AN140" t="s">
        <v>1798</v>
      </c>
      <c r="AO140" t="s">
        <v>1791</v>
      </c>
      <c r="AP140">
        <v>999</v>
      </c>
      <c r="AQ140">
        <v>999</v>
      </c>
      <c r="AR140" t="s">
        <v>1803</v>
      </c>
      <c r="AT140" t="s">
        <v>1755</v>
      </c>
    </row>
    <row r="141" spans="2:46" ht="15">
      <c r="B141" t="s">
        <v>41</v>
      </c>
      <c r="C141">
        <v>19225</v>
      </c>
      <c r="D141" s="5">
        <v>2382</v>
      </c>
      <c r="E141" t="s">
        <v>781</v>
      </c>
      <c r="F141" t="s">
        <v>1782</v>
      </c>
      <c r="G141" t="s">
        <v>1783</v>
      </c>
      <c r="I141" t="s">
        <v>1784</v>
      </c>
      <c r="J141" t="s">
        <v>770</v>
      </c>
      <c r="K141">
        <v>999</v>
      </c>
      <c r="L141">
        <v>2010</v>
      </c>
      <c r="M141" t="s">
        <v>1785</v>
      </c>
      <c r="O141" t="s">
        <v>1664</v>
      </c>
      <c r="R141">
        <v>55.2</v>
      </c>
      <c r="S141" t="s">
        <v>1752</v>
      </c>
      <c r="T141" t="s">
        <v>1787</v>
      </c>
      <c r="U141">
        <v>999</v>
      </c>
      <c r="V141">
        <v>999</v>
      </c>
      <c r="W141">
        <v>2.4</v>
      </c>
      <c r="X141">
        <v>999</v>
      </c>
      <c r="Y141">
        <v>32</v>
      </c>
      <c r="Z141">
        <f>23.9+625</f>
        <v>648.9</v>
      </c>
      <c r="AB141" t="s">
        <v>1616</v>
      </c>
      <c r="AC141">
        <v>50</v>
      </c>
      <c r="AD141" t="s">
        <v>1617</v>
      </c>
      <c r="AE141">
        <v>0</v>
      </c>
      <c r="AF141" t="s">
        <v>1666</v>
      </c>
      <c r="AG141">
        <v>1.2</v>
      </c>
      <c r="AH141" t="s">
        <v>1788</v>
      </c>
      <c r="AI141" t="s">
        <v>1804</v>
      </c>
      <c r="AJ141" t="s">
        <v>1608</v>
      </c>
      <c r="AK141">
        <v>1</v>
      </c>
      <c r="AL141" t="s">
        <v>1701</v>
      </c>
      <c r="AM141" t="s">
        <v>1789</v>
      </c>
      <c r="AN141" t="s">
        <v>1790</v>
      </c>
      <c r="AO141" t="s">
        <v>1791</v>
      </c>
      <c r="AP141">
        <v>999</v>
      </c>
      <c r="AQ141">
        <v>999</v>
      </c>
      <c r="AR141" t="s">
        <v>1668</v>
      </c>
      <c r="AT141" t="s">
        <v>1755</v>
      </c>
    </row>
    <row r="142" spans="2:46" ht="15">
      <c r="B142" t="s">
        <v>41</v>
      </c>
      <c r="C142">
        <v>19228</v>
      </c>
      <c r="D142" s="5">
        <v>2382</v>
      </c>
      <c r="E142" t="s">
        <v>804</v>
      </c>
      <c r="F142" t="s">
        <v>1793</v>
      </c>
      <c r="G142" t="s">
        <v>1794</v>
      </c>
      <c r="I142" t="s">
        <v>1795</v>
      </c>
      <c r="J142" t="s">
        <v>770</v>
      </c>
      <c r="K142">
        <v>999</v>
      </c>
      <c r="L142">
        <v>2010</v>
      </c>
      <c r="M142" t="s">
        <v>1796</v>
      </c>
      <c r="O142" t="s">
        <v>1664</v>
      </c>
      <c r="R142">
        <v>64.8</v>
      </c>
      <c r="S142" t="s">
        <v>1752</v>
      </c>
      <c r="T142" t="s">
        <v>1787</v>
      </c>
      <c r="U142">
        <v>999</v>
      </c>
      <c r="V142">
        <v>999</v>
      </c>
      <c r="W142">
        <v>9.5</v>
      </c>
      <c r="X142">
        <v>999</v>
      </c>
      <c r="Y142">
        <v>24</v>
      </c>
      <c r="Z142">
        <v>1374</v>
      </c>
      <c r="AB142" t="s">
        <v>1616</v>
      </c>
      <c r="AC142">
        <v>50</v>
      </c>
      <c r="AD142" t="s">
        <v>1617</v>
      </c>
      <c r="AE142">
        <v>0</v>
      </c>
      <c r="AF142" t="s">
        <v>1666</v>
      </c>
      <c r="AG142">
        <v>1</v>
      </c>
      <c r="AH142" t="s">
        <v>1797</v>
      </c>
      <c r="AI142" t="s">
        <v>1804</v>
      </c>
      <c r="AJ142" t="s">
        <v>1608</v>
      </c>
      <c r="AL142" t="s">
        <v>1701</v>
      </c>
      <c r="AM142" t="s">
        <v>1651</v>
      </c>
      <c r="AN142" t="s">
        <v>1798</v>
      </c>
      <c r="AO142" t="s">
        <v>1791</v>
      </c>
      <c r="AP142">
        <v>999</v>
      </c>
      <c r="AQ142">
        <v>999</v>
      </c>
      <c r="AR142" t="s">
        <v>1668</v>
      </c>
      <c r="AT142" t="s">
        <v>1755</v>
      </c>
    </row>
    <row r="143" spans="2:46" ht="15">
      <c r="B143" t="s">
        <v>41</v>
      </c>
      <c r="C143">
        <v>19225</v>
      </c>
      <c r="D143" s="5">
        <v>2382</v>
      </c>
      <c r="E143" t="s">
        <v>781</v>
      </c>
      <c r="F143" t="s">
        <v>1782</v>
      </c>
      <c r="G143" t="s">
        <v>1783</v>
      </c>
      <c r="I143" t="s">
        <v>1784</v>
      </c>
      <c r="J143" t="s">
        <v>770</v>
      </c>
      <c r="K143">
        <v>999</v>
      </c>
      <c r="L143">
        <v>2010</v>
      </c>
      <c r="M143" t="s">
        <v>1785</v>
      </c>
      <c r="O143" t="s">
        <v>1805</v>
      </c>
      <c r="R143">
        <v>2.4</v>
      </c>
      <c r="S143" t="s">
        <v>1604</v>
      </c>
      <c r="T143" t="s">
        <v>1787</v>
      </c>
      <c r="U143">
        <v>999</v>
      </c>
      <c r="V143">
        <v>999</v>
      </c>
      <c r="W143">
        <v>1.5</v>
      </c>
      <c r="X143">
        <v>999</v>
      </c>
      <c r="Y143">
        <v>4</v>
      </c>
      <c r="Z143">
        <v>23.9</v>
      </c>
      <c r="AB143" t="s">
        <v>1627</v>
      </c>
      <c r="AC143">
        <v>5</v>
      </c>
      <c r="AD143">
        <v>999</v>
      </c>
      <c r="AE143">
        <v>999</v>
      </c>
      <c r="AF143">
        <v>999</v>
      </c>
      <c r="AG143">
        <v>999</v>
      </c>
      <c r="AH143" t="s">
        <v>1788</v>
      </c>
      <c r="AI143" t="s">
        <v>1651</v>
      </c>
      <c r="AJ143" t="s">
        <v>1608</v>
      </c>
      <c r="AK143">
        <v>1</v>
      </c>
      <c r="AL143" t="s">
        <v>1701</v>
      </c>
      <c r="AM143" t="s">
        <v>1789</v>
      </c>
      <c r="AN143" t="s">
        <v>1790</v>
      </c>
      <c r="AO143" t="s">
        <v>1791</v>
      </c>
      <c r="AP143">
        <v>999</v>
      </c>
      <c r="AQ143">
        <v>999</v>
      </c>
      <c r="AR143" t="s">
        <v>1806</v>
      </c>
      <c r="AT143" t="s">
        <v>1755</v>
      </c>
    </row>
    <row r="144" spans="2:46" ht="15">
      <c r="B144" t="s">
        <v>41</v>
      </c>
      <c r="C144">
        <v>19228</v>
      </c>
      <c r="D144" s="5">
        <v>2382</v>
      </c>
      <c r="E144" t="s">
        <v>804</v>
      </c>
      <c r="F144" t="s">
        <v>1793</v>
      </c>
      <c r="G144" t="s">
        <v>1794</v>
      </c>
      <c r="I144" t="s">
        <v>1795</v>
      </c>
      <c r="J144" t="s">
        <v>770</v>
      </c>
      <c r="K144">
        <v>999</v>
      </c>
      <c r="L144">
        <v>2010</v>
      </c>
      <c r="M144" t="s">
        <v>1796</v>
      </c>
      <c r="O144" t="s">
        <v>1805</v>
      </c>
      <c r="R144">
        <v>64.2</v>
      </c>
      <c r="S144" t="s">
        <v>1604</v>
      </c>
      <c r="T144" t="s">
        <v>1787</v>
      </c>
      <c r="U144">
        <v>999</v>
      </c>
      <c r="V144">
        <v>999</v>
      </c>
      <c r="W144">
        <v>12.5</v>
      </c>
      <c r="X144">
        <v>999</v>
      </c>
      <c r="Y144">
        <v>3</v>
      </c>
      <c r="Z144">
        <v>1374</v>
      </c>
      <c r="AB144" t="s">
        <v>1627</v>
      </c>
      <c r="AC144">
        <v>5</v>
      </c>
      <c r="AD144">
        <v>999</v>
      </c>
      <c r="AE144">
        <v>999</v>
      </c>
      <c r="AF144">
        <v>999</v>
      </c>
      <c r="AG144">
        <v>999</v>
      </c>
      <c r="AH144" t="s">
        <v>1797</v>
      </c>
      <c r="AI144" t="s">
        <v>1651</v>
      </c>
      <c r="AJ144" t="s">
        <v>1608</v>
      </c>
      <c r="AL144" t="s">
        <v>1701</v>
      </c>
      <c r="AM144" t="s">
        <v>1651</v>
      </c>
      <c r="AN144" t="s">
        <v>1798</v>
      </c>
      <c r="AO144" t="s">
        <v>1791</v>
      </c>
      <c r="AP144">
        <v>999</v>
      </c>
      <c r="AQ144">
        <v>999</v>
      </c>
      <c r="AR144" t="s">
        <v>1806</v>
      </c>
      <c r="AT144" t="s">
        <v>1755</v>
      </c>
    </row>
    <row r="145" spans="2:46" ht="15">
      <c r="B145" t="s">
        <v>41</v>
      </c>
      <c r="C145">
        <v>19225</v>
      </c>
      <c r="D145" s="5">
        <v>2382</v>
      </c>
      <c r="E145" t="s">
        <v>781</v>
      </c>
      <c r="F145" t="s">
        <v>1782</v>
      </c>
      <c r="G145" t="s">
        <v>1783</v>
      </c>
      <c r="I145" t="s">
        <v>1784</v>
      </c>
      <c r="J145" t="s">
        <v>770</v>
      </c>
      <c r="K145">
        <v>999</v>
      </c>
      <c r="L145">
        <v>2010</v>
      </c>
      <c r="M145" t="s">
        <v>1785</v>
      </c>
      <c r="O145" t="s">
        <v>1807</v>
      </c>
      <c r="R145">
        <v>9.3000000000000007</v>
      </c>
      <c r="S145" t="s">
        <v>1604</v>
      </c>
      <c r="T145" t="s">
        <v>1787</v>
      </c>
      <c r="U145">
        <v>999</v>
      </c>
      <c r="V145">
        <v>999</v>
      </c>
      <c r="W145">
        <v>1.3</v>
      </c>
      <c r="X145">
        <v>999</v>
      </c>
      <c r="Y145">
        <v>4</v>
      </c>
      <c r="Z145">
        <f>23.9+625</f>
        <v>648.9</v>
      </c>
      <c r="AB145">
        <v>999</v>
      </c>
      <c r="AC145">
        <v>999</v>
      </c>
      <c r="AD145">
        <v>999</v>
      </c>
      <c r="AE145">
        <v>999</v>
      </c>
      <c r="AF145">
        <v>999</v>
      </c>
      <c r="AG145">
        <v>999</v>
      </c>
      <c r="AH145" t="s">
        <v>1788</v>
      </c>
      <c r="AI145" t="s">
        <v>1651</v>
      </c>
      <c r="AJ145" t="s">
        <v>1608</v>
      </c>
      <c r="AK145">
        <v>1</v>
      </c>
      <c r="AL145" t="s">
        <v>1701</v>
      </c>
      <c r="AM145" t="s">
        <v>1789</v>
      </c>
      <c r="AN145" t="s">
        <v>1790</v>
      </c>
      <c r="AO145" t="s">
        <v>1791</v>
      </c>
      <c r="AP145">
        <v>999</v>
      </c>
      <c r="AQ145">
        <v>999</v>
      </c>
      <c r="AR145" t="s">
        <v>1668</v>
      </c>
      <c r="AT145" t="s">
        <v>1755</v>
      </c>
    </row>
    <row r="146" spans="2:46" ht="15">
      <c r="B146" t="s">
        <v>41</v>
      </c>
      <c r="C146">
        <v>19228</v>
      </c>
      <c r="D146" s="5">
        <v>2382</v>
      </c>
      <c r="E146" t="s">
        <v>804</v>
      </c>
      <c r="F146" t="s">
        <v>1793</v>
      </c>
      <c r="G146" t="s">
        <v>1794</v>
      </c>
      <c r="I146" t="s">
        <v>1795</v>
      </c>
      <c r="J146" t="s">
        <v>770</v>
      </c>
      <c r="K146">
        <v>999</v>
      </c>
      <c r="L146">
        <v>2010</v>
      </c>
      <c r="M146" t="s">
        <v>1796</v>
      </c>
      <c r="O146" t="s">
        <v>1807</v>
      </c>
      <c r="R146">
        <v>11.1</v>
      </c>
      <c r="S146" t="s">
        <v>1604</v>
      </c>
      <c r="T146" t="s">
        <v>1787</v>
      </c>
      <c r="U146">
        <v>999</v>
      </c>
      <c r="V146">
        <v>999</v>
      </c>
      <c r="W146">
        <v>2.8</v>
      </c>
      <c r="X146">
        <v>999</v>
      </c>
      <c r="Y146">
        <v>3</v>
      </c>
      <c r="Z146">
        <v>1374</v>
      </c>
      <c r="AB146">
        <v>999</v>
      </c>
      <c r="AC146">
        <v>999</v>
      </c>
      <c r="AD146">
        <v>999</v>
      </c>
      <c r="AE146">
        <v>999</v>
      </c>
      <c r="AF146">
        <v>999</v>
      </c>
      <c r="AG146">
        <v>999</v>
      </c>
      <c r="AH146" t="s">
        <v>1797</v>
      </c>
      <c r="AI146" t="s">
        <v>1651</v>
      </c>
      <c r="AJ146" t="s">
        <v>1608</v>
      </c>
      <c r="AL146" t="s">
        <v>1701</v>
      </c>
      <c r="AM146" t="s">
        <v>1651</v>
      </c>
      <c r="AN146" t="s">
        <v>1798</v>
      </c>
      <c r="AO146" t="s">
        <v>1791</v>
      </c>
      <c r="AP146">
        <v>999</v>
      </c>
      <c r="AQ146">
        <v>999</v>
      </c>
      <c r="AR146" t="s">
        <v>1668</v>
      </c>
      <c r="AT146" t="s">
        <v>1755</v>
      </c>
    </row>
    <row r="147" spans="2:46" ht="15">
      <c r="B147" t="s">
        <v>41</v>
      </c>
      <c r="C147">
        <v>19225</v>
      </c>
      <c r="D147" s="5">
        <v>2382</v>
      </c>
      <c r="E147" t="s">
        <v>781</v>
      </c>
      <c r="F147" t="s">
        <v>1782</v>
      </c>
      <c r="G147" t="s">
        <v>1783</v>
      </c>
      <c r="I147" t="s">
        <v>1784</v>
      </c>
      <c r="J147" t="s">
        <v>770</v>
      </c>
      <c r="K147">
        <v>999</v>
      </c>
      <c r="L147">
        <v>2010</v>
      </c>
      <c r="M147" t="s">
        <v>1785</v>
      </c>
      <c r="O147" t="s">
        <v>1808</v>
      </c>
      <c r="R147">
        <v>3.1</v>
      </c>
      <c r="S147" t="s">
        <v>1604</v>
      </c>
      <c r="T147" t="s">
        <v>1787</v>
      </c>
      <c r="U147">
        <v>999</v>
      </c>
      <c r="V147">
        <v>999</v>
      </c>
      <c r="W147">
        <v>2</v>
      </c>
      <c r="X147">
        <v>999</v>
      </c>
      <c r="Y147">
        <v>4</v>
      </c>
      <c r="Z147">
        <f>23.9+625</f>
        <v>648.9</v>
      </c>
      <c r="AB147">
        <v>999</v>
      </c>
      <c r="AC147">
        <v>999</v>
      </c>
      <c r="AD147">
        <v>999</v>
      </c>
      <c r="AE147">
        <v>999</v>
      </c>
      <c r="AF147">
        <v>999</v>
      </c>
      <c r="AG147">
        <v>999</v>
      </c>
      <c r="AH147" t="s">
        <v>1788</v>
      </c>
      <c r="AI147" t="s">
        <v>1651</v>
      </c>
      <c r="AJ147" t="s">
        <v>1608</v>
      </c>
      <c r="AK147">
        <v>1</v>
      </c>
      <c r="AL147" t="s">
        <v>1701</v>
      </c>
      <c r="AM147" t="s">
        <v>1789</v>
      </c>
      <c r="AN147" t="s">
        <v>1790</v>
      </c>
      <c r="AO147" t="s">
        <v>1791</v>
      </c>
      <c r="AP147">
        <v>999</v>
      </c>
      <c r="AQ147">
        <v>999</v>
      </c>
      <c r="AR147" t="s">
        <v>1668</v>
      </c>
      <c r="AT147" t="s">
        <v>1755</v>
      </c>
    </row>
    <row r="148" spans="2:46" ht="15">
      <c r="B148" t="s">
        <v>41</v>
      </c>
      <c r="C148">
        <v>19228</v>
      </c>
      <c r="D148" s="5">
        <v>2382</v>
      </c>
      <c r="E148" t="s">
        <v>804</v>
      </c>
      <c r="F148" t="s">
        <v>1793</v>
      </c>
      <c r="G148" t="s">
        <v>1794</v>
      </c>
      <c r="I148" t="s">
        <v>1795</v>
      </c>
      <c r="J148" t="s">
        <v>770</v>
      </c>
      <c r="K148">
        <v>999</v>
      </c>
      <c r="L148">
        <v>2010</v>
      </c>
      <c r="M148" t="s">
        <v>1796</v>
      </c>
      <c r="O148" t="s">
        <v>1808</v>
      </c>
      <c r="R148">
        <v>10.3</v>
      </c>
      <c r="S148" t="s">
        <v>1604</v>
      </c>
      <c r="T148" t="s">
        <v>1787</v>
      </c>
      <c r="U148">
        <v>999</v>
      </c>
      <c r="V148">
        <v>999</v>
      </c>
      <c r="W148">
        <v>3.6</v>
      </c>
      <c r="X148">
        <v>999</v>
      </c>
      <c r="Y148">
        <v>3</v>
      </c>
      <c r="Z148">
        <v>1374</v>
      </c>
      <c r="AB148">
        <v>999</v>
      </c>
      <c r="AC148">
        <v>999</v>
      </c>
      <c r="AD148">
        <v>999</v>
      </c>
      <c r="AE148">
        <v>999</v>
      </c>
      <c r="AF148">
        <v>999</v>
      </c>
      <c r="AG148">
        <v>999</v>
      </c>
      <c r="AH148" t="s">
        <v>1797</v>
      </c>
      <c r="AI148" t="s">
        <v>1651</v>
      </c>
      <c r="AJ148" t="s">
        <v>1608</v>
      </c>
      <c r="AL148" t="s">
        <v>1701</v>
      </c>
      <c r="AM148" t="s">
        <v>1651</v>
      </c>
      <c r="AN148" t="s">
        <v>1798</v>
      </c>
      <c r="AO148" t="s">
        <v>1791</v>
      </c>
      <c r="AP148">
        <v>999</v>
      </c>
      <c r="AQ148">
        <v>999</v>
      </c>
      <c r="AR148" t="s">
        <v>1668</v>
      </c>
      <c r="AT148" t="s">
        <v>1755</v>
      </c>
    </row>
    <row r="149" spans="2:46" ht="15">
      <c r="B149" t="s">
        <v>41</v>
      </c>
      <c r="C149">
        <v>19226</v>
      </c>
      <c r="D149" s="5">
        <v>2382</v>
      </c>
      <c r="E149" t="s">
        <v>793</v>
      </c>
      <c r="F149" t="s">
        <v>1809</v>
      </c>
      <c r="G149" t="s">
        <v>1810</v>
      </c>
      <c r="I149" t="s">
        <v>1811</v>
      </c>
      <c r="J149" t="s">
        <v>770</v>
      </c>
      <c r="K149">
        <v>999</v>
      </c>
      <c r="L149">
        <v>2010</v>
      </c>
      <c r="M149" t="s">
        <v>1812</v>
      </c>
      <c r="O149" t="s">
        <v>1786</v>
      </c>
      <c r="R149">
        <v>6.1</v>
      </c>
      <c r="S149" t="s">
        <v>1604</v>
      </c>
      <c r="T149" t="s">
        <v>1787</v>
      </c>
      <c r="U149">
        <v>999</v>
      </c>
      <c r="V149">
        <v>999</v>
      </c>
      <c r="W149">
        <v>2.5</v>
      </c>
      <c r="X149">
        <v>999</v>
      </c>
      <c r="Y149">
        <v>4</v>
      </c>
      <c r="Z149">
        <v>999</v>
      </c>
      <c r="AB149">
        <v>999</v>
      </c>
      <c r="AC149">
        <v>999</v>
      </c>
      <c r="AD149">
        <v>999</v>
      </c>
      <c r="AE149">
        <v>999</v>
      </c>
      <c r="AF149">
        <v>999</v>
      </c>
      <c r="AG149">
        <v>999</v>
      </c>
      <c r="AH149" t="s">
        <v>1813</v>
      </c>
      <c r="AI149" t="s">
        <v>1651</v>
      </c>
      <c r="AJ149" t="s">
        <v>1814</v>
      </c>
      <c r="AL149" t="s">
        <v>1815</v>
      </c>
      <c r="AM149">
        <v>999</v>
      </c>
      <c r="AN149" t="s">
        <v>1816</v>
      </c>
      <c r="AO149" t="s">
        <v>1791</v>
      </c>
      <c r="AP149">
        <v>999</v>
      </c>
      <c r="AQ149">
        <v>999</v>
      </c>
      <c r="AR149" t="s">
        <v>1792</v>
      </c>
      <c r="AT149" t="s">
        <v>1755</v>
      </c>
    </row>
    <row r="150" spans="2:46" ht="15">
      <c r="B150" t="s">
        <v>41</v>
      </c>
      <c r="C150">
        <v>19226</v>
      </c>
      <c r="D150" s="5">
        <v>2382</v>
      </c>
      <c r="E150" t="s">
        <v>793</v>
      </c>
      <c r="F150" t="s">
        <v>1809</v>
      </c>
      <c r="G150" t="s">
        <v>1810</v>
      </c>
      <c r="I150" t="s">
        <v>1811</v>
      </c>
      <c r="J150" t="s">
        <v>770</v>
      </c>
      <c r="K150">
        <v>999</v>
      </c>
      <c r="L150">
        <v>2010</v>
      </c>
      <c r="M150" t="s">
        <v>1812</v>
      </c>
      <c r="O150" t="s">
        <v>1799</v>
      </c>
      <c r="R150">
        <v>0.1</v>
      </c>
      <c r="S150" t="s">
        <v>1604</v>
      </c>
      <c r="T150" t="s">
        <v>1787</v>
      </c>
      <c r="U150">
        <v>999</v>
      </c>
      <c r="V150">
        <v>999</v>
      </c>
      <c r="W150">
        <v>0</v>
      </c>
      <c r="X150">
        <v>999</v>
      </c>
      <c r="Y150">
        <v>4</v>
      </c>
      <c r="Z150">
        <v>999</v>
      </c>
      <c r="AB150">
        <v>999</v>
      </c>
      <c r="AC150">
        <v>999</v>
      </c>
      <c r="AD150">
        <v>999</v>
      </c>
      <c r="AE150">
        <v>999</v>
      </c>
      <c r="AF150">
        <v>999</v>
      </c>
      <c r="AG150">
        <v>999</v>
      </c>
      <c r="AH150" t="s">
        <v>1813</v>
      </c>
      <c r="AI150" t="s">
        <v>1651</v>
      </c>
      <c r="AJ150" t="s">
        <v>1814</v>
      </c>
      <c r="AL150" t="s">
        <v>1815</v>
      </c>
      <c r="AM150">
        <v>999</v>
      </c>
      <c r="AN150" t="s">
        <v>1816</v>
      </c>
      <c r="AO150" t="s">
        <v>1791</v>
      </c>
      <c r="AP150">
        <v>999</v>
      </c>
      <c r="AQ150">
        <v>999</v>
      </c>
      <c r="AR150" t="s">
        <v>1800</v>
      </c>
      <c r="AT150" t="s">
        <v>1755</v>
      </c>
    </row>
    <row r="151" spans="2:46" ht="15">
      <c r="B151" t="s">
        <v>41</v>
      </c>
      <c r="C151">
        <v>19226</v>
      </c>
      <c r="D151" s="5">
        <v>2382</v>
      </c>
      <c r="E151" t="s">
        <v>793</v>
      </c>
      <c r="F151" t="s">
        <v>1809</v>
      </c>
      <c r="G151" t="s">
        <v>1810</v>
      </c>
      <c r="I151" t="s">
        <v>1811</v>
      </c>
      <c r="J151" t="s">
        <v>770</v>
      </c>
      <c r="K151">
        <v>999</v>
      </c>
      <c r="L151">
        <v>2010</v>
      </c>
      <c r="M151" t="s">
        <v>1812</v>
      </c>
      <c r="O151" t="s">
        <v>1801</v>
      </c>
      <c r="R151">
        <v>30.3</v>
      </c>
      <c r="S151" t="s">
        <v>1604</v>
      </c>
      <c r="T151" t="s">
        <v>1787</v>
      </c>
      <c r="U151">
        <v>999</v>
      </c>
      <c r="V151">
        <v>999</v>
      </c>
      <c r="W151">
        <v>9.5</v>
      </c>
      <c r="X151">
        <v>999</v>
      </c>
      <c r="Y151">
        <v>4</v>
      </c>
      <c r="Z151">
        <v>625</v>
      </c>
      <c r="AB151">
        <v>999</v>
      </c>
      <c r="AC151">
        <v>999</v>
      </c>
      <c r="AD151">
        <v>999</v>
      </c>
      <c r="AE151">
        <v>999</v>
      </c>
      <c r="AF151">
        <v>999</v>
      </c>
      <c r="AG151">
        <v>999</v>
      </c>
      <c r="AH151" t="s">
        <v>1813</v>
      </c>
      <c r="AI151" t="s">
        <v>1651</v>
      </c>
      <c r="AJ151" t="s">
        <v>1814</v>
      </c>
      <c r="AL151" t="s">
        <v>1815</v>
      </c>
      <c r="AM151">
        <v>999</v>
      </c>
      <c r="AN151" t="s">
        <v>1816</v>
      </c>
      <c r="AO151" t="s">
        <v>1791</v>
      </c>
      <c r="AP151">
        <v>999</v>
      </c>
      <c r="AQ151">
        <v>999</v>
      </c>
      <c r="AR151" t="s">
        <v>1800</v>
      </c>
      <c r="AT151" t="s">
        <v>1755</v>
      </c>
    </row>
    <row r="152" spans="2:46" ht="15">
      <c r="B152" t="s">
        <v>41</v>
      </c>
      <c r="C152">
        <v>19226</v>
      </c>
      <c r="D152" s="5">
        <v>2382</v>
      </c>
      <c r="E152" t="s">
        <v>793</v>
      </c>
      <c r="F152" t="s">
        <v>1809</v>
      </c>
      <c r="G152" t="s">
        <v>1810</v>
      </c>
      <c r="I152" t="s">
        <v>1811</v>
      </c>
      <c r="J152" t="s">
        <v>770</v>
      </c>
      <c r="K152">
        <v>999</v>
      </c>
      <c r="L152">
        <v>2010</v>
      </c>
      <c r="M152" t="s">
        <v>1812</v>
      </c>
      <c r="O152" t="s">
        <v>1802</v>
      </c>
      <c r="R152">
        <v>1.8</v>
      </c>
      <c r="S152" t="s">
        <v>1604</v>
      </c>
      <c r="T152" t="s">
        <v>1787</v>
      </c>
      <c r="U152">
        <v>999</v>
      </c>
      <c r="V152">
        <v>999</v>
      </c>
      <c r="W152">
        <v>0.9</v>
      </c>
      <c r="X152">
        <v>999</v>
      </c>
      <c r="Y152">
        <v>4</v>
      </c>
      <c r="Z152">
        <v>999</v>
      </c>
      <c r="AB152">
        <v>999</v>
      </c>
      <c r="AC152">
        <v>999</v>
      </c>
      <c r="AD152">
        <v>999</v>
      </c>
      <c r="AE152">
        <v>999</v>
      </c>
      <c r="AF152">
        <v>999</v>
      </c>
      <c r="AG152">
        <v>999</v>
      </c>
      <c r="AH152" t="s">
        <v>1813</v>
      </c>
      <c r="AI152" t="s">
        <v>1651</v>
      </c>
      <c r="AJ152" t="s">
        <v>1814</v>
      </c>
      <c r="AL152" t="s">
        <v>1815</v>
      </c>
      <c r="AM152">
        <v>999</v>
      </c>
      <c r="AN152" t="s">
        <v>1816</v>
      </c>
      <c r="AO152" t="s">
        <v>1791</v>
      </c>
      <c r="AP152">
        <v>999</v>
      </c>
      <c r="AQ152">
        <v>999</v>
      </c>
      <c r="AR152" t="s">
        <v>1803</v>
      </c>
      <c r="AT152" t="s">
        <v>1755</v>
      </c>
    </row>
    <row r="153" spans="2:46" ht="15">
      <c r="B153" t="s">
        <v>41</v>
      </c>
      <c r="C153">
        <v>19226</v>
      </c>
      <c r="D153" s="5">
        <v>2382</v>
      </c>
      <c r="E153" t="s">
        <v>793</v>
      </c>
      <c r="F153" t="s">
        <v>1809</v>
      </c>
      <c r="G153" t="s">
        <v>1810</v>
      </c>
      <c r="I153" t="s">
        <v>1811</v>
      </c>
      <c r="J153" t="s">
        <v>770</v>
      </c>
      <c r="K153">
        <v>999</v>
      </c>
      <c r="L153">
        <v>2010</v>
      </c>
      <c r="M153" t="s">
        <v>1812</v>
      </c>
      <c r="O153" t="s">
        <v>1664</v>
      </c>
      <c r="R153">
        <v>59.8</v>
      </c>
      <c r="S153" t="s">
        <v>1752</v>
      </c>
      <c r="T153" t="s">
        <v>1787</v>
      </c>
      <c r="U153">
        <v>999</v>
      </c>
      <c r="V153">
        <v>999</v>
      </c>
      <c r="W153">
        <v>3.8</v>
      </c>
      <c r="X153">
        <v>999</v>
      </c>
      <c r="Y153">
        <v>32</v>
      </c>
      <c r="Z153">
        <f>296+625</f>
        <v>921</v>
      </c>
      <c r="AB153" t="s">
        <v>1616</v>
      </c>
      <c r="AC153">
        <v>50</v>
      </c>
      <c r="AD153" t="s">
        <v>1617</v>
      </c>
      <c r="AE153">
        <v>0</v>
      </c>
      <c r="AF153" t="s">
        <v>1666</v>
      </c>
      <c r="AG153">
        <v>0.9</v>
      </c>
      <c r="AH153" t="s">
        <v>1813</v>
      </c>
      <c r="AI153" t="s">
        <v>1804</v>
      </c>
      <c r="AJ153" t="s">
        <v>1814</v>
      </c>
      <c r="AL153" t="s">
        <v>1815</v>
      </c>
      <c r="AM153">
        <v>999</v>
      </c>
      <c r="AN153" t="s">
        <v>1816</v>
      </c>
      <c r="AO153" t="s">
        <v>1791</v>
      </c>
      <c r="AP153">
        <v>999</v>
      </c>
      <c r="AQ153">
        <v>999</v>
      </c>
      <c r="AR153" t="s">
        <v>1668</v>
      </c>
      <c r="AT153" t="s">
        <v>1755</v>
      </c>
    </row>
    <row r="154" spans="2:46" ht="15">
      <c r="B154" t="s">
        <v>41</v>
      </c>
      <c r="C154">
        <v>19226</v>
      </c>
      <c r="D154" s="5">
        <v>2382</v>
      </c>
      <c r="E154" t="s">
        <v>793</v>
      </c>
      <c r="F154" t="s">
        <v>1809</v>
      </c>
      <c r="G154" t="s">
        <v>1810</v>
      </c>
      <c r="I154" t="s">
        <v>1811</v>
      </c>
      <c r="J154" t="s">
        <v>770</v>
      </c>
      <c r="K154">
        <v>999</v>
      </c>
      <c r="L154">
        <v>2010</v>
      </c>
      <c r="M154" t="s">
        <v>1812</v>
      </c>
      <c r="O154" t="s">
        <v>1805</v>
      </c>
      <c r="R154">
        <v>35.1</v>
      </c>
      <c r="S154" t="s">
        <v>1604</v>
      </c>
      <c r="T154" t="s">
        <v>1787</v>
      </c>
      <c r="U154">
        <v>999</v>
      </c>
      <c r="V154">
        <v>999</v>
      </c>
      <c r="W154">
        <v>13</v>
      </c>
      <c r="X154">
        <v>999</v>
      </c>
      <c r="Y154">
        <v>4</v>
      </c>
      <c r="Z154">
        <v>296</v>
      </c>
      <c r="AB154" t="s">
        <v>1627</v>
      </c>
      <c r="AC154">
        <v>5</v>
      </c>
      <c r="AD154">
        <v>999</v>
      </c>
      <c r="AE154">
        <v>999</v>
      </c>
      <c r="AF154">
        <v>999</v>
      </c>
      <c r="AG154">
        <v>999</v>
      </c>
      <c r="AH154" t="s">
        <v>1813</v>
      </c>
      <c r="AI154" t="s">
        <v>1651</v>
      </c>
      <c r="AJ154" t="s">
        <v>1814</v>
      </c>
      <c r="AL154" t="s">
        <v>1815</v>
      </c>
      <c r="AM154">
        <v>999</v>
      </c>
      <c r="AN154" t="s">
        <v>1816</v>
      </c>
      <c r="AO154" t="s">
        <v>1791</v>
      </c>
      <c r="AP154">
        <v>999</v>
      </c>
      <c r="AQ154">
        <v>999</v>
      </c>
      <c r="AR154" t="s">
        <v>1806</v>
      </c>
      <c r="AT154" t="s">
        <v>1755</v>
      </c>
    </row>
    <row r="155" spans="2:46" ht="15">
      <c r="B155" t="s">
        <v>41</v>
      </c>
      <c r="C155">
        <v>19226</v>
      </c>
      <c r="D155" s="5">
        <v>2382</v>
      </c>
      <c r="E155" t="s">
        <v>793</v>
      </c>
      <c r="F155" t="s">
        <v>1809</v>
      </c>
      <c r="G155" t="s">
        <v>1810</v>
      </c>
      <c r="I155" t="s">
        <v>1811</v>
      </c>
      <c r="J155" t="s">
        <v>770</v>
      </c>
      <c r="K155">
        <v>999</v>
      </c>
      <c r="L155">
        <v>2010</v>
      </c>
      <c r="M155" t="s">
        <v>1812</v>
      </c>
      <c r="O155" t="s">
        <v>1807</v>
      </c>
      <c r="R155">
        <v>14.4</v>
      </c>
      <c r="S155" t="s">
        <v>1604</v>
      </c>
      <c r="T155" t="s">
        <v>1787</v>
      </c>
      <c r="U155">
        <v>999</v>
      </c>
      <c r="V155">
        <v>999</v>
      </c>
      <c r="W155">
        <v>2.8</v>
      </c>
      <c r="X155">
        <v>999</v>
      </c>
      <c r="Y155">
        <v>4</v>
      </c>
      <c r="Z155">
        <f>296+625</f>
        <v>921</v>
      </c>
      <c r="AB155">
        <v>999</v>
      </c>
      <c r="AC155">
        <v>999</v>
      </c>
      <c r="AD155">
        <v>999</v>
      </c>
      <c r="AE155">
        <v>999</v>
      </c>
      <c r="AF155">
        <v>999</v>
      </c>
      <c r="AG155">
        <v>999</v>
      </c>
      <c r="AH155" t="s">
        <v>1813</v>
      </c>
      <c r="AI155" t="s">
        <v>1651</v>
      </c>
      <c r="AJ155" t="s">
        <v>1814</v>
      </c>
      <c r="AL155" t="s">
        <v>1815</v>
      </c>
      <c r="AM155">
        <v>999</v>
      </c>
      <c r="AN155" t="s">
        <v>1816</v>
      </c>
      <c r="AO155" t="s">
        <v>1791</v>
      </c>
      <c r="AP155">
        <v>999</v>
      </c>
      <c r="AQ155">
        <v>999</v>
      </c>
      <c r="AR155" t="s">
        <v>1668</v>
      </c>
      <c r="AT155" t="s">
        <v>1755</v>
      </c>
    </row>
    <row r="156" spans="2:46" ht="15">
      <c r="B156" t="s">
        <v>41</v>
      </c>
      <c r="C156">
        <v>19226</v>
      </c>
      <c r="D156" s="5">
        <v>2382</v>
      </c>
      <c r="E156" t="s">
        <v>793</v>
      </c>
      <c r="F156" t="s">
        <v>1809</v>
      </c>
      <c r="G156" t="s">
        <v>1810</v>
      </c>
      <c r="I156" t="s">
        <v>1811</v>
      </c>
      <c r="J156" t="s">
        <v>770</v>
      </c>
      <c r="K156">
        <v>999</v>
      </c>
      <c r="L156">
        <v>2010</v>
      </c>
      <c r="M156" t="s">
        <v>1812</v>
      </c>
      <c r="O156" t="s">
        <v>1808</v>
      </c>
      <c r="R156">
        <v>9</v>
      </c>
      <c r="S156" t="s">
        <v>1604</v>
      </c>
      <c r="T156" t="s">
        <v>1787</v>
      </c>
      <c r="U156">
        <v>999</v>
      </c>
      <c r="V156">
        <v>999</v>
      </c>
      <c r="W156">
        <v>5</v>
      </c>
      <c r="X156">
        <v>999</v>
      </c>
      <c r="Y156">
        <v>4</v>
      </c>
      <c r="Z156">
        <f>296+625</f>
        <v>921</v>
      </c>
      <c r="AB156">
        <v>999</v>
      </c>
      <c r="AC156">
        <v>999</v>
      </c>
      <c r="AD156">
        <v>999</v>
      </c>
      <c r="AE156">
        <v>999</v>
      </c>
      <c r="AF156">
        <v>999</v>
      </c>
      <c r="AG156">
        <v>999</v>
      </c>
      <c r="AH156" t="s">
        <v>1813</v>
      </c>
      <c r="AI156" t="s">
        <v>1651</v>
      </c>
      <c r="AJ156" t="s">
        <v>1814</v>
      </c>
      <c r="AL156" t="s">
        <v>1815</v>
      </c>
      <c r="AM156">
        <v>999</v>
      </c>
      <c r="AN156" t="s">
        <v>1816</v>
      </c>
      <c r="AO156" t="s">
        <v>1791</v>
      </c>
      <c r="AP156">
        <v>999</v>
      </c>
      <c r="AQ156">
        <v>999</v>
      </c>
      <c r="AR156" t="s">
        <v>1668</v>
      </c>
      <c r="AT156" t="s">
        <v>1755</v>
      </c>
    </row>
    <row r="157" spans="2:46" ht="15">
      <c r="B157" t="s">
        <v>41</v>
      </c>
      <c r="C157">
        <v>19227</v>
      </c>
      <c r="D157" s="5">
        <v>2382</v>
      </c>
      <c r="E157" t="s">
        <v>799</v>
      </c>
      <c r="F157" t="s">
        <v>1817</v>
      </c>
      <c r="G157" t="s">
        <v>1818</v>
      </c>
      <c r="I157" t="s">
        <v>1819</v>
      </c>
      <c r="J157" t="s">
        <v>770</v>
      </c>
      <c r="K157">
        <v>999</v>
      </c>
      <c r="L157">
        <v>2010</v>
      </c>
      <c r="M157" t="s">
        <v>1820</v>
      </c>
      <c r="O157" t="s">
        <v>1786</v>
      </c>
      <c r="R157">
        <v>16.8</v>
      </c>
      <c r="S157" t="s">
        <v>1604</v>
      </c>
      <c r="T157" t="s">
        <v>1787</v>
      </c>
      <c r="U157">
        <v>999</v>
      </c>
      <c r="V157">
        <v>999</v>
      </c>
      <c r="W157">
        <v>9.5</v>
      </c>
      <c r="X157">
        <v>999</v>
      </c>
      <c r="Y157">
        <v>4</v>
      </c>
      <c r="Z157">
        <v>999</v>
      </c>
      <c r="AB157">
        <v>999</v>
      </c>
      <c r="AC157">
        <v>999</v>
      </c>
      <c r="AD157">
        <v>999</v>
      </c>
      <c r="AE157">
        <v>999</v>
      </c>
      <c r="AF157">
        <v>999</v>
      </c>
      <c r="AG157">
        <v>999</v>
      </c>
      <c r="AH157" t="s">
        <v>1821</v>
      </c>
      <c r="AI157" t="s">
        <v>1651</v>
      </c>
      <c r="AJ157" t="s">
        <v>1822</v>
      </c>
      <c r="AL157" t="s">
        <v>1823</v>
      </c>
      <c r="AM157" t="s">
        <v>1824</v>
      </c>
      <c r="AN157" t="s">
        <v>1825</v>
      </c>
      <c r="AO157" t="s">
        <v>1791</v>
      </c>
      <c r="AP157">
        <v>999</v>
      </c>
      <c r="AQ157">
        <v>999</v>
      </c>
      <c r="AR157" t="s">
        <v>1792</v>
      </c>
      <c r="AT157" t="s">
        <v>1755</v>
      </c>
    </row>
    <row r="158" spans="2:46" ht="15">
      <c r="B158" t="s">
        <v>41</v>
      </c>
      <c r="C158">
        <v>19227</v>
      </c>
      <c r="D158" s="5">
        <v>2382</v>
      </c>
      <c r="E158" t="s">
        <v>799</v>
      </c>
      <c r="F158" t="s">
        <v>1817</v>
      </c>
      <c r="G158" t="s">
        <v>1818</v>
      </c>
      <c r="I158" t="s">
        <v>1819</v>
      </c>
      <c r="J158" t="s">
        <v>770</v>
      </c>
      <c r="K158">
        <v>999</v>
      </c>
      <c r="L158">
        <v>2010</v>
      </c>
      <c r="M158" t="s">
        <v>1820</v>
      </c>
      <c r="O158" t="s">
        <v>1799</v>
      </c>
      <c r="R158">
        <v>0</v>
      </c>
      <c r="S158" t="s">
        <v>1604</v>
      </c>
      <c r="T158" t="s">
        <v>1787</v>
      </c>
      <c r="U158">
        <v>999</v>
      </c>
      <c r="V158">
        <v>999</v>
      </c>
      <c r="W158">
        <v>0</v>
      </c>
      <c r="X158">
        <v>999</v>
      </c>
      <c r="Y158">
        <v>4</v>
      </c>
      <c r="Z158">
        <v>999</v>
      </c>
      <c r="AB158">
        <v>999</v>
      </c>
      <c r="AC158">
        <v>999</v>
      </c>
      <c r="AD158">
        <v>999</v>
      </c>
      <c r="AE158">
        <v>999</v>
      </c>
      <c r="AF158">
        <v>999</v>
      </c>
      <c r="AG158">
        <v>999</v>
      </c>
      <c r="AH158" t="s">
        <v>1821</v>
      </c>
      <c r="AI158" t="s">
        <v>1651</v>
      </c>
      <c r="AJ158" t="s">
        <v>1822</v>
      </c>
      <c r="AL158" t="s">
        <v>1823</v>
      </c>
      <c r="AM158" t="s">
        <v>1824</v>
      </c>
      <c r="AN158" t="s">
        <v>1825</v>
      </c>
      <c r="AO158" t="s">
        <v>1791</v>
      </c>
      <c r="AP158">
        <v>999</v>
      </c>
      <c r="AQ158">
        <v>999</v>
      </c>
      <c r="AR158" t="s">
        <v>1800</v>
      </c>
      <c r="AT158" t="s">
        <v>1755</v>
      </c>
    </row>
    <row r="159" spans="2:46" ht="15">
      <c r="B159" t="s">
        <v>41</v>
      </c>
      <c r="C159">
        <v>19227</v>
      </c>
      <c r="D159" s="5">
        <v>2382</v>
      </c>
      <c r="E159" t="s">
        <v>799</v>
      </c>
      <c r="F159" t="s">
        <v>1817</v>
      </c>
      <c r="G159" t="s">
        <v>1818</v>
      </c>
      <c r="I159" t="s">
        <v>1819</v>
      </c>
      <c r="J159" t="s">
        <v>770</v>
      </c>
      <c r="K159">
        <v>999</v>
      </c>
      <c r="L159">
        <v>2010</v>
      </c>
      <c r="M159" t="s">
        <v>1820</v>
      </c>
      <c r="O159" t="s">
        <v>1801</v>
      </c>
      <c r="R159">
        <v>11.7</v>
      </c>
      <c r="S159" t="s">
        <v>1604</v>
      </c>
      <c r="T159" t="s">
        <v>1787</v>
      </c>
      <c r="U159">
        <v>999</v>
      </c>
      <c r="V159">
        <v>999</v>
      </c>
      <c r="W159">
        <v>1.8</v>
      </c>
      <c r="X159">
        <v>999</v>
      </c>
      <c r="Y159">
        <v>4</v>
      </c>
      <c r="Z159">
        <v>625</v>
      </c>
      <c r="AB159">
        <v>999</v>
      </c>
      <c r="AC159">
        <v>999</v>
      </c>
      <c r="AD159">
        <v>999</v>
      </c>
      <c r="AE159">
        <v>999</v>
      </c>
      <c r="AF159">
        <v>999</v>
      </c>
      <c r="AG159">
        <v>999</v>
      </c>
      <c r="AH159" t="s">
        <v>1821</v>
      </c>
      <c r="AI159" t="s">
        <v>1651</v>
      </c>
      <c r="AJ159" t="s">
        <v>1822</v>
      </c>
      <c r="AL159" t="s">
        <v>1823</v>
      </c>
      <c r="AM159" t="s">
        <v>1824</v>
      </c>
      <c r="AN159" t="s">
        <v>1825</v>
      </c>
      <c r="AO159" t="s">
        <v>1791</v>
      </c>
      <c r="AP159">
        <v>999</v>
      </c>
      <c r="AQ159">
        <v>999</v>
      </c>
      <c r="AR159" t="s">
        <v>1800</v>
      </c>
      <c r="AT159" t="s">
        <v>1755</v>
      </c>
    </row>
    <row r="160" spans="2:46" ht="15">
      <c r="B160" t="s">
        <v>41</v>
      </c>
      <c r="C160">
        <v>19227</v>
      </c>
      <c r="D160" s="5">
        <v>2382</v>
      </c>
      <c r="E160" t="s">
        <v>799</v>
      </c>
      <c r="F160" t="s">
        <v>1817</v>
      </c>
      <c r="G160" t="s">
        <v>1818</v>
      </c>
      <c r="I160" t="s">
        <v>1819</v>
      </c>
      <c r="J160" t="s">
        <v>770</v>
      </c>
      <c r="K160">
        <v>999</v>
      </c>
      <c r="L160">
        <v>2010</v>
      </c>
      <c r="M160" t="s">
        <v>1820</v>
      </c>
      <c r="O160" t="s">
        <v>1802</v>
      </c>
      <c r="R160">
        <v>5.2</v>
      </c>
      <c r="S160" t="s">
        <v>1604</v>
      </c>
      <c r="T160" t="s">
        <v>1787</v>
      </c>
      <c r="U160">
        <v>999</v>
      </c>
      <c r="V160">
        <v>999</v>
      </c>
      <c r="W160">
        <v>4.4000000000000004</v>
      </c>
      <c r="X160">
        <v>999</v>
      </c>
      <c r="Y160">
        <v>4</v>
      </c>
      <c r="Z160">
        <v>999</v>
      </c>
      <c r="AB160">
        <v>999</v>
      </c>
      <c r="AC160">
        <v>999</v>
      </c>
      <c r="AD160">
        <v>999</v>
      </c>
      <c r="AE160">
        <v>999</v>
      </c>
      <c r="AF160">
        <v>999</v>
      </c>
      <c r="AG160">
        <v>999</v>
      </c>
      <c r="AH160" t="s">
        <v>1821</v>
      </c>
      <c r="AI160" t="s">
        <v>1651</v>
      </c>
      <c r="AJ160" t="s">
        <v>1822</v>
      </c>
      <c r="AL160" t="s">
        <v>1823</v>
      </c>
      <c r="AM160" t="s">
        <v>1824</v>
      </c>
      <c r="AN160" t="s">
        <v>1825</v>
      </c>
      <c r="AO160" t="s">
        <v>1791</v>
      </c>
      <c r="AP160">
        <v>999</v>
      </c>
      <c r="AQ160">
        <v>999</v>
      </c>
      <c r="AR160" t="s">
        <v>1803</v>
      </c>
      <c r="AT160" t="s">
        <v>1755</v>
      </c>
    </row>
    <row r="161" spans="2:46" ht="15">
      <c r="B161" t="s">
        <v>41</v>
      </c>
      <c r="C161">
        <v>19227</v>
      </c>
      <c r="D161" s="5">
        <v>2382</v>
      </c>
      <c r="E161" t="s">
        <v>799</v>
      </c>
      <c r="F161" t="s">
        <v>1817</v>
      </c>
      <c r="G161" t="s">
        <v>1818</v>
      </c>
      <c r="I161" t="s">
        <v>1819</v>
      </c>
      <c r="J161" t="s">
        <v>770</v>
      </c>
      <c r="K161">
        <v>999</v>
      </c>
      <c r="L161">
        <v>2010</v>
      </c>
      <c r="M161" t="s">
        <v>1820</v>
      </c>
      <c r="O161" t="s">
        <v>1664</v>
      </c>
      <c r="R161">
        <v>50.8</v>
      </c>
      <c r="S161" t="s">
        <v>1752</v>
      </c>
      <c r="T161" t="s">
        <v>1787</v>
      </c>
      <c r="U161">
        <v>999</v>
      </c>
      <c r="V161">
        <v>999</v>
      </c>
      <c r="W161">
        <v>2.7</v>
      </c>
      <c r="X161">
        <v>999</v>
      </c>
      <c r="Y161">
        <v>32</v>
      </c>
      <c r="Z161">
        <f>699+625</f>
        <v>1324</v>
      </c>
      <c r="AB161" t="s">
        <v>1616</v>
      </c>
      <c r="AC161">
        <v>50</v>
      </c>
      <c r="AD161" t="s">
        <v>1617</v>
      </c>
      <c r="AE161">
        <v>0</v>
      </c>
      <c r="AF161" t="s">
        <v>1666</v>
      </c>
      <c r="AG161">
        <v>1</v>
      </c>
      <c r="AH161" t="s">
        <v>1821</v>
      </c>
      <c r="AI161" t="s">
        <v>1804</v>
      </c>
      <c r="AJ161" t="s">
        <v>1822</v>
      </c>
      <c r="AL161" t="s">
        <v>1823</v>
      </c>
      <c r="AM161" t="s">
        <v>1824</v>
      </c>
      <c r="AN161" t="s">
        <v>1825</v>
      </c>
      <c r="AO161" t="s">
        <v>1791</v>
      </c>
      <c r="AP161">
        <v>999</v>
      </c>
      <c r="AQ161">
        <v>999</v>
      </c>
      <c r="AR161" t="s">
        <v>1668</v>
      </c>
      <c r="AT161" t="s">
        <v>1755</v>
      </c>
    </row>
    <row r="162" spans="2:46" ht="15">
      <c r="B162" t="s">
        <v>41</v>
      </c>
      <c r="C162">
        <v>19227</v>
      </c>
      <c r="D162" s="5">
        <v>2382</v>
      </c>
      <c r="E162" t="s">
        <v>799</v>
      </c>
      <c r="F162" t="s">
        <v>1817</v>
      </c>
      <c r="G162" t="s">
        <v>1818</v>
      </c>
      <c r="I162" t="s">
        <v>1819</v>
      </c>
      <c r="J162" t="s">
        <v>770</v>
      </c>
      <c r="K162">
        <v>999</v>
      </c>
      <c r="L162">
        <v>2010</v>
      </c>
      <c r="M162" t="s">
        <v>1820</v>
      </c>
      <c r="O162" t="s">
        <v>1805</v>
      </c>
      <c r="R162">
        <v>89.6</v>
      </c>
      <c r="S162" t="s">
        <v>1604</v>
      </c>
      <c r="T162" t="s">
        <v>1787</v>
      </c>
      <c r="U162">
        <v>999</v>
      </c>
      <c r="V162">
        <v>999</v>
      </c>
      <c r="W162">
        <v>7</v>
      </c>
      <c r="X162">
        <v>999</v>
      </c>
      <c r="Y162">
        <v>4</v>
      </c>
      <c r="Z162">
        <v>699</v>
      </c>
      <c r="AB162" t="s">
        <v>1627</v>
      </c>
      <c r="AC162">
        <v>5</v>
      </c>
      <c r="AD162">
        <v>999</v>
      </c>
      <c r="AE162">
        <v>999</v>
      </c>
      <c r="AF162">
        <v>999</v>
      </c>
      <c r="AG162">
        <v>999</v>
      </c>
      <c r="AH162" t="s">
        <v>1821</v>
      </c>
      <c r="AI162" t="s">
        <v>1651</v>
      </c>
      <c r="AJ162" t="s">
        <v>1822</v>
      </c>
      <c r="AL162" t="s">
        <v>1823</v>
      </c>
      <c r="AM162" t="s">
        <v>1824</v>
      </c>
      <c r="AN162" t="s">
        <v>1825</v>
      </c>
      <c r="AO162" t="s">
        <v>1791</v>
      </c>
      <c r="AP162">
        <v>999</v>
      </c>
      <c r="AQ162">
        <v>999</v>
      </c>
      <c r="AR162" t="s">
        <v>1806</v>
      </c>
      <c r="AT162" t="s">
        <v>1755</v>
      </c>
    </row>
    <row r="163" spans="2:46" ht="15">
      <c r="B163" t="s">
        <v>41</v>
      </c>
      <c r="C163">
        <v>19227</v>
      </c>
      <c r="D163" s="5">
        <v>2382</v>
      </c>
      <c r="E163" t="s">
        <v>799</v>
      </c>
      <c r="F163" t="s">
        <v>1817</v>
      </c>
      <c r="G163" t="s">
        <v>1818</v>
      </c>
      <c r="I163" t="s">
        <v>1819</v>
      </c>
      <c r="J163" t="s">
        <v>770</v>
      </c>
      <c r="K163">
        <v>999</v>
      </c>
      <c r="L163">
        <v>2010</v>
      </c>
      <c r="M163" t="s">
        <v>1820</v>
      </c>
      <c r="O163" t="s">
        <v>1807</v>
      </c>
      <c r="R163">
        <v>11.8</v>
      </c>
      <c r="S163" t="s">
        <v>1604</v>
      </c>
      <c r="T163" t="s">
        <v>1787</v>
      </c>
      <c r="U163">
        <v>999</v>
      </c>
      <c r="V163">
        <v>999</v>
      </c>
      <c r="W163">
        <v>0.9</v>
      </c>
      <c r="X163">
        <v>999</v>
      </c>
      <c r="Y163">
        <v>4</v>
      </c>
      <c r="Z163">
        <f>699+625</f>
        <v>1324</v>
      </c>
      <c r="AB163">
        <v>999</v>
      </c>
      <c r="AC163">
        <v>999</v>
      </c>
      <c r="AD163">
        <v>999</v>
      </c>
      <c r="AE163">
        <v>999</v>
      </c>
      <c r="AF163">
        <v>999</v>
      </c>
      <c r="AG163">
        <v>999</v>
      </c>
      <c r="AH163" t="s">
        <v>1821</v>
      </c>
      <c r="AI163" t="s">
        <v>1651</v>
      </c>
      <c r="AJ163" t="s">
        <v>1822</v>
      </c>
      <c r="AL163" t="s">
        <v>1823</v>
      </c>
      <c r="AM163" t="s">
        <v>1824</v>
      </c>
      <c r="AN163" t="s">
        <v>1825</v>
      </c>
      <c r="AO163" t="s">
        <v>1791</v>
      </c>
      <c r="AP163">
        <v>999</v>
      </c>
      <c r="AQ163">
        <v>999</v>
      </c>
      <c r="AR163" t="s">
        <v>1668</v>
      </c>
      <c r="AT163" t="s">
        <v>1755</v>
      </c>
    </row>
    <row r="164" spans="2:46" ht="15">
      <c r="B164" t="s">
        <v>41</v>
      </c>
      <c r="C164">
        <v>19227</v>
      </c>
      <c r="D164" s="5">
        <v>2382</v>
      </c>
      <c r="E164" t="s">
        <v>799</v>
      </c>
      <c r="F164" t="s">
        <v>1817</v>
      </c>
      <c r="G164" t="s">
        <v>1818</v>
      </c>
      <c r="I164" t="s">
        <v>1819</v>
      </c>
      <c r="J164" t="s">
        <v>770</v>
      </c>
      <c r="K164">
        <v>999</v>
      </c>
      <c r="L164">
        <v>2010</v>
      </c>
      <c r="M164" t="s">
        <v>1820</v>
      </c>
      <c r="O164" t="s">
        <v>1808</v>
      </c>
      <c r="R164">
        <v>7.8</v>
      </c>
      <c r="S164" t="s">
        <v>1604</v>
      </c>
      <c r="T164" t="s">
        <v>1787</v>
      </c>
      <c r="U164">
        <v>999</v>
      </c>
      <c r="V164">
        <v>999</v>
      </c>
      <c r="W164">
        <v>2.2999999999999998</v>
      </c>
      <c r="X164">
        <v>999</v>
      </c>
      <c r="Y164">
        <v>4</v>
      </c>
      <c r="Z164">
        <f>699+625</f>
        <v>1324</v>
      </c>
      <c r="AB164">
        <v>999</v>
      </c>
      <c r="AC164">
        <v>999</v>
      </c>
      <c r="AD164">
        <v>999</v>
      </c>
      <c r="AE164">
        <v>999</v>
      </c>
      <c r="AF164">
        <v>999</v>
      </c>
      <c r="AG164">
        <v>999</v>
      </c>
      <c r="AH164" t="s">
        <v>1821</v>
      </c>
      <c r="AI164" t="s">
        <v>1651</v>
      </c>
      <c r="AJ164" t="s">
        <v>1822</v>
      </c>
      <c r="AL164" t="s">
        <v>1823</v>
      </c>
      <c r="AM164" t="s">
        <v>1824</v>
      </c>
      <c r="AN164" t="s">
        <v>1825</v>
      </c>
      <c r="AO164" t="s">
        <v>1791</v>
      </c>
      <c r="AP164">
        <v>999</v>
      </c>
      <c r="AQ164">
        <v>999</v>
      </c>
      <c r="AR164" t="s">
        <v>1668</v>
      </c>
      <c r="AT164" t="s">
        <v>1755</v>
      </c>
    </row>
    <row r="165" spans="2:46" ht="15">
      <c r="B165" t="s">
        <v>78</v>
      </c>
      <c r="C165">
        <v>3121</v>
      </c>
      <c r="D165" s="5">
        <v>2383</v>
      </c>
      <c r="E165" t="s">
        <v>810</v>
      </c>
      <c r="F165">
        <v>11514</v>
      </c>
      <c r="J165" t="s">
        <v>1826</v>
      </c>
      <c r="L165">
        <v>999</v>
      </c>
      <c r="M165">
        <v>30</v>
      </c>
      <c r="O165" t="s">
        <v>1727</v>
      </c>
      <c r="R165">
        <v>52.56</v>
      </c>
      <c r="S165" t="s">
        <v>1648</v>
      </c>
      <c r="T165" t="s">
        <v>1827</v>
      </c>
      <c r="U165">
        <v>999</v>
      </c>
      <c r="V165">
        <v>999</v>
      </c>
      <c r="W165">
        <v>23.44</v>
      </c>
      <c r="X165">
        <v>999</v>
      </c>
      <c r="Y165">
        <v>49</v>
      </c>
      <c r="Z165">
        <v>999</v>
      </c>
      <c r="AB165" t="s">
        <v>1627</v>
      </c>
      <c r="AC165">
        <v>30</v>
      </c>
      <c r="AD165">
        <v>999</v>
      </c>
      <c r="AE165">
        <v>999</v>
      </c>
      <c r="AF165">
        <v>999</v>
      </c>
      <c r="AG165">
        <v>999</v>
      </c>
      <c r="AH165">
        <v>999</v>
      </c>
      <c r="AI165">
        <v>999</v>
      </c>
      <c r="AJ165">
        <v>999</v>
      </c>
      <c r="AK165">
        <v>999</v>
      </c>
      <c r="AL165" t="s">
        <v>1701</v>
      </c>
      <c r="AM165">
        <v>999</v>
      </c>
      <c r="AN165">
        <v>999</v>
      </c>
      <c r="AO165">
        <v>999</v>
      </c>
      <c r="AP165">
        <v>999</v>
      </c>
      <c r="AQ165">
        <v>999</v>
      </c>
      <c r="AT165" t="s">
        <v>1828</v>
      </c>
    </row>
    <row r="166" spans="2:46" ht="15">
      <c r="B166" t="s">
        <v>78</v>
      </c>
      <c r="C166">
        <v>3121</v>
      </c>
      <c r="D166" s="5">
        <v>2383</v>
      </c>
      <c r="E166" t="s">
        <v>810</v>
      </c>
      <c r="F166">
        <v>11514</v>
      </c>
      <c r="J166" t="s">
        <v>1826</v>
      </c>
      <c r="L166">
        <v>999</v>
      </c>
      <c r="M166">
        <v>30</v>
      </c>
      <c r="O166" t="s">
        <v>1647</v>
      </c>
      <c r="R166">
        <v>3.95</v>
      </c>
      <c r="S166" t="s">
        <v>1648</v>
      </c>
      <c r="T166" t="s">
        <v>1827</v>
      </c>
      <c r="U166">
        <v>999</v>
      </c>
      <c r="V166">
        <v>999</v>
      </c>
      <c r="W166">
        <v>1.76</v>
      </c>
      <c r="X166">
        <v>999</v>
      </c>
      <c r="Y166">
        <v>49</v>
      </c>
      <c r="Z166">
        <v>999</v>
      </c>
      <c r="AB166">
        <v>999</v>
      </c>
      <c r="AC166">
        <v>999</v>
      </c>
      <c r="AD166">
        <v>999</v>
      </c>
      <c r="AE166">
        <v>999</v>
      </c>
      <c r="AF166">
        <v>999</v>
      </c>
      <c r="AG166">
        <v>999</v>
      </c>
      <c r="AH166">
        <v>999</v>
      </c>
      <c r="AI166">
        <v>999</v>
      </c>
      <c r="AJ166" t="s">
        <v>1829</v>
      </c>
      <c r="AK166">
        <v>1</v>
      </c>
      <c r="AL166" t="s">
        <v>1701</v>
      </c>
      <c r="AM166">
        <v>999</v>
      </c>
      <c r="AN166">
        <v>999</v>
      </c>
      <c r="AO166">
        <v>999</v>
      </c>
      <c r="AP166">
        <v>999</v>
      </c>
      <c r="AQ166">
        <v>999</v>
      </c>
      <c r="AT166" t="s">
        <v>1828</v>
      </c>
    </row>
    <row r="167" spans="2:46" ht="15">
      <c r="B167" t="s">
        <v>41</v>
      </c>
      <c r="C167" t="s">
        <v>816</v>
      </c>
      <c r="D167" s="8">
        <v>2902</v>
      </c>
      <c r="E167" t="s">
        <v>817</v>
      </c>
      <c r="F167">
        <v>11111</v>
      </c>
      <c r="I167" t="s">
        <v>1830</v>
      </c>
      <c r="J167" t="s">
        <v>1831</v>
      </c>
      <c r="K167">
        <v>7</v>
      </c>
      <c r="L167">
        <v>2010</v>
      </c>
      <c r="M167">
        <v>7</v>
      </c>
      <c r="N167">
        <v>999</v>
      </c>
      <c r="O167" t="s">
        <v>1664</v>
      </c>
      <c r="R167">
        <v>7.5</v>
      </c>
      <c r="S167" t="s">
        <v>1752</v>
      </c>
      <c r="T167" t="s">
        <v>1787</v>
      </c>
      <c r="U167">
        <v>999</v>
      </c>
      <c r="V167">
        <v>999</v>
      </c>
      <c r="W167">
        <v>0.8</v>
      </c>
      <c r="X167">
        <v>999</v>
      </c>
      <c r="Y167">
        <v>5</v>
      </c>
      <c r="Z167" t="s">
        <v>1832</v>
      </c>
      <c r="AA167" t="s">
        <v>1833</v>
      </c>
      <c r="AB167" t="s">
        <v>1616</v>
      </c>
      <c r="AC167">
        <v>5</v>
      </c>
      <c r="AD167" t="s">
        <v>1617</v>
      </c>
      <c r="AE167">
        <v>0</v>
      </c>
      <c r="AF167" t="s">
        <v>1666</v>
      </c>
      <c r="AH167" t="s">
        <v>1711</v>
      </c>
      <c r="AI167" t="s">
        <v>1667</v>
      </c>
      <c r="AJ167" t="s">
        <v>1834</v>
      </c>
      <c r="AK167">
        <v>3</v>
      </c>
      <c r="AL167" t="s">
        <v>1701</v>
      </c>
      <c r="AM167">
        <v>999</v>
      </c>
      <c r="AN167">
        <v>999</v>
      </c>
      <c r="AO167">
        <v>999</v>
      </c>
      <c r="AP167">
        <v>999</v>
      </c>
      <c r="AQ167">
        <v>999</v>
      </c>
      <c r="AR167" t="s">
        <v>1668</v>
      </c>
      <c r="AS167">
        <v>999</v>
      </c>
    </row>
    <row r="168" spans="2:46" ht="15">
      <c r="B168" t="s">
        <v>41</v>
      </c>
      <c r="C168" t="s">
        <v>816</v>
      </c>
      <c r="D168" s="8">
        <v>2902</v>
      </c>
      <c r="E168" t="s">
        <v>817</v>
      </c>
      <c r="F168">
        <v>11111</v>
      </c>
      <c r="I168" t="s">
        <v>1830</v>
      </c>
      <c r="J168" t="s">
        <v>1831</v>
      </c>
      <c r="K168">
        <v>7</v>
      </c>
      <c r="L168">
        <v>2010</v>
      </c>
      <c r="M168">
        <v>7</v>
      </c>
      <c r="N168">
        <v>999</v>
      </c>
      <c r="O168" t="s">
        <v>1664</v>
      </c>
      <c r="R168">
        <v>7.7</v>
      </c>
      <c r="S168" t="s">
        <v>1752</v>
      </c>
      <c r="T168" t="s">
        <v>1787</v>
      </c>
      <c r="U168">
        <v>999</v>
      </c>
      <c r="V168">
        <v>999</v>
      </c>
      <c r="W168">
        <v>0.7</v>
      </c>
      <c r="X168">
        <v>999</v>
      </c>
      <c r="Y168">
        <v>5</v>
      </c>
      <c r="Z168" t="s">
        <v>1832</v>
      </c>
      <c r="AA168" t="s">
        <v>1833</v>
      </c>
      <c r="AB168" t="s">
        <v>1616</v>
      </c>
      <c r="AC168">
        <v>10</v>
      </c>
      <c r="AD168" t="s">
        <v>1617</v>
      </c>
      <c r="AE168">
        <v>5</v>
      </c>
      <c r="AF168" t="s">
        <v>1666</v>
      </c>
      <c r="AH168" t="s">
        <v>1711</v>
      </c>
      <c r="AI168" t="s">
        <v>1667</v>
      </c>
      <c r="AJ168" t="s">
        <v>1834</v>
      </c>
      <c r="AK168">
        <v>3</v>
      </c>
      <c r="AL168" t="s">
        <v>1701</v>
      </c>
      <c r="AM168">
        <v>999</v>
      </c>
      <c r="AN168">
        <v>999</v>
      </c>
      <c r="AO168">
        <v>999</v>
      </c>
      <c r="AP168">
        <v>999</v>
      </c>
      <c r="AQ168">
        <v>999</v>
      </c>
      <c r="AR168" t="s">
        <v>1668</v>
      </c>
      <c r="AS168">
        <v>999</v>
      </c>
    </row>
    <row r="169" spans="2:46" ht="15">
      <c r="B169" t="s">
        <v>41</v>
      </c>
      <c r="C169" t="s">
        <v>816</v>
      </c>
      <c r="D169" s="8">
        <v>2902</v>
      </c>
      <c r="E169" t="s">
        <v>817</v>
      </c>
      <c r="F169">
        <v>11111</v>
      </c>
      <c r="I169" t="s">
        <v>1830</v>
      </c>
      <c r="J169" t="s">
        <v>1831</v>
      </c>
      <c r="K169">
        <v>7</v>
      </c>
      <c r="L169">
        <v>2010</v>
      </c>
      <c r="M169">
        <v>7</v>
      </c>
      <c r="N169">
        <v>999</v>
      </c>
      <c r="O169" t="s">
        <v>1664</v>
      </c>
      <c r="R169">
        <v>13.9</v>
      </c>
      <c r="S169" t="s">
        <v>1752</v>
      </c>
      <c r="T169" t="s">
        <v>1787</v>
      </c>
      <c r="U169">
        <v>999</v>
      </c>
      <c r="V169">
        <v>999</v>
      </c>
      <c r="W169">
        <v>1</v>
      </c>
      <c r="X169">
        <v>999</v>
      </c>
      <c r="Y169">
        <v>5</v>
      </c>
      <c r="Z169" t="s">
        <v>1832</v>
      </c>
      <c r="AA169" t="s">
        <v>1833</v>
      </c>
      <c r="AB169" t="s">
        <v>1616</v>
      </c>
      <c r="AC169">
        <v>20</v>
      </c>
      <c r="AD169" t="s">
        <v>1617</v>
      </c>
      <c r="AE169">
        <v>10</v>
      </c>
      <c r="AF169" t="s">
        <v>1666</v>
      </c>
      <c r="AH169" t="s">
        <v>1835</v>
      </c>
      <c r="AI169" t="s">
        <v>1667</v>
      </c>
      <c r="AJ169" t="s">
        <v>1834</v>
      </c>
      <c r="AK169">
        <v>3</v>
      </c>
      <c r="AL169" t="s">
        <v>1701</v>
      </c>
      <c r="AM169">
        <v>999</v>
      </c>
      <c r="AN169">
        <v>999</v>
      </c>
      <c r="AO169">
        <v>999</v>
      </c>
      <c r="AP169">
        <v>999</v>
      </c>
      <c r="AQ169">
        <v>999</v>
      </c>
      <c r="AR169" t="s">
        <v>1668</v>
      </c>
      <c r="AS169">
        <v>999</v>
      </c>
    </row>
    <row r="170" spans="2:46" ht="15">
      <c r="B170" t="s">
        <v>41</v>
      </c>
      <c r="C170" t="s">
        <v>816</v>
      </c>
      <c r="D170" s="8">
        <v>2902</v>
      </c>
      <c r="E170" t="s">
        <v>817</v>
      </c>
      <c r="F170">
        <v>11111</v>
      </c>
      <c r="I170" t="s">
        <v>1830</v>
      </c>
      <c r="J170" t="s">
        <v>1831</v>
      </c>
      <c r="K170">
        <v>7</v>
      </c>
      <c r="L170">
        <v>2010</v>
      </c>
      <c r="M170">
        <v>7</v>
      </c>
      <c r="N170">
        <v>999</v>
      </c>
      <c r="O170" t="s">
        <v>1664</v>
      </c>
      <c r="R170">
        <v>14.6</v>
      </c>
      <c r="S170" t="s">
        <v>1752</v>
      </c>
      <c r="T170" t="s">
        <v>1787</v>
      </c>
      <c r="U170">
        <v>999</v>
      </c>
      <c r="V170">
        <v>999</v>
      </c>
      <c r="W170">
        <v>1.4</v>
      </c>
      <c r="X170">
        <v>999</v>
      </c>
      <c r="Y170">
        <v>5</v>
      </c>
      <c r="Z170" t="s">
        <v>1832</v>
      </c>
      <c r="AA170" t="s">
        <v>1833</v>
      </c>
      <c r="AB170" t="s">
        <v>1616</v>
      </c>
      <c r="AC170">
        <v>30</v>
      </c>
      <c r="AD170" t="s">
        <v>1617</v>
      </c>
      <c r="AE170">
        <v>20</v>
      </c>
      <c r="AF170" t="s">
        <v>1666</v>
      </c>
      <c r="AH170" t="s">
        <v>1835</v>
      </c>
      <c r="AI170" t="s">
        <v>1667</v>
      </c>
      <c r="AJ170" t="s">
        <v>1834</v>
      </c>
      <c r="AK170">
        <v>3</v>
      </c>
      <c r="AL170" t="s">
        <v>1701</v>
      </c>
      <c r="AM170">
        <v>999</v>
      </c>
      <c r="AN170">
        <v>999</v>
      </c>
      <c r="AO170">
        <v>999</v>
      </c>
      <c r="AP170">
        <v>999</v>
      </c>
      <c r="AQ170">
        <v>999</v>
      </c>
      <c r="AR170" t="s">
        <v>1668</v>
      </c>
      <c r="AS170">
        <v>999</v>
      </c>
    </row>
    <row r="171" spans="2:46" ht="15">
      <c r="B171" t="s">
        <v>41</v>
      </c>
      <c r="C171" t="s">
        <v>816</v>
      </c>
      <c r="D171" s="8">
        <v>2902</v>
      </c>
      <c r="E171" t="s">
        <v>817</v>
      </c>
      <c r="F171">
        <v>11111</v>
      </c>
      <c r="I171" t="s">
        <v>1830</v>
      </c>
      <c r="J171" t="s">
        <v>1831</v>
      </c>
      <c r="K171">
        <v>7</v>
      </c>
      <c r="L171">
        <v>2010</v>
      </c>
      <c r="M171">
        <v>7</v>
      </c>
      <c r="N171">
        <v>999</v>
      </c>
      <c r="O171" t="s">
        <v>1664</v>
      </c>
      <c r="R171">
        <v>24.7</v>
      </c>
      <c r="S171" t="s">
        <v>1752</v>
      </c>
      <c r="T171" t="s">
        <v>1787</v>
      </c>
      <c r="U171">
        <v>999</v>
      </c>
      <c r="V171">
        <v>999</v>
      </c>
      <c r="W171">
        <v>1.9</v>
      </c>
      <c r="X171">
        <v>999</v>
      </c>
      <c r="Y171">
        <v>5</v>
      </c>
      <c r="Z171" t="s">
        <v>1832</v>
      </c>
      <c r="AA171" t="s">
        <v>1833</v>
      </c>
      <c r="AB171" t="s">
        <v>1616</v>
      </c>
      <c r="AC171">
        <v>50</v>
      </c>
      <c r="AD171" t="s">
        <v>1617</v>
      </c>
      <c r="AE171">
        <v>30</v>
      </c>
      <c r="AF171" t="s">
        <v>1666</v>
      </c>
      <c r="AH171" t="s">
        <v>1729</v>
      </c>
      <c r="AI171" t="s">
        <v>1667</v>
      </c>
      <c r="AJ171" t="s">
        <v>1834</v>
      </c>
      <c r="AK171">
        <v>3</v>
      </c>
      <c r="AL171" t="s">
        <v>1701</v>
      </c>
      <c r="AM171">
        <v>999</v>
      </c>
      <c r="AN171">
        <v>999</v>
      </c>
      <c r="AO171">
        <v>999</v>
      </c>
      <c r="AP171">
        <v>999</v>
      </c>
      <c r="AQ171">
        <v>999</v>
      </c>
      <c r="AR171" t="s">
        <v>1668</v>
      </c>
      <c r="AS171">
        <v>999</v>
      </c>
    </row>
    <row r="172" spans="2:46" ht="15">
      <c r="B172" t="s">
        <v>41</v>
      </c>
      <c r="C172">
        <v>19321</v>
      </c>
      <c r="D172" s="6">
        <v>2960</v>
      </c>
      <c r="E172" t="s">
        <v>819</v>
      </c>
      <c r="F172" t="s">
        <v>1836</v>
      </c>
      <c r="G172" t="s">
        <v>1837</v>
      </c>
      <c r="I172">
        <v>999</v>
      </c>
      <c r="J172" t="s">
        <v>1838</v>
      </c>
      <c r="K172">
        <v>999</v>
      </c>
      <c r="L172">
        <v>2010</v>
      </c>
      <c r="M172">
        <v>999</v>
      </c>
      <c r="O172" t="s">
        <v>1664</v>
      </c>
      <c r="R172">
        <v>45.6</v>
      </c>
      <c r="S172" t="s">
        <v>1768</v>
      </c>
      <c r="T172" t="s">
        <v>1615</v>
      </c>
      <c r="U172">
        <v>999</v>
      </c>
      <c r="V172">
        <v>999</v>
      </c>
      <c r="W172">
        <v>999</v>
      </c>
      <c r="X172">
        <v>999</v>
      </c>
      <c r="Z172">
        <v>999</v>
      </c>
      <c r="AB172" t="s">
        <v>1616</v>
      </c>
      <c r="AC172">
        <v>10</v>
      </c>
      <c r="AD172" t="s">
        <v>1617</v>
      </c>
      <c r="AE172">
        <v>0</v>
      </c>
      <c r="AF172" t="s">
        <v>1666</v>
      </c>
      <c r="AG172">
        <v>999</v>
      </c>
      <c r="AH172">
        <v>999</v>
      </c>
      <c r="AI172" t="s">
        <v>1667</v>
      </c>
      <c r="AJ172" t="s">
        <v>1839</v>
      </c>
      <c r="AK172">
        <v>4</v>
      </c>
      <c r="AL172">
        <v>999</v>
      </c>
      <c r="AM172">
        <v>999</v>
      </c>
      <c r="AN172">
        <v>999</v>
      </c>
      <c r="AO172" t="s">
        <v>1840</v>
      </c>
      <c r="AP172">
        <v>999</v>
      </c>
      <c r="AQ172">
        <v>999</v>
      </c>
      <c r="AR172" t="s">
        <v>1668</v>
      </c>
    </row>
    <row r="173" spans="2:46" ht="15">
      <c r="B173" t="s">
        <v>41</v>
      </c>
      <c r="C173">
        <v>19321</v>
      </c>
      <c r="D173" s="6">
        <v>2960</v>
      </c>
      <c r="E173" t="s">
        <v>819</v>
      </c>
      <c r="F173" t="s">
        <v>1836</v>
      </c>
      <c r="G173" t="s">
        <v>1837</v>
      </c>
      <c r="I173">
        <v>999</v>
      </c>
      <c r="J173" t="s">
        <v>1838</v>
      </c>
      <c r="K173">
        <v>999</v>
      </c>
      <c r="L173">
        <v>2010</v>
      </c>
      <c r="M173">
        <v>999</v>
      </c>
      <c r="O173" t="s">
        <v>1664</v>
      </c>
      <c r="R173">
        <v>40.5</v>
      </c>
      <c r="S173" t="s">
        <v>1768</v>
      </c>
      <c r="T173" t="s">
        <v>1615</v>
      </c>
      <c r="U173">
        <v>999</v>
      </c>
      <c r="V173">
        <v>999</v>
      </c>
      <c r="W173">
        <v>999</v>
      </c>
      <c r="X173">
        <v>999</v>
      </c>
      <c r="Z173">
        <v>999</v>
      </c>
      <c r="AB173" t="s">
        <v>1616</v>
      </c>
      <c r="AC173">
        <v>20</v>
      </c>
      <c r="AD173" t="s">
        <v>1617</v>
      </c>
      <c r="AE173">
        <v>10</v>
      </c>
      <c r="AF173" t="s">
        <v>1666</v>
      </c>
      <c r="AG173">
        <v>999</v>
      </c>
      <c r="AH173">
        <v>999</v>
      </c>
      <c r="AI173" t="s">
        <v>1667</v>
      </c>
      <c r="AJ173" t="s">
        <v>1839</v>
      </c>
      <c r="AK173">
        <v>4</v>
      </c>
      <c r="AL173">
        <v>999</v>
      </c>
      <c r="AM173">
        <v>999</v>
      </c>
      <c r="AN173">
        <v>999</v>
      </c>
      <c r="AO173" t="s">
        <v>1840</v>
      </c>
      <c r="AP173">
        <v>999</v>
      </c>
      <c r="AQ173">
        <v>999</v>
      </c>
      <c r="AR173" t="s">
        <v>1668</v>
      </c>
    </row>
    <row r="174" spans="2:46" ht="15">
      <c r="B174" t="s">
        <v>41</v>
      </c>
      <c r="C174">
        <v>19321</v>
      </c>
      <c r="D174" s="6">
        <v>2960</v>
      </c>
      <c r="E174" t="s">
        <v>819</v>
      </c>
      <c r="F174" t="s">
        <v>1841</v>
      </c>
      <c r="G174" t="s">
        <v>1842</v>
      </c>
      <c r="I174" t="s">
        <v>1843</v>
      </c>
      <c r="J174" t="s">
        <v>1843</v>
      </c>
      <c r="K174">
        <v>999</v>
      </c>
      <c r="L174">
        <v>2010</v>
      </c>
      <c r="M174">
        <v>999</v>
      </c>
      <c r="O174" t="s">
        <v>1664</v>
      </c>
      <c r="R174">
        <v>21.1</v>
      </c>
      <c r="S174" t="s">
        <v>1768</v>
      </c>
      <c r="T174" t="s">
        <v>1615</v>
      </c>
      <c r="U174">
        <v>999</v>
      </c>
      <c r="V174">
        <v>999</v>
      </c>
      <c r="W174">
        <v>999</v>
      </c>
      <c r="X174">
        <v>999</v>
      </c>
      <c r="Z174">
        <v>999</v>
      </c>
      <c r="AB174" t="s">
        <v>1616</v>
      </c>
      <c r="AC174">
        <v>10</v>
      </c>
      <c r="AD174" t="s">
        <v>1617</v>
      </c>
      <c r="AE174">
        <v>0</v>
      </c>
      <c r="AF174" t="s">
        <v>1666</v>
      </c>
      <c r="AG174">
        <v>999</v>
      </c>
      <c r="AH174">
        <v>999</v>
      </c>
      <c r="AI174" t="s">
        <v>1667</v>
      </c>
      <c r="AJ174" t="s">
        <v>1682</v>
      </c>
      <c r="AK174">
        <v>1</v>
      </c>
      <c r="AL174" t="s">
        <v>710</v>
      </c>
      <c r="AM174" t="s">
        <v>1651</v>
      </c>
      <c r="AN174" t="s">
        <v>1651</v>
      </c>
      <c r="AO174" t="s">
        <v>1651</v>
      </c>
      <c r="AP174" t="s">
        <v>1651</v>
      </c>
      <c r="AQ174" t="s">
        <v>1651</v>
      </c>
      <c r="AR174" t="s">
        <v>1668</v>
      </c>
      <c r="AT174" t="s">
        <v>1844</v>
      </c>
    </row>
    <row r="175" spans="2:46" ht="15">
      <c r="B175" t="s">
        <v>41</v>
      </c>
      <c r="C175">
        <v>19321</v>
      </c>
      <c r="D175" s="6">
        <v>2960</v>
      </c>
      <c r="E175" t="s">
        <v>819</v>
      </c>
      <c r="F175" t="s">
        <v>1841</v>
      </c>
      <c r="G175" t="s">
        <v>1842</v>
      </c>
      <c r="I175" t="s">
        <v>1843</v>
      </c>
      <c r="J175" t="s">
        <v>1843</v>
      </c>
      <c r="K175">
        <v>999</v>
      </c>
      <c r="L175">
        <v>2010</v>
      </c>
      <c r="M175">
        <v>999</v>
      </c>
      <c r="O175" t="s">
        <v>1664</v>
      </c>
      <c r="R175">
        <v>19.8</v>
      </c>
      <c r="S175" t="s">
        <v>1768</v>
      </c>
      <c r="T175" t="s">
        <v>1615</v>
      </c>
      <c r="U175">
        <v>999</v>
      </c>
      <c r="V175">
        <v>999</v>
      </c>
      <c r="W175">
        <v>999</v>
      </c>
      <c r="X175">
        <v>999</v>
      </c>
      <c r="Z175">
        <v>999</v>
      </c>
      <c r="AB175" t="s">
        <v>1616</v>
      </c>
      <c r="AC175">
        <v>20</v>
      </c>
      <c r="AD175" t="s">
        <v>1617</v>
      </c>
      <c r="AE175">
        <v>10</v>
      </c>
      <c r="AF175" t="s">
        <v>1666</v>
      </c>
      <c r="AG175">
        <v>999</v>
      </c>
      <c r="AH175">
        <v>999</v>
      </c>
      <c r="AI175" t="s">
        <v>1667</v>
      </c>
      <c r="AJ175" t="s">
        <v>1682</v>
      </c>
      <c r="AK175">
        <v>1</v>
      </c>
      <c r="AL175" t="s">
        <v>710</v>
      </c>
      <c r="AM175" t="s">
        <v>1651</v>
      </c>
      <c r="AN175" t="s">
        <v>1651</v>
      </c>
      <c r="AO175" t="s">
        <v>1651</v>
      </c>
      <c r="AP175" t="s">
        <v>1651</v>
      </c>
      <c r="AQ175" t="s">
        <v>1651</v>
      </c>
      <c r="AR175" t="s">
        <v>1668</v>
      </c>
      <c r="AT175" t="s">
        <v>1844</v>
      </c>
    </row>
    <row r="176" spans="2:46" ht="15">
      <c r="B176" t="s">
        <v>41</v>
      </c>
      <c r="C176">
        <v>19321</v>
      </c>
      <c r="D176" s="6">
        <v>2960</v>
      </c>
      <c r="E176" t="s">
        <v>819</v>
      </c>
      <c r="F176" t="s">
        <v>1845</v>
      </c>
      <c r="G176" t="s">
        <v>1846</v>
      </c>
      <c r="I176" t="s">
        <v>1847</v>
      </c>
      <c r="J176" t="s">
        <v>1848</v>
      </c>
      <c r="K176">
        <v>14</v>
      </c>
      <c r="L176">
        <v>2010</v>
      </c>
      <c r="M176">
        <v>14</v>
      </c>
      <c r="O176" t="s">
        <v>1664</v>
      </c>
      <c r="R176">
        <v>34.200000000000003</v>
      </c>
      <c r="S176" t="s">
        <v>1768</v>
      </c>
      <c r="T176" t="s">
        <v>1615</v>
      </c>
      <c r="U176">
        <v>999</v>
      </c>
      <c r="V176">
        <v>999</v>
      </c>
      <c r="W176">
        <v>999</v>
      </c>
      <c r="X176">
        <v>999</v>
      </c>
      <c r="Z176" t="s">
        <v>1849</v>
      </c>
      <c r="AB176" t="s">
        <v>1616</v>
      </c>
      <c r="AC176">
        <v>10</v>
      </c>
      <c r="AD176" t="s">
        <v>1617</v>
      </c>
      <c r="AE176">
        <v>0</v>
      </c>
      <c r="AF176" t="s">
        <v>1666</v>
      </c>
      <c r="AG176">
        <v>999</v>
      </c>
      <c r="AH176">
        <v>999</v>
      </c>
      <c r="AI176" t="s">
        <v>1667</v>
      </c>
      <c r="AJ176" t="s">
        <v>1850</v>
      </c>
      <c r="AK176">
        <v>5</v>
      </c>
      <c r="AL176" t="s">
        <v>1851</v>
      </c>
      <c r="AM176">
        <v>999</v>
      </c>
      <c r="AN176">
        <v>999</v>
      </c>
      <c r="AO176">
        <v>999</v>
      </c>
      <c r="AP176">
        <v>999</v>
      </c>
      <c r="AQ176" t="s">
        <v>1852</v>
      </c>
      <c r="AR176" t="s">
        <v>1668</v>
      </c>
      <c r="AT176" t="s">
        <v>1853</v>
      </c>
    </row>
    <row r="177" spans="2:46" ht="15">
      <c r="B177" t="s">
        <v>41</v>
      </c>
      <c r="C177">
        <v>19321</v>
      </c>
      <c r="D177" s="6">
        <v>2960</v>
      </c>
      <c r="E177" t="s">
        <v>819</v>
      </c>
      <c r="F177" t="s">
        <v>1845</v>
      </c>
      <c r="G177" t="s">
        <v>1846</v>
      </c>
      <c r="I177" t="s">
        <v>1847</v>
      </c>
      <c r="J177" t="s">
        <v>1848</v>
      </c>
      <c r="K177">
        <v>14</v>
      </c>
      <c r="L177">
        <v>2010</v>
      </c>
      <c r="M177">
        <v>14</v>
      </c>
      <c r="O177" t="s">
        <v>1664</v>
      </c>
      <c r="R177">
        <v>23.3</v>
      </c>
      <c r="S177" t="s">
        <v>1768</v>
      </c>
      <c r="T177" t="s">
        <v>1615</v>
      </c>
      <c r="U177">
        <v>999</v>
      </c>
      <c r="V177">
        <v>999</v>
      </c>
      <c r="W177">
        <v>999</v>
      </c>
      <c r="X177">
        <v>999</v>
      </c>
      <c r="Z177" t="s">
        <v>1849</v>
      </c>
      <c r="AB177" t="s">
        <v>1616</v>
      </c>
      <c r="AC177">
        <v>20</v>
      </c>
      <c r="AD177" t="s">
        <v>1617</v>
      </c>
      <c r="AE177">
        <v>10</v>
      </c>
      <c r="AF177" t="s">
        <v>1666</v>
      </c>
      <c r="AG177">
        <v>999</v>
      </c>
      <c r="AH177">
        <v>999</v>
      </c>
      <c r="AI177" t="s">
        <v>1667</v>
      </c>
      <c r="AJ177" t="s">
        <v>1850</v>
      </c>
      <c r="AK177">
        <v>5</v>
      </c>
      <c r="AL177" t="s">
        <v>1851</v>
      </c>
      <c r="AM177">
        <v>999</v>
      </c>
      <c r="AN177">
        <v>999</v>
      </c>
      <c r="AO177">
        <v>999</v>
      </c>
      <c r="AP177">
        <v>999</v>
      </c>
      <c r="AQ177" t="s">
        <v>1852</v>
      </c>
      <c r="AR177" t="s">
        <v>1668</v>
      </c>
      <c r="AT177" t="s">
        <v>1853</v>
      </c>
    </row>
    <row r="178" spans="2:46" ht="15">
      <c r="B178" t="s">
        <v>78</v>
      </c>
      <c r="C178">
        <v>3082</v>
      </c>
      <c r="D178" s="5">
        <v>3052</v>
      </c>
      <c r="E178" t="s">
        <v>821</v>
      </c>
      <c r="F178">
        <v>12170</v>
      </c>
      <c r="G178" t="s">
        <v>1854</v>
      </c>
      <c r="J178" t="s">
        <v>770</v>
      </c>
      <c r="L178" t="s">
        <v>1766</v>
      </c>
      <c r="M178">
        <v>3</v>
      </c>
      <c r="O178" t="s">
        <v>1611</v>
      </c>
      <c r="R178">
        <v>12.7</v>
      </c>
      <c r="S178" t="s">
        <v>1604</v>
      </c>
      <c r="T178" t="s">
        <v>1615</v>
      </c>
      <c r="W178">
        <v>1.6</v>
      </c>
      <c r="Y178">
        <v>3</v>
      </c>
      <c r="Z178">
        <v>1516</v>
      </c>
      <c r="AB178">
        <v>999</v>
      </c>
      <c r="AH178" t="s">
        <v>1703</v>
      </c>
      <c r="AJ178">
        <v>999</v>
      </c>
      <c r="AK178">
        <v>999</v>
      </c>
      <c r="AL178" t="s">
        <v>1701</v>
      </c>
      <c r="AO178" t="s">
        <v>1855</v>
      </c>
    </row>
    <row r="179" spans="2:46" ht="15">
      <c r="B179" t="s">
        <v>78</v>
      </c>
      <c r="C179">
        <v>3082</v>
      </c>
      <c r="D179" s="5">
        <v>3052</v>
      </c>
      <c r="E179" t="s">
        <v>821</v>
      </c>
      <c r="F179">
        <v>12170</v>
      </c>
      <c r="G179" t="s">
        <v>1854</v>
      </c>
      <c r="J179" t="s">
        <v>770</v>
      </c>
      <c r="L179" t="s">
        <v>1766</v>
      </c>
      <c r="M179">
        <v>3</v>
      </c>
      <c r="O179" t="s">
        <v>1856</v>
      </c>
      <c r="R179">
        <v>0.56999999999999995</v>
      </c>
      <c r="S179" t="s">
        <v>1604</v>
      </c>
      <c r="T179" t="s">
        <v>1615</v>
      </c>
      <c r="W179">
        <v>0.04</v>
      </c>
      <c r="Y179">
        <v>3</v>
      </c>
      <c r="Z179">
        <v>1500</v>
      </c>
      <c r="AB179">
        <v>999</v>
      </c>
      <c r="AH179" t="s">
        <v>1703</v>
      </c>
      <c r="AJ179" t="s">
        <v>1608</v>
      </c>
      <c r="AK179">
        <v>1</v>
      </c>
      <c r="AL179" t="s">
        <v>1701</v>
      </c>
      <c r="AO179" t="s">
        <v>1855</v>
      </c>
    </row>
    <row r="180" spans="2:46" ht="15">
      <c r="B180" t="s">
        <v>78</v>
      </c>
      <c r="C180">
        <v>3082</v>
      </c>
      <c r="D180" s="5">
        <v>3052</v>
      </c>
      <c r="E180" t="s">
        <v>821</v>
      </c>
      <c r="F180">
        <v>12171</v>
      </c>
      <c r="G180" t="s">
        <v>1857</v>
      </c>
      <c r="J180" t="s">
        <v>770</v>
      </c>
      <c r="L180" t="s">
        <v>1766</v>
      </c>
      <c r="M180">
        <v>15</v>
      </c>
      <c r="O180" t="s">
        <v>1611</v>
      </c>
      <c r="R180">
        <v>135</v>
      </c>
      <c r="S180" t="s">
        <v>1604</v>
      </c>
      <c r="T180" t="s">
        <v>1615</v>
      </c>
      <c r="W180">
        <v>43.7</v>
      </c>
      <c r="Y180">
        <v>3</v>
      </c>
      <c r="Z180">
        <v>1135</v>
      </c>
      <c r="AB180">
        <v>999</v>
      </c>
      <c r="AH180" t="s">
        <v>1703</v>
      </c>
      <c r="AJ180">
        <v>999</v>
      </c>
      <c r="AK180">
        <v>999</v>
      </c>
      <c r="AL180" t="s">
        <v>1701</v>
      </c>
      <c r="AO180" t="s">
        <v>1855</v>
      </c>
    </row>
    <row r="181" spans="2:46" ht="15">
      <c r="B181" t="s">
        <v>78</v>
      </c>
      <c r="C181">
        <v>3082</v>
      </c>
      <c r="D181" s="5">
        <v>3052</v>
      </c>
      <c r="E181" t="s">
        <v>821</v>
      </c>
      <c r="F181">
        <v>12171</v>
      </c>
      <c r="G181" t="s">
        <v>1857</v>
      </c>
      <c r="J181" t="s">
        <v>770</v>
      </c>
      <c r="L181" t="s">
        <v>1766</v>
      </c>
      <c r="M181">
        <v>15</v>
      </c>
      <c r="O181" t="s">
        <v>1856</v>
      </c>
      <c r="R181">
        <v>0.26</v>
      </c>
      <c r="S181" t="s">
        <v>1604</v>
      </c>
      <c r="T181" t="s">
        <v>1615</v>
      </c>
      <c r="W181">
        <v>0.08</v>
      </c>
      <c r="Y181">
        <v>3</v>
      </c>
      <c r="Z181">
        <v>1100</v>
      </c>
      <c r="AB181">
        <v>999</v>
      </c>
      <c r="AH181" t="s">
        <v>1703</v>
      </c>
      <c r="AJ181" t="s">
        <v>1608</v>
      </c>
      <c r="AK181">
        <v>1</v>
      </c>
      <c r="AL181" t="s">
        <v>1701</v>
      </c>
      <c r="AO181" t="s">
        <v>1855</v>
      </c>
    </row>
    <row r="182" spans="2:46" ht="15">
      <c r="B182" t="s">
        <v>78</v>
      </c>
      <c r="C182">
        <v>3082</v>
      </c>
      <c r="D182" s="5">
        <v>3052</v>
      </c>
      <c r="E182" t="s">
        <v>821</v>
      </c>
      <c r="F182">
        <v>12172</v>
      </c>
      <c r="G182" t="s">
        <v>1858</v>
      </c>
      <c r="J182" t="s">
        <v>770</v>
      </c>
      <c r="L182" t="s">
        <v>1766</v>
      </c>
      <c r="M182">
        <v>30</v>
      </c>
      <c r="O182" t="s">
        <v>1611</v>
      </c>
      <c r="R182">
        <v>185.2</v>
      </c>
      <c r="S182" t="s">
        <v>1604</v>
      </c>
      <c r="T182" t="s">
        <v>1615</v>
      </c>
      <c r="W182">
        <v>27.3</v>
      </c>
      <c r="Y182">
        <v>3</v>
      </c>
      <c r="Z182">
        <v>926</v>
      </c>
      <c r="AB182">
        <v>999</v>
      </c>
      <c r="AH182" t="s">
        <v>1703</v>
      </c>
      <c r="AJ182">
        <v>999</v>
      </c>
      <c r="AK182">
        <v>999</v>
      </c>
      <c r="AL182" t="s">
        <v>1701</v>
      </c>
      <c r="AO182" t="s">
        <v>1855</v>
      </c>
    </row>
    <row r="183" spans="2:46" ht="15">
      <c r="B183" t="s">
        <v>78</v>
      </c>
      <c r="C183">
        <v>3082</v>
      </c>
      <c r="D183" s="5">
        <v>3052</v>
      </c>
      <c r="E183" t="s">
        <v>821</v>
      </c>
      <c r="F183">
        <v>12172</v>
      </c>
      <c r="G183" t="s">
        <v>1858</v>
      </c>
      <c r="J183" t="s">
        <v>770</v>
      </c>
      <c r="L183" t="s">
        <v>1766</v>
      </c>
      <c r="M183">
        <v>30</v>
      </c>
      <c r="O183" t="s">
        <v>1856</v>
      </c>
      <c r="R183">
        <v>0.49</v>
      </c>
      <c r="S183" t="s">
        <v>1604</v>
      </c>
      <c r="T183" t="s">
        <v>1615</v>
      </c>
      <c r="W183">
        <v>7.0000000000000007E-2</v>
      </c>
      <c r="Y183">
        <v>3</v>
      </c>
      <c r="Z183">
        <v>900</v>
      </c>
      <c r="AB183">
        <v>999</v>
      </c>
      <c r="AH183" t="s">
        <v>1703</v>
      </c>
      <c r="AJ183" t="s">
        <v>1608</v>
      </c>
      <c r="AK183">
        <v>1</v>
      </c>
      <c r="AL183" t="s">
        <v>1701</v>
      </c>
      <c r="AO183" t="s">
        <v>1855</v>
      </c>
    </row>
    <row r="184" spans="2:46" ht="15">
      <c r="B184" t="s">
        <v>78</v>
      </c>
      <c r="C184">
        <v>3082</v>
      </c>
      <c r="D184" s="5">
        <v>3052</v>
      </c>
      <c r="E184" t="s">
        <v>821</v>
      </c>
      <c r="F184">
        <v>12170</v>
      </c>
      <c r="G184" t="s">
        <v>1854</v>
      </c>
      <c r="J184" t="s">
        <v>770</v>
      </c>
      <c r="L184" t="s">
        <v>1766</v>
      </c>
      <c r="M184">
        <v>3</v>
      </c>
      <c r="O184" t="s">
        <v>1664</v>
      </c>
      <c r="R184">
        <v>34</v>
      </c>
      <c r="S184" t="s">
        <v>1604</v>
      </c>
      <c r="T184" t="s">
        <v>1665</v>
      </c>
      <c r="W184">
        <v>2.2999999999999998</v>
      </c>
      <c r="Y184">
        <v>3</v>
      </c>
      <c r="Z184">
        <v>1516</v>
      </c>
      <c r="AB184" t="s">
        <v>1616</v>
      </c>
      <c r="AC184">
        <v>20</v>
      </c>
      <c r="AD184" t="s">
        <v>1617</v>
      </c>
      <c r="AE184">
        <v>0</v>
      </c>
      <c r="AF184" t="s">
        <v>1666</v>
      </c>
      <c r="AG184">
        <v>999</v>
      </c>
      <c r="AH184" t="s">
        <v>1703</v>
      </c>
      <c r="AI184" t="s">
        <v>1859</v>
      </c>
      <c r="AJ184">
        <v>999</v>
      </c>
      <c r="AK184">
        <v>999</v>
      </c>
      <c r="AL184" t="s">
        <v>1701</v>
      </c>
      <c r="AO184" t="s">
        <v>1855</v>
      </c>
    </row>
    <row r="185" spans="2:46" ht="15">
      <c r="B185" t="s">
        <v>78</v>
      </c>
      <c r="C185">
        <v>3082</v>
      </c>
      <c r="D185" s="5">
        <v>3052</v>
      </c>
      <c r="E185" t="s">
        <v>821</v>
      </c>
      <c r="F185">
        <v>12171</v>
      </c>
      <c r="G185" t="s">
        <v>1857</v>
      </c>
      <c r="J185" t="s">
        <v>770</v>
      </c>
      <c r="L185" t="s">
        <v>1766</v>
      </c>
      <c r="M185">
        <v>15</v>
      </c>
      <c r="O185" t="s">
        <v>1664</v>
      </c>
      <c r="R185">
        <v>34.799999999999997</v>
      </c>
      <c r="S185" t="s">
        <v>1604</v>
      </c>
      <c r="T185" t="s">
        <v>1665</v>
      </c>
      <c r="W185">
        <v>0.2</v>
      </c>
      <c r="Y185">
        <v>3</v>
      </c>
      <c r="Z185">
        <v>1135</v>
      </c>
      <c r="AB185" t="s">
        <v>1616</v>
      </c>
      <c r="AC185">
        <v>20</v>
      </c>
      <c r="AD185" t="s">
        <v>1617</v>
      </c>
      <c r="AE185">
        <v>0</v>
      </c>
      <c r="AF185" t="s">
        <v>1666</v>
      </c>
      <c r="AG185">
        <v>999</v>
      </c>
      <c r="AH185" t="s">
        <v>1703</v>
      </c>
      <c r="AI185" t="s">
        <v>1859</v>
      </c>
      <c r="AJ185">
        <v>999</v>
      </c>
      <c r="AK185">
        <v>999</v>
      </c>
      <c r="AL185" t="s">
        <v>1701</v>
      </c>
      <c r="AO185" t="s">
        <v>1855</v>
      </c>
    </row>
    <row r="186" spans="2:46" ht="15">
      <c r="B186" t="s">
        <v>78</v>
      </c>
      <c r="C186">
        <v>3082</v>
      </c>
      <c r="D186" s="5">
        <v>3052</v>
      </c>
      <c r="E186" t="s">
        <v>821</v>
      </c>
      <c r="F186">
        <v>12172</v>
      </c>
      <c r="G186" t="s">
        <v>1858</v>
      </c>
      <c r="J186" t="s">
        <v>770</v>
      </c>
      <c r="L186" t="s">
        <v>1766</v>
      </c>
      <c r="M186">
        <v>30</v>
      </c>
      <c r="O186" t="s">
        <v>1664</v>
      </c>
      <c r="R186">
        <v>38.799999999999997</v>
      </c>
      <c r="S186" t="s">
        <v>1604</v>
      </c>
      <c r="T186" t="s">
        <v>1665</v>
      </c>
      <c r="W186">
        <v>3.1</v>
      </c>
      <c r="Y186">
        <v>3</v>
      </c>
      <c r="Z186">
        <v>926</v>
      </c>
      <c r="AB186" t="s">
        <v>1616</v>
      </c>
      <c r="AC186">
        <v>20</v>
      </c>
      <c r="AD186" t="s">
        <v>1617</v>
      </c>
      <c r="AE186">
        <v>0</v>
      </c>
      <c r="AF186" t="s">
        <v>1666</v>
      </c>
      <c r="AG186">
        <v>999</v>
      </c>
      <c r="AH186" t="s">
        <v>1703</v>
      </c>
      <c r="AI186" t="s">
        <v>1859</v>
      </c>
      <c r="AJ186">
        <v>999</v>
      </c>
      <c r="AK186">
        <v>999</v>
      </c>
      <c r="AL186" t="s">
        <v>1701</v>
      </c>
      <c r="AO186" t="s">
        <v>1855</v>
      </c>
    </row>
    <row r="187" spans="2:46" ht="15">
      <c r="B187" t="s">
        <v>78</v>
      </c>
      <c r="C187">
        <v>3082</v>
      </c>
      <c r="D187" s="5">
        <v>3052</v>
      </c>
      <c r="E187" t="s">
        <v>821</v>
      </c>
      <c r="F187">
        <v>12170</v>
      </c>
      <c r="G187" t="s">
        <v>1854</v>
      </c>
      <c r="J187" t="s">
        <v>770</v>
      </c>
      <c r="L187" t="s">
        <v>1766</v>
      </c>
      <c r="M187">
        <v>3</v>
      </c>
      <c r="O187" t="s">
        <v>1807</v>
      </c>
      <c r="R187">
        <v>3.57</v>
      </c>
      <c r="S187" t="s">
        <v>1604</v>
      </c>
      <c r="T187" t="s">
        <v>1615</v>
      </c>
      <c r="W187">
        <v>0.42</v>
      </c>
      <c r="Y187">
        <v>3</v>
      </c>
      <c r="Z187">
        <v>1516</v>
      </c>
      <c r="AB187">
        <v>999</v>
      </c>
      <c r="AH187" t="s">
        <v>1703</v>
      </c>
      <c r="AJ187">
        <v>999</v>
      </c>
      <c r="AK187">
        <v>999</v>
      </c>
      <c r="AL187" t="s">
        <v>1701</v>
      </c>
      <c r="AO187" t="s">
        <v>1855</v>
      </c>
    </row>
    <row r="188" spans="2:46" ht="15">
      <c r="B188" t="s">
        <v>78</v>
      </c>
      <c r="C188">
        <v>3082</v>
      </c>
      <c r="D188" s="5">
        <v>3052</v>
      </c>
      <c r="E188" t="s">
        <v>821</v>
      </c>
      <c r="F188">
        <v>12171</v>
      </c>
      <c r="G188" t="s">
        <v>1857</v>
      </c>
      <c r="J188" t="s">
        <v>770</v>
      </c>
      <c r="L188" t="s">
        <v>1766</v>
      </c>
      <c r="M188">
        <v>15</v>
      </c>
      <c r="O188" t="s">
        <v>1807</v>
      </c>
      <c r="R188">
        <v>5.78</v>
      </c>
      <c r="S188" t="s">
        <v>1604</v>
      </c>
      <c r="T188" t="s">
        <v>1615</v>
      </c>
      <c r="W188">
        <v>0.63</v>
      </c>
      <c r="Y188">
        <v>3</v>
      </c>
      <c r="Z188">
        <v>1135</v>
      </c>
      <c r="AB188">
        <v>999</v>
      </c>
      <c r="AH188" t="s">
        <v>1703</v>
      </c>
      <c r="AJ188">
        <v>999</v>
      </c>
      <c r="AK188">
        <v>999</v>
      </c>
      <c r="AL188" t="s">
        <v>1701</v>
      </c>
      <c r="AO188" t="s">
        <v>1855</v>
      </c>
    </row>
    <row r="189" spans="2:46" ht="15">
      <c r="B189" t="s">
        <v>78</v>
      </c>
      <c r="C189">
        <v>3082</v>
      </c>
      <c r="D189" s="5">
        <v>3052</v>
      </c>
      <c r="E189" t="s">
        <v>821</v>
      </c>
      <c r="F189">
        <v>12172</v>
      </c>
      <c r="G189" t="s">
        <v>1858</v>
      </c>
      <c r="J189" t="s">
        <v>770</v>
      </c>
      <c r="L189" t="s">
        <v>1766</v>
      </c>
      <c r="M189">
        <v>30</v>
      </c>
      <c r="O189" t="s">
        <v>1807</v>
      </c>
      <c r="R189">
        <v>5.89</v>
      </c>
      <c r="S189" t="s">
        <v>1604</v>
      </c>
      <c r="T189" t="s">
        <v>1615</v>
      </c>
      <c r="W189">
        <v>0.61</v>
      </c>
      <c r="Y189">
        <v>3</v>
      </c>
      <c r="Z189">
        <v>926</v>
      </c>
      <c r="AB189">
        <v>999</v>
      </c>
      <c r="AH189" t="s">
        <v>1703</v>
      </c>
      <c r="AJ189">
        <v>999</v>
      </c>
      <c r="AK189">
        <v>999</v>
      </c>
      <c r="AL189" t="s">
        <v>1701</v>
      </c>
      <c r="AO189" t="s">
        <v>1855</v>
      </c>
    </row>
    <row r="190" spans="2:46" ht="15">
      <c r="B190" t="s">
        <v>41</v>
      </c>
      <c r="C190">
        <v>17087</v>
      </c>
      <c r="D190" s="6">
        <v>3210</v>
      </c>
      <c r="E190" t="s">
        <v>829</v>
      </c>
      <c r="F190">
        <v>11386</v>
      </c>
      <c r="I190" t="s">
        <v>1860</v>
      </c>
      <c r="J190" t="s">
        <v>1861</v>
      </c>
      <c r="L190">
        <v>2011</v>
      </c>
      <c r="M190">
        <v>13</v>
      </c>
      <c r="O190" t="s">
        <v>1862</v>
      </c>
      <c r="R190">
        <v>31.53</v>
      </c>
      <c r="S190" t="s">
        <v>1863</v>
      </c>
      <c r="T190" t="s">
        <v>1705</v>
      </c>
      <c r="U190">
        <v>999</v>
      </c>
      <c r="V190">
        <v>999</v>
      </c>
      <c r="W190">
        <v>999</v>
      </c>
      <c r="X190">
        <v>999</v>
      </c>
      <c r="Y190">
        <v>3</v>
      </c>
      <c r="Z190" t="s">
        <v>1864</v>
      </c>
      <c r="AB190" t="s">
        <v>1616</v>
      </c>
      <c r="AC190" t="s">
        <v>1865</v>
      </c>
      <c r="AD190" t="s">
        <v>1617</v>
      </c>
      <c r="AE190">
        <v>0</v>
      </c>
      <c r="AF190" t="s">
        <v>1666</v>
      </c>
      <c r="AG190">
        <v>1.08</v>
      </c>
      <c r="AH190" t="s">
        <v>1866</v>
      </c>
      <c r="AI190" t="s">
        <v>1667</v>
      </c>
      <c r="AJ190" t="s">
        <v>1682</v>
      </c>
      <c r="AK190">
        <v>1</v>
      </c>
      <c r="AL190" t="s">
        <v>710</v>
      </c>
      <c r="AM190" t="s">
        <v>1867</v>
      </c>
      <c r="AN190" t="s">
        <v>1868</v>
      </c>
      <c r="AO190" t="s">
        <v>1869</v>
      </c>
      <c r="AP190">
        <v>999</v>
      </c>
      <c r="AQ190">
        <v>999</v>
      </c>
      <c r="AR190" t="s">
        <v>1668</v>
      </c>
      <c r="AT190" t="s">
        <v>1870</v>
      </c>
    </row>
    <row r="191" spans="2:46" ht="15">
      <c r="B191" t="s">
        <v>41</v>
      </c>
      <c r="C191">
        <v>17087</v>
      </c>
      <c r="D191" s="6">
        <v>3210</v>
      </c>
      <c r="E191" t="s">
        <v>829</v>
      </c>
      <c r="F191">
        <v>11386</v>
      </c>
      <c r="I191" t="s">
        <v>1860</v>
      </c>
      <c r="J191" t="s">
        <v>1861</v>
      </c>
      <c r="L191">
        <v>2011</v>
      </c>
      <c r="M191">
        <v>13</v>
      </c>
      <c r="O191" t="s">
        <v>1862</v>
      </c>
      <c r="R191">
        <v>18.54</v>
      </c>
      <c r="S191" t="s">
        <v>1863</v>
      </c>
      <c r="T191" t="s">
        <v>1705</v>
      </c>
      <c r="U191">
        <v>999</v>
      </c>
      <c r="V191">
        <v>999</v>
      </c>
      <c r="W191">
        <v>999</v>
      </c>
      <c r="X191">
        <v>999</v>
      </c>
      <c r="Y191">
        <v>3</v>
      </c>
      <c r="Z191" t="s">
        <v>1864</v>
      </c>
      <c r="AB191" t="s">
        <v>1616</v>
      </c>
      <c r="AC191" t="s">
        <v>1871</v>
      </c>
      <c r="AD191" t="s">
        <v>1617</v>
      </c>
      <c r="AE191" t="s">
        <v>1865</v>
      </c>
      <c r="AF191" t="s">
        <v>1666</v>
      </c>
      <c r="AG191">
        <v>1.01</v>
      </c>
      <c r="AH191" t="s">
        <v>1872</v>
      </c>
      <c r="AI191" t="s">
        <v>1667</v>
      </c>
      <c r="AJ191" t="s">
        <v>1682</v>
      </c>
      <c r="AK191">
        <v>1</v>
      </c>
      <c r="AL191" t="s">
        <v>710</v>
      </c>
      <c r="AM191" t="s">
        <v>1867</v>
      </c>
      <c r="AN191" t="s">
        <v>1868</v>
      </c>
      <c r="AO191" t="s">
        <v>1869</v>
      </c>
      <c r="AP191">
        <v>999</v>
      </c>
      <c r="AQ191">
        <v>999</v>
      </c>
      <c r="AR191" t="s">
        <v>1668</v>
      </c>
      <c r="AT191" t="s">
        <v>1873</v>
      </c>
    </row>
    <row r="192" spans="2:46" ht="15">
      <c r="B192" t="s">
        <v>41</v>
      </c>
      <c r="C192">
        <v>17087</v>
      </c>
      <c r="D192" s="6">
        <v>3210</v>
      </c>
      <c r="E192" t="s">
        <v>829</v>
      </c>
      <c r="F192">
        <v>11387</v>
      </c>
      <c r="I192" t="s">
        <v>1860</v>
      </c>
      <c r="J192" t="s">
        <v>1874</v>
      </c>
      <c r="L192">
        <v>2011</v>
      </c>
      <c r="M192">
        <v>4</v>
      </c>
      <c r="O192" t="s">
        <v>1862</v>
      </c>
      <c r="R192">
        <v>33.19</v>
      </c>
      <c r="S192" t="s">
        <v>1863</v>
      </c>
      <c r="T192" t="s">
        <v>1705</v>
      </c>
      <c r="U192">
        <v>999</v>
      </c>
      <c r="V192">
        <v>999</v>
      </c>
      <c r="W192">
        <v>999</v>
      </c>
      <c r="X192">
        <v>999</v>
      </c>
      <c r="Y192">
        <v>3</v>
      </c>
      <c r="Z192" t="s">
        <v>1875</v>
      </c>
      <c r="AB192" t="s">
        <v>1616</v>
      </c>
      <c r="AC192" t="s">
        <v>1865</v>
      </c>
      <c r="AD192" t="s">
        <v>1617</v>
      </c>
      <c r="AE192">
        <v>0</v>
      </c>
      <c r="AF192" t="s">
        <v>1666</v>
      </c>
      <c r="AG192">
        <v>1.22</v>
      </c>
      <c r="AH192" t="s">
        <v>1876</v>
      </c>
      <c r="AI192" t="s">
        <v>1667</v>
      </c>
      <c r="AJ192" t="s">
        <v>1877</v>
      </c>
      <c r="AK192">
        <v>2</v>
      </c>
      <c r="AL192" t="s">
        <v>710</v>
      </c>
      <c r="AM192" t="s">
        <v>1878</v>
      </c>
      <c r="AN192" t="s">
        <v>1879</v>
      </c>
      <c r="AO192" t="s">
        <v>1880</v>
      </c>
      <c r="AP192">
        <v>999</v>
      </c>
      <c r="AQ192">
        <v>999</v>
      </c>
      <c r="AR192" t="s">
        <v>1668</v>
      </c>
      <c r="AT192" t="s">
        <v>1870</v>
      </c>
    </row>
    <row r="193" spans="2:46" ht="15">
      <c r="B193" t="s">
        <v>41</v>
      </c>
      <c r="C193">
        <v>17087</v>
      </c>
      <c r="D193" s="6">
        <v>3210</v>
      </c>
      <c r="E193" t="s">
        <v>829</v>
      </c>
      <c r="F193">
        <v>11388</v>
      </c>
      <c r="I193" t="s">
        <v>1860</v>
      </c>
      <c r="J193" t="s">
        <v>1874</v>
      </c>
      <c r="L193">
        <v>2011</v>
      </c>
      <c r="M193" t="s">
        <v>808</v>
      </c>
      <c r="O193" t="s">
        <v>1862</v>
      </c>
      <c r="R193">
        <v>46.33</v>
      </c>
      <c r="S193" t="s">
        <v>1863</v>
      </c>
      <c r="T193" t="s">
        <v>1705</v>
      </c>
      <c r="U193">
        <v>999</v>
      </c>
      <c r="V193">
        <v>999</v>
      </c>
      <c r="W193">
        <v>999</v>
      </c>
      <c r="X193">
        <v>999</v>
      </c>
      <c r="Y193">
        <v>3</v>
      </c>
      <c r="Z193" t="s">
        <v>1875</v>
      </c>
      <c r="AB193" t="s">
        <v>1616</v>
      </c>
      <c r="AC193" t="s">
        <v>1865</v>
      </c>
      <c r="AD193" t="s">
        <v>1617</v>
      </c>
      <c r="AE193">
        <v>0</v>
      </c>
      <c r="AF193" t="s">
        <v>1666</v>
      </c>
      <c r="AG193">
        <v>1.1599999999999999</v>
      </c>
      <c r="AH193" t="s">
        <v>1881</v>
      </c>
      <c r="AI193" t="s">
        <v>1667</v>
      </c>
      <c r="AJ193" t="s">
        <v>1882</v>
      </c>
      <c r="AK193">
        <v>3</v>
      </c>
      <c r="AL193" t="s">
        <v>710</v>
      </c>
      <c r="AM193" t="s">
        <v>1878</v>
      </c>
      <c r="AN193" t="s">
        <v>1879</v>
      </c>
      <c r="AO193" t="s">
        <v>1880</v>
      </c>
      <c r="AP193">
        <v>999</v>
      </c>
      <c r="AQ193">
        <v>999</v>
      </c>
      <c r="AR193" t="s">
        <v>1668</v>
      </c>
      <c r="AT193" t="s">
        <v>1870</v>
      </c>
    </row>
    <row r="194" spans="2:46" ht="15">
      <c r="B194" t="s">
        <v>41</v>
      </c>
      <c r="C194">
        <v>17087</v>
      </c>
      <c r="D194" s="6">
        <v>3210</v>
      </c>
      <c r="E194" t="s">
        <v>829</v>
      </c>
      <c r="F194">
        <v>11389</v>
      </c>
      <c r="I194" t="s">
        <v>1860</v>
      </c>
      <c r="J194" t="s">
        <v>1874</v>
      </c>
      <c r="L194">
        <v>2011</v>
      </c>
      <c r="M194">
        <v>6</v>
      </c>
      <c r="O194" t="s">
        <v>1862</v>
      </c>
      <c r="R194">
        <v>40.92</v>
      </c>
      <c r="S194" t="s">
        <v>1863</v>
      </c>
      <c r="T194" t="s">
        <v>1705</v>
      </c>
      <c r="U194">
        <v>999</v>
      </c>
      <c r="V194">
        <v>999</v>
      </c>
      <c r="W194">
        <v>999</v>
      </c>
      <c r="X194">
        <v>999</v>
      </c>
      <c r="Y194">
        <v>3</v>
      </c>
      <c r="Z194" t="s">
        <v>1883</v>
      </c>
      <c r="AB194" t="s">
        <v>1616</v>
      </c>
      <c r="AC194" t="s">
        <v>1865</v>
      </c>
      <c r="AD194" t="s">
        <v>1617</v>
      </c>
      <c r="AE194">
        <v>0</v>
      </c>
      <c r="AF194" t="s">
        <v>1666</v>
      </c>
      <c r="AG194">
        <v>1.18</v>
      </c>
      <c r="AH194" t="s">
        <v>1884</v>
      </c>
      <c r="AI194" t="s">
        <v>1667</v>
      </c>
      <c r="AJ194" t="s">
        <v>1885</v>
      </c>
      <c r="AK194">
        <v>1</v>
      </c>
      <c r="AL194" t="s">
        <v>710</v>
      </c>
      <c r="AM194" t="s">
        <v>1878</v>
      </c>
      <c r="AN194" t="s">
        <v>1879</v>
      </c>
      <c r="AO194" t="s">
        <v>1880</v>
      </c>
      <c r="AP194">
        <v>999</v>
      </c>
      <c r="AQ194">
        <v>999</v>
      </c>
      <c r="AR194" t="s">
        <v>1668</v>
      </c>
      <c r="AT194" t="s">
        <v>1870</v>
      </c>
    </row>
    <row r="195" spans="2:46" ht="15">
      <c r="B195" t="s">
        <v>41</v>
      </c>
      <c r="C195">
        <v>17087</v>
      </c>
      <c r="D195" s="6">
        <v>3210</v>
      </c>
      <c r="E195" t="s">
        <v>829</v>
      </c>
      <c r="F195">
        <v>11387</v>
      </c>
      <c r="I195" t="s">
        <v>1860</v>
      </c>
      <c r="J195" t="s">
        <v>1874</v>
      </c>
      <c r="L195">
        <v>2011</v>
      </c>
      <c r="M195">
        <v>4</v>
      </c>
      <c r="O195" t="s">
        <v>1862</v>
      </c>
      <c r="R195">
        <v>20.75</v>
      </c>
      <c r="S195" t="s">
        <v>1863</v>
      </c>
      <c r="T195" t="s">
        <v>1705</v>
      </c>
      <c r="U195">
        <v>999</v>
      </c>
      <c r="V195">
        <v>999</v>
      </c>
      <c r="W195">
        <v>999</v>
      </c>
      <c r="X195">
        <v>999</v>
      </c>
      <c r="Y195">
        <v>3</v>
      </c>
      <c r="Z195" t="s">
        <v>1875</v>
      </c>
      <c r="AB195" t="s">
        <v>1616</v>
      </c>
      <c r="AC195" t="s">
        <v>1871</v>
      </c>
      <c r="AD195" t="s">
        <v>1617</v>
      </c>
      <c r="AE195" t="s">
        <v>1865</v>
      </c>
      <c r="AF195" t="s">
        <v>1666</v>
      </c>
      <c r="AG195">
        <v>1.1299999999999999</v>
      </c>
      <c r="AH195" t="s">
        <v>1886</v>
      </c>
      <c r="AI195" t="s">
        <v>1667</v>
      </c>
      <c r="AJ195" t="s">
        <v>1877</v>
      </c>
      <c r="AK195">
        <v>2</v>
      </c>
      <c r="AL195" t="s">
        <v>710</v>
      </c>
      <c r="AM195" t="s">
        <v>1878</v>
      </c>
      <c r="AN195" t="s">
        <v>1879</v>
      </c>
      <c r="AO195" t="s">
        <v>1880</v>
      </c>
      <c r="AP195">
        <v>999</v>
      </c>
      <c r="AQ195">
        <v>999</v>
      </c>
      <c r="AR195" t="s">
        <v>1668</v>
      </c>
      <c r="AT195" t="s">
        <v>1873</v>
      </c>
    </row>
    <row r="196" spans="2:46" ht="15">
      <c r="B196" t="s">
        <v>41</v>
      </c>
      <c r="C196">
        <v>17087</v>
      </c>
      <c r="D196" s="6">
        <v>3210</v>
      </c>
      <c r="E196" t="s">
        <v>829</v>
      </c>
      <c r="F196">
        <v>11388</v>
      </c>
      <c r="I196" t="s">
        <v>1860</v>
      </c>
      <c r="J196" t="s">
        <v>1874</v>
      </c>
      <c r="L196">
        <v>2011</v>
      </c>
      <c r="M196" t="s">
        <v>808</v>
      </c>
      <c r="O196" t="s">
        <v>1862</v>
      </c>
      <c r="R196">
        <v>17.68</v>
      </c>
      <c r="S196" t="s">
        <v>1863</v>
      </c>
      <c r="T196" t="s">
        <v>1705</v>
      </c>
      <c r="U196">
        <v>999</v>
      </c>
      <c r="V196">
        <v>999</v>
      </c>
      <c r="W196">
        <v>999</v>
      </c>
      <c r="X196">
        <v>999</v>
      </c>
      <c r="Y196">
        <v>3</v>
      </c>
      <c r="Z196" t="s">
        <v>1875</v>
      </c>
      <c r="AB196" t="s">
        <v>1616</v>
      </c>
      <c r="AC196" t="s">
        <v>1871</v>
      </c>
      <c r="AD196" t="s">
        <v>1617</v>
      </c>
      <c r="AE196" t="s">
        <v>1865</v>
      </c>
      <c r="AF196" t="s">
        <v>1666</v>
      </c>
      <c r="AG196">
        <v>1.1299999999999999</v>
      </c>
      <c r="AH196" t="s">
        <v>1887</v>
      </c>
      <c r="AI196" t="s">
        <v>1667</v>
      </c>
      <c r="AJ196" t="s">
        <v>1882</v>
      </c>
      <c r="AK196">
        <v>3</v>
      </c>
      <c r="AL196" t="s">
        <v>710</v>
      </c>
      <c r="AM196" t="s">
        <v>1878</v>
      </c>
      <c r="AN196" t="s">
        <v>1879</v>
      </c>
      <c r="AO196" t="s">
        <v>1880</v>
      </c>
      <c r="AP196">
        <v>999</v>
      </c>
      <c r="AQ196">
        <v>999</v>
      </c>
      <c r="AR196" t="s">
        <v>1668</v>
      </c>
      <c r="AT196" t="s">
        <v>1873</v>
      </c>
    </row>
    <row r="197" spans="2:46" ht="15">
      <c r="B197" t="s">
        <v>41</v>
      </c>
      <c r="C197">
        <v>17087</v>
      </c>
      <c r="D197" s="6">
        <v>3210</v>
      </c>
      <c r="E197" t="s">
        <v>829</v>
      </c>
      <c r="F197">
        <v>11389</v>
      </c>
      <c r="I197" t="s">
        <v>1860</v>
      </c>
      <c r="J197" t="s">
        <v>1874</v>
      </c>
      <c r="L197">
        <v>2011</v>
      </c>
      <c r="M197">
        <v>6</v>
      </c>
      <c r="O197" t="s">
        <v>1862</v>
      </c>
      <c r="R197">
        <v>21.4</v>
      </c>
      <c r="S197" t="s">
        <v>1863</v>
      </c>
      <c r="T197" t="s">
        <v>1705</v>
      </c>
      <c r="U197">
        <v>999</v>
      </c>
      <c r="V197">
        <v>999</v>
      </c>
      <c r="W197">
        <v>999</v>
      </c>
      <c r="X197">
        <v>999</v>
      </c>
      <c r="Y197">
        <v>3</v>
      </c>
      <c r="Z197" t="s">
        <v>1883</v>
      </c>
      <c r="AB197" t="s">
        <v>1616</v>
      </c>
      <c r="AC197" t="s">
        <v>1871</v>
      </c>
      <c r="AD197" t="s">
        <v>1617</v>
      </c>
      <c r="AE197" t="s">
        <v>1865</v>
      </c>
      <c r="AF197" t="s">
        <v>1666</v>
      </c>
      <c r="AG197">
        <v>1.02</v>
      </c>
      <c r="AH197" t="s">
        <v>1888</v>
      </c>
      <c r="AI197" t="s">
        <v>1667</v>
      </c>
      <c r="AJ197" t="s">
        <v>1885</v>
      </c>
      <c r="AK197">
        <v>1</v>
      </c>
      <c r="AL197" t="s">
        <v>710</v>
      </c>
      <c r="AM197" t="s">
        <v>1878</v>
      </c>
      <c r="AN197" t="s">
        <v>1879</v>
      </c>
      <c r="AO197" t="s">
        <v>1880</v>
      </c>
      <c r="AP197">
        <v>999</v>
      </c>
      <c r="AQ197">
        <v>999</v>
      </c>
      <c r="AR197" t="s">
        <v>1668</v>
      </c>
      <c r="AT197" t="s">
        <v>1873</v>
      </c>
    </row>
    <row r="198" spans="2:46" ht="15">
      <c r="B198" t="s">
        <v>78</v>
      </c>
      <c r="C198">
        <v>14075</v>
      </c>
      <c r="D198" s="5">
        <v>3299</v>
      </c>
      <c r="E198" t="s">
        <v>1889</v>
      </c>
      <c r="F198">
        <v>11591</v>
      </c>
      <c r="I198" t="s">
        <v>1890</v>
      </c>
      <c r="J198" t="s">
        <v>695</v>
      </c>
      <c r="L198">
        <v>999</v>
      </c>
      <c r="M198">
        <v>0</v>
      </c>
      <c r="O198" t="s">
        <v>1664</v>
      </c>
      <c r="R198" s="6">
        <v>14.286</v>
      </c>
      <c r="S198" t="s">
        <v>1648</v>
      </c>
      <c r="T198" t="s">
        <v>1891</v>
      </c>
      <c r="U198">
        <v>999</v>
      </c>
      <c r="V198">
        <v>999</v>
      </c>
      <c r="W198">
        <v>999</v>
      </c>
      <c r="X198">
        <v>999</v>
      </c>
      <c r="Y198">
        <v>10</v>
      </c>
      <c r="Z198">
        <v>1100</v>
      </c>
      <c r="AB198" t="s">
        <v>1734</v>
      </c>
      <c r="AC198">
        <v>15</v>
      </c>
      <c r="AD198" t="s">
        <v>1735</v>
      </c>
      <c r="AE198">
        <v>0</v>
      </c>
      <c r="AF198" t="s">
        <v>1666</v>
      </c>
      <c r="AG198">
        <v>1.01</v>
      </c>
      <c r="AH198" s="9">
        <v>2.434224537037037</v>
      </c>
      <c r="AI198" t="s">
        <v>1892</v>
      </c>
      <c r="AJ198" t="s">
        <v>1893</v>
      </c>
      <c r="AK198">
        <v>10</v>
      </c>
      <c r="AL198" t="s">
        <v>1894</v>
      </c>
      <c r="AM198" t="s">
        <v>1895</v>
      </c>
      <c r="AN198" t="s">
        <v>1896</v>
      </c>
      <c r="AO198" t="s">
        <v>1897</v>
      </c>
      <c r="AP198" t="s">
        <v>1898</v>
      </c>
    </row>
    <row r="199" spans="2:46" ht="15">
      <c r="B199" t="s">
        <v>78</v>
      </c>
      <c r="C199">
        <v>14075</v>
      </c>
      <c r="D199" s="5">
        <v>3299</v>
      </c>
      <c r="E199" t="s">
        <v>1889</v>
      </c>
      <c r="F199">
        <v>11591</v>
      </c>
      <c r="I199" t="s">
        <v>1890</v>
      </c>
      <c r="J199" t="s">
        <v>695</v>
      </c>
      <c r="L199">
        <v>999</v>
      </c>
      <c r="M199">
        <v>0</v>
      </c>
      <c r="O199" t="s">
        <v>1664</v>
      </c>
      <c r="R199" s="6">
        <v>7.7380000000000004</v>
      </c>
      <c r="S199" t="s">
        <v>1648</v>
      </c>
      <c r="T199" t="s">
        <v>1891</v>
      </c>
      <c r="U199">
        <v>999</v>
      </c>
      <c r="V199">
        <v>999</v>
      </c>
      <c r="W199">
        <v>999</v>
      </c>
      <c r="X199">
        <v>999</v>
      </c>
      <c r="Y199">
        <v>10</v>
      </c>
      <c r="Z199">
        <v>1100</v>
      </c>
      <c r="AB199" t="s">
        <v>1734</v>
      </c>
      <c r="AC199">
        <v>30</v>
      </c>
      <c r="AD199" t="s">
        <v>1735</v>
      </c>
      <c r="AE199">
        <v>15</v>
      </c>
      <c r="AF199" t="s">
        <v>1666</v>
      </c>
      <c r="AG199">
        <v>1.01</v>
      </c>
      <c r="AH199" s="9">
        <v>2.4342245370370401</v>
      </c>
      <c r="AI199" t="s">
        <v>1892</v>
      </c>
      <c r="AJ199" t="s">
        <v>1893</v>
      </c>
      <c r="AK199">
        <v>10</v>
      </c>
      <c r="AL199" t="s">
        <v>1894</v>
      </c>
      <c r="AM199" t="s">
        <v>1895</v>
      </c>
      <c r="AN199" t="s">
        <v>1896</v>
      </c>
      <c r="AO199" t="s">
        <v>1897</v>
      </c>
      <c r="AP199" t="s">
        <v>1898</v>
      </c>
    </row>
    <row r="200" spans="2:46" ht="15">
      <c r="B200" t="s">
        <v>78</v>
      </c>
      <c r="C200">
        <v>14075</v>
      </c>
      <c r="D200" s="5">
        <v>3299</v>
      </c>
      <c r="E200" t="s">
        <v>1889</v>
      </c>
      <c r="F200">
        <v>11591</v>
      </c>
      <c r="I200" t="s">
        <v>1890</v>
      </c>
      <c r="J200" t="s">
        <v>695</v>
      </c>
      <c r="L200">
        <v>999</v>
      </c>
      <c r="M200">
        <v>0</v>
      </c>
      <c r="O200" t="s">
        <v>1664</v>
      </c>
      <c r="R200" s="6">
        <v>4.1669999999999998</v>
      </c>
      <c r="S200" t="s">
        <v>1648</v>
      </c>
      <c r="T200" t="s">
        <v>1891</v>
      </c>
      <c r="U200">
        <v>999</v>
      </c>
      <c r="V200">
        <v>999</v>
      </c>
      <c r="W200">
        <v>999</v>
      </c>
      <c r="X200">
        <v>999</v>
      </c>
      <c r="Y200">
        <v>10</v>
      </c>
      <c r="Z200">
        <v>1100</v>
      </c>
      <c r="AB200" t="s">
        <v>1734</v>
      </c>
      <c r="AC200">
        <v>100</v>
      </c>
      <c r="AD200" t="s">
        <v>1735</v>
      </c>
      <c r="AE200">
        <v>30</v>
      </c>
      <c r="AF200" t="s">
        <v>1666</v>
      </c>
      <c r="AG200">
        <v>1.01</v>
      </c>
      <c r="AH200" s="9">
        <v>2.4342245370370401</v>
      </c>
      <c r="AI200" t="s">
        <v>1892</v>
      </c>
      <c r="AJ200" t="s">
        <v>1893</v>
      </c>
      <c r="AK200">
        <v>10</v>
      </c>
      <c r="AL200" t="s">
        <v>1894</v>
      </c>
      <c r="AM200" t="s">
        <v>1895</v>
      </c>
      <c r="AN200" t="s">
        <v>1896</v>
      </c>
      <c r="AO200" t="s">
        <v>1897</v>
      </c>
      <c r="AP200" t="s">
        <v>1898</v>
      </c>
    </row>
    <row r="201" spans="2:46" ht="15">
      <c r="B201" t="s">
        <v>78</v>
      </c>
      <c r="C201">
        <v>14075</v>
      </c>
      <c r="D201" s="5">
        <v>3299</v>
      </c>
      <c r="E201" t="s">
        <v>1889</v>
      </c>
      <c r="F201">
        <v>11591</v>
      </c>
      <c r="I201" t="s">
        <v>1890</v>
      </c>
      <c r="J201" t="s">
        <v>695</v>
      </c>
      <c r="L201">
        <v>999</v>
      </c>
      <c r="M201">
        <v>5</v>
      </c>
      <c r="O201" t="s">
        <v>1664</v>
      </c>
      <c r="R201" s="6">
        <v>24.405000000000001</v>
      </c>
      <c r="S201" t="s">
        <v>1648</v>
      </c>
      <c r="T201" t="s">
        <v>1891</v>
      </c>
      <c r="U201">
        <v>999</v>
      </c>
      <c r="V201">
        <v>999</v>
      </c>
      <c r="W201">
        <v>999</v>
      </c>
      <c r="X201">
        <v>999</v>
      </c>
      <c r="Y201">
        <v>10</v>
      </c>
      <c r="Z201">
        <v>1100</v>
      </c>
      <c r="AB201" t="s">
        <v>1734</v>
      </c>
      <c r="AC201">
        <v>15</v>
      </c>
      <c r="AD201" t="s">
        <v>1735</v>
      </c>
      <c r="AE201">
        <v>0</v>
      </c>
      <c r="AF201" t="s">
        <v>1666</v>
      </c>
      <c r="AG201">
        <v>1.01</v>
      </c>
      <c r="AH201" s="9">
        <v>2.4342245370370401</v>
      </c>
      <c r="AI201" t="s">
        <v>1892</v>
      </c>
      <c r="AJ201" t="s">
        <v>1893</v>
      </c>
      <c r="AK201">
        <v>10</v>
      </c>
      <c r="AL201" t="s">
        <v>1894</v>
      </c>
      <c r="AM201" t="s">
        <v>1895</v>
      </c>
      <c r="AN201" t="s">
        <v>1896</v>
      </c>
      <c r="AO201" t="s">
        <v>1897</v>
      </c>
      <c r="AP201" t="s">
        <v>1898</v>
      </c>
    </row>
    <row r="202" spans="2:46" ht="15">
      <c r="B202" t="s">
        <v>78</v>
      </c>
      <c r="C202">
        <v>14075</v>
      </c>
      <c r="D202" s="5">
        <v>3299</v>
      </c>
      <c r="E202" t="s">
        <v>1889</v>
      </c>
      <c r="F202">
        <v>11591</v>
      </c>
      <c r="I202" t="s">
        <v>1890</v>
      </c>
      <c r="J202" t="s">
        <v>695</v>
      </c>
      <c r="L202">
        <v>999</v>
      </c>
      <c r="M202">
        <v>5</v>
      </c>
      <c r="O202" t="s">
        <v>1664</v>
      </c>
      <c r="R202" s="6">
        <v>14.881</v>
      </c>
      <c r="S202" t="s">
        <v>1648</v>
      </c>
      <c r="T202" t="s">
        <v>1891</v>
      </c>
      <c r="U202">
        <v>999</v>
      </c>
      <c r="V202">
        <v>999</v>
      </c>
      <c r="W202">
        <v>999</v>
      </c>
      <c r="X202">
        <v>999</v>
      </c>
      <c r="Y202">
        <v>10</v>
      </c>
      <c r="Z202">
        <v>1100</v>
      </c>
      <c r="AB202" t="s">
        <v>1734</v>
      </c>
      <c r="AC202">
        <v>30</v>
      </c>
      <c r="AD202" t="s">
        <v>1735</v>
      </c>
      <c r="AE202">
        <v>15</v>
      </c>
      <c r="AF202" t="s">
        <v>1666</v>
      </c>
      <c r="AG202">
        <v>1.01</v>
      </c>
      <c r="AH202" s="9">
        <v>2.4342245370370401</v>
      </c>
      <c r="AI202" t="s">
        <v>1892</v>
      </c>
      <c r="AJ202" t="s">
        <v>1893</v>
      </c>
      <c r="AK202">
        <v>10</v>
      </c>
      <c r="AL202" t="s">
        <v>1894</v>
      </c>
      <c r="AM202" t="s">
        <v>1895</v>
      </c>
      <c r="AN202" t="s">
        <v>1896</v>
      </c>
      <c r="AO202" t="s">
        <v>1897</v>
      </c>
      <c r="AP202" t="s">
        <v>1898</v>
      </c>
    </row>
    <row r="203" spans="2:46" ht="15">
      <c r="B203" t="s">
        <v>78</v>
      </c>
      <c r="C203">
        <v>14075</v>
      </c>
      <c r="D203" s="5">
        <v>3299</v>
      </c>
      <c r="E203" t="s">
        <v>1889</v>
      </c>
      <c r="F203">
        <v>11591</v>
      </c>
      <c r="I203" t="s">
        <v>1890</v>
      </c>
      <c r="J203" t="s">
        <v>695</v>
      </c>
      <c r="L203">
        <v>999</v>
      </c>
      <c r="M203">
        <v>5</v>
      </c>
      <c r="O203" t="s">
        <v>1664</v>
      </c>
      <c r="R203" s="6">
        <v>5.952</v>
      </c>
      <c r="S203" t="s">
        <v>1648</v>
      </c>
      <c r="T203" t="s">
        <v>1891</v>
      </c>
      <c r="U203">
        <v>999</v>
      </c>
      <c r="V203">
        <v>999</v>
      </c>
      <c r="W203">
        <v>999</v>
      </c>
      <c r="X203">
        <v>999</v>
      </c>
      <c r="Y203">
        <v>10</v>
      </c>
      <c r="Z203">
        <v>1100</v>
      </c>
      <c r="AB203" t="s">
        <v>1734</v>
      </c>
      <c r="AC203">
        <v>100</v>
      </c>
      <c r="AD203" t="s">
        <v>1735</v>
      </c>
      <c r="AE203">
        <v>30</v>
      </c>
      <c r="AF203" t="s">
        <v>1666</v>
      </c>
      <c r="AG203">
        <v>1.01</v>
      </c>
      <c r="AH203" s="9">
        <v>2.4342245370370401</v>
      </c>
      <c r="AI203" t="s">
        <v>1892</v>
      </c>
      <c r="AJ203" t="s">
        <v>1893</v>
      </c>
      <c r="AK203">
        <v>10</v>
      </c>
      <c r="AL203" t="s">
        <v>1894</v>
      </c>
      <c r="AM203" t="s">
        <v>1895</v>
      </c>
      <c r="AN203" t="s">
        <v>1896</v>
      </c>
      <c r="AO203" t="s">
        <v>1897</v>
      </c>
      <c r="AP203" t="s">
        <v>1898</v>
      </c>
    </row>
    <row r="204" spans="2:46" ht="15">
      <c r="B204" t="s">
        <v>78</v>
      </c>
      <c r="C204">
        <v>14075</v>
      </c>
      <c r="D204" s="5">
        <v>3299</v>
      </c>
      <c r="E204" t="s">
        <v>1889</v>
      </c>
      <c r="F204">
        <v>11591</v>
      </c>
      <c r="I204" t="s">
        <v>1890</v>
      </c>
      <c r="J204" t="s">
        <v>695</v>
      </c>
      <c r="L204">
        <v>999</v>
      </c>
      <c r="M204">
        <v>15</v>
      </c>
      <c r="O204" t="s">
        <v>1664</v>
      </c>
      <c r="R204" s="6">
        <v>14.286</v>
      </c>
      <c r="S204" t="s">
        <v>1648</v>
      </c>
      <c r="T204" t="s">
        <v>1891</v>
      </c>
      <c r="U204">
        <v>999</v>
      </c>
      <c r="V204">
        <v>999</v>
      </c>
      <c r="W204">
        <v>999</v>
      </c>
      <c r="X204">
        <v>999</v>
      </c>
      <c r="Y204">
        <v>10</v>
      </c>
      <c r="Z204">
        <v>1100</v>
      </c>
      <c r="AB204" t="s">
        <v>1734</v>
      </c>
      <c r="AC204">
        <v>15</v>
      </c>
      <c r="AD204" t="s">
        <v>1735</v>
      </c>
      <c r="AE204">
        <v>0</v>
      </c>
      <c r="AF204" t="s">
        <v>1666</v>
      </c>
      <c r="AG204">
        <v>1.01</v>
      </c>
      <c r="AH204" s="9">
        <v>2.4342245370370401</v>
      </c>
      <c r="AI204" t="s">
        <v>1892</v>
      </c>
      <c r="AJ204" t="s">
        <v>1893</v>
      </c>
      <c r="AK204">
        <v>10</v>
      </c>
      <c r="AL204" t="s">
        <v>1894</v>
      </c>
      <c r="AM204" t="s">
        <v>1895</v>
      </c>
      <c r="AN204" t="s">
        <v>1896</v>
      </c>
      <c r="AO204" t="s">
        <v>1897</v>
      </c>
      <c r="AP204" t="s">
        <v>1898</v>
      </c>
    </row>
    <row r="205" spans="2:46" ht="15">
      <c r="B205" t="s">
        <v>78</v>
      </c>
      <c r="C205">
        <v>14075</v>
      </c>
      <c r="D205" s="5">
        <v>3299</v>
      </c>
      <c r="E205" t="s">
        <v>1889</v>
      </c>
      <c r="F205">
        <v>11591</v>
      </c>
      <c r="I205" t="s">
        <v>1890</v>
      </c>
      <c r="J205" t="s">
        <v>695</v>
      </c>
      <c r="L205">
        <v>999</v>
      </c>
      <c r="M205">
        <v>15</v>
      </c>
      <c r="O205" t="s">
        <v>1664</v>
      </c>
      <c r="R205" s="6">
        <v>12.5</v>
      </c>
      <c r="S205" t="s">
        <v>1648</v>
      </c>
      <c r="T205" t="s">
        <v>1891</v>
      </c>
      <c r="U205">
        <v>999</v>
      </c>
      <c r="V205">
        <v>999</v>
      </c>
      <c r="W205">
        <v>999</v>
      </c>
      <c r="X205">
        <v>999</v>
      </c>
      <c r="Y205">
        <v>10</v>
      </c>
      <c r="Z205">
        <v>1100</v>
      </c>
      <c r="AB205" t="s">
        <v>1734</v>
      </c>
      <c r="AC205">
        <v>30</v>
      </c>
      <c r="AD205" t="s">
        <v>1735</v>
      </c>
      <c r="AE205">
        <v>15</v>
      </c>
      <c r="AF205" t="s">
        <v>1666</v>
      </c>
      <c r="AG205">
        <v>1.01</v>
      </c>
      <c r="AH205" s="9">
        <v>2.4342245370370401</v>
      </c>
      <c r="AI205" t="s">
        <v>1892</v>
      </c>
      <c r="AJ205" t="s">
        <v>1893</v>
      </c>
      <c r="AK205">
        <v>10</v>
      </c>
      <c r="AL205" t="s">
        <v>1894</v>
      </c>
      <c r="AM205" t="s">
        <v>1895</v>
      </c>
      <c r="AN205" t="s">
        <v>1896</v>
      </c>
      <c r="AO205" t="s">
        <v>1897</v>
      </c>
      <c r="AP205" t="s">
        <v>1898</v>
      </c>
    </row>
    <row r="206" spans="2:46" ht="15">
      <c r="B206" t="s">
        <v>78</v>
      </c>
      <c r="C206">
        <v>14075</v>
      </c>
      <c r="D206" s="5">
        <v>3299</v>
      </c>
      <c r="E206" t="s">
        <v>1889</v>
      </c>
      <c r="F206">
        <v>11591</v>
      </c>
      <c r="I206" t="s">
        <v>1890</v>
      </c>
      <c r="J206" t="s">
        <v>695</v>
      </c>
      <c r="L206">
        <v>999</v>
      </c>
      <c r="M206">
        <v>15</v>
      </c>
      <c r="O206" t="s">
        <v>1664</v>
      </c>
      <c r="R206" s="6">
        <v>5.952</v>
      </c>
      <c r="S206" t="s">
        <v>1648</v>
      </c>
      <c r="T206" t="s">
        <v>1891</v>
      </c>
      <c r="U206">
        <v>999</v>
      </c>
      <c r="V206">
        <v>999</v>
      </c>
      <c r="W206">
        <v>999</v>
      </c>
      <c r="X206">
        <v>999</v>
      </c>
      <c r="Y206">
        <v>10</v>
      </c>
      <c r="Z206">
        <v>1100</v>
      </c>
      <c r="AB206" t="s">
        <v>1734</v>
      </c>
      <c r="AC206">
        <v>100</v>
      </c>
      <c r="AD206" t="s">
        <v>1735</v>
      </c>
      <c r="AE206">
        <v>30</v>
      </c>
      <c r="AF206" t="s">
        <v>1666</v>
      </c>
      <c r="AG206">
        <v>1.01</v>
      </c>
      <c r="AH206" s="9">
        <v>2.4342245370370401</v>
      </c>
      <c r="AI206" t="s">
        <v>1892</v>
      </c>
      <c r="AJ206" t="s">
        <v>1893</v>
      </c>
      <c r="AK206">
        <v>10</v>
      </c>
      <c r="AL206" t="s">
        <v>1894</v>
      </c>
      <c r="AM206" t="s">
        <v>1895</v>
      </c>
      <c r="AN206" t="s">
        <v>1896</v>
      </c>
      <c r="AO206" t="s">
        <v>1897</v>
      </c>
      <c r="AP206" t="s">
        <v>1898</v>
      </c>
    </row>
    <row r="207" spans="2:46" ht="15">
      <c r="B207" t="s">
        <v>78</v>
      </c>
      <c r="C207">
        <v>14075</v>
      </c>
      <c r="D207" s="5">
        <v>3299</v>
      </c>
      <c r="E207" t="s">
        <v>1889</v>
      </c>
      <c r="F207">
        <v>11591</v>
      </c>
      <c r="I207" t="s">
        <v>1890</v>
      </c>
      <c r="J207" t="s">
        <v>695</v>
      </c>
      <c r="L207">
        <v>999</v>
      </c>
      <c r="M207">
        <v>20</v>
      </c>
      <c r="O207" t="s">
        <v>1664</v>
      </c>
      <c r="R207" s="6">
        <v>14.286</v>
      </c>
      <c r="S207" t="s">
        <v>1648</v>
      </c>
      <c r="T207" t="s">
        <v>1891</v>
      </c>
      <c r="U207">
        <v>999</v>
      </c>
      <c r="V207">
        <v>999</v>
      </c>
      <c r="W207">
        <v>999</v>
      </c>
      <c r="X207">
        <v>999</v>
      </c>
      <c r="Y207">
        <v>10</v>
      </c>
      <c r="Z207">
        <v>1100</v>
      </c>
      <c r="AB207" t="s">
        <v>1734</v>
      </c>
      <c r="AC207">
        <v>15</v>
      </c>
      <c r="AD207" t="s">
        <v>1735</v>
      </c>
      <c r="AE207">
        <v>0</v>
      </c>
      <c r="AF207" t="s">
        <v>1666</v>
      </c>
      <c r="AG207">
        <v>1.01</v>
      </c>
      <c r="AH207" s="9">
        <v>2.4342245370370401</v>
      </c>
      <c r="AI207" t="s">
        <v>1892</v>
      </c>
      <c r="AJ207" t="s">
        <v>1893</v>
      </c>
      <c r="AK207">
        <v>10</v>
      </c>
      <c r="AL207" t="s">
        <v>1894</v>
      </c>
      <c r="AM207" t="s">
        <v>1895</v>
      </c>
      <c r="AN207" t="s">
        <v>1896</v>
      </c>
      <c r="AO207" t="s">
        <v>1897</v>
      </c>
      <c r="AP207" t="s">
        <v>1898</v>
      </c>
    </row>
    <row r="208" spans="2:46" ht="15">
      <c r="B208" t="s">
        <v>78</v>
      </c>
      <c r="C208">
        <v>14075</v>
      </c>
      <c r="D208" s="5">
        <v>3299</v>
      </c>
      <c r="E208" t="s">
        <v>1889</v>
      </c>
      <c r="F208">
        <v>11591</v>
      </c>
      <c r="I208" t="s">
        <v>1890</v>
      </c>
      <c r="J208" t="s">
        <v>695</v>
      </c>
      <c r="L208">
        <v>999</v>
      </c>
      <c r="M208">
        <v>20</v>
      </c>
      <c r="O208" t="s">
        <v>1664</v>
      </c>
      <c r="R208" s="6">
        <v>12.5</v>
      </c>
      <c r="S208" t="s">
        <v>1648</v>
      </c>
      <c r="T208" t="s">
        <v>1891</v>
      </c>
      <c r="U208">
        <v>999</v>
      </c>
      <c r="V208">
        <v>999</v>
      </c>
      <c r="W208">
        <v>999</v>
      </c>
      <c r="X208">
        <v>999</v>
      </c>
      <c r="Y208">
        <v>10</v>
      </c>
      <c r="Z208">
        <v>1100</v>
      </c>
      <c r="AB208" t="s">
        <v>1734</v>
      </c>
      <c r="AC208">
        <v>30</v>
      </c>
      <c r="AD208" t="s">
        <v>1735</v>
      </c>
      <c r="AE208">
        <v>15</v>
      </c>
      <c r="AF208" t="s">
        <v>1666</v>
      </c>
      <c r="AG208">
        <v>1.01</v>
      </c>
      <c r="AH208" s="9">
        <v>2.4342245370370401</v>
      </c>
      <c r="AI208" t="s">
        <v>1892</v>
      </c>
      <c r="AJ208" t="s">
        <v>1893</v>
      </c>
      <c r="AK208">
        <v>10</v>
      </c>
      <c r="AL208" t="s">
        <v>1894</v>
      </c>
      <c r="AM208" t="s">
        <v>1895</v>
      </c>
      <c r="AN208" t="s">
        <v>1896</v>
      </c>
      <c r="AO208" t="s">
        <v>1897</v>
      </c>
      <c r="AP208" t="s">
        <v>1898</v>
      </c>
    </row>
    <row r="209" spans="2:42" ht="15">
      <c r="B209" t="s">
        <v>78</v>
      </c>
      <c r="C209">
        <v>14075</v>
      </c>
      <c r="D209" s="5">
        <v>3299</v>
      </c>
      <c r="E209" t="s">
        <v>1889</v>
      </c>
      <c r="F209">
        <v>11591</v>
      </c>
      <c r="I209" t="s">
        <v>1890</v>
      </c>
      <c r="J209" t="s">
        <v>695</v>
      </c>
      <c r="L209">
        <v>999</v>
      </c>
      <c r="M209">
        <v>20</v>
      </c>
      <c r="O209" t="s">
        <v>1664</v>
      </c>
      <c r="R209" s="6">
        <v>5.952</v>
      </c>
      <c r="S209" t="s">
        <v>1648</v>
      </c>
      <c r="T209" t="s">
        <v>1891</v>
      </c>
      <c r="U209">
        <v>999</v>
      </c>
      <c r="V209">
        <v>999</v>
      </c>
      <c r="W209">
        <v>999</v>
      </c>
      <c r="X209">
        <v>999</v>
      </c>
      <c r="Y209">
        <v>10</v>
      </c>
      <c r="Z209">
        <v>1100</v>
      </c>
      <c r="AB209" t="s">
        <v>1734</v>
      </c>
      <c r="AC209">
        <v>100</v>
      </c>
      <c r="AD209" t="s">
        <v>1735</v>
      </c>
      <c r="AE209">
        <v>30</v>
      </c>
      <c r="AF209" t="s">
        <v>1666</v>
      </c>
      <c r="AG209">
        <v>1.01</v>
      </c>
      <c r="AH209" s="9">
        <v>2.4342245370370401</v>
      </c>
      <c r="AI209" t="s">
        <v>1892</v>
      </c>
      <c r="AJ209" t="s">
        <v>1893</v>
      </c>
      <c r="AK209">
        <v>10</v>
      </c>
      <c r="AL209" t="s">
        <v>1894</v>
      </c>
      <c r="AM209" t="s">
        <v>1895</v>
      </c>
      <c r="AN209" t="s">
        <v>1896</v>
      </c>
      <c r="AO209" t="s">
        <v>1897</v>
      </c>
      <c r="AP209" t="s">
        <v>1898</v>
      </c>
    </row>
    <row r="210" spans="2:42" ht="15">
      <c r="B210" t="s">
        <v>78</v>
      </c>
      <c r="C210">
        <v>14075</v>
      </c>
      <c r="D210" s="5">
        <v>3299</v>
      </c>
      <c r="E210" t="s">
        <v>1889</v>
      </c>
      <c r="F210">
        <v>11592</v>
      </c>
      <c r="I210" t="s">
        <v>1899</v>
      </c>
      <c r="J210" t="s">
        <v>695</v>
      </c>
      <c r="L210">
        <v>999</v>
      </c>
      <c r="M210">
        <v>0</v>
      </c>
      <c r="O210" t="s">
        <v>1664</v>
      </c>
      <c r="R210" s="6">
        <v>12.5</v>
      </c>
      <c r="S210" t="s">
        <v>1648</v>
      </c>
      <c r="T210" t="s">
        <v>1891</v>
      </c>
      <c r="U210">
        <v>999</v>
      </c>
      <c r="V210">
        <v>999</v>
      </c>
      <c r="W210">
        <v>999</v>
      </c>
      <c r="X210">
        <v>999</v>
      </c>
      <c r="Y210">
        <v>10</v>
      </c>
      <c r="Z210">
        <v>1100</v>
      </c>
      <c r="AB210" t="s">
        <v>1734</v>
      </c>
      <c r="AC210">
        <v>15</v>
      </c>
      <c r="AD210" t="s">
        <v>1735</v>
      </c>
      <c r="AE210">
        <v>0</v>
      </c>
      <c r="AF210" t="s">
        <v>1666</v>
      </c>
      <c r="AG210">
        <v>1.27</v>
      </c>
      <c r="AH210" s="9">
        <v>2.598773148148148</v>
      </c>
      <c r="AI210" t="s">
        <v>1892</v>
      </c>
      <c r="AJ210" t="s">
        <v>1893</v>
      </c>
      <c r="AK210">
        <v>10</v>
      </c>
      <c r="AL210" t="s">
        <v>1894</v>
      </c>
      <c r="AN210" t="s">
        <v>1900</v>
      </c>
      <c r="AO210" t="s">
        <v>1901</v>
      </c>
      <c r="AP210" t="s">
        <v>1902</v>
      </c>
    </row>
    <row r="211" spans="2:42" ht="15">
      <c r="B211" t="s">
        <v>78</v>
      </c>
      <c r="C211">
        <v>14075</v>
      </c>
      <c r="D211" s="5">
        <v>3299</v>
      </c>
      <c r="E211" t="s">
        <v>1889</v>
      </c>
      <c r="F211">
        <v>11592</v>
      </c>
      <c r="I211" t="s">
        <v>1899</v>
      </c>
      <c r="J211" t="s">
        <v>695</v>
      </c>
      <c r="L211">
        <v>999</v>
      </c>
      <c r="M211">
        <v>0</v>
      </c>
      <c r="O211" t="s">
        <v>1664</v>
      </c>
      <c r="R211" s="6">
        <v>6.548</v>
      </c>
      <c r="S211" t="s">
        <v>1648</v>
      </c>
      <c r="T211" t="s">
        <v>1891</v>
      </c>
      <c r="U211">
        <v>999</v>
      </c>
      <c r="V211">
        <v>999</v>
      </c>
      <c r="W211">
        <v>999</v>
      </c>
      <c r="X211">
        <v>999</v>
      </c>
      <c r="Y211">
        <v>10</v>
      </c>
      <c r="Z211">
        <v>1100</v>
      </c>
      <c r="AB211" t="s">
        <v>1734</v>
      </c>
      <c r="AC211">
        <v>30</v>
      </c>
      <c r="AD211" t="s">
        <v>1735</v>
      </c>
      <c r="AE211">
        <v>15</v>
      </c>
      <c r="AF211" t="s">
        <v>1666</v>
      </c>
      <c r="AG211">
        <v>1.27</v>
      </c>
      <c r="AH211" s="9">
        <v>2.5987731481481502</v>
      </c>
      <c r="AI211" t="s">
        <v>1892</v>
      </c>
      <c r="AJ211" t="s">
        <v>1893</v>
      </c>
      <c r="AK211">
        <v>10</v>
      </c>
      <c r="AL211" t="s">
        <v>1894</v>
      </c>
      <c r="AN211" t="s">
        <v>1900</v>
      </c>
      <c r="AO211" t="s">
        <v>1901</v>
      </c>
      <c r="AP211" t="s">
        <v>1902</v>
      </c>
    </row>
    <row r="212" spans="2:42" ht="15">
      <c r="B212" t="s">
        <v>78</v>
      </c>
      <c r="C212">
        <v>14075</v>
      </c>
      <c r="D212" s="5">
        <v>3299</v>
      </c>
      <c r="E212" t="s">
        <v>1889</v>
      </c>
      <c r="F212">
        <v>11592</v>
      </c>
      <c r="I212" t="s">
        <v>1899</v>
      </c>
      <c r="J212" t="s">
        <v>695</v>
      </c>
      <c r="L212">
        <v>999</v>
      </c>
      <c r="M212">
        <v>0</v>
      </c>
      <c r="O212" t="s">
        <v>1664</v>
      </c>
      <c r="R212" s="6">
        <v>4.1669999999999998</v>
      </c>
      <c r="S212" t="s">
        <v>1648</v>
      </c>
      <c r="T212" t="s">
        <v>1891</v>
      </c>
      <c r="U212">
        <v>999</v>
      </c>
      <c r="V212">
        <v>999</v>
      </c>
      <c r="W212">
        <v>999</v>
      </c>
      <c r="X212">
        <v>999</v>
      </c>
      <c r="Y212">
        <v>10</v>
      </c>
      <c r="Z212">
        <v>1100</v>
      </c>
      <c r="AB212" t="s">
        <v>1734</v>
      </c>
      <c r="AC212">
        <v>100</v>
      </c>
      <c r="AD212" t="s">
        <v>1735</v>
      </c>
      <c r="AE212">
        <v>30</v>
      </c>
      <c r="AF212" t="s">
        <v>1666</v>
      </c>
      <c r="AG212">
        <v>1.27</v>
      </c>
      <c r="AH212" s="9">
        <v>2.5987731481481502</v>
      </c>
      <c r="AI212" t="s">
        <v>1892</v>
      </c>
      <c r="AJ212" t="s">
        <v>1893</v>
      </c>
      <c r="AK212">
        <v>10</v>
      </c>
      <c r="AL212" t="s">
        <v>1894</v>
      </c>
      <c r="AN212" t="s">
        <v>1900</v>
      </c>
      <c r="AO212" t="s">
        <v>1901</v>
      </c>
      <c r="AP212" t="s">
        <v>1902</v>
      </c>
    </row>
    <row r="213" spans="2:42" ht="15">
      <c r="B213" t="s">
        <v>78</v>
      </c>
      <c r="C213">
        <v>14075</v>
      </c>
      <c r="D213" s="5">
        <v>3299</v>
      </c>
      <c r="E213" t="s">
        <v>1889</v>
      </c>
      <c r="F213">
        <v>11592</v>
      </c>
      <c r="I213" t="s">
        <v>1899</v>
      </c>
      <c r="J213" t="s">
        <v>695</v>
      </c>
      <c r="L213">
        <v>999</v>
      </c>
      <c r="M213">
        <v>5</v>
      </c>
      <c r="O213" t="s">
        <v>1664</v>
      </c>
      <c r="R213" s="6">
        <v>16.667000000000002</v>
      </c>
      <c r="S213" t="s">
        <v>1648</v>
      </c>
      <c r="T213" t="s">
        <v>1891</v>
      </c>
      <c r="U213">
        <v>999</v>
      </c>
      <c r="V213">
        <v>999</v>
      </c>
      <c r="W213">
        <v>999</v>
      </c>
      <c r="X213">
        <v>999</v>
      </c>
      <c r="Y213">
        <v>10</v>
      </c>
      <c r="Z213">
        <v>1100</v>
      </c>
      <c r="AB213" t="s">
        <v>1734</v>
      </c>
      <c r="AC213">
        <v>15</v>
      </c>
      <c r="AD213" t="s">
        <v>1735</v>
      </c>
      <c r="AE213">
        <v>0</v>
      </c>
      <c r="AF213" t="s">
        <v>1666</v>
      </c>
      <c r="AG213">
        <v>1.27</v>
      </c>
      <c r="AH213" s="9">
        <v>2.5987731481481502</v>
      </c>
      <c r="AI213" t="s">
        <v>1892</v>
      </c>
      <c r="AJ213" t="s">
        <v>1893</v>
      </c>
      <c r="AK213">
        <v>10</v>
      </c>
      <c r="AL213" t="s">
        <v>1894</v>
      </c>
      <c r="AN213" t="s">
        <v>1900</v>
      </c>
      <c r="AO213" t="s">
        <v>1901</v>
      </c>
      <c r="AP213" t="s">
        <v>1902</v>
      </c>
    </row>
    <row r="214" spans="2:42" ht="15">
      <c r="B214" t="s">
        <v>78</v>
      </c>
      <c r="C214">
        <v>14075</v>
      </c>
      <c r="D214" s="5">
        <v>3299</v>
      </c>
      <c r="E214" t="s">
        <v>1889</v>
      </c>
      <c r="F214">
        <v>11592</v>
      </c>
      <c r="I214" t="s">
        <v>1899</v>
      </c>
      <c r="J214" t="s">
        <v>695</v>
      </c>
      <c r="L214">
        <v>999</v>
      </c>
      <c r="M214">
        <v>5</v>
      </c>
      <c r="O214" t="s">
        <v>1664</v>
      </c>
      <c r="R214" s="6">
        <v>7.1429999999999998</v>
      </c>
      <c r="S214" t="s">
        <v>1648</v>
      </c>
      <c r="T214" t="s">
        <v>1891</v>
      </c>
      <c r="U214">
        <v>999</v>
      </c>
      <c r="V214">
        <v>999</v>
      </c>
      <c r="W214">
        <v>999</v>
      </c>
      <c r="X214">
        <v>999</v>
      </c>
      <c r="Y214">
        <v>10</v>
      </c>
      <c r="Z214">
        <v>1100</v>
      </c>
      <c r="AB214" t="s">
        <v>1734</v>
      </c>
      <c r="AC214">
        <v>30</v>
      </c>
      <c r="AD214" t="s">
        <v>1735</v>
      </c>
      <c r="AE214">
        <v>15</v>
      </c>
      <c r="AF214" t="s">
        <v>1666</v>
      </c>
      <c r="AG214">
        <v>1.27</v>
      </c>
      <c r="AH214" s="9">
        <v>2.5987731481481502</v>
      </c>
      <c r="AI214" t="s">
        <v>1892</v>
      </c>
      <c r="AJ214" t="s">
        <v>1893</v>
      </c>
      <c r="AK214">
        <v>10</v>
      </c>
      <c r="AL214" t="s">
        <v>1894</v>
      </c>
      <c r="AN214" t="s">
        <v>1900</v>
      </c>
      <c r="AO214" t="s">
        <v>1901</v>
      </c>
      <c r="AP214" t="s">
        <v>1902</v>
      </c>
    </row>
    <row r="215" spans="2:42" ht="15">
      <c r="B215" t="s">
        <v>78</v>
      </c>
      <c r="C215">
        <v>14075</v>
      </c>
      <c r="D215" s="5">
        <v>3299</v>
      </c>
      <c r="E215" t="s">
        <v>1889</v>
      </c>
      <c r="F215">
        <v>11592</v>
      </c>
      <c r="I215" t="s">
        <v>1899</v>
      </c>
      <c r="J215" t="s">
        <v>695</v>
      </c>
      <c r="L215">
        <v>999</v>
      </c>
      <c r="M215">
        <v>5</v>
      </c>
      <c r="O215" t="s">
        <v>1664</v>
      </c>
      <c r="R215" s="6">
        <v>4.1669999999999998</v>
      </c>
      <c r="S215" t="s">
        <v>1648</v>
      </c>
      <c r="T215" t="s">
        <v>1891</v>
      </c>
      <c r="U215">
        <v>999</v>
      </c>
      <c r="V215">
        <v>999</v>
      </c>
      <c r="W215">
        <v>999</v>
      </c>
      <c r="X215">
        <v>999</v>
      </c>
      <c r="Y215">
        <v>10</v>
      </c>
      <c r="Z215">
        <v>1100</v>
      </c>
      <c r="AB215" t="s">
        <v>1734</v>
      </c>
      <c r="AC215">
        <v>100</v>
      </c>
      <c r="AD215" t="s">
        <v>1735</v>
      </c>
      <c r="AE215">
        <v>30</v>
      </c>
      <c r="AF215" t="s">
        <v>1666</v>
      </c>
      <c r="AG215">
        <v>1.27</v>
      </c>
      <c r="AH215" s="9">
        <v>2.5987731481481502</v>
      </c>
      <c r="AI215" t="s">
        <v>1892</v>
      </c>
      <c r="AJ215" t="s">
        <v>1893</v>
      </c>
      <c r="AK215">
        <v>10</v>
      </c>
      <c r="AL215" t="s">
        <v>1894</v>
      </c>
      <c r="AN215" t="s">
        <v>1900</v>
      </c>
      <c r="AO215" t="s">
        <v>1901</v>
      </c>
      <c r="AP215" t="s">
        <v>1902</v>
      </c>
    </row>
    <row r="216" spans="2:42" ht="15">
      <c r="B216" t="s">
        <v>78</v>
      </c>
      <c r="C216">
        <v>14075</v>
      </c>
      <c r="D216" s="5">
        <v>3299</v>
      </c>
      <c r="E216" t="s">
        <v>1889</v>
      </c>
      <c r="F216">
        <v>11592</v>
      </c>
      <c r="I216" t="s">
        <v>1899</v>
      </c>
      <c r="J216" t="s">
        <v>695</v>
      </c>
      <c r="L216">
        <v>999</v>
      </c>
      <c r="M216">
        <v>15</v>
      </c>
      <c r="O216" t="s">
        <v>1664</v>
      </c>
      <c r="R216" s="6">
        <v>30.356999999999999</v>
      </c>
      <c r="S216" t="s">
        <v>1648</v>
      </c>
      <c r="T216" t="s">
        <v>1891</v>
      </c>
      <c r="U216">
        <v>999</v>
      </c>
      <c r="V216">
        <v>999</v>
      </c>
      <c r="W216">
        <v>999</v>
      </c>
      <c r="X216">
        <v>999</v>
      </c>
      <c r="Y216">
        <v>10</v>
      </c>
      <c r="Z216">
        <v>1100</v>
      </c>
      <c r="AB216" t="s">
        <v>1734</v>
      </c>
      <c r="AC216">
        <v>15</v>
      </c>
      <c r="AD216" t="s">
        <v>1735</v>
      </c>
      <c r="AE216">
        <v>0</v>
      </c>
      <c r="AF216" t="s">
        <v>1666</v>
      </c>
      <c r="AG216">
        <v>1.27</v>
      </c>
      <c r="AH216" s="9">
        <v>2.5987731481481502</v>
      </c>
      <c r="AI216" t="s">
        <v>1892</v>
      </c>
      <c r="AJ216" t="s">
        <v>1893</v>
      </c>
      <c r="AK216">
        <v>10</v>
      </c>
      <c r="AL216" t="s">
        <v>1894</v>
      </c>
      <c r="AN216" t="s">
        <v>1900</v>
      </c>
      <c r="AO216" t="s">
        <v>1901</v>
      </c>
      <c r="AP216" t="s">
        <v>1902</v>
      </c>
    </row>
    <row r="217" spans="2:42" ht="15">
      <c r="B217" t="s">
        <v>78</v>
      </c>
      <c r="C217">
        <v>14075</v>
      </c>
      <c r="D217" s="5">
        <v>3299</v>
      </c>
      <c r="E217" t="s">
        <v>1889</v>
      </c>
      <c r="F217">
        <v>11592</v>
      </c>
      <c r="I217" t="s">
        <v>1899</v>
      </c>
      <c r="J217" t="s">
        <v>695</v>
      </c>
      <c r="L217">
        <v>999</v>
      </c>
      <c r="M217">
        <v>15</v>
      </c>
      <c r="O217" t="s">
        <v>1664</v>
      </c>
      <c r="R217" s="6">
        <v>8.3330000000000002</v>
      </c>
      <c r="S217" t="s">
        <v>1648</v>
      </c>
      <c r="T217" t="s">
        <v>1891</v>
      </c>
      <c r="U217">
        <v>999</v>
      </c>
      <c r="V217">
        <v>999</v>
      </c>
      <c r="W217">
        <v>999</v>
      </c>
      <c r="X217">
        <v>999</v>
      </c>
      <c r="Y217">
        <v>10</v>
      </c>
      <c r="Z217">
        <v>1100</v>
      </c>
      <c r="AB217" t="s">
        <v>1734</v>
      </c>
      <c r="AC217">
        <v>30</v>
      </c>
      <c r="AD217" t="s">
        <v>1735</v>
      </c>
      <c r="AE217">
        <v>15</v>
      </c>
      <c r="AF217" t="s">
        <v>1666</v>
      </c>
      <c r="AG217">
        <v>1.27</v>
      </c>
      <c r="AH217" s="9">
        <v>2.5987731481481502</v>
      </c>
      <c r="AI217" t="s">
        <v>1892</v>
      </c>
      <c r="AJ217" t="s">
        <v>1893</v>
      </c>
      <c r="AK217">
        <v>10</v>
      </c>
      <c r="AL217" t="s">
        <v>1894</v>
      </c>
      <c r="AN217" t="s">
        <v>1900</v>
      </c>
      <c r="AO217" t="s">
        <v>1901</v>
      </c>
      <c r="AP217" t="s">
        <v>1902</v>
      </c>
    </row>
    <row r="218" spans="2:42" ht="15">
      <c r="B218" t="s">
        <v>78</v>
      </c>
      <c r="C218">
        <v>14075</v>
      </c>
      <c r="D218" s="5">
        <v>3299</v>
      </c>
      <c r="E218" t="s">
        <v>1889</v>
      </c>
      <c r="F218">
        <v>11592</v>
      </c>
      <c r="I218" t="s">
        <v>1899</v>
      </c>
      <c r="J218" t="s">
        <v>695</v>
      </c>
      <c r="L218">
        <v>999</v>
      </c>
      <c r="M218">
        <v>15</v>
      </c>
      <c r="O218" t="s">
        <v>1664</v>
      </c>
      <c r="R218" s="6">
        <v>4.1669999999999998</v>
      </c>
      <c r="S218" t="s">
        <v>1648</v>
      </c>
      <c r="T218" t="s">
        <v>1891</v>
      </c>
      <c r="U218">
        <v>999</v>
      </c>
      <c r="V218">
        <v>999</v>
      </c>
      <c r="W218">
        <v>999</v>
      </c>
      <c r="X218">
        <v>999</v>
      </c>
      <c r="Y218">
        <v>10</v>
      </c>
      <c r="Z218">
        <v>1100</v>
      </c>
      <c r="AB218" t="s">
        <v>1734</v>
      </c>
      <c r="AC218">
        <v>100</v>
      </c>
      <c r="AD218" t="s">
        <v>1735</v>
      </c>
      <c r="AE218">
        <v>30</v>
      </c>
      <c r="AF218" t="s">
        <v>1666</v>
      </c>
      <c r="AG218">
        <v>1.27</v>
      </c>
      <c r="AH218" s="9">
        <v>2.5987731481481502</v>
      </c>
      <c r="AI218" t="s">
        <v>1892</v>
      </c>
      <c r="AJ218" t="s">
        <v>1893</v>
      </c>
      <c r="AK218">
        <v>10</v>
      </c>
      <c r="AL218" t="s">
        <v>1894</v>
      </c>
      <c r="AN218" t="s">
        <v>1900</v>
      </c>
      <c r="AO218" t="s">
        <v>1901</v>
      </c>
      <c r="AP218" t="s">
        <v>1902</v>
      </c>
    </row>
    <row r="219" spans="2:42" ht="15">
      <c r="B219" t="s">
        <v>78</v>
      </c>
      <c r="C219">
        <v>14075</v>
      </c>
      <c r="D219" s="5">
        <v>3299</v>
      </c>
      <c r="E219" t="s">
        <v>1889</v>
      </c>
      <c r="F219">
        <v>11592</v>
      </c>
      <c r="I219" t="s">
        <v>1899</v>
      </c>
      <c r="J219" t="s">
        <v>695</v>
      </c>
      <c r="L219">
        <v>999</v>
      </c>
      <c r="M219">
        <v>20</v>
      </c>
      <c r="O219" t="s">
        <v>1664</v>
      </c>
      <c r="R219" s="6">
        <v>33.929000000000002</v>
      </c>
      <c r="S219" t="s">
        <v>1648</v>
      </c>
      <c r="T219" t="s">
        <v>1891</v>
      </c>
      <c r="U219">
        <v>999</v>
      </c>
      <c r="V219">
        <v>999</v>
      </c>
      <c r="W219">
        <v>999</v>
      </c>
      <c r="X219">
        <v>999</v>
      </c>
      <c r="Y219">
        <v>10</v>
      </c>
      <c r="Z219">
        <v>1100</v>
      </c>
      <c r="AB219" t="s">
        <v>1734</v>
      </c>
      <c r="AC219">
        <v>15</v>
      </c>
      <c r="AD219" t="s">
        <v>1735</v>
      </c>
      <c r="AE219">
        <v>0</v>
      </c>
      <c r="AF219" t="s">
        <v>1666</v>
      </c>
      <c r="AG219">
        <v>1.27</v>
      </c>
      <c r="AH219" s="9">
        <v>2.5987731481481502</v>
      </c>
      <c r="AI219" t="s">
        <v>1892</v>
      </c>
      <c r="AJ219" t="s">
        <v>1893</v>
      </c>
      <c r="AK219">
        <v>10</v>
      </c>
      <c r="AL219" t="s">
        <v>1894</v>
      </c>
      <c r="AN219" t="s">
        <v>1900</v>
      </c>
      <c r="AO219" t="s">
        <v>1901</v>
      </c>
      <c r="AP219" t="s">
        <v>1902</v>
      </c>
    </row>
    <row r="220" spans="2:42" ht="15">
      <c r="B220" t="s">
        <v>78</v>
      </c>
      <c r="C220">
        <v>14075</v>
      </c>
      <c r="D220" s="5">
        <v>3299</v>
      </c>
      <c r="E220" t="s">
        <v>1889</v>
      </c>
      <c r="F220">
        <v>11592</v>
      </c>
      <c r="I220" t="s">
        <v>1899</v>
      </c>
      <c r="J220" t="s">
        <v>695</v>
      </c>
      <c r="L220">
        <v>999</v>
      </c>
      <c r="M220">
        <v>20</v>
      </c>
      <c r="O220" t="s">
        <v>1664</v>
      </c>
      <c r="R220" s="6">
        <v>8.9290000000000003</v>
      </c>
      <c r="S220" t="s">
        <v>1648</v>
      </c>
      <c r="T220" t="s">
        <v>1891</v>
      </c>
      <c r="U220">
        <v>999</v>
      </c>
      <c r="V220">
        <v>999</v>
      </c>
      <c r="W220">
        <v>999</v>
      </c>
      <c r="X220">
        <v>999</v>
      </c>
      <c r="Y220">
        <v>10</v>
      </c>
      <c r="Z220">
        <v>1100</v>
      </c>
      <c r="AB220" t="s">
        <v>1734</v>
      </c>
      <c r="AC220">
        <v>30</v>
      </c>
      <c r="AD220" t="s">
        <v>1735</v>
      </c>
      <c r="AE220">
        <v>15</v>
      </c>
      <c r="AF220" t="s">
        <v>1666</v>
      </c>
      <c r="AG220">
        <v>1.27</v>
      </c>
      <c r="AH220" s="9">
        <v>2.5987731481481502</v>
      </c>
      <c r="AI220" t="s">
        <v>1892</v>
      </c>
      <c r="AJ220" t="s">
        <v>1893</v>
      </c>
      <c r="AK220">
        <v>10</v>
      </c>
      <c r="AL220" t="s">
        <v>1894</v>
      </c>
      <c r="AN220" t="s">
        <v>1900</v>
      </c>
      <c r="AO220" t="s">
        <v>1901</v>
      </c>
      <c r="AP220" t="s">
        <v>1902</v>
      </c>
    </row>
    <row r="221" spans="2:42" ht="15">
      <c r="B221" t="s">
        <v>78</v>
      </c>
      <c r="C221">
        <v>14075</v>
      </c>
      <c r="D221" s="5">
        <v>3299</v>
      </c>
      <c r="E221" t="s">
        <v>1889</v>
      </c>
      <c r="F221">
        <v>11592</v>
      </c>
      <c r="I221" t="s">
        <v>1899</v>
      </c>
      <c r="J221" t="s">
        <v>695</v>
      </c>
      <c r="L221">
        <v>999</v>
      </c>
      <c r="M221">
        <v>20</v>
      </c>
      <c r="O221" t="s">
        <v>1664</v>
      </c>
      <c r="R221" s="6">
        <v>48.81</v>
      </c>
      <c r="S221" t="s">
        <v>1648</v>
      </c>
      <c r="T221" t="s">
        <v>1891</v>
      </c>
      <c r="U221">
        <v>999</v>
      </c>
      <c r="V221">
        <v>999</v>
      </c>
      <c r="W221">
        <v>999</v>
      </c>
      <c r="X221">
        <v>999</v>
      </c>
      <c r="Y221">
        <v>10</v>
      </c>
      <c r="Z221">
        <v>1100</v>
      </c>
      <c r="AB221" t="s">
        <v>1734</v>
      </c>
      <c r="AC221">
        <v>100</v>
      </c>
      <c r="AD221" t="s">
        <v>1735</v>
      </c>
      <c r="AE221">
        <v>30</v>
      </c>
      <c r="AF221" t="s">
        <v>1666</v>
      </c>
      <c r="AG221">
        <v>1.27</v>
      </c>
      <c r="AH221" s="9">
        <v>2.5987731481481502</v>
      </c>
      <c r="AI221" t="s">
        <v>1892</v>
      </c>
      <c r="AJ221" t="s">
        <v>1893</v>
      </c>
      <c r="AK221">
        <v>10</v>
      </c>
      <c r="AL221" t="s">
        <v>1894</v>
      </c>
      <c r="AN221" t="s">
        <v>1900</v>
      </c>
      <c r="AO221" t="s">
        <v>1901</v>
      </c>
      <c r="AP221" t="s">
        <v>1902</v>
      </c>
    </row>
    <row r="222" spans="2:42" ht="15">
      <c r="B222" t="s">
        <v>78</v>
      </c>
      <c r="C222">
        <v>14075</v>
      </c>
      <c r="D222" s="5">
        <v>3299</v>
      </c>
      <c r="E222" t="s">
        <v>1889</v>
      </c>
      <c r="F222">
        <v>11591</v>
      </c>
      <c r="I222" t="s">
        <v>1890</v>
      </c>
      <c r="J222" t="s">
        <v>695</v>
      </c>
      <c r="L222">
        <v>999</v>
      </c>
      <c r="M222">
        <v>0</v>
      </c>
      <c r="O222" t="s">
        <v>1672</v>
      </c>
      <c r="R222" s="6">
        <v>1.786</v>
      </c>
      <c r="S222" t="s">
        <v>1648</v>
      </c>
      <c r="T222" t="s">
        <v>1891</v>
      </c>
      <c r="U222">
        <v>999</v>
      </c>
      <c r="V222">
        <v>999</v>
      </c>
      <c r="W222">
        <v>999</v>
      </c>
      <c r="X222">
        <v>999</v>
      </c>
      <c r="Y222">
        <v>5</v>
      </c>
      <c r="Z222">
        <v>1100</v>
      </c>
      <c r="AB222">
        <v>999</v>
      </c>
      <c r="AC222">
        <v>999</v>
      </c>
      <c r="AD222">
        <v>999</v>
      </c>
      <c r="AE222">
        <v>999</v>
      </c>
      <c r="AF222">
        <v>999</v>
      </c>
      <c r="AG222">
        <v>999</v>
      </c>
      <c r="AH222" s="9">
        <v>2.434224537037037</v>
      </c>
      <c r="AJ222" t="s">
        <v>1893</v>
      </c>
      <c r="AK222">
        <v>10</v>
      </c>
      <c r="AL222" t="s">
        <v>1894</v>
      </c>
      <c r="AM222" t="s">
        <v>1895</v>
      </c>
      <c r="AN222" t="s">
        <v>1896</v>
      </c>
      <c r="AO222" t="s">
        <v>1897</v>
      </c>
      <c r="AP222" t="s">
        <v>1898</v>
      </c>
    </row>
    <row r="223" spans="2:42" ht="15">
      <c r="B223" t="s">
        <v>78</v>
      </c>
      <c r="C223">
        <v>14075</v>
      </c>
      <c r="D223" s="5">
        <v>3299</v>
      </c>
      <c r="E223" t="s">
        <v>1889</v>
      </c>
      <c r="F223">
        <v>11591</v>
      </c>
      <c r="I223" t="s">
        <v>1890</v>
      </c>
      <c r="J223" t="s">
        <v>695</v>
      </c>
      <c r="L223">
        <v>999</v>
      </c>
      <c r="M223">
        <v>5</v>
      </c>
      <c r="O223" t="s">
        <v>1672</v>
      </c>
      <c r="R223" s="6">
        <v>8.9290000000000003</v>
      </c>
      <c r="S223" t="s">
        <v>1648</v>
      </c>
      <c r="T223" t="s">
        <v>1891</v>
      </c>
      <c r="U223">
        <v>999</v>
      </c>
      <c r="V223">
        <v>999</v>
      </c>
      <c r="W223">
        <v>999</v>
      </c>
      <c r="X223">
        <v>999</v>
      </c>
      <c r="Y223">
        <v>5</v>
      </c>
      <c r="Z223">
        <v>1100</v>
      </c>
      <c r="AB223">
        <v>999</v>
      </c>
      <c r="AC223">
        <v>999</v>
      </c>
      <c r="AD223">
        <v>999</v>
      </c>
      <c r="AE223">
        <v>999</v>
      </c>
      <c r="AF223">
        <v>999</v>
      </c>
      <c r="AG223">
        <v>999</v>
      </c>
      <c r="AH223" s="9">
        <v>2.4342245370370401</v>
      </c>
      <c r="AJ223" t="s">
        <v>1893</v>
      </c>
      <c r="AK223">
        <v>10</v>
      </c>
      <c r="AL223" t="s">
        <v>1894</v>
      </c>
      <c r="AM223" t="s">
        <v>1895</v>
      </c>
      <c r="AN223" t="s">
        <v>1896</v>
      </c>
      <c r="AO223" t="s">
        <v>1897</v>
      </c>
      <c r="AP223" t="s">
        <v>1898</v>
      </c>
    </row>
    <row r="224" spans="2:42" ht="15">
      <c r="B224" t="s">
        <v>78</v>
      </c>
      <c r="C224">
        <v>14075</v>
      </c>
      <c r="D224" s="5">
        <v>3299</v>
      </c>
      <c r="E224" t="s">
        <v>1889</v>
      </c>
      <c r="F224">
        <v>11591</v>
      </c>
      <c r="I224" t="s">
        <v>1890</v>
      </c>
      <c r="J224" t="s">
        <v>695</v>
      </c>
      <c r="L224">
        <v>999</v>
      </c>
      <c r="M224">
        <v>15</v>
      </c>
      <c r="O224" t="s">
        <v>1672</v>
      </c>
      <c r="R224" s="6">
        <v>39.286000000000001</v>
      </c>
      <c r="S224" t="s">
        <v>1648</v>
      </c>
      <c r="T224" t="s">
        <v>1891</v>
      </c>
      <c r="U224">
        <v>999</v>
      </c>
      <c r="V224">
        <v>999</v>
      </c>
      <c r="W224">
        <v>999</v>
      </c>
      <c r="X224">
        <v>999</v>
      </c>
      <c r="Y224">
        <v>5</v>
      </c>
      <c r="Z224">
        <v>1100</v>
      </c>
      <c r="AB224">
        <v>999</v>
      </c>
      <c r="AC224">
        <v>999</v>
      </c>
      <c r="AD224">
        <v>999</v>
      </c>
      <c r="AE224">
        <v>999</v>
      </c>
      <c r="AF224">
        <v>999</v>
      </c>
      <c r="AG224">
        <v>999</v>
      </c>
      <c r="AH224" s="9">
        <v>2.4342245370370401</v>
      </c>
      <c r="AJ224" t="s">
        <v>1893</v>
      </c>
      <c r="AK224">
        <v>10</v>
      </c>
      <c r="AL224" t="s">
        <v>1894</v>
      </c>
      <c r="AM224" t="s">
        <v>1895</v>
      </c>
      <c r="AN224" t="s">
        <v>1896</v>
      </c>
      <c r="AO224" t="s">
        <v>1897</v>
      </c>
      <c r="AP224" t="s">
        <v>1898</v>
      </c>
    </row>
    <row r="225" spans="2:47" ht="15">
      <c r="B225" t="s">
        <v>78</v>
      </c>
      <c r="C225">
        <v>14075</v>
      </c>
      <c r="D225" s="5">
        <v>3299</v>
      </c>
      <c r="E225" t="s">
        <v>1889</v>
      </c>
      <c r="F225">
        <v>11591</v>
      </c>
      <c r="I225" t="s">
        <v>1890</v>
      </c>
      <c r="J225" t="s">
        <v>695</v>
      </c>
      <c r="L225">
        <v>999</v>
      </c>
      <c r="M225">
        <v>20</v>
      </c>
      <c r="O225" t="s">
        <v>1672</v>
      </c>
      <c r="R225" s="6">
        <v>43.451999999999998</v>
      </c>
      <c r="S225" t="s">
        <v>1648</v>
      </c>
      <c r="T225" t="s">
        <v>1891</v>
      </c>
      <c r="U225">
        <v>999</v>
      </c>
      <c r="V225">
        <v>999</v>
      </c>
      <c r="W225">
        <v>999</v>
      </c>
      <c r="X225">
        <v>999</v>
      </c>
      <c r="Y225">
        <v>5</v>
      </c>
      <c r="Z225">
        <v>1100</v>
      </c>
      <c r="AB225">
        <v>999</v>
      </c>
      <c r="AC225">
        <v>999</v>
      </c>
      <c r="AD225">
        <v>999</v>
      </c>
      <c r="AE225">
        <v>999</v>
      </c>
      <c r="AF225">
        <v>999</v>
      </c>
      <c r="AG225">
        <v>999</v>
      </c>
      <c r="AH225" s="9">
        <v>2.4342245370370401</v>
      </c>
      <c r="AJ225" t="s">
        <v>1893</v>
      </c>
      <c r="AK225">
        <v>10</v>
      </c>
      <c r="AL225" t="s">
        <v>1894</v>
      </c>
      <c r="AM225" t="s">
        <v>1895</v>
      </c>
      <c r="AN225" t="s">
        <v>1896</v>
      </c>
      <c r="AO225" t="s">
        <v>1897</v>
      </c>
      <c r="AP225" t="s">
        <v>1898</v>
      </c>
    </row>
    <row r="226" spans="2:47" ht="15">
      <c r="B226" t="s">
        <v>78</v>
      </c>
      <c r="C226">
        <v>14075</v>
      </c>
      <c r="D226" s="5">
        <v>3299</v>
      </c>
      <c r="E226" t="s">
        <v>1889</v>
      </c>
      <c r="F226">
        <v>11592</v>
      </c>
      <c r="I226" t="s">
        <v>1899</v>
      </c>
      <c r="J226" t="s">
        <v>695</v>
      </c>
      <c r="L226">
        <v>999</v>
      </c>
      <c r="M226">
        <v>0</v>
      </c>
      <c r="O226" t="s">
        <v>1672</v>
      </c>
      <c r="R226" s="6">
        <v>1.786</v>
      </c>
      <c r="S226" t="s">
        <v>1648</v>
      </c>
      <c r="T226" t="s">
        <v>1891</v>
      </c>
      <c r="U226">
        <v>999</v>
      </c>
      <c r="V226">
        <v>999</v>
      </c>
      <c r="W226">
        <v>999</v>
      </c>
      <c r="X226">
        <v>999</v>
      </c>
      <c r="Y226">
        <v>5</v>
      </c>
      <c r="Z226">
        <v>1100</v>
      </c>
      <c r="AB226">
        <v>999</v>
      </c>
      <c r="AC226">
        <v>999</v>
      </c>
      <c r="AD226">
        <v>999</v>
      </c>
      <c r="AE226">
        <v>999</v>
      </c>
      <c r="AF226">
        <v>999</v>
      </c>
      <c r="AG226">
        <v>999</v>
      </c>
      <c r="AH226" s="9">
        <v>2.598773148148148</v>
      </c>
      <c r="AJ226" t="s">
        <v>1893</v>
      </c>
      <c r="AK226">
        <v>10</v>
      </c>
      <c r="AL226" t="s">
        <v>1894</v>
      </c>
      <c r="AN226" t="s">
        <v>1900</v>
      </c>
      <c r="AO226" t="s">
        <v>1901</v>
      </c>
      <c r="AP226" t="s">
        <v>1902</v>
      </c>
    </row>
    <row r="227" spans="2:47" ht="15">
      <c r="B227" t="s">
        <v>78</v>
      </c>
      <c r="C227">
        <v>14075</v>
      </c>
      <c r="D227" s="5">
        <v>3299</v>
      </c>
      <c r="E227" t="s">
        <v>1889</v>
      </c>
      <c r="F227">
        <v>11592</v>
      </c>
      <c r="I227" t="s">
        <v>1899</v>
      </c>
      <c r="J227" t="s">
        <v>695</v>
      </c>
      <c r="L227">
        <v>999</v>
      </c>
      <c r="M227">
        <v>5</v>
      </c>
      <c r="O227" t="s">
        <v>1672</v>
      </c>
      <c r="R227" s="6">
        <v>2.976</v>
      </c>
      <c r="S227" t="s">
        <v>1648</v>
      </c>
      <c r="T227" t="s">
        <v>1891</v>
      </c>
      <c r="U227">
        <v>999</v>
      </c>
      <c r="V227">
        <v>999</v>
      </c>
      <c r="W227">
        <v>999</v>
      </c>
      <c r="X227">
        <v>999</v>
      </c>
      <c r="Y227">
        <v>5</v>
      </c>
      <c r="Z227">
        <v>1100</v>
      </c>
      <c r="AB227">
        <v>999</v>
      </c>
      <c r="AC227">
        <v>999</v>
      </c>
      <c r="AD227">
        <v>999</v>
      </c>
      <c r="AE227">
        <v>999</v>
      </c>
      <c r="AF227">
        <v>999</v>
      </c>
      <c r="AG227">
        <v>999</v>
      </c>
      <c r="AH227" s="9">
        <v>2.5987731481481502</v>
      </c>
      <c r="AJ227" t="s">
        <v>1893</v>
      </c>
      <c r="AK227">
        <v>10</v>
      </c>
      <c r="AL227" t="s">
        <v>1894</v>
      </c>
      <c r="AN227" t="s">
        <v>1900</v>
      </c>
      <c r="AO227" t="s">
        <v>1901</v>
      </c>
      <c r="AP227" t="s">
        <v>1902</v>
      </c>
    </row>
    <row r="228" spans="2:47" ht="15">
      <c r="B228" t="s">
        <v>78</v>
      </c>
      <c r="C228">
        <v>14075</v>
      </c>
      <c r="D228" s="5">
        <v>3299</v>
      </c>
      <c r="E228" t="s">
        <v>1889</v>
      </c>
      <c r="F228">
        <v>11592</v>
      </c>
      <c r="I228" t="s">
        <v>1899</v>
      </c>
      <c r="J228" t="s">
        <v>695</v>
      </c>
      <c r="L228">
        <v>999</v>
      </c>
      <c r="M228">
        <v>15</v>
      </c>
      <c r="O228" t="s">
        <v>1672</v>
      </c>
      <c r="R228" s="6">
        <v>13.69</v>
      </c>
      <c r="S228" t="s">
        <v>1648</v>
      </c>
      <c r="T228" t="s">
        <v>1891</v>
      </c>
      <c r="U228">
        <v>999</v>
      </c>
      <c r="V228">
        <v>999</v>
      </c>
      <c r="W228">
        <v>999</v>
      </c>
      <c r="X228">
        <v>999</v>
      </c>
      <c r="Y228">
        <v>5</v>
      </c>
      <c r="Z228">
        <v>1100</v>
      </c>
      <c r="AB228">
        <v>999</v>
      </c>
      <c r="AC228">
        <v>999</v>
      </c>
      <c r="AD228">
        <v>999</v>
      </c>
      <c r="AE228">
        <v>999</v>
      </c>
      <c r="AF228">
        <v>999</v>
      </c>
      <c r="AG228">
        <v>999</v>
      </c>
      <c r="AH228" s="9">
        <v>2.5987731481481502</v>
      </c>
      <c r="AJ228" t="s">
        <v>1893</v>
      </c>
      <c r="AK228">
        <v>10</v>
      </c>
      <c r="AL228" t="s">
        <v>1894</v>
      </c>
      <c r="AN228" t="s">
        <v>1900</v>
      </c>
      <c r="AO228" t="s">
        <v>1901</v>
      </c>
      <c r="AP228" t="s">
        <v>1902</v>
      </c>
    </row>
    <row r="229" spans="2:47" ht="15">
      <c r="B229" t="s">
        <v>78</v>
      </c>
      <c r="C229">
        <v>14075</v>
      </c>
      <c r="D229" s="5">
        <v>3299</v>
      </c>
      <c r="E229" t="s">
        <v>1889</v>
      </c>
      <c r="F229">
        <v>11592</v>
      </c>
      <c r="I229" t="s">
        <v>1899</v>
      </c>
      <c r="J229" t="s">
        <v>695</v>
      </c>
      <c r="L229">
        <v>999</v>
      </c>
      <c r="M229">
        <v>20</v>
      </c>
      <c r="O229" t="s">
        <v>1672</v>
      </c>
      <c r="R229" s="6">
        <v>17.262</v>
      </c>
      <c r="S229" t="s">
        <v>1648</v>
      </c>
      <c r="T229" t="s">
        <v>1891</v>
      </c>
      <c r="U229">
        <v>999</v>
      </c>
      <c r="V229">
        <v>999</v>
      </c>
      <c r="W229">
        <v>999</v>
      </c>
      <c r="X229">
        <v>999</v>
      </c>
      <c r="Y229">
        <v>5</v>
      </c>
      <c r="Z229">
        <v>1100</v>
      </c>
      <c r="AB229">
        <v>999</v>
      </c>
      <c r="AC229">
        <v>999</v>
      </c>
      <c r="AD229">
        <v>999</v>
      </c>
      <c r="AE229">
        <v>999</v>
      </c>
      <c r="AF229">
        <v>999</v>
      </c>
      <c r="AG229">
        <v>999</v>
      </c>
      <c r="AH229" s="9">
        <v>2.5987731481481502</v>
      </c>
      <c r="AJ229" t="s">
        <v>1893</v>
      </c>
      <c r="AK229">
        <v>10</v>
      </c>
      <c r="AL229" t="s">
        <v>1894</v>
      </c>
      <c r="AN229" t="s">
        <v>1900</v>
      </c>
      <c r="AO229" t="s">
        <v>1901</v>
      </c>
      <c r="AP229" t="s">
        <v>1902</v>
      </c>
    </row>
    <row r="230" spans="2:47" ht="15">
      <c r="B230" t="s">
        <v>78</v>
      </c>
      <c r="C230">
        <v>3110</v>
      </c>
      <c r="D230" s="5">
        <v>3353</v>
      </c>
      <c r="E230" t="s">
        <v>838</v>
      </c>
      <c r="F230">
        <v>11493</v>
      </c>
      <c r="I230">
        <v>999</v>
      </c>
      <c r="J230" t="s">
        <v>1903</v>
      </c>
      <c r="L230" t="s">
        <v>1904</v>
      </c>
      <c r="M230" t="s">
        <v>1905</v>
      </c>
      <c r="O230" t="s">
        <v>1906</v>
      </c>
      <c r="R230" s="6">
        <v>6.7859999999999996</v>
      </c>
      <c r="S230" t="s">
        <v>1648</v>
      </c>
      <c r="T230" t="s">
        <v>1634</v>
      </c>
      <c r="U230">
        <v>999</v>
      </c>
      <c r="V230">
        <v>999</v>
      </c>
      <c r="W230">
        <v>999</v>
      </c>
      <c r="X230">
        <v>999</v>
      </c>
      <c r="Y230">
        <v>20</v>
      </c>
      <c r="Z230">
        <v>999</v>
      </c>
      <c r="AB230" t="s">
        <v>1907</v>
      </c>
      <c r="AC230">
        <v>999</v>
      </c>
      <c r="AD230">
        <v>999</v>
      </c>
      <c r="AE230">
        <v>999</v>
      </c>
      <c r="AF230">
        <v>999</v>
      </c>
      <c r="AG230">
        <v>999</v>
      </c>
      <c r="AH230">
        <v>999</v>
      </c>
      <c r="AJ230" t="s">
        <v>1701</v>
      </c>
      <c r="AK230">
        <v>999</v>
      </c>
      <c r="AL230" t="s">
        <v>1701</v>
      </c>
      <c r="AM230">
        <v>999</v>
      </c>
      <c r="AN230">
        <v>999</v>
      </c>
      <c r="AO230">
        <v>999</v>
      </c>
      <c r="AP230">
        <v>999</v>
      </c>
      <c r="AQ230">
        <v>999</v>
      </c>
      <c r="AR230">
        <v>999</v>
      </c>
      <c r="AU230" t="s">
        <v>1908</v>
      </c>
    </row>
    <row r="231" spans="2:47" ht="15">
      <c r="B231" t="s">
        <v>78</v>
      </c>
      <c r="C231">
        <v>3110</v>
      </c>
      <c r="D231" s="5">
        <v>3353</v>
      </c>
      <c r="E231" t="s">
        <v>838</v>
      </c>
      <c r="F231">
        <v>11493</v>
      </c>
      <c r="I231">
        <v>999</v>
      </c>
      <c r="J231" t="s">
        <v>1903</v>
      </c>
      <c r="L231" t="s">
        <v>1904</v>
      </c>
      <c r="M231" t="s">
        <v>1905</v>
      </c>
      <c r="O231" t="s">
        <v>1909</v>
      </c>
      <c r="R231" s="6">
        <v>40.714289999999998</v>
      </c>
      <c r="S231" t="s">
        <v>1648</v>
      </c>
      <c r="T231" t="s">
        <v>1634</v>
      </c>
      <c r="U231">
        <v>999</v>
      </c>
      <c r="V231">
        <v>999</v>
      </c>
      <c r="W231">
        <v>999</v>
      </c>
      <c r="X231">
        <v>999</v>
      </c>
      <c r="Y231">
        <v>20</v>
      </c>
      <c r="Z231">
        <v>999</v>
      </c>
      <c r="AB231" t="s">
        <v>1627</v>
      </c>
      <c r="AC231">
        <v>5</v>
      </c>
      <c r="AD231">
        <v>999</v>
      </c>
      <c r="AE231">
        <v>999</v>
      </c>
      <c r="AF231">
        <v>999</v>
      </c>
      <c r="AG231">
        <v>999</v>
      </c>
      <c r="AH231">
        <v>999</v>
      </c>
      <c r="AJ231">
        <v>999</v>
      </c>
      <c r="AK231">
        <v>999</v>
      </c>
      <c r="AL231" t="s">
        <v>1701</v>
      </c>
      <c r="AM231">
        <v>999</v>
      </c>
      <c r="AN231">
        <v>999</v>
      </c>
      <c r="AO231">
        <v>999</v>
      </c>
      <c r="AP231">
        <v>999</v>
      </c>
      <c r="AQ231">
        <v>999</v>
      </c>
      <c r="AR231">
        <v>999</v>
      </c>
      <c r="AU231" t="s">
        <v>1908</v>
      </c>
    </row>
    <row r="232" spans="2:47" ht="15">
      <c r="B232" t="s">
        <v>78</v>
      </c>
      <c r="C232">
        <v>3111</v>
      </c>
      <c r="D232" s="5">
        <v>3353</v>
      </c>
      <c r="E232" t="s">
        <v>842</v>
      </c>
      <c r="F232">
        <v>11495</v>
      </c>
      <c r="I232">
        <v>999</v>
      </c>
      <c r="J232" t="s">
        <v>1903</v>
      </c>
      <c r="L232" t="s">
        <v>1904</v>
      </c>
      <c r="M232" t="s">
        <v>1905</v>
      </c>
      <c r="O232" t="s">
        <v>1906</v>
      </c>
      <c r="R232" s="6">
        <v>3.214</v>
      </c>
      <c r="S232" t="s">
        <v>1648</v>
      </c>
      <c r="T232" t="s">
        <v>1634</v>
      </c>
      <c r="U232">
        <v>999</v>
      </c>
      <c r="V232">
        <v>999</v>
      </c>
      <c r="W232">
        <v>999</v>
      </c>
      <c r="X232">
        <v>999</v>
      </c>
      <c r="Y232">
        <v>21</v>
      </c>
      <c r="Z232">
        <v>999</v>
      </c>
      <c r="AB232" t="s">
        <v>1907</v>
      </c>
      <c r="AC232">
        <v>999</v>
      </c>
      <c r="AD232">
        <v>999</v>
      </c>
      <c r="AE232">
        <v>999</v>
      </c>
      <c r="AF232">
        <v>999</v>
      </c>
      <c r="AG232">
        <v>999</v>
      </c>
      <c r="AH232">
        <v>999</v>
      </c>
      <c r="AJ232" t="s">
        <v>1701</v>
      </c>
      <c r="AK232">
        <v>999</v>
      </c>
      <c r="AL232" t="s">
        <v>1701</v>
      </c>
      <c r="AM232">
        <v>999</v>
      </c>
      <c r="AN232">
        <v>999</v>
      </c>
      <c r="AO232">
        <v>999</v>
      </c>
      <c r="AP232">
        <v>999</v>
      </c>
      <c r="AQ232">
        <v>999</v>
      </c>
      <c r="AR232">
        <v>999</v>
      </c>
      <c r="AU232" t="s">
        <v>1908</v>
      </c>
    </row>
    <row r="233" spans="2:47" ht="15">
      <c r="B233" t="s">
        <v>78</v>
      </c>
      <c r="C233">
        <v>3111</v>
      </c>
      <c r="D233" s="5">
        <v>3353</v>
      </c>
      <c r="E233" t="s">
        <v>842</v>
      </c>
      <c r="F233">
        <v>11495</v>
      </c>
      <c r="I233">
        <v>999</v>
      </c>
      <c r="J233" t="s">
        <v>1903</v>
      </c>
      <c r="L233" t="s">
        <v>1904</v>
      </c>
      <c r="M233" t="s">
        <v>1905</v>
      </c>
      <c r="O233" t="s">
        <v>1909</v>
      </c>
      <c r="R233" s="6">
        <v>75</v>
      </c>
      <c r="S233" t="s">
        <v>1648</v>
      </c>
      <c r="T233" t="s">
        <v>1634</v>
      </c>
      <c r="U233">
        <v>999</v>
      </c>
      <c r="V233">
        <v>999</v>
      </c>
      <c r="W233">
        <v>999</v>
      </c>
      <c r="X233">
        <v>999</v>
      </c>
      <c r="Y233">
        <v>21</v>
      </c>
      <c r="Z233">
        <v>999</v>
      </c>
      <c r="AB233" t="s">
        <v>1627</v>
      </c>
      <c r="AC233">
        <v>5</v>
      </c>
      <c r="AD233">
        <v>999</v>
      </c>
      <c r="AE233">
        <v>999</v>
      </c>
      <c r="AF233">
        <v>999</v>
      </c>
      <c r="AG233">
        <v>999</v>
      </c>
      <c r="AH233">
        <v>999</v>
      </c>
      <c r="AJ233">
        <v>999</v>
      </c>
      <c r="AK233">
        <v>999</v>
      </c>
      <c r="AL233" t="s">
        <v>1701</v>
      </c>
      <c r="AM233">
        <v>999</v>
      </c>
      <c r="AN233">
        <v>999</v>
      </c>
      <c r="AO233">
        <v>999</v>
      </c>
      <c r="AP233">
        <v>999</v>
      </c>
      <c r="AQ233">
        <v>999</v>
      </c>
      <c r="AR233">
        <v>999</v>
      </c>
      <c r="AU233" t="s">
        <v>1908</v>
      </c>
    </row>
    <row r="234" spans="2:47" ht="15">
      <c r="B234" t="s">
        <v>78</v>
      </c>
      <c r="C234">
        <v>3112</v>
      </c>
      <c r="D234" s="5">
        <v>3353</v>
      </c>
      <c r="E234" t="s">
        <v>845</v>
      </c>
      <c r="F234">
        <v>11496</v>
      </c>
      <c r="I234">
        <v>999</v>
      </c>
      <c r="J234" t="s">
        <v>1903</v>
      </c>
      <c r="L234" t="s">
        <v>1904</v>
      </c>
      <c r="M234" t="s">
        <v>1905</v>
      </c>
      <c r="O234" t="s">
        <v>1906</v>
      </c>
      <c r="R234" s="6">
        <v>5.3570000000000002</v>
      </c>
      <c r="S234" t="s">
        <v>1648</v>
      </c>
      <c r="T234" t="s">
        <v>1634</v>
      </c>
      <c r="U234">
        <v>999</v>
      </c>
      <c r="V234">
        <v>999</v>
      </c>
      <c r="W234">
        <v>999</v>
      </c>
      <c r="X234">
        <v>999</v>
      </c>
      <c r="Y234">
        <v>17</v>
      </c>
      <c r="Z234">
        <v>999</v>
      </c>
      <c r="AB234" t="s">
        <v>1907</v>
      </c>
      <c r="AC234">
        <v>999</v>
      </c>
      <c r="AD234">
        <v>999</v>
      </c>
      <c r="AE234">
        <v>999</v>
      </c>
      <c r="AF234">
        <v>999</v>
      </c>
      <c r="AG234">
        <v>999</v>
      </c>
      <c r="AH234">
        <v>999</v>
      </c>
      <c r="AJ234" t="s">
        <v>1701</v>
      </c>
      <c r="AK234">
        <v>999</v>
      </c>
      <c r="AL234" t="s">
        <v>1701</v>
      </c>
      <c r="AM234">
        <v>999</v>
      </c>
      <c r="AN234">
        <v>999</v>
      </c>
      <c r="AO234">
        <v>999</v>
      </c>
      <c r="AP234">
        <v>999</v>
      </c>
      <c r="AQ234">
        <v>999</v>
      </c>
      <c r="AR234">
        <v>999</v>
      </c>
      <c r="AU234" t="s">
        <v>1908</v>
      </c>
    </row>
    <row r="235" spans="2:47" ht="15">
      <c r="B235" t="s">
        <v>78</v>
      </c>
      <c r="C235">
        <v>3112</v>
      </c>
      <c r="D235" s="5">
        <v>3353</v>
      </c>
      <c r="E235" t="s">
        <v>845</v>
      </c>
      <c r="F235">
        <v>11496</v>
      </c>
      <c r="I235">
        <v>999</v>
      </c>
      <c r="J235" t="s">
        <v>1903</v>
      </c>
      <c r="L235" t="s">
        <v>1904</v>
      </c>
      <c r="M235" t="s">
        <v>1905</v>
      </c>
      <c r="O235" t="s">
        <v>1909</v>
      </c>
      <c r="R235" s="6">
        <v>65</v>
      </c>
      <c r="S235" t="s">
        <v>1648</v>
      </c>
      <c r="T235" t="s">
        <v>1634</v>
      </c>
      <c r="U235">
        <v>999</v>
      </c>
      <c r="V235">
        <v>999</v>
      </c>
      <c r="W235">
        <v>999</v>
      </c>
      <c r="X235">
        <v>999</v>
      </c>
      <c r="Y235">
        <v>17</v>
      </c>
      <c r="Z235">
        <v>999</v>
      </c>
      <c r="AB235" t="s">
        <v>1627</v>
      </c>
      <c r="AC235">
        <v>5</v>
      </c>
      <c r="AD235">
        <v>999</v>
      </c>
      <c r="AE235">
        <v>999</v>
      </c>
      <c r="AF235">
        <v>999</v>
      </c>
      <c r="AG235">
        <v>999</v>
      </c>
      <c r="AH235">
        <v>999</v>
      </c>
      <c r="AJ235">
        <v>999</v>
      </c>
      <c r="AK235">
        <v>999</v>
      </c>
      <c r="AL235" t="s">
        <v>1701</v>
      </c>
      <c r="AM235">
        <v>999</v>
      </c>
      <c r="AN235">
        <v>999</v>
      </c>
      <c r="AO235">
        <v>999</v>
      </c>
      <c r="AP235">
        <v>999</v>
      </c>
      <c r="AQ235">
        <v>999</v>
      </c>
      <c r="AR235">
        <v>999</v>
      </c>
      <c r="AU235" t="s">
        <v>1908</v>
      </c>
    </row>
    <row r="236" spans="2:47" ht="15">
      <c r="B236" t="s">
        <v>41</v>
      </c>
      <c r="C236" t="s">
        <v>847</v>
      </c>
      <c r="D236" s="5">
        <v>3671</v>
      </c>
      <c r="E236" t="s">
        <v>848</v>
      </c>
      <c r="F236" t="s">
        <v>1910</v>
      </c>
      <c r="G236" t="s">
        <v>848</v>
      </c>
      <c r="I236">
        <v>999</v>
      </c>
      <c r="J236" t="s">
        <v>770</v>
      </c>
      <c r="K236">
        <v>999</v>
      </c>
      <c r="L236">
        <v>999</v>
      </c>
      <c r="M236">
        <v>13</v>
      </c>
      <c r="O236" t="s">
        <v>1672</v>
      </c>
      <c r="R236">
        <v>49</v>
      </c>
      <c r="S236" t="s">
        <v>1752</v>
      </c>
      <c r="T236" t="s">
        <v>1649</v>
      </c>
      <c r="U236">
        <v>999</v>
      </c>
      <c r="V236">
        <v>999</v>
      </c>
      <c r="W236">
        <v>999</v>
      </c>
      <c r="X236">
        <v>999</v>
      </c>
      <c r="Y236">
        <v>999</v>
      </c>
      <c r="Z236">
        <v>999</v>
      </c>
      <c r="AA236">
        <v>999</v>
      </c>
      <c r="AB236">
        <v>999</v>
      </c>
      <c r="AC236">
        <v>999</v>
      </c>
      <c r="AD236">
        <v>999</v>
      </c>
      <c r="AE236">
        <v>999</v>
      </c>
      <c r="AF236">
        <v>999</v>
      </c>
      <c r="AG236">
        <v>999</v>
      </c>
      <c r="AH236">
        <v>999</v>
      </c>
      <c r="AI236">
        <v>999</v>
      </c>
      <c r="AJ236" t="s">
        <v>1911</v>
      </c>
      <c r="AK236">
        <v>3</v>
      </c>
      <c r="AL236" t="s">
        <v>1912</v>
      </c>
      <c r="AM236">
        <v>999</v>
      </c>
      <c r="AN236">
        <v>999</v>
      </c>
      <c r="AO236">
        <v>999</v>
      </c>
      <c r="AP236">
        <v>999</v>
      </c>
      <c r="AQ236">
        <v>999</v>
      </c>
      <c r="AR236">
        <v>999</v>
      </c>
      <c r="AT236" t="s">
        <v>1913</v>
      </c>
    </row>
    <row r="237" spans="2:47" ht="15">
      <c r="B237" t="s">
        <v>41</v>
      </c>
      <c r="C237">
        <v>3063</v>
      </c>
      <c r="D237" s="5">
        <v>3829</v>
      </c>
      <c r="E237" t="s">
        <v>851</v>
      </c>
      <c r="F237">
        <v>12806</v>
      </c>
      <c r="G237" t="s">
        <v>1914</v>
      </c>
      <c r="I237">
        <v>999</v>
      </c>
      <c r="J237" t="s">
        <v>1914</v>
      </c>
      <c r="K237">
        <v>999</v>
      </c>
      <c r="L237">
        <v>2004</v>
      </c>
      <c r="M237">
        <v>999</v>
      </c>
      <c r="O237" t="s">
        <v>1727</v>
      </c>
      <c r="R237" s="6">
        <v>34.799999999999997</v>
      </c>
      <c r="S237" t="s">
        <v>1648</v>
      </c>
      <c r="T237" t="s">
        <v>1915</v>
      </c>
      <c r="U237">
        <v>999</v>
      </c>
      <c r="V237">
        <v>999</v>
      </c>
      <c r="W237">
        <v>999</v>
      </c>
      <c r="X237">
        <v>999</v>
      </c>
      <c r="Y237">
        <v>12</v>
      </c>
      <c r="Z237" t="s">
        <v>1916</v>
      </c>
      <c r="AB237" t="s">
        <v>1627</v>
      </c>
      <c r="AC237">
        <v>10</v>
      </c>
      <c r="AD237">
        <v>999</v>
      </c>
      <c r="AE237">
        <v>999</v>
      </c>
      <c r="AF237">
        <v>999</v>
      </c>
      <c r="AG237">
        <v>999</v>
      </c>
      <c r="AI237" t="s">
        <v>1651</v>
      </c>
      <c r="AJ237" t="s">
        <v>1917</v>
      </c>
      <c r="AK237" t="s">
        <v>1918</v>
      </c>
      <c r="AL237" t="s">
        <v>710</v>
      </c>
      <c r="AM237">
        <v>999</v>
      </c>
      <c r="AN237">
        <v>999</v>
      </c>
      <c r="AO237">
        <v>999</v>
      </c>
      <c r="AP237">
        <v>999</v>
      </c>
      <c r="AQ237">
        <v>999</v>
      </c>
      <c r="AR237" t="s">
        <v>1919</v>
      </c>
      <c r="AT237" t="s">
        <v>1920</v>
      </c>
    </row>
    <row r="238" spans="2:47" ht="15">
      <c r="B238" t="s">
        <v>41</v>
      </c>
      <c r="C238">
        <v>3063</v>
      </c>
      <c r="D238" s="5">
        <v>3829</v>
      </c>
      <c r="E238" t="s">
        <v>851</v>
      </c>
      <c r="F238">
        <v>12806</v>
      </c>
      <c r="G238" t="s">
        <v>1914</v>
      </c>
      <c r="I238">
        <v>999</v>
      </c>
      <c r="J238" t="s">
        <v>1914</v>
      </c>
      <c r="K238">
        <v>999</v>
      </c>
      <c r="L238">
        <v>2004</v>
      </c>
      <c r="M238">
        <v>999</v>
      </c>
      <c r="O238" t="s">
        <v>1647</v>
      </c>
      <c r="R238" s="6">
        <v>4.0999999999999996</v>
      </c>
      <c r="S238" t="s">
        <v>1648</v>
      </c>
      <c r="T238" t="s">
        <v>1915</v>
      </c>
      <c r="U238">
        <v>999</v>
      </c>
      <c r="V238">
        <v>999</v>
      </c>
      <c r="W238">
        <v>999</v>
      </c>
      <c r="X238">
        <v>999</v>
      </c>
      <c r="Y238">
        <v>12</v>
      </c>
      <c r="Z238">
        <v>999</v>
      </c>
      <c r="AB238" t="s">
        <v>1627</v>
      </c>
      <c r="AC238">
        <v>0</v>
      </c>
      <c r="AD238">
        <v>999</v>
      </c>
      <c r="AE238">
        <v>999</v>
      </c>
      <c r="AF238">
        <v>999</v>
      </c>
      <c r="AG238">
        <v>999</v>
      </c>
      <c r="AI238" t="s">
        <v>1651</v>
      </c>
      <c r="AJ238" t="s">
        <v>1921</v>
      </c>
      <c r="AK238" t="s">
        <v>1918</v>
      </c>
      <c r="AL238" t="s">
        <v>710</v>
      </c>
      <c r="AM238">
        <v>999</v>
      </c>
      <c r="AN238">
        <v>999</v>
      </c>
      <c r="AO238">
        <v>999</v>
      </c>
      <c r="AP238">
        <v>999</v>
      </c>
      <c r="AQ238">
        <v>999</v>
      </c>
      <c r="AR238" t="s">
        <v>1922</v>
      </c>
      <c r="AT238" t="s">
        <v>1920</v>
      </c>
    </row>
    <row r="239" spans="2:47" ht="15">
      <c r="B239" t="s">
        <v>41</v>
      </c>
      <c r="C239">
        <v>3063</v>
      </c>
      <c r="D239" s="5">
        <v>3829</v>
      </c>
      <c r="E239" t="s">
        <v>851</v>
      </c>
      <c r="F239">
        <v>12804</v>
      </c>
      <c r="G239" t="s">
        <v>1923</v>
      </c>
      <c r="I239">
        <v>999</v>
      </c>
      <c r="J239" t="s">
        <v>1923</v>
      </c>
      <c r="K239">
        <v>999</v>
      </c>
      <c r="L239">
        <v>2004</v>
      </c>
      <c r="M239">
        <v>999</v>
      </c>
      <c r="O239" t="s">
        <v>1727</v>
      </c>
      <c r="R239" s="6">
        <v>0</v>
      </c>
      <c r="S239" t="s">
        <v>1648</v>
      </c>
      <c r="T239" t="s">
        <v>1915</v>
      </c>
      <c r="U239">
        <v>999</v>
      </c>
      <c r="V239">
        <v>999</v>
      </c>
      <c r="W239">
        <v>999</v>
      </c>
      <c r="X239">
        <v>999</v>
      </c>
      <c r="Y239">
        <v>12</v>
      </c>
      <c r="Z239">
        <v>0</v>
      </c>
      <c r="AB239" t="s">
        <v>1627</v>
      </c>
      <c r="AC239">
        <v>10</v>
      </c>
      <c r="AD239">
        <v>999</v>
      </c>
      <c r="AE239">
        <v>999</v>
      </c>
      <c r="AF239">
        <v>999</v>
      </c>
      <c r="AG239">
        <v>999</v>
      </c>
      <c r="AI239" t="s">
        <v>1651</v>
      </c>
      <c r="AJ239" t="s">
        <v>1651</v>
      </c>
      <c r="AK239">
        <v>1</v>
      </c>
      <c r="AL239" t="s">
        <v>710</v>
      </c>
      <c r="AM239">
        <v>999</v>
      </c>
      <c r="AN239">
        <v>999</v>
      </c>
      <c r="AO239">
        <v>999</v>
      </c>
      <c r="AP239">
        <v>999</v>
      </c>
      <c r="AQ239">
        <v>999</v>
      </c>
      <c r="AR239" t="s">
        <v>1919</v>
      </c>
      <c r="AT239" t="s">
        <v>1920</v>
      </c>
    </row>
    <row r="240" spans="2:47" ht="15">
      <c r="B240" t="s">
        <v>41</v>
      </c>
      <c r="C240">
        <v>3063</v>
      </c>
      <c r="D240" s="5">
        <v>3829</v>
      </c>
      <c r="E240" t="s">
        <v>851</v>
      </c>
      <c r="F240">
        <v>12804</v>
      </c>
      <c r="G240" t="s">
        <v>1923</v>
      </c>
      <c r="I240">
        <v>999</v>
      </c>
      <c r="J240" t="s">
        <v>1923</v>
      </c>
      <c r="K240">
        <v>999</v>
      </c>
      <c r="L240">
        <v>2004</v>
      </c>
      <c r="M240">
        <v>999</v>
      </c>
      <c r="O240" t="s">
        <v>1647</v>
      </c>
      <c r="R240" s="6">
        <v>3.4</v>
      </c>
      <c r="S240" t="s">
        <v>1648</v>
      </c>
      <c r="T240" t="s">
        <v>1915</v>
      </c>
      <c r="U240">
        <v>999</v>
      </c>
      <c r="V240">
        <v>999</v>
      </c>
      <c r="W240">
        <v>999</v>
      </c>
      <c r="X240">
        <v>999</v>
      </c>
      <c r="Y240">
        <v>12</v>
      </c>
      <c r="Z240">
        <v>999</v>
      </c>
      <c r="AB240" t="s">
        <v>1627</v>
      </c>
      <c r="AC240">
        <v>0</v>
      </c>
      <c r="AD240">
        <v>999</v>
      </c>
      <c r="AE240">
        <v>999</v>
      </c>
      <c r="AF240">
        <v>999</v>
      </c>
      <c r="AG240">
        <v>999</v>
      </c>
      <c r="AI240" t="s">
        <v>1651</v>
      </c>
      <c r="AJ240" t="s">
        <v>1921</v>
      </c>
      <c r="AK240">
        <v>1</v>
      </c>
      <c r="AL240" t="s">
        <v>710</v>
      </c>
      <c r="AM240">
        <v>999</v>
      </c>
      <c r="AN240">
        <v>999</v>
      </c>
      <c r="AO240">
        <v>999</v>
      </c>
      <c r="AP240">
        <v>999</v>
      </c>
      <c r="AQ240">
        <v>999</v>
      </c>
      <c r="AR240" t="s">
        <v>1922</v>
      </c>
      <c r="AT240" t="s">
        <v>1920</v>
      </c>
    </row>
    <row r="241" spans="2:46" ht="15">
      <c r="B241" t="s">
        <v>41</v>
      </c>
      <c r="C241">
        <v>3063</v>
      </c>
      <c r="D241" s="5">
        <v>3829</v>
      </c>
      <c r="E241" t="s">
        <v>851</v>
      </c>
      <c r="F241">
        <v>12805</v>
      </c>
      <c r="G241" t="s">
        <v>1924</v>
      </c>
      <c r="I241">
        <v>999</v>
      </c>
      <c r="J241" t="s">
        <v>1925</v>
      </c>
      <c r="K241">
        <v>999</v>
      </c>
      <c r="L241">
        <v>2004</v>
      </c>
      <c r="M241">
        <v>999</v>
      </c>
      <c r="O241" t="s">
        <v>1727</v>
      </c>
      <c r="R241" s="6">
        <v>15.5</v>
      </c>
      <c r="S241" t="s">
        <v>1648</v>
      </c>
      <c r="T241" t="s">
        <v>1915</v>
      </c>
      <c r="U241">
        <v>999</v>
      </c>
      <c r="V241">
        <v>999</v>
      </c>
      <c r="W241">
        <v>999</v>
      </c>
      <c r="X241">
        <v>999</v>
      </c>
      <c r="Y241">
        <v>12</v>
      </c>
      <c r="Z241" t="s">
        <v>1926</v>
      </c>
      <c r="AB241" t="s">
        <v>1627</v>
      </c>
      <c r="AC241">
        <v>10</v>
      </c>
      <c r="AD241">
        <v>999</v>
      </c>
      <c r="AE241">
        <v>999</v>
      </c>
      <c r="AF241">
        <v>999</v>
      </c>
      <c r="AG241">
        <v>999</v>
      </c>
      <c r="AI241" t="s">
        <v>1651</v>
      </c>
      <c r="AJ241" t="s">
        <v>1927</v>
      </c>
      <c r="AK241">
        <v>2</v>
      </c>
      <c r="AL241" t="s">
        <v>710</v>
      </c>
      <c r="AM241">
        <v>999</v>
      </c>
      <c r="AN241">
        <v>999</v>
      </c>
      <c r="AO241">
        <v>999</v>
      </c>
      <c r="AP241">
        <v>999</v>
      </c>
      <c r="AQ241">
        <v>999</v>
      </c>
      <c r="AR241" t="s">
        <v>1919</v>
      </c>
      <c r="AT241" t="s">
        <v>1920</v>
      </c>
    </row>
    <row r="242" spans="2:46" ht="15">
      <c r="B242" t="s">
        <v>41</v>
      </c>
      <c r="C242">
        <v>3063</v>
      </c>
      <c r="D242" s="5">
        <v>3829</v>
      </c>
      <c r="E242" t="s">
        <v>851</v>
      </c>
      <c r="F242">
        <v>12805</v>
      </c>
      <c r="G242" t="s">
        <v>1924</v>
      </c>
      <c r="I242">
        <v>999</v>
      </c>
      <c r="J242" t="s">
        <v>1925</v>
      </c>
      <c r="K242">
        <v>999</v>
      </c>
      <c r="L242">
        <v>2004</v>
      </c>
      <c r="M242">
        <v>999</v>
      </c>
      <c r="O242" t="s">
        <v>1647</v>
      </c>
      <c r="R242" s="6">
        <v>5</v>
      </c>
      <c r="S242" t="s">
        <v>1648</v>
      </c>
      <c r="T242" t="s">
        <v>1915</v>
      </c>
      <c r="U242">
        <v>999</v>
      </c>
      <c r="V242">
        <v>999</v>
      </c>
      <c r="W242">
        <v>999</v>
      </c>
      <c r="X242">
        <v>999</v>
      </c>
      <c r="Y242">
        <v>12</v>
      </c>
      <c r="Z242">
        <v>999</v>
      </c>
      <c r="AB242" t="s">
        <v>1627</v>
      </c>
      <c r="AC242">
        <v>0</v>
      </c>
      <c r="AD242">
        <v>999</v>
      </c>
      <c r="AE242">
        <v>999</v>
      </c>
      <c r="AF242">
        <v>999</v>
      </c>
      <c r="AG242">
        <v>999</v>
      </c>
      <c r="AI242" t="s">
        <v>1651</v>
      </c>
      <c r="AJ242" t="s">
        <v>1921</v>
      </c>
      <c r="AK242">
        <v>2</v>
      </c>
      <c r="AL242" t="s">
        <v>710</v>
      </c>
      <c r="AM242">
        <v>999</v>
      </c>
      <c r="AN242">
        <v>999</v>
      </c>
      <c r="AO242">
        <v>999</v>
      </c>
      <c r="AP242">
        <v>999</v>
      </c>
      <c r="AQ242">
        <v>999</v>
      </c>
      <c r="AR242" t="s">
        <v>1922</v>
      </c>
      <c r="AT242" t="s">
        <v>1920</v>
      </c>
    </row>
    <row r="243" spans="2:46" ht="15">
      <c r="B243" t="s">
        <v>78</v>
      </c>
      <c r="C243">
        <v>3116</v>
      </c>
      <c r="D243" s="5">
        <v>4155</v>
      </c>
      <c r="E243" t="s">
        <v>855</v>
      </c>
      <c r="F243">
        <v>13204</v>
      </c>
      <c r="I243" t="s">
        <v>1928</v>
      </c>
      <c r="J243" t="s">
        <v>770</v>
      </c>
      <c r="M243">
        <v>35</v>
      </c>
      <c r="O243" t="s">
        <v>1664</v>
      </c>
      <c r="R243">
        <v>92</v>
      </c>
      <c r="S243" t="s">
        <v>1752</v>
      </c>
      <c r="T243" t="s">
        <v>1705</v>
      </c>
      <c r="Y243">
        <v>3</v>
      </c>
      <c r="Z243">
        <v>999</v>
      </c>
      <c r="AB243" t="s">
        <v>1616</v>
      </c>
      <c r="AC243">
        <v>100</v>
      </c>
      <c r="AD243" t="s">
        <v>1617</v>
      </c>
      <c r="AE243">
        <v>0</v>
      </c>
      <c r="AF243" t="s">
        <v>1666</v>
      </c>
      <c r="AG243">
        <v>999</v>
      </c>
      <c r="AH243">
        <v>999</v>
      </c>
      <c r="AI243" t="s">
        <v>1667</v>
      </c>
      <c r="AJ243">
        <v>999</v>
      </c>
      <c r="AK243">
        <v>999</v>
      </c>
      <c r="AL243" t="s">
        <v>1701</v>
      </c>
      <c r="AM243" t="s">
        <v>1929</v>
      </c>
      <c r="AN243">
        <v>999</v>
      </c>
      <c r="AO243">
        <v>999</v>
      </c>
      <c r="AP243">
        <v>999</v>
      </c>
      <c r="AQ243">
        <v>999</v>
      </c>
      <c r="AR243">
        <v>999</v>
      </c>
      <c r="AT243" t="s">
        <v>1930</v>
      </c>
    </row>
    <row r="244" spans="2:46" ht="15">
      <c r="B244" t="s">
        <v>78</v>
      </c>
      <c r="C244">
        <v>3116</v>
      </c>
      <c r="D244" s="5">
        <v>4155</v>
      </c>
      <c r="E244" t="s">
        <v>855</v>
      </c>
      <c r="F244">
        <v>13204</v>
      </c>
      <c r="I244" t="s">
        <v>1928</v>
      </c>
      <c r="J244" t="s">
        <v>770</v>
      </c>
      <c r="M244">
        <v>35</v>
      </c>
      <c r="O244" t="s">
        <v>1664</v>
      </c>
      <c r="R244">
        <v>16.899999999999999</v>
      </c>
      <c r="S244" t="s">
        <v>1752</v>
      </c>
      <c r="T244" t="s">
        <v>1705</v>
      </c>
      <c r="Y244">
        <v>3</v>
      </c>
      <c r="Z244">
        <v>999</v>
      </c>
      <c r="AB244" t="s">
        <v>1616</v>
      </c>
      <c r="AC244">
        <v>10</v>
      </c>
      <c r="AD244" t="s">
        <v>1617</v>
      </c>
      <c r="AE244">
        <v>0</v>
      </c>
      <c r="AF244" t="s">
        <v>1666</v>
      </c>
      <c r="AG244">
        <v>999</v>
      </c>
      <c r="AH244" s="9">
        <v>2.800925925925926</v>
      </c>
      <c r="AI244" t="s">
        <v>1667</v>
      </c>
      <c r="AJ244">
        <v>999</v>
      </c>
      <c r="AK244">
        <v>999</v>
      </c>
      <c r="AL244" t="s">
        <v>1701</v>
      </c>
      <c r="AM244" t="s">
        <v>1929</v>
      </c>
      <c r="AN244">
        <v>999</v>
      </c>
      <c r="AO244">
        <v>999</v>
      </c>
      <c r="AP244">
        <v>999</v>
      </c>
      <c r="AQ244">
        <v>999</v>
      </c>
      <c r="AR244">
        <v>999</v>
      </c>
      <c r="AT244" t="s">
        <v>1930</v>
      </c>
    </row>
    <row r="245" spans="2:46" ht="15">
      <c r="B245" t="s">
        <v>78</v>
      </c>
      <c r="C245">
        <v>3116</v>
      </c>
      <c r="D245" s="5">
        <v>4155</v>
      </c>
      <c r="E245" t="s">
        <v>855</v>
      </c>
      <c r="F245">
        <v>13204</v>
      </c>
      <c r="I245" t="s">
        <v>1928</v>
      </c>
      <c r="J245" t="s">
        <v>770</v>
      </c>
      <c r="M245">
        <v>35</v>
      </c>
      <c r="O245" t="s">
        <v>1664</v>
      </c>
      <c r="R245">
        <v>8.6</v>
      </c>
      <c r="S245" t="s">
        <v>1752</v>
      </c>
      <c r="T245" t="s">
        <v>1705</v>
      </c>
      <c r="Y245">
        <v>3</v>
      </c>
      <c r="Z245">
        <v>999</v>
      </c>
      <c r="AB245" t="s">
        <v>1616</v>
      </c>
      <c r="AC245">
        <v>20</v>
      </c>
      <c r="AD245" t="s">
        <v>1617</v>
      </c>
      <c r="AE245">
        <v>10</v>
      </c>
      <c r="AF245" t="s">
        <v>1666</v>
      </c>
      <c r="AG245">
        <v>999</v>
      </c>
      <c r="AH245" s="9">
        <v>2.5086574074074073</v>
      </c>
      <c r="AI245" t="s">
        <v>1667</v>
      </c>
      <c r="AJ245">
        <v>999</v>
      </c>
      <c r="AK245">
        <v>999</v>
      </c>
      <c r="AL245" t="s">
        <v>1701</v>
      </c>
      <c r="AM245" t="s">
        <v>1929</v>
      </c>
      <c r="AN245">
        <v>999</v>
      </c>
      <c r="AO245">
        <v>999</v>
      </c>
      <c r="AP245">
        <v>999</v>
      </c>
      <c r="AQ245">
        <v>999</v>
      </c>
      <c r="AR245">
        <v>999</v>
      </c>
      <c r="AT245" t="s">
        <v>1930</v>
      </c>
    </row>
    <row r="246" spans="2:46" ht="15">
      <c r="B246" t="s">
        <v>78</v>
      </c>
      <c r="C246">
        <v>3116</v>
      </c>
      <c r="D246" s="5">
        <v>4155</v>
      </c>
      <c r="E246" t="s">
        <v>855</v>
      </c>
      <c r="F246">
        <v>13204</v>
      </c>
      <c r="I246" t="s">
        <v>1928</v>
      </c>
      <c r="J246" t="s">
        <v>770</v>
      </c>
      <c r="M246">
        <v>35</v>
      </c>
      <c r="O246" t="s">
        <v>1664</v>
      </c>
      <c r="R246">
        <v>9</v>
      </c>
      <c r="S246" t="s">
        <v>1752</v>
      </c>
      <c r="T246" t="s">
        <v>1705</v>
      </c>
      <c r="Y246">
        <v>3</v>
      </c>
      <c r="Z246">
        <v>999</v>
      </c>
      <c r="AB246" t="s">
        <v>1616</v>
      </c>
      <c r="AC246">
        <v>30</v>
      </c>
      <c r="AD246" t="s">
        <v>1617</v>
      </c>
      <c r="AE246">
        <v>20</v>
      </c>
      <c r="AF246" t="s">
        <v>1666</v>
      </c>
      <c r="AG246">
        <v>999</v>
      </c>
      <c r="AH246">
        <v>999</v>
      </c>
      <c r="AI246" t="s">
        <v>1667</v>
      </c>
      <c r="AJ246">
        <v>999</v>
      </c>
      <c r="AK246">
        <v>999</v>
      </c>
      <c r="AL246" t="s">
        <v>1701</v>
      </c>
      <c r="AM246" t="s">
        <v>1929</v>
      </c>
      <c r="AN246">
        <v>999</v>
      </c>
      <c r="AO246">
        <v>999</v>
      </c>
      <c r="AP246">
        <v>999</v>
      </c>
      <c r="AQ246">
        <v>999</v>
      </c>
      <c r="AR246">
        <v>999</v>
      </c>
      <c r="AT246" t="s">
        <v>1930</v>
      </c>
    </row>
    <row r="247" spans="2:46" ht="15">
      <c r="B247" t="s">
        <v>78</v>
      </c>
      <c r="C247">
        <v>3116</v>
      </c>
      <c r="D247" s="5">
        <v>4155</v>
      </c>
      <c r="E247" t="s">
        <v>855</v>
      </c>
      <c r="F247">
        <v>13204</v>
      </c>
      <c r="I247" t="s">
        <v>1928</v>
      </c>
      <c r="J247" t="s">
        <v>770</v>
      </c>
      <c r="M247">
        <v>35</v>
      </c>
      <c r="O247" t="s">
        <v>1664</v>
      </c>
      <c r="R247">
        <v>17.7</v>
      </c>
      <c r="S247" t="s">
        <v>1752</v>
      </c>
      <c r="T247" t="s">
        <v>1705</v>
      </c>
      <c r="Y247">
        <v>3</v>
      </c>
      <c r="Z247">
        <v>999</v>
      </c>
      <c r="AB247" t="s">
        <v>1616</v>
      </c>
      <c r="AC247">
        <v>50</v>
      </c>
      <c r="AD247" t="s">
        <v>1617</v>
      </c>
      <c r="AE247">
        <v>30</v>
      </c>
      <c r="AF247" t="s">
        <v>1666</v>
      </c>
      <c r="AG247">
        <v>999</v>
      </c>
      <c r="AH247">
        <v>999</v>
      </c>
      <c r="AI247" t="s">
        <v>1667</v>
      </c>
      <c r="AJ247">
        <v>999</v>
      </c>
      <c r="AK247">
        <v>999</v>
      </c>
      <c r="AL247" t="s">
        <v>1701</v>
      </c>
      <c r="AM247" t="s">
        <v>1929</v>
      </c>
      <c r="AN247">
        <v>999</v>
      </c>
      <c r="AO247">
        <v>999</v>
      </c>
      <c r="AP247">
        <v>999</v>
      </c>
      <c r="AQ247">
        <v>999</v>
      </c>
      <c r="AR247">
        <v>999</v>
      </c>
      <c r="AT247" t="s">
        <v>1930</v>
      </c>
    </row>
    <row r="248" spans="2:46" ht="15">
      <c r="B248" t="s">
        <v>78</v>
      </c>
      <c r="C248">
        <v>3116</v>
      </c>
      <c r="D248" s="5">
        <v>4155</v>
      </c>
      <c r="E248" t="s">
        <v>855</v>
      </c>
      <c r="F248">
        <v>13204</v>
      </c>
      <c r="I248" t="s">
        <v>1928</v>
      </c>
      <c r="J248" t="s">
        <v>770</v>
      </c>
      <c r="M248">
        <v>35</v>
      </c>
      <c r="O248" t="s">
        <v>1664</v>
      </c>
      <c r="R248">
        <v>15.5</v>
      </c>
      <c r="S248" t="s">
        <v>1752</v>
      </c>
      <c r="T248" t="s">
        <v>1705</v>
      </c>
      <c r="Y248">
        <v>3</v>
      </c>
      <c r="Z248">
        <v>999</v>
      </c>
      <c r="AB248" t="s">
        <v>1616</v>
      </c>
      <c r="AC248">
        <v>70</v>
      </c>
      <c r="AD248" t="s">
        <v>1617</v>
      </c>
      <c r="AE248">
        <v>50</v>
      </c>
      <c r="AF248" t="s">
        <v>1666</v>
      </c>
      <c r="AG248">
        <v>999</v>
      </c>
      <c r="AH248">
        <v>999</v>
      </c>
      <c r="AI248" t="s">
        <v>1667</v>
      </c>
      <c r="AJ248">
        <v>999</v>
      </c>
      <c r="AK248">
        <v>999</v>
      </c>
      <c r="AL248" t="s">
        <v>1701</v>
      </c>
      <c r="AM248" t="s">
        <v>1929</v>
      </c>
      <c r="AN248">
        <v>999</v>
      </c>
      <c r="AO248">
        <v>999</v>
      </c>
      <c r="AP248">
        <v>999</v>
      </c>
      <c r="AQ248">
        <v>999</v>
      </c>
      <c r="AR248">
        <v>999</v>
      </c>
      <c r="AT248" t="s">
        <v>1930</v>
      </c>
    </row>
    <row r="249" spans="2:46" ht="15">
      <c r="B249" t="s">
        <v>78</v>
      </c>
      <c r="C249">
        <v>3116</v>
      </c>
      <c r="D249" s="5">
        <v>4155</v>
      </c>
      <c r="E249" t="s">
        <v>855</v>
      </c>
      <c r="F249">
        <v>13204</v>
      </c>
      <c r="I249" t="s">
        <v>1928</v>
      </c>
      <c r="J249" t="s">
        <v>770</v>
      </c>
      <c r="M249">
        <v>35</v>
      </c>
      <c r="O249" t="s">
        <v>1664</v>
      </c>
      <c r="R249">
        <v>23.1</v>
      </c>
      <c r="S249" t="s">
        <v>1752</v>
      </c>
      <c r="T249" t="s">
        <v>1705</v>
      </c>
      <c r="Y249">
        <v>3</v>
      </c>
      <c r="Z249">
        <v>999</v>
      </c>
      <c r="AB249" t="s">
        <v>1616</v>
      </c>
      <c r="AC249">
        <v>100</v>
      </c>
      <c r="AD249" t="s">
        <v>1617</v>
      </c>
      <c r="AE249">
        <v>70</v>
      </c>
      <c r="AF249" t="s">
        <v>1666</v>
      </c>
      <c r="AG249">
        <v>999</v>
      </c>
      <c r="AH249">
        <v>999</v>
      </c>
      <c r="AI249" t="s">
        <v>1667</v>
      </c>
      <c r="AJ249">
        <v>999</v>
      </c>
      <c r="AK249">
        <v>999</v>
      </c>
      <c r="AL249" t="s">
        <v>1701</v>
      </c>
      <c r="AM249" t="s">
        <v>1929</v>
      </c>
      <c r="AN249">
        <v>999</v>
      </c>
      <c r="AO249">
        <v>999</v>
      </c>
      <c r="AP249">
        <v>999</v>
      </c>
      <c r="AQ249">
        <v>999</v>
      </c>
      <c r="AR249">
        <v>999</v>
      </c>
      <c r="AT249" t="s">
        <v>1930</v>
      </c>
    </row>
    <row r="250" spans="2:46" ht="15">
      <c r="B250" t="s">
        <v>78</v>
      </c>
      <c r="C250">
        <v>3116</v>
      </c>
      <c r="D250" s="5">
        <v>4155</v>
      </c>
      <c r="E250" t="s">
        <v>855</v>
      </c>
      <c r="F250">
        <v>13204</v>
      </c>
      <c r="I250" t="s">
        <v>1928</v>
      </c>
      <c r="J250" t="s">
        <v>770</v>
      </c>
      <c r="M250">
        <v>35</v>
      </c>
      <c r="O250" t="s">
        <v>1727</v>
      </c>
      <c r="R250">
        <v>98.1</v>
      </c>
      <c r="S250" t="s">
        <v>1752</v>
      </c>
      <c r="T250" t="s">
        <v>1931</v>
      </c>
      <c r="Y250">
        <v>3</v>
      </c>
      <c r="Z250">
        <v>999</v>
      </c>
      <c r="AB250" t="s">
        <v>1627</v>
      </c>
      <c r="AC250">
        <v>3.5</v>
      </c>
      <c r="AJ250">
        <v>999</v>
      </c>
      <c r="AK250">
        <v>999</v>
      </c>
      <c r="AL250" t="s">
        <v>1701</v>
      </c>
      <c r="AM250" t="s">
        <v>1929</v>
      </c>
      <c r="AN250">
        <v>999</v>
      </c>
      <c r="AO250">
        <v>999</v>
      </c>
      <c r="AP250">
        <v>999</v>
      </c>
      <c r="AQ250">
        <v>999</v>
      </c>
      <c r="AR250">
        <v>999</v>
      </c>
      <c r="AT250" t="s">
        <v>1930</v>
      </c>
    </row>
    <row r="251" spans="2:46" ht="15">
      <c r="B251" t="s">
        <v>78</v>
      </c>
      <c r="C251">
        <v>3116</v>
      </c>
      <c r="D251" s="5">
        <v>4155</v>
      </c>
      <c r="E251" t="s">
        <v>855</v>
      </c>
      <c r="F251">
        <v>13204</v>
      </c>
      <c r="I251" t="s">
        <v>1928</v>
      </c>
      <c r="J251" t="s">
        <v>770</v>
      </c>
      <c r="M251">
        <v>35</v>
      </c>
      <c r="O251" t="s">
        <v>1647</v>
      </c>
      <c r="R251">
        <v>12.5</v>
      </c>
      <c r="S251" t="s">
        <v>1752</v>
      </c>
      <c r="T251" t="s">
        <v>1931</v>
      </c>
      <c r="Y251">
        <v>3</v>
      </c>
      <c r="Z251">
        <v>999</v>
      </c>
      <c r="AB251" t="s">
        <v>1907</v>
      </c>
      <c r="AC251">
        <v>999</v>
      </c>
      <c r="AJ251" t="s">
        <v>1608</v>
      </c>
      <c r="AK251">
        <v>1</v>
      </c>
      <c r="AL251" t="s">
        <v>1701</v>
      </c>
      <c r="AM251" t="s">
        <v>1929</v>
      </c>
      <c r="AN251">
        <v>999</v>
      </c>
      <c r="AO251">
        <v>999</v>
      </c>
      <c r="AP251">
        <v>999</v>
      </c>
      <c r="AQ251">
        <v>999</v>
      </c>
      <c r="AR251">
        <v>999</v>
      </c>
      <c r="AT251" t="s">
        <v>1930</v>
      </c>
    </row>
    <row r="252" spans="2:46" ht="15">
      <c r="B252" t="s">
        <v>78</v>
      </c>
      <c r="C252">
        <v>3116</v>
      </c>
      <c r="D252" s="5">
        <v>4155</v>
      </c>
      <c r="E252" t="s">
        <v>855</v>
      </c>
      <c r="F252">
        <v>13204</v>
      </c>
      <c r="I252" t="s">
        <v>1928</v>
      </c>
      <c r="J252" t="s">
        <v>770</v>
      </c>
      <c r="M252">
        <v>35</v>
      </c>
      <c r="O252" t="s">
        <v>1706</v>
      </c>
      <c r="R252">
        <v>24.9</v>
      </c>
      <c r="S252" t="s">
        <v>1752</v>
      </c>
      <c r="T252" t="s">
        <v>1931</v>
      </c>
      <c r="Y252">
        <v>3</v>
      </c>
      <c r="Z252">
        <v>999</v>
      </c>
      <c r="AB252">
        <v>999</v>
      </c>
      <c r="AJ252">
        <v>999</v>
      </c>
      <c r="AK252">
        <v>999</v>
      </c>
      <c r="AL252" t="s">
        <v>1701</v>
      </c>
      <c r="AM252" t="s">
        <v>1929</v>
      </c>
      <c r="AN252">
        <v>999</v>
      </c>
      <c r="AO252">
        <v>999</v>
      </c>
      <c r="AP252">
        <v>999</v>
      </c>
      <c r="AQ252">
        <v>999</v>
      </c>
      <c r="AR252">
        <v>999</v>
      </c>
      <c r="AT252" t="s">
        <v>1930</v>
      </c>
    </row>
    <row r="253" spans="2:46" ht="15">
      <c r="B253" t="s">
        <v>78</v>
      </c>
      <c r="C253">
        <v>3096</v>
      </c>
      <c r="D253" s="5">
        <v>4256</v>
      </c>
      <c r="E253" t="s">
        <v>705</v>
      </c>
      <c r="F253">
        <v>11746</v>
      </c>
      <c r="I253" t="s">
        <v>1932</v>
      </c>
      <c r="J253" t="s">
        <v>1933</v>
      </c>
      <c r="L253">
        <v>2008</v>
      </c>
      <c r="M253">
        <v>50</v>
      </c>
      <c r="O253" t="s">
        <v>1856</v>
      </c>
      <c r="R253">
        <v>19</v>
      </c>
      <c r="S253" t="s">
        <v>1625</v>
      </c>
      <c r="T253" t="s">
        <v>1615</v>
      </c>
      <c r="U253">
        <v>999</v>
      </c>
      <c r="V253">
        <v>999</v>
      </c>
      <c r="W253">
        <v>999</v>
      </c>
      <c r="X253">
        <v>999</v>
      </c>
      <c r="Y253">
        <v>8</v>
      </c>
      <c r="Z253">
        <v>5000</v>
      </c>
      <c r="AB253">
        <v>999</v>
      </c>
      <c r="AC253">
        <v>999</v>
      </c>
      <c r="AD253">
        <v>999</v>
      </c>
      <c r="AE253">
        <v>999</v>
      </c>
      <c r="AF253">
        <v>999</v>
      </c>
      <c r="AG253">
        <v>999</v>
      </c>
      <c r="AH253" t="s">
        <v>1934</v>
      </c>
      <c r="AJ253" t="s">
        <v>1682</v>
      </c>
      <c r="AK253">
        <v>1</v>
      </c>
      <c r="AL253" t="s">
        <v>710</v>
      </c>
      <c r="AM253">
        <v>999</v>
      </c>
      <c r="AN253" t="s">
        <v>1935</v>
      </c>
      <c r="AO253" t="s">
        <v>1936</v>
      </c>
    </row>
    <row r="254" spans="2:46" ht="15">
      <c r="B254" t="s">
        <v>78</v>
      </c>
      <c r="C254">
        <v>3096</v>
      </c>
      <c r="D254" s="5">
        <v>4256</v>
      </c>
      <c r="E254" t="s">
        <v>705</v>
      </c>
      <c r="F254">
        <v>11746</v>
      </c>
      <c r="I254" t="s">
        <v>1932</v>
      </c>
      <c r="J254" t="s">
        <v>1933</v>
      </c>
      <c r="L254">
        <v>2008</v>
      </c>
      <c r="M254">
        <v>50</v>
      </c>
      <c r="O254" t="s">
        <v>1805</v>
      </c>
      <c r="R254">
        <v>311</v>
      </c>
      <c r="S254" t="s">
        <v>1625</v>
      </c>
      <c r="T254" t="s">
        <v>1615</v>
      </c>
      <c r="U254">
        <v>999</v>
      </c>
      <c r="V254">
        <v>999</v>
      </c>
      <c r="W254">
        <v>999</v>
      </c>
      <c r="X254">
        <v>999</v>
      </c>
      <c r="Y254">
        <v>8</v>
      </c>
      <c r="Z254">
        <v>1233</v>
      </c>
      <c r="AB254">
        <v>999</v>
      </c>
      <c r="AC254">
        <v>999</v>
      </c>
      <c r="AD254">
        <v>999</v>
      </c>
      <c r="AE254">
        <v>999</v>
      </c>
      <c r="AF254">
        <v>999</v>
      </c>
      <c r="AG254">
        <v>999</v>
      </c>
      <c r="AH254" t="s">
        <v>1934</v>
      </c>
      <c r="AJ254" t="s">
        <v>1937</v>
      </c>
      <c r="AK254">
        <v>2</v>
      </c>
      <c r="AL254" t="s">
        <v>710</v>
      </c>
      <c r="AM254">
        <v>999</v>
      </c>
      <c r="AN254" t="s">
        <v>1935</v>
      </c>
      <c r="AO254" t="s">
        <v>1936</v>
      </c>
    </row>
    <row r="255" spans="2:46" ht="15">
      <c r="B255" t="s">
        <v>78</v>
      </c>
      <c r="C255">
        <v>3096</v>
      </c>
      <c r="D255" s="5">
        <v>4256</v>
      </c>
      <c r="E255" t="s">
        <v>705</v>
      </c>
      <c r="F255">
        <v>11747</v>
      </c>
      <c r="I255" t="s">
        <v>1932</v>
      </c>
      <c r="J255" t="s">
        <v>1933</v>
      </c>
      <c r="L255">
        <v>2008</v>
      </c>
      <c r="M255">
        <v>30</v>
      </c>
      <c r="O255" t="s">
        <v>1856</v>
      </c>
      <c r="R255">
        <v>20</v>
      </c>
      <c r="S255" t="s">
        <v>1625</v>
      </c>
      <c r="T255" t="s">
        <v>1615</v>
      </c>
      <c r="U255">
        <v>999</v>
      </c>
      <c r="V255">
        <v>999</v>
      </c>
      <c r="W255">
        <v>999</v>
      </c>
      <c r="X255">
        <v>999</v>
      </c>
      <c r="Y255">
        <v>8</v>
      </c>
      <c r="Z255">
        <v>4762</v>
      </c>
      <c r="AB255">
        <v>999</v>
      </c>
      <c r="AC255">
        <v>999</v>
      </c>
      <c r="AD255">
        <v>999</v>
      </c>
      <c r="AE255">
        <v>999</v>
      </c>
      <c r="AF255">
        <v>999</v>
      </c>
      <c r="AG255">
        <v>999</v>
      </c>
      <c r="AH255" t="s">
        <v>1934</v>
      </c>
      <c r="AJ255" t="s">
        <v>1682</v>
      </c>
      <c r="AK255">
        <v>1</v>
      </c>
      <c r="AL255" t="s">
        <v>710</v>
      </c>
      <c r="AM255">
        <v>999</v>
      </c>
      <c r="AN255" t="s">
        <v>1938</v>
      </c>
      <c r="AO255" t="s">
        <v>1939</v>
      </c>
    </row>
    <row r="256" spans="2:46" ht="15">
      <c r="B256" t="s">
        <v>78</v>
      </c>
      <c r="C256">
        <v>3096</v>
      </c>
      <c r="D256" s="5">
        <v>4256</v>
      </c>
      <c r="E256" t="s">
        <v>705</v>
      </c>
      <c r="F256">
        <v>11747</v>
      </c>
      <c r="I256" t="s">
        <v>1932</v>
      </c>
      <c r="J256" t="s">
        <v>1933</v>
      </c>
      <c r="L256">
        <v>2008</v>
      </c>
      <c r="M256">
        <v>30</v>
      </c>
      <c r="O256" t="s">
        <v>1805</v>
      </c>
      <c r="R256">
        <v>99</v>
      </c>
      <c r="S256" t="s">
        <v>1625</v>
      </c>
      <c r="T256" t="s">
        <v>1615</v>
      </c>
      <c r="U256">
        <v>999</v>
      </c>
      <c r="V256">
        <v>999</v>
      </c>
      <c r="W256">
        <v>999</v>
      </c>
      <c r="X256">
        <v>999</v>
      </c>
      <c r="Y256">
        <v>8</v>
      </c>
      <c r="Z256">
        <v>378</v>
      </c>
      <c r="AB256">
        <v>999</v>
      </c>
      <c r="AC256">
        <v>999</v>
      </c>
      <c r="AD256">
        <v>999</v>
      </c>
      <c r="AE256">
        <v>999</v>
      </c>
      <c r="AF256">
        <v>999</v>
      </c>
      <c r="AG256">
        <v>999</v>
      </c>
      <c r="AH256" t="s">
        <v>1934</v>
      </c>
      <c r="AJ256" t="s">
        <v>1937</v>
      </c>
      <c r="AK256">
        <v>2</v>
      </c>
      <c r="AL256" t="s">
        <v>710</v>
      </c>
      <c r="AM256">
        <v>999</v>
      </c>
      <c r="AN256" t="s">
        <v>1938</v>
      </c>
      <c r="AO256" t="s">
        <v>1939</v>
      </c>
    </row>
    <row r="257" spans="2:46" ht="15">
      <c r="B257" t="s">
        <v>78</v>
      </c>
      <c r="C257">
        <v>3096</v>
      </c>
      <c r="D257" s="5">
        <v>4256</v>
      </c>
      <c r="E257" t="s">
        <v>705</v>
      </c>
      <c r="F257">
        <v>11748</v>
      </c>
      <c r="I257" t="s">
        <v>892</v>
      </c>
      <c r="J257" t="s">
        <v>1933</v>
      </c>
      <c r="L257">
        <v>2008</v>
      </c>
      <c r="M257">
        <v>20</v>
      </c>
      <c r="O257" t="s">
        <v>1856</v>
      </c>
      <c r="R257">
        <v>20</v>
      </c>
      <c r="S257" t="s">
        <v>1625</v>
      </c>
      <c r="T257" t="s">
        <v>1615</v>
      </c>
      <c r="U257">
        <v>999</v>
      </c>
      <c r="V257">
        <v>999</v>
      </c>
      <c r="W257">
        <v>999</v>
      </c>
      <c r="X257">
        <v>999</v>
      </c>
      <c r="Y257">
        <v>8</v>
      </c>
      <c r="Z257">
        <v>3950</v>
      </c>
      <c r="AB257">
        <v>999</v>
      </c>
      <c r="AC257">
        <v>999</v>
      </c>
      <c r="AD257">
        <v>999</v>
      </c>
      <c r="AE257">
        <v>999</v>
      </c>
      <c r="AF257">
        <v>999</v>
      </c>
      <c r="AG257">
        <v>999</v>
      </c>
      <c r="AH257" t="s">
        <v>1934</v>
      </c>
      <c r="AJ257" t="s">
        <v>1682</v>
      </c>
      <c r="AK257">
        <v>1</v>
      </c>
      <c r="AL257" t="s">
        <v>710</v>
      </c>
      <c r="AM257">
        <v>999</v>
      </c>
      <c r="AN257" t="s">
        <v>1938</v>
      </c>
      <c r="AO257" t="s">
        <v>1940</v>
      </c>
    </row>
    <row r="258" spans="2:46" ht="15">
      <c r="B258" t="s">
        <v>78</v>
      </c>
      <c r="C258">
        <v>3096</v>
      </c>
      <c r="D258" s="5">
        <v>4256</v>
      </c>
      <c r="E258" t="s">
        <v>705</v>
      </c>
      <c r="F258">
        <v>11748</v>
      </c>
      <c r="I258" t="s">
        <v>892</v>
      </c>
      <c r="J258" t="s">
        <v>1933</v>
      </c>
      <c r="L258">
        <v>2008</v>
      </c>
      <c r="M258">
        <v>20</v>
      </c>
      <c r="O258" t="s">
        <v>1805</v>
      </c>
      <c r="R258">
        <v>58</v>
      </c>
      <c r="S258" t="s">
        <v>1625</v>
      </c>
      <c r="T258" t="s">
        <v>1615</v>
      </c>
      <c r="U258">
        <v>999</v>
      </c>
      <c r="V258">
        <v>999</v>
      </c>
      <c r="W258">
        <v>999</v>
      </c>
      <c r="X258">
        <v>999</v>
      </c>
      <c r="Y258">
        <v>8</v>
      </c>
      <c r="Z258">
        <v>556</v>
      </c>
      <c r="AB258">
        <v>999</v>
      </c>
      <c r="AC258">
        <v>999</v>
      </c>
      <c r="AD258">
        <v>999</v>
      </c>
      <c r="AE258">
        <v>999</v>
      </c>
      <c r="AF258">
        <v>999</v>
      </c>
      <c r="AG258">
        <v>999</v>
      </c>
      <c r="AH258" t="s">
        <v>1934</v>
      </c>
      <c r="AJ258" t="s">
        <v>1937</v>
      </c>
      <c r="AK258">
        <v>2</v>
      </c>
      <c r="AL258" t="s">
        <v>710</v>
      </c>
      <c r="AM258">
        <v>999</v>
      </c>
      <c r="AN258" t="s">
        <v>1938</v>
      </c>
      <c r="AO258" t="s">
        <v>1940</v>
      </c>
    </row>
    <row r="259" spans="2:46" ht="15">
      <c r="B259" t="s">
        <v>78</v>
      </c>
      <c r="C259">
        <v>3096</v>
      </c>
      <c r="D259" s="5">
        <v>4256</v>
      </c>
      <c r="E259" t="s">
        <v>705</v>
      </c>
      <c r="F259">
        <v>11749</v>
      </c>
      <c r="I259" t="s">
        <v>892</v>
      </c>
      <c r="J259" t="s">
        <v>1933</v>
      </c>
      <c r="L259">
        <v>2008</v>
      </c>
      <c r="M259">
        <v>50</v>
      </c>
      <c r="O259" t="s">
        <v>1856</v>
      </c>
      <c r="R259">
        <v>14</v>
      </c>
      <c r="S259" t="s">
        <v>1625</v>
      </c>
      <c r="T259" t="s">
        <v>1615</v>
      </c>
      <c r="U259">
        <v>999</v>
      </c>
      <c r="V259">
        <v>999</v>
      </c>
      <c r="W259">
        <v>999</v>
      </c>
      <c r="X259">
        <v>999</v>
      </c>
      <c r="Y259">
        <v>8</v>
      </c>
      <c r="Z259">
        <v>5000</v>
      </c>
      <c r="AB259">
        <v>999</v>
      </c>
      <c r="AC259">
        <v>999</v>
      </c>
      <c r="AD259">
        <v>999</v>
      </c>
      <c r="AE259">
        <v>999</v>
      </c>
      <c r="AF259">
        <v>999</v>
      </c>
      <c r="AG259">
        <v>999</v>
      </c>
      <c r="AH259" t="s">
        <v>1934</v>
      </c>
      <c r="AJ259" t="s">
        <v>1682</v>
      </c>
      <c r="AK259">
        <v>1</v>
      </c>
      <c r="AL259" t="s">
        <v>710</v>
      </c>
      <c r="AM259">
        <v>999</v>
      </c>
      <c r="AN259" t="s">
        <v>1941</v>
      </c>
      <c r="AO259" t="s">
        <v>1942</v>
      </c>
    </row>
    <row r="260" spans="2:46" ht="15">
      <c r="B260" t="s">
        <v>78</v>
      </c>
      <c r="C260">
        <v>3096</v>
      </c>
      <c r="D260" s="5">
        <v>4256</v>
      </c>
      <c r="E260" t="s">
        <v>705</v>
      </c>
      <c r="F260">
        <v>11749</v>
      </c>
      <c r="I260" t="s">
        <v>892</v>
      </c>
      <c r="J260" t="s">
        <v>1933</v>
      </c>
      <c r="L260">
        <v>2008</v>
      </c>
      <c r="M260">
        <v>50</v>
      </c>
      <c r="O260" t="s">
        <v>1805</v>
      </c>
      <c r="R260">
        <v>92</v>
      </c>
      <c r="S260" t="s">
        <v>1625</v>
      </c>
      <c r="T260" t="s">
        <v>1615</v>
      </c>
      <c r="U260">
        <v>999</v>
      </c>
      <c r="V260">
        <v>999</v>
      </c>
      <c r="W260">
        <v>999</v>
      </c>
      <c r="X260">
        <v>999</v>
      </c>
      <c r="Y260">
        <v>8</v>
      </c>
      <c r="Z260">
        <v>717</v>
      </c>
      <c r="AB260">
        <v>999</v>
      </c>
      <c r="AC260">
        <v>999</v>
      </c>
      <c r="AD260">
        <v>999</v>
      </c>
      <c r="AE260">
        <v>999</v>
      </c>
      <c r="AF260">
        <v>999</v>
      </c>
      <c r="AG260">
        <v>999</v>
      </c>
      <c r="AH260" t="s">
        <v>1934</v>
      </c>
      <c r="AJ260" t="s">
        <v>1937</v>
      </c>
      <c r="AK260">
        <v>2</v>
      </c>
      <c r="AL260" t="s">
        <v>710</v>
      </c>
      <c r="AM260">
        <v>999</v>
      </c>
      <c r="AN260" t="s">
        <v>1941</v>
      </c>
      <c r="AO260" t="s">
        <v>1942</v>
      </c>
    </row>
    <row r="261" spans="2:46" ht="15">
      <c r="B261" t="s">
        <v>78</v>
      </c>
      <c r="C261">
        <v>3096</v>
      </c>
      <c r="D261" s="5">
        <v>4256</v>
      </c>
      <c r="E261" t="s">
        <v>705</v>
      </c>
      <c r="F261">
        <v>11742</v>
      </c>
      <c r="I261" t="s">
        <v>1943</v>
      </c>
      <c r="J261" t="s">
        <v>1944</v>
      </c>
      <c r="L261">
        <v>2008</v>
      </c>
      <c r="M261">
        <v>20</v>
      </c>
      <c r="O261" t="s">
        <v>1856</v>
      </c>
      <c r="R261">
        <v>5</v>
      </c>
      <c r="S261" t="s">
        <v>1625</v>
      </c>
      <c r="T261" t="s">
        <v>1615</v>
      </c>
      <c r="U261">
        <v>999</v>
      </c>
      <c r="V261">
        <v>999</v>
      </c>
      <c r="W261">
        <v>999</v>
      </c>
      <c r="X261">
        <v>999</v>
      </c>
      <c r="Y261">
        <v>8</v>
      </c>
      <c r="Z261">
        <v>5586</v>
      </c>
      <c r="AB261">
        <v>999</v>
      </c>
      <c r="AC261">
        <v>999</v>
      </c>
      <c r="AD261">
        <v>999</v>
      </c>
      <c r="AE261">
        <v>999</v>
      </c>
      <c r="AF261">
        <v>999</v>
      </c>
      <c r="AG261">
        <v>999</v>
      </c>
      <c r="AH261" t="s">
        <v>1934</v>
      </c>
      <c r="AJ261" t="s">
        <v>1682</v>
      </c>
      <c r="AK261">
        <v>1</v>
      </c>
      <c r="AL261" t="s">
        <v>710</v>
      </c>
      <c r="AM261">
        <v>999</v>
      </c>
      <c r="AN261" t="s">
        <v>1938</v>
      </c>
      <c r="AO261" t="s">
        <v>1945</v>
      </c>
    </row>
    <row r="262" spans="2:46" ht="15">
      <c r="B262" t="s">
        <v>78</v>
      </c>
      <c r="C262">
        <v>3096</v>
      </c>
      <c r="D262" s="5">
        <v>4256</v>
      </c>
      <c r="E262" t="s">
        <v>705</v>
      </c>
      <c r="F262">
        <v>11742</v>
      </c>
      <c r="I262" t="s">
        <v>1943</v>
      </c>
      <c r="J262" t="s">
        <v>1944</v>
      </c>
      <c r="L262">
        <v>2008</v>
      </c>
      <c r="M262">
        <v>20</v>
      </c>
      <c r="O262" t="s">
        <v>1805</v>
      </c>
      <c r="R262">
        <v>171</v>
      </c>
      <c r="S262" t="s">
        <v>1625</v>
      </c>
      <c r="T262" t="s">
        <v>1615</v>
      </c>
      <c r="U262">
        <v>999</v>
      </c>
      <c r="V262">
        <v>999</v>
      </c>
      <c r="W262">
        <v>999</v>
      </c>
      <c r="X262">
        <v>999</v>
      </c>
      <c r="Y262">
        <v>8</v>
      </c>
      <c r="Z262">
        <v>1233</v>
      </c>
      <c r="AB262">
        <v>999</v>
      </c>
      <c r="AC262">
        <v>999</v>
      </c>
      <c r="AD262">
        <v>999</v>
      </c>
      <c r="AE262">
        <v>999</v>
      </c>
      <c r="AF262">
        <v>999</v>
      </c>
      <c r="AG262">
        <v>999</v>
      </c>
      <c r="AH262" t="s">
        <v>1934</v>
      </c>
      <c r="AJ262" t="s">
        <v>1937</v>
      </c>
      <c r="AK262">
        <v>2</v>
      </c>
      <c r="AL262" t="s">
        <v>710</v>
      </c>
      <c r="AM262">
        <v>999</v>
      </c>
      <c r="AN262" t="s">
        <v>1938</v>
      </c>
      <c r="AO262" t="s">
        <v>1945</v>
      </c>
    </row>
    <row r="263" spans="2:46" ht="15">
      <c r="B263" t="s">
        <v>78</v>
      </c>
      <c r="C263">
        <v>3096</v>
      </c>
      <c r="D263" s="5">
        <v>4256</v>
      </c>
      <c r="E263" t="s">
        <v>705</v>
      </c>
      <c r="F263">
        <v>11743</v>
      </c>
      <c r="I263" t="s">
        <v>1946</v>
      </c>
      <c r="J263" t="s">
        <v>1944</v>
      </c>
      <c r="L263">
        <v>2008</v>
      </c>
      <c r="M263">
        <v>30</v>
      </c>
      <c r="O263" t="s">
        <v>1856</v>
      </c>
      <c r="R263">
        <v>20</v>
      </c>
      <c r="S263" t="s">
        <v>1625</v>
      </c>
      <c r="T263" t="s">
        <v>1615</v>
      </c>
      <c r="U263">
        <v>999</v>
      </c>
      <c r="V263">
        <v>999</v>
      </c>
      <c r="W263">
        <v>999</v>
      </c>
      <c r="X263">
        <v>999</v>
      </c>
      <c r="Y263">
        <v>8</v>
      </c>
      <c r="Z263">
        <v>4881</v>
      </c>
      <c r="AB263">
        <v>999</v>
      </c>
      <c r="AC263">
        <v>999</v>
      </c>
      <c r="AD263">
        <v>999</v>
      </c>
      <c r="AE263">
        <v>999</v>
      </c>
      <c r="AF263">
        <v>999</v>
      </c>
      <c r="AG263">
        <v>999</v>
      </c>
      <c r="AH263" t="s">
        <v>1934</v>
      </c>
      <c r="AJ263" t="s">
        <v>1682</v>
      </c>
      <c r="AK263">
        <v>1</v>
      </c>
      <c r="AL263" t="s">
        <v>710</v>
      </c>
      <c r="AM263">
        <v>999</v>
      </c>
      <c r="AN263" t="s">
        <v>1941</v>
      </c>
      <c r="AO263" t="s">
        <v>1947</v>
      </c>
    </row>
    <row r="264" spans="2:46" ht="15">
      <c r="B264" t="s">
        <v>78</v>
      </c>
      <c r="C264">
        <v>3096</v>
      </c>
      <c r="D264" s="5">
        <v>4256</v>
      </c>
      <c r="E264" t="s">
        <v>705</v>
      </c>
      <c r="F264">
        <v>11743</v>
      </c>
      <c r="I264" t="s">
        <v>1946</v>
      </c>
      <c r="J264" t="s">
        <v>1944</v>
      </c>
      <c r="L264">
        <v>2008</v>
      </c>
      <c r="M264">
        <v>30</v>
      </c>
      <c r="O264" t="s">
        <v>1805</v>
      </c>
      <c r="R264">
        <v>45</v>
      </c>
      <c r="S264" t="s">
        <v>1625</v>
      </c>
      <c r="T264" t="s">
        <v>1615</v>
      </c>
      <c r="U264">
        <v>999</v>
      </c>
      <c r="V264">
        <v>999</v>
      </c>
      <c r="W264">
        <v>999</v>
      </c>
      <c r="X264">
        <v>999</v>
      </c>
      <c r="Y264">
        <v>8</v>
      </c>
      <c r="Z264">
        <v>537</v>
      </c>
      <c r="AB264">
        <v>999</v>
      </c>
      <c r="AC264">
        <v>999</v>
      </c>
      <c r="AD264">
        <v>999</v>
      </c>
      <c r="AE264">
        <v>999</v>
      </c>
      <c r="AF264">
        <v>999</v>
      </c>
      <c r="AG264">
        <v>999</v>
      </c>
      <c r="AH264" t="s">
        <v>1934</v>
      </c>
      <c r="AJ264" t="s">
        <v>1937</v>
      </c>
      <c r="AK264">
        <v>2</v>
      </c>
      <c r="AL264" t="s">
        <v>710</v>
      </c>
      <c r="AM264">
        <v>999</v>
      </c>
      <c r="AN264" t="s">
        <v>1941</v>
      </c>
      <c r="AO264" t="s">
        <v>1947</v>
      </c>
    </row>
    <row r="265" spans="2:46" ht="15">
      <c r="B265" t="s">
        <v>78</v>
      </c>
      <c r="C265">
        <v>3096</v>
      </c>
      <c r="D265" s="5">
        <v>4256</v>
      </c>
      <c r="E265" t="s">
        <v>705</v>
      </c>
      <c r="F265">
        <v>11744</v>
      </c>
      <c r="I265" t="s">
        <v>892</v>
      </c>
      <c r="J265" t="s">
        <v>1944</v>
      </c>
      <c r="L265">
        <v>2008</v>
      </c>
      <c r="M265">
        <v>44</v>
      </c>
      <c r="O265" t="s">
        <v>1856</v>
      </c>
      <c r="R265">
        <v>15</v>
      </c>
      <c r="S265" t="s">
        <v>1625</v>
      </c>
      <c r="T265" t="s">
        <v>1615</v>
      </c>
      <c r="U265">
        <v>999</v>
      </c>
      <c r="V265">
        <v>999</v>
      </c>
      <c r="W265">
        <v>999</v>
      </c>
      <c r="X265">
        <v>999</v>
      </c>
      <c r="Y265">
        <v>8</v>
      </c>
      <c r="Z265">
        <v>5292</v>
      </c>
      <c r="AB265">
        <v>999</v>
      </c>
      <c r="AC265">
        <v>999</v>
      </c>
      <c r="AD265">
        <v>999</v>
      </c>
      <c r="AE265">
        <v>999</v>
      </c>
      <c r="AF265">
        <v>999</v>
      </c>
      <c r="AG265">
        <v>999</v>
      </c>
      <c r="AH265" t="s">
        <v>1934</v>
      </c>
      <c r="AJ265" t="s">
        <v>1682</v>
      </c>
      <c r="AK265">
        <v>1</v>
      </c>
      <c r="AL265" t="s">
        <v>710</v>
      </c>
      <c r="AM265">
        <v>999</v>
      </c>
      <c r="AN265" t="s">
        <v>1941</v>
      </c>
      <c r="AO265" t="s">
        <v>1948</v>
      </c>
    </row>
    <row r="266" spans="2:46" ht="15">
      <c r="B266" t="s">
        <v>78</v>
      </c>
      <c r="C266">
        <v>3096</v>
      </c>
      <c r="D266" s="5">
        <v>4256</v>
      </c>
      <c r="E266" t="s">
        <v>705</v>
      </c>
      <c r="F266">
        <v>11744</v>
      </c>
      <c r="I266" t="s">
        <v>892</v>
      </c>
      <c r="J266" t="s">
        <v>1944</v>
      </c>
      <c r="L266">
        <v>2008</v>
      </c>
      <c r="M266">
        <v>44</v>
      </c>
      <c r="O266" t="s">
        <v>1805</v>
      </c>
      <c r="R266">
        <v>58</v>
      </c>
      <c r="S266" t="s">
        <v>1625</v>
      </c>
      <c r="T266" t="s">
        <v>1615</v>
      </c>
      <c r="U266">
        <v>999</v>
      </c>
      <c r="V266">
        <v>999</v>
      </c>
      <c r="W266">
        <v>999</v>
      </c>
      <c r="X266">
        <v>999</v>
      </c>
      <c r="Y266">
        <v>8</v>
      </c>
      <c r="Z266">
        <v>150</v>
      </c>
      <c r="AB266">
        <v>999</v>
      </c>
      <c r="AC266">
        <v>999</v>
      </c>
      <c r="AD266">
        <v>999</v>
      </c>
      <c r="AE266">
        <v>999</v>
      </c>
      <c r="AF266">
        <v>999</v>
      </c>
      <c r="AG266">
        <v>999</v>
      </c>
      <c r="AH266" t="s">
        <v>1934</v>
      </c>
      <c r="AJ266" t="s">
        <v>1937</v>
      </c>
      <c r="AK266">
        <v>2</v>
      </c>
      <c r="AL266" t="s">
        <v>710</v>
      </c>
      <c r="AM266">
        <v>999</v>
      </c>
      <c r="AN266" t="s">
        <v>1941</v>
      </c>
      <c r="AO266" t="s">
        <v>1948</v>
      </c>
    </row>
    <row r="267" spans="2:46" ht="15">
      <c r="B267" t="s">
        <v>78</v>
      </c>
      <c r="C267">
        <v>3096</v>
      </c>
      <c r="D267" s="5">
        <v>4256</v>
      </c>
      <c r="E267" t="s">
        <v>705</v>
      </c>
      <c r="F267">
        <v>11745</v>
      </c>
      <c r="I267" t="s">
        <v>892</v>
      </c>
      <c r="J267" t="s">
        <v>1944</v>
      </c>
      <c r="L267">
        <v>2008</v>
      </c>
      <c r="M267">
        <v>20</v>
      </c>
      <c r="O267" t="s">
        <v>1856</v>
      </c>
      <c r="R267">
        <v>10</v>
      </c>
      <c r="S267" t="s">
        <v>1625</v>
      </c>
      <c r="T267" t="s">
        <v>1615</v>
      </c>
      <c r="U267">
        <v>999</v>
      </c>
      <c r="V267">
        <v>999</v>
      </c>
      <c r="W267">
        <v>999</v>
      </c>
      <c r="X267">
        <v>999</v>
      </c>
      <c r="Y267">
        <v>8</v>
      </c>
      <c r="Z267">
        <v>3286</v>
      </c>
      <c r="AB267">
        <v>999</v>
      </c>
      <c r="AC267">
        <v>999</v>
      </c>
      <c r="AD267">
        <v>999</v>
      </c>
      <c r="AE267">
        <v>999</v>
      </c>
      <c r="AF267">
        <v>999</v>
      </c>
      <c r="AG267">
        <v>999</v>
      </c>
      <c r="AH267" t="s">
        <v>1934</v>
      </c>
      <c r="AJ267" t="s">
        <v>1682</v>
      </c>
      <c r="AK267">
        <v>1</v>
      </c>
      <c r="AL267" t="s">
        <v>710</v>
      </c>
      <c r="AM267">
        <v>999</v>
      </c>
      <c r="AN267" t="s">
        <v>1938</v>
      </c>
      <c r="AO267" t="s">
        <v>1949</v>
      </c>
    </row>
    <row r="268" spans="2:46" ht="15">
      <c r="B268" t="s">
        <v>78</v>
      </c>
      <c r="C268">
        <v>3096</v>
      </c>
      <c r="D268" s="5">
        <v>4256</v>
      </c>
      <c r="E268" t="s">
        <v>705</v>
      </c>
      <c r="F268">
        <v>11745</v>
      </c>
      <c r="I268" t="s">
        <v>892</v>
      </c>
      <c r="J268" t="s">
        <v>1944</v>
      </c>
      <c r="L268">
        <v>2008</v>
      </c>
      <c r="M268">
        <v>20</v>
      </c>
      <c r="O268" t="s">
        <v>1805</v>
      </c>
      <c r="R268">
        <v>259</v>
      </c>
      <c r="S268" t="s">
        <v>1625</v>
      </c>
      <c r="T268" t="s">
        <v>1615</v>
      </c>
      <c r="U268">
        <v>999</v>
      </c>
      <c r="V268">
        <v>999</v>
      </c>
      <c r="W268">
        <v>999</v>
      </c>
      <c r="X268">
        <v>999</v>
      </c>
      <c r="Y268">
        <v>8</v>
      </c>
      <c r="Z268">
        <v>971</v>
      </c>
      <c r="AB268">
        <v>999</v>
      </c>
      <c r="AC268">
        <v>999</v>
      </c>
      <c r="AD268">
        <v>999</v>
      </c>
      <c r="AE268">
        <v>999</v>
      </c>
      <c r="AF268">
        <v>999</v>
      </c>
      <c r="AG268">
        <v>999</v>
      </c>
      <c r="AH268" t="s">
        <v>1934</v>
      </c>
      <c r="AJ268" t="s">
        <v>1937</v>
      </c>
      <c r="AK268">
        <v>2</v>
      </c>
      <c r="AL268" t="s">
        <v>710</v>
      </c>
      <c r="AM268">
        <v>999</v>
      </c>
      <c r="AN268" t="s">
        <v>1938</v>
      </c>
      <c r="AO268" t="s">
        <v>1949</v>
      </c>
    </row>
    <row r="269" spans="2:46" ht="15">
      <c r="B269" t="s">
        <v>78</v>
      </c>
      <c r="C269">
        <v>14879</v>
      </c>
      <c r="D269" s="5">
        <v>4257</v>
      </c>
      <c r="E269" t="s">
        <v>857</v>
      </c>
      <c r="F269">
        <v>11739</v>
      </c>
      <c r="I269" t="s">
        <v>1950</v>
      </c>
      <c r="J269" t="s">
        <v>1951</v>
      </c>
      <c r="M269" t="s">
        <v>1952</v>
      </c>
      <c r="O269" t="s">
        <v>1672</v>
      </c>
      <c r="R269" s="10">
        <v>79.187820000000002</v>
      </c>
      <c r="S269" t="s">
        <v>1648</v>
      </c>
      <c r="T269" t="s">
        <v>1931</v>
      </c>
      <c r="U269">
        <v>999</v>
      </c>
      <c r="V269">
        <v>999</v>
      </c>
      <c r="W269">
        <v>999</v>
      </c>
      <c r="X269">
        <v>999</v>
      </c>
      <c r="Y269" s="11" t="s">
        <v>1953</v>
      </c>
      <c r="Z269" s="12">
        <v>48.426400000000001</v>
      </c>
      <c r="AB269" t="s">
        <v>1627</v>
      </c>
      <c r="AC269">
        <v>10</v>
      </c>
      <c r="AH269">
        <v>999</v>
      </c>
      <c r="AJ269">
        <v>999</v>
      </c>
      <c r="AK269">
        <v>999</v>
      </c>
      <c r="AL269" t="s">
        <v>1701</v>
      </c>
      <c r="AT269" t="s">
        <v>1954</v>
      </c>
    </row>
    <row r="270" spans="2:46" ht="15">
      <c r="B270" t="s">
        <v>78</v>
      </c>
      <c r="C270">
        <v>14879</v>
      </c>
      <c r="D270" s="5">
        <v>4257</v>
      </c>
      <c r="E270" t="s">
        <v>857</v>
      </c>
      <c r="F270">
        <v>11739</v>
      </c>
      <c r="I270" t="s">
        <v>1950</v>
      </c>
      <c r="J270" t="s">
        <v>1951</v>
      </c>
      <c r="M270" t="s">
        <v>1952</v>
      </c>
      <c r="O270" t="s">
        <v>1706</v>
      </c>
      <c r="R270" s="6">
        <v>18.556699999999999</v>
      </c>
      <c r="S270" t="s">
        <v>1648</v>
      </c>
      <c r="T270" t="s">
        <v>1931</v>
      </c>
      <c r="U270">
        <v>999</v>
      </c>
      <c r="V270">
        <v>999</v>
      </c>
      <c r="W270">
        <v>999</v>
      </c>
      <c r="X270">
        <v>999</v>
      </c>
      <c r="Y270" s="11" t="s">
        <v>1953</v>
      </c>
      <c r="Z270" s="12">
        <v>48.426400000000001</v>
      </c>
      <c r="AB270">
        <v>999</v>
      </c>
      <c r="AH270">
        <v>999</v>
      </c>
      <c r="AJ270">
        <v>999</v>
      </c>
      <c r="AK270">
        <v>999</v>
      </c>
      <c r="AL270" t="s">
        <v>1701</v>
      </c>
      <c r="AT270" t="s">
        <v>1955</v>
      </c>
    </row>
    <row r="271" spans="2:46" ht="15">
      <c r="B271" t="s">
        <v>78</v>
      </c>
      <c r="C271">
        <v>14879</v>
      </c>
      <c r="D271" s="5">
        <v>4257</v>
      </c>
      <c r="E271" t="s">
        <v>857</v>
      </c>
      <c r="F271">
        <v>11739</v>
      </c>
      <c r="I271" t="s">
        <v>1950</v>
      </c>
      <c r="J271" t="s">
        <v>1951</v>
      </c>
      <c r="M271" t="s">
        <v>1952</v>
      </c>
      <c r="O271" t="s">
        <v>1664</v>
      </c>
      <c r="R271" s="6">
        <v>82.474230000000006</v>
      </c>
      <c r="S271" t="s">
        <v>1648</v>
      </c>
      <c r="T271" t="s">
        <v>1931</v>
      </c>
      <c r="U271">
        <v>999</v>
      </c>
      <c r="V271">
        <v>999</v>
      </c>
      <c r="W271">
        <v>999</v>
      </c>
      <c r="X271">
        <v>999</v>
      </c>
      <c r="Y271" s="11" t="s">
        <v>1953</v>
      </c>
      <c r="Z271" s="12">
        <v>48.426400000000001</v>
      </c>
      <c r="AB271" t="s">
        <v>1616</v>
      </c>
      <c r="AC271">
        <v>100</v>
      </c>
      <c r="AD271" t="s">
        <v>1617</v>
      </c>
      <c r="AE271">
        <v>0</v>
      </c>
      <c r="AF271" t="s">
        <v>1666</v>
      </c>
      <c r="AG271">
        <v>999</v>
      </c>
      <c r="AH271">
        <v>999</v>
      </c>
      <c r="AI271" t="s">
        <v>1667</v>
      </c>
      <c r="AJ271">
        <v>999</v>
      </c>
      <c r="AK271">
        <v>999</v>
      </c>
      <c r="AL271" t="s">
        <v>1701</v>
      </c>
    </row>
    <row r="272" spans="2:46" ht="15">
      <c r="B272" t="s">
        <v>78</v>
      </c>
      <c r="C272">
        <v>14879</v>
      </c>
      <c r="D272" s="5">
        <v>4257</v>
      </c>
      <c r="E272" t="s">
        <v>857</v>
      </c>
      <c r="F272">
        <v>11741</v>
      </c>
      <c r="I272" t="s">
        <v>1950</v>
      </c>
      <c r="J272" t="s">
        <v>1956</v>
      </c>
      <c r="M272" t="s">
        <v>1952</v>
      </c>
      <c r="O272" t="s">
        <v>1672</v>
      </c>
      <c r="R272" s="10">
        <v>16.243649999999999</v>
      </c>
      <c r="S272" t="s">
        <v>1648</v>
      </c>
      <c r="T272" t="s">
        <v>1931</v>
      </c>
      <c r="U272">
        <v>999</v>
      </c>
      <c r="V272">
        <v>999</v>
      </c>
      <c r="W272">
        <v>999</v>
      </c>
      <c r="X272">
        <v>999</v>
      </c>
      <c r="Y272" s="11" t="s">
        <v>1953</v>
      </c>
      <c r="Z272" s="12">
        <v>13</v>
      </c>
      <c r="AB272" t="s">
        <v>1627</v>
      </c>
      <c r="AC272">
        <v>10</v>
      </c>
      <c r="AH272">
        <v>999</v>
      </c>
      <c r="AJ272">
        <v>999</v>
      </c>
      <c r="AK272">
        <v>999</v>
      </c>
      <c r="AL272" t="s">
        <v>1701</v>
      </c>
      <c r="AT272" t="s">
        <v>1954</v>
      </c>
    </row>
    <row r="273" spans="2:46" ht="15">
      <c r="B273" t="s">
        <v>78</v>
      </c>
      <c r="C273">
        <v>14879</v>
      </c>
      <c r="D273" s="5">
        <v>4257</v>
      </c>
      <c r="E273" t="s">
        <v>857</v>
      </c>
      <c r="F273">
        <v>11741</v>
      </c>
      <c r="I273" t="s">
        <v>1950</v>
      </c>
      <c r="J273" t="s">
        <v>1956</v>
      </c>
      <c r="M273" t="s">
        <v>1952</v>
      </c>
      <c r="O273" t="s">
        <v>1706</v>
      </c>
      <c r="R273" s="6">
        <v>4.1237110000000001</v>
      </c>
      <c r="S273" t="s">
        <v>1648</v>
      </c>
      <c r="T273" t="s">
        <v>1931</v>
      </c>
      <c r="U273">
        <v>999</v>
      </c>
      <c r="V273">
        <v>999</v>
      </c>
      <c r="W273">
        <v>999</v>
      </c>
      <c r="X273">
        <v>999</v>
      </c>
      <c r="Y273" s="11" t="s">
        <v>1953</v>
      </c>
      <c r="Z273" s="12">
        <v>13</v>
      </c>
      <c r="AB273">
        <v>999</v>
      </c>
      <c r="AH273">
        <v>999</v>
      </c>
      <c r="AJ273">
        <v>999</v>
      </c>
      <c r="AK273">
        <v>999</v>
      </c>
      <c r="AL273" t="s">
        <v>1701</v>
      </c>
      <c r="AT273" t="s">
        <v>1955</v>
      </c>
    </row>
    <row r="274" spans="2:46" ht="15">
      <c r="B274" t="s">
        <v>78</v>
      </c>
      <c r="C274">
        <v>14879</v>
      </c>
      <c r="D274" s="5">
        <v>4257</v>
      </c>
      <c r="E274" t="s">
        <v>857</v>
      </c>
      <c r="F274">
        <v>11741</v>
      </c>
      <c r="I274" t="s">
        <v>1950</v>
      </c>
      <c r="J274" t="s">
        <v>1956</v>
      </c>
      <c r="M274" t="s">
        <v>1952</v>
      </c>
      <c r="O274" t="s">
        <v>1664</v>
      </c>
      <c r="R274" s="6">
        <v>72.164950000000005</v>
      </c>
      <c r="S274" t="s">
        <v>1648</v>
      </c>
      <c r="T274" t="s">
        <v>1931</v>
      </c>
      <c r="U274">
        <v>999</v>
      </c>
      <c r="V274">
        <v>999</v>
      </c>
      <c r="W274">
        <v>999</v>
      </c>
      <c r="X274">
        <v>999</v>
      </c>
      <c r="Y274" s="11" t="s">
        <v>1953</v>
      </c>
      <c r="Z274" s="12">
        <v>13</v>
      </c>
      <c r="AB274" t="s">
        <v>1616</v>
      </c>
      <c r="AC274">
        <v>100</v>
      </c>
      <c r="AD274" t="s">
        <v>1617</v>
      </c>
      <c r="AE274">
        <v>0</v>
      </c>
      <c r="AF274" t="s">
        <v>1666</v>
      </c>
      <c r="AG274">
        <v>999</v>
      </c>
      <c r="AH274">
        <v>999</v>
      </c>
      <c r="AI274" t="s">
        <v>1667</v>
      </c>
      <c r="AJ274">
        <v>999</v>
      </c>
      <c r="AK274">
        <v>999</v>
      </c>
      <c r="AL274" t="s">
        <v>1701</v>
      </c>
    </row>
    <row r="275" spans="2:46" ht="15">
      <c r="B275" t="s">
        <v>78</v>
      </c>
      <c r="C275">
        <v>14879</v>
      </c>
      <c r="D275" s="5">
        <v>4257</v>
      </c>
      <c r="E275" t="s">
        <v>857</v>
      </c>
      <c r="F275">
        <v>11740</v>
      </c>
      <c r="I275" t="s">
        <v>1950</v>
      </c>
      <c r="J275" t="s">
        <v>1957</v>
      </c>
      <c r="M275" t="s">
        <v>1952</v>
      </c>
      <c r="O275" t="s">
        <v>1672</v>
      </c>
      <c r="R275" s="10">
        <v>30.456849999999999</v>
      </c>
      <c r="S275" t="s">
        <v>1648</v>
      </c>
      <c r="T275" t="s">
        <v>1931</v>
      </c>
      <c r="U275">
        <v>999</v>
      </c>
      <c r="V275">
        <v>999</v>
      </c>
      <c r="W275">
        <v>999</v>
      </c>
      <c r="X275">
        <v>999</v>
      </c>
      <c r="Y275" s="11" t="s">
        <v>1953</v>
      </c>
      <c r="Z275" s="12">
        <v>23</v>
      </c>
      <c r="AB275" t="s">
        <v>1627</v>
      </c>
      <c r="AC275">
        <v>10</v>
      </c>
      <c r="AH275">
        <v>999</v>
      </c>
      <c r="AJ275">
        <v>999</v>
      </c>
      <c r="AK275">
        <v>999</v>
      </c>
      <c r="AL275" t="s">
        <v>1701</v>
      </c>
      <c r="AT275" t="s">
        <v>1954</v>
      </c>
    </row>
    <row r="276" spans="2:46" ht="15">
      <c r="B276" t="s">
        <v>78</v>
      </c>
      <c r="C276">
        <v>14879</v>
      </c>
      <c r="D276" s="5">
        <v>4257</v>
      </c>
      <c r="E276" t="s">
        <v>857</v>
      </c>
      <c r="F276">
        <v>11740</v>
      </c>
      <c r="I276" t="s">
        <v>1950</v>
      </c>
      <c r="J276" t="s">
        <v>1957</v>
      </c>
      <c r="M276" t="s">
        <v>1952</v>
      </c>
      <c r="O276" t="s">
        <v>1706</v>
      </c>
      <c r="R276" s="6">
        <v>6.1855669999999998</v>
      </c>
      <c r="S276" t="s">
        <v>1648</v>
      </c>
      <c r="T276" t="s">
        <v>1931</v>
      </c>
      <c r="U276">
        <v>999</v>
      </c>
      <c r="V276">
        <v>999</v>
      </c>
      <c r="W276">
        <v>999</v>
      </c>
      <c r="X276">
        <v>999</v>
      </c>
      <c r="Y276" s="11" t="s">
        <v>1953</v>
      </c>
      <c r="Z276" s="12">
        <v>23</v>
      </c>
      <c r="AB276">
        <v>999</v>
      </c>
      <c r="AH276">
        <v>999</v>
      </c>
      <c r="AJ276">
        <v>999</v>
      </c>
      <c r="AK276">
        <v>999</v>
      </c>
      <c r="AL276" t="s">
        <v>1701</v>
      </c>
      <c r="AT276" t="s">
        <v>1955</v>
      </c>
    </row>
    <row r="277" spans="2:46" ht="15">
      <c r="B277" t="s">
        <v>78</v>
      </c>
      <c r="C277">
        <v>14879</v>
      </c>
      <c r="D277" s="5">
        <v>4257</v>
      </c>
      <c r="E277" t="s">
        <v>857</v>
      </c>
      <c r="F277">
        <v>11740</v>
      </c>
      <c r="I277" t="s">
        <v>1950</v>
      </c>
      <c r="J277" t="s">
        <v>1957</v>
      </c>
      <c r="M277" t="s">
        <v>1952</v>
      </c>
      <c r="O277" t="s">
        <v>1664</v>
      </c>
      <c r="R277" s="6">
        <v>82.474230000000006</v>
      </c>
      <c r="S277" t="s">
        <v>1648</v>
      </c>
      <c r="T277" t="s">
        <v>1931</v>
      </c>
      <c r="U277">
        <v>999</v>
      </c>
      <c r="V277">
        <v>999</v>
      </c>
      <c r="W277">
        <v>999</v>
      </c>
      <c r="X277">
        <v>999</v>
      </c>
      <c r="Y277" s="11" t="s">
        <v>1953</v>
      </c>
      <c r="Z277" s="12">
        <v>23</v>
      </c>
      <c r="AB277" t="s">
        <v>1616</v>
      </c>
      <c r="AC277">
        <v>100</v>
      </c>
      <c r="AD277" t="s">
        <v>1617</v>
      </c>
      <c r="AE277">
        <v>0</v>
      </c>
      <c r="AF277" t="s">
        <v>1666</v>
      </c>
      <c r="AG277">
        <v>999</v>
      </c>
      <c r="AH277">
        <v>999</v>
      </c>
      <c r="AI277" t="s">
        <v>1667</v>
      </c>
      <c r="AJ277">
        <v>999</v>
      </c>
      <c r="AK277">
        <v>999</v>
      </c>
      <c r="AL277" t="s">
        <v>1701</v>
      </c>
    </row>
    <row r="278" spans="2:46" ht="15">
      <c r="B278" t="s">
        <v>78</v>
      </c>
      <c r="C278">
        <v>17365</v>
      </c>
      <c r="D278" s="5">
        <v>4277</v>
      </c>
      <c r="E278" t="s">
        <v>859</v>
      </c>
      <c r="F278">
        <v>13148</v>
      </c>
      <c r="G278" t="s">
        <v>1958</v>
      </c>
      <c r="I278">
        <v>999</v>
      </c>
      <c r="J278" t="s">
        <v>779</v>
      </c>
      <c r="L278">
        <v>999</v>
      </c>
      <c r="M278">
        <v>999</v>
      </c>
      <c r="O278" t="s">
        <v>1727</v>
      </c>
      <c r="R278">
        <v>60.28</v>
      </c>
      <c r="S278" t="s">
        <v>1604</v>
      </c>
      <c r="T278" t="s">
        <v>1787</v>
      </c>
      <c r="Y278">
        <v>38</v>
      </c>
      <c r="AB278" t="s">
        <v>1627</v>
      </c>
      <c r="AC278">
        <v>2.5</v>
      </c>
      <c r="AH278">
        <v>999</v>
      </c>
      <c r="AJ278" t="s">
        <v>1959</v>
      </c>
      <c r="AK278">
        <v>999</v>
      </c>
      <c r="AL278" t="s">
        <v>710</v>
      </c>
      <c r="AM278">
        <v>999</v>
      </c>
      <c r="AN278">
        <v>999</v>
      </c>
      <c r="AO278">
        <v>999</v>
      </c>
      <c r="AP278">
        <v>999</v>
      </c>
      <c r="AQ278">
        <v>999</v>
      </c>
      <c r="AT278" t="s">
        <v>1960</v>
      </c>
    </row>
    <row r="279" spans="2:46" ht="15">
      <c r="B279" t="s">
        <v>78</v>
      </c>
      <c r="C279">
        <v>17365</v>
      </c>
      <c r="D279" s="5">
        <v>4277</v>
      </c>
      <c r="E279" t="s">
        <v>859</v>
      </c>
      <c r="F279">
        <v>13148</v>
      </c>
      <c r="G279" t="s">
        <v>1958</v>
      </c>
      <c r="I279">
        <v>999</v>
      </c>
      <c r="J279" t="s">
        <v>779</v>
      </c>
      <c r="L279">
        <v>999</v>
      </c>
      <c r="M279">
        <v>999</v>
      </c>
      <c r="O279" t="s">
        <v>1647</v>
      </c>
      <c r="R279">
        <v>12.9</v>
      </c>
      <c r="S279" t="s">
        <v>1604</v>
      </c>
      <c r="T279" t="s">
        <v>1787</v>
      </c>
      <c r="W279">
        <v>0.88</v>
      </c>
      <c r="Y279">
        <v>38</v>
      </c>
      <c r="AB279" t="s">
        <v>1907</v>
      </c>
      <c r="AC279">
        <v>999</v>
      </c>
      <c r="AH279">
        <v>999</v>
      </c>
      <c r="AJ279" t="s">
        <v>1682</v>
      </c>
      <c r="AK279">
        <v>1</v>
      </c>
      <c r="AL279" t="s">
        <v>710</v>
      </c>
      <c r="AM279">
        <v>999</v>
      </c>
      <c r="AN279">
        <v>999</v>
      </c>
      <c r="AO279">
        <v>999</v>
      </c>
      <c r="AP279">
        <v>999</v>
      </c>
      <c r="AQ279">
        <v>999</v>
      </c>
      <c r="AT279" t="s">
        <v>1960</v>
      </c>
    </row>
    <row r="280" spans="2:46" ht="15">
      <c r="B280" t="s">
        <v>78</v>
      </c>
      <c r="C280">
        <v>17365</v>
      </c>
      <c r="D280" s="5">
        <v>4277</v>
      </c>
      <c r="E280" t="s">
        <v>859</v>
      </c>
      <c r="F280">
        <v>13148</v>
      </c>
      <c r="G280" t="s">
        <v>1958</v>
      </c>
      <c r="I280">
        <v>999</v>
      </c>
      <c r="J280" t="s">
        <v>779</v>
      </c>
      <c r="L280">
        <v>999</v>
      </c>
      <c r="M280">
        <v>999</v>
      </c>
      <c r="O280" t="s">
        <v>1706</v>
      </c>
      <c r="R280">
        <v>16.21</v>
      </c>
      <c r="S280" t="s">
        <v>1604</v>
      </c>
      <c r="T280" t="s">
        <v>1787</v>
      </c>
      <c r="W280">
        <v>0.98</v>
      </c>
      <c r="Y280">
        <v>38</v>
      </c>
      <c r="AB280">
        <v>999</v>
      </c>
      <c r="AH280">
        <v>999</v>
      </c>
      <c r="AJ280" t="s">
        <v>1961</v>
      </c>
      <c r="AK280">
        <v>999</v>
      </c>
      <c r="AL280" t="s">
        <v>710</v>
      </c>
      <c r="AM280">
        <v>999</v>
      </c>
      <c r="AN280">
        <v>999</v>
      </c>
      <c r="AO280">
        <v>999</v>
      </c>
      <c r="AP280">
        <v>999</v>
      </c>
      <c r="AQ280">
        <v>999</v>
      </c>
      <c r="AT280" t="s">
        <v>1960</v>
      </c>
    </row>
    <row r="281" spans="2:46" ht="15">
      <c r="B281" t="s">
        <v>78</v>
      </c>
      <c r="C281">
        <v>3064</v>
      </c>
      <c r="D281" s="5">
        <v>4278</v>
      </c>
      <c r="E281" t="s">
        <v>865</v>
      </c>
      <c r="F281">
        <v>12258</v>
      </c>
      <c r="G281" t="s">
        <v>1962</v>
      </c>
      <c r="I281" t="s">
        <v>1963</v>
      </c>
      <c r="J281" t="s">
        <v>779</v>
      </c>
      <c r="L281" t="s">
        <v>1964</v>
      </c>
      <c r="M281">
        <v>999</v>
      </c>
      <c r="O281" t="s">
        <v>1727</v>
      </c>
      <c r="R281">
        <v>12.6</v>
      </c>
      <c r="S281" t="s">
        <v>1604</v>
      </c>
      <c r="T281" t="s">
        <v>1605</v>
      </c>
      <c r="X281">
        <v>12.4</v>
      </c>
      <c r="Y281">
        <v>7</v>
      </c>
      <c r="Z281">
        <v>249</v>
      </c>
      <c r="AB281" t="s">
        <v>1627</v>
      </c>
      <c r="AC281">
        <v>5</v>
      </c>
      <c r="AH281">
        <v>999</v>
      </c>
      <c r="AJ281">
        <v>999</v>
      </c>
      <c r="AK281">
        <v>999</v>
      </c>
      <c r="AL281" t="s">
        <v>710</v>
      </c>
      <c r="AN281" t="s">
        <v>1965</v>
      </c>
      <c r="AO281" t="s">
        <v>1966</v>
      </c>
      <c r="AT281" t="s">
        <v>1967</v>
      </c>
    </row>
    <row r="282" spans="2:46" ht="15">
      <c r="B282" t="s">
        <v>78</v>
      </c>
      <c r="C282">
        <v>3064</v>
      </c>
      <c r="D282" s="5">
        <v>4278</v>
      </c>
      <c r="E282" t="s">
        <v>865</v>
      </c>
      <c r="F282">
        <v>12258</v>
      </c>
      <c r="G282" t="s">
        <v>1962</v>
      </c>
      <c r="I282" t="s">
        <v>1963</v>
      </c>
      <c r="J282" t="s">
        <v>779</v>
      </c>
      <c r="L282" t="s">
        <v>1964</v>
      </c>
      <c r="M282">
        <v>999</v>
      </c>
      <c r="O282" t="s">
        <v>1647</v>
      </c>
      <c r="R282">
        <v>3.4</v>
      </c>
      <c r="S282" t="s">
        <v>1604</v>
      </c>
      <c r="T282" t="s">
        <v>1605</v>
      </c>
      <c r="X282">
        <v>2.2000000000000002</v>
      </c>
      <c r="Y282">
        <v>7</v>
      </c>
      <c r="Z282">
        <v>6384</v>
      </c>
      <c r="AB282">
        <v>999</v>
      </c>
      <c r="AH282">
        <v>999</v>
      </c>
      <c r="AJ282" t="s">
        <v>1682</v>
      </c>
      <c r="AK282">
        <v>1</v>
      </c>
      <c r="AL282" t="s">
        <v>710</v>
      </c>
      <c r="AN282" t="s">
        <v>1965</v>
      </c>
      <c r="AO282" t="s">
        <v>1966</v>
      </c>
      <c r="AT282" t="s">
        <v>1967</v>
      </c>
    </row>
    <row r="283" spans="2:46" ht="15">
      <c r="B283" t="s">
        <v>78</v>
      </c>
      <c r="C283">
        <v>3064</v>
      </c>
      <c r="D283" s="5">
        <v>4278</v>
      </c>
      <c r="E283" t="s">
        <v>865</v>
      </c>
      <c r="F283">
        <v>12258</v>
      </c>
      <c r="G283" t="s">
        <v>1962</v>
      </c>
      <c r="I283" t="s">
        <v>1963</v>
      </c>
      <c r="J283" t="s">
        <v>779</v>
      </c>
      <c r="L283" t="s">
        <v>1964</v>
      </c>
      <c r="M283">
        <v>999</v>
      </c>
      <c r="O283" t="s">
        <v>1671</v>
      </c>
      <c r="R283">
        <v>3.3</v>
      </c>
      <c r="S283" t="s">
        <v>1604</v>
      </c>
      <c r="T283" t="s">
        <v>1605</v>
      </c>
      <c r="X283">
        <v>0.9</v>
      </c>
      <c r="Y283">
        <v>7</v>
      </c>
      <c r="Z283">
        <v>6633</v>
      </c>
      <c r="AB283">
        <v>999</v>
      </c>
      <c r="AH283">
        <v>999</v>
      </c>
      <c r="AJ283">
        <v>999</v>
      </c>
      <c r="AK283">
        <v>999</v>
      </c>
      <c r="AL283" t="s">
        <v>710</v>
      </c>
      <c r="AN283" t="s">
        <v>1965</v>
      </c>
      <c r="AO283" t="s">
        <v>1966</v>
      </c>
      <c r="AT283" t="s">
        <v>1967</v>
      </c>
    </row>
    <row r="284" spans="2:46" ht="15">
      <c r="B284" t="s">
        <v>78</v>
      </c>
      <c r="C284">
        <v>3064</v>
      </c>
      <c r="D284" s="5">
        <v>4278</v>
      </c>
      <c r="E284" t="s">
        <v>865</v>
      </c>
      <c r="F284">
        <v>12258</v>
      </c>
      <c r="G284" t="s">
        <v>1962</v>
      </c>
      <c r="I284" t="s">
        <v>1963</v>
      </c>
      <c r="J284" t="s">
        <v>779</v>
      </c>
      <c r="L284" t="s">
        <v>1964</v>
      </c>
      <c r="M284">
        <v>999</v>
      </c>
      <c r="O284" t="s">
        <v>1706</v>
      </c>
      <c r="R284">
        <v>3.8</v>
      </c>
      <c r="S284" t="s">
        <v>1604</v>
      </c>
      <c r="T284" t="s">
        <v>1605</v>
      </c>
      <c r="X284">
        <v>2.6</v>
      </c>
      <c r="Y284">
        <v>7</v>
      </c>
      <c r="Z284">
        <v>6633</v>
      </c>
      <c r="AB284">
        <v>999</v>
      </c>
      <c r="AH284">
        <v>999</v>
      </c>
      <c r="AJ284">
        <v>999</v>
      </c>
      <c r="AK284">
        <v>999</v>
      </c>
      <c r="AL284" t="s">
        <v>710</v>
      </c>
      <c r="AN284" t="s">
        <v>1965</v>
      </c>
      <c r="AO284" t="s">
        <v>1966</v>
      </c>
      <c r="AT284" t="s">
        <v>1967</v>
      </c>
    </row>
    <row r="285" spans="2:46" ht="15">
      <c r="B285" t="s">
        <v>78</v>
      </c>
      <c r="C285">
        <v>3064</v>
      </c>
      <c r="D285" s="5">
        <v>4278</v>
      </c>
      <c r="E285" t="s">
        <v>865</v>
      </c>
      <c r="F285">
        <v>12259</v>
      </c>
      <c r="G285" t="s">
        <v>1968</v>
      </c>
      <c r="I285" t="s">
        <v>1969</v>
      </c>
      <c r="J285" t="s">
        <v>779</v>
      </c>
      <c r="L285" t="s">
        <v>1964</v>
      </c>
      <c r="M285">
        <v>999</v>
      </c>
      <c r="O285" t="s">
        <v>1727</v>
      </c>
      <c r="R285">
        <v>23.2</v>
      </c>
      <c r="S285" t="s">
        <v>1604</v>
      </c>
      <c r="T285" t="s">
        <v>1605</v>
      </c>
      <c r="X285">
        <v>10.1</v>
      </c>
      <c r="Y285">
        <v>7</v>
      </c>
      <c r="Z285">
        <v>479</v>
      </c>
      <c r="AB285" t="s">
        <v>1627</v>
      </c>
      <c r="AC285">
        <v>5</v>
      </c>
      <c r="AH285">
        <v>999</v>
      </c>
      <c r="AJ285">
        <v>999</v>
      </c>
      <c r="AK285">
        <v>999</v>
      </c>
      <c r="AL285" t="s">
        <v>710</v>
      </c>
      <c r="AN285" t="s">
        <v>1970</v>
      </c>
      <c r="AO285" t="s">
        <v>1971</v>
      </c>
      <c r="AT285" t="s">
        <v>1967</v>
      </c>
    </row>
    <row r="286" spans="2:46" ht="15">
      <c r="B286" t="s">
        <v>78</v>
      </c>
      <c r="C286">
        <v>3064</v>
      </c>
      <c r="D286" s="5">
        <v>4278</v>
      </c>
      <c r="E286" t="s">
        <v>865</v>
      </c>
      <c r="F286">
        <v>12259</v>
      </c>
      <c r="G286" t="s">
        <v>1968</v>
      </c>
      <c r="I286" t="s">
        <v>1969</v>
      </c>
      <c r="J286" t="s">
        <v>779</v>
      </c>
      <c r="L286" t="s">
        <v>1964</v>
      </c>
      <c r="M286">
        <v>999</v>
      </c>
      <c r="O286" t="s">
        <v>1647</v>
      </c>
      <c r="R286">
        <v>2.2999999999999998</v>
      </c>
      <c r="S286" t="s">
        <v>1604</v>
      </c>
      <c r="T286" t="s">
        <v>1605</v>
      </c>
      <c r="X286">
        <v>1.7</v>
      </c>
      <c r="Y286">
        <v>7</v>
      </c>
      <c r="Z286">
        <v>4962</v>
      </c>
      <c r="AB286">
        <v>999</v>
      </c>
      <c r="AH286">
        <v>999</v>
      </c>
      <c r="AJ286" t="s">
        <v>1682</v>
      </c>
      <c r="AK286">
        <v>1</v>
      </c>
      <c r="AL286" t="s">
        <v>710</v>
      </c>
      <c r="AN286" t="s">
        <v>1970</v>
      </c>
      <c r="AO286" t="s">
        <v>1971</v>
      </c>
      <c r="AT286" t="s">
        <v>1967</v>
      </c>
    </row>
    <row r="287" spans="2:46" ht="15">
      <c r="B287" t="s">
        <v>78</v>
      </c>
      <c r="C287">
        <v>3064</v>
      </c>
      <c r="D287" s="5">
        <v>4278</v>
      </c>
      <c r="E287" t="s">
        <v>865</v>
      </c>
      <c r="F287">
        <v>12259</v>
      </c>
      <c r="G287" t="s">
        <v>1968</v>
      </c>
      <c r="I287" t="s">
        <v>1969</v>
      </c>
      <c r="J287" t="s">
        <v>779</v>
      </c>
      <c r="L287" t="s">
        <v>1964</v>
      </c>
      <c r="M287">
        <v>999</v>
      </c>
      <c r="O287" t="s">
        <v>1671</v>
      </c>
      <c r="R287">
        <v>4.8</v>
      </c>
      <c r="S287" t="s">
        <v>1604</v>
      </c>
      <c r="T287" t="s">
        <v>1605</v>
      </c>
      <c r="X287">
        <v>1.8</v>
      </c>
      <c r="Y287">
        <v>7</v>
      </c>
      <c r="Z287">
        <v>5441</v>
      </c>
      <c r="AB287">
        <v>999</v>
      </c>
      <c r="AH287">
        <v>999</v>
      </c>
      <c r="AJ287">
        <v>999</v>
      </c>
      <c r="AK287">
        <v>999</v>
      </c>
      <c r="AL287" t="s">
        <v>710</v>
      </c>
      <c r="AN287" t="s">
        <v>1970</v>
      </c>
      <c r="AO287" t="s">
        <v>1971</v>
      </c>
      <c r="AT287" t="s">
        <v>1967</v>
      </c>
    </row>
    <row r="288" spans="2:46" ht="15">
      <c r="B288" t="s">
        <v>78</v>
      </c>
      <c r="C288">
        <v>3064</v>
      </c>
      <c r="D288" s="5">
        <v>4278</v>
      </c>
      <c r="E288" t="s">
        <v>865</v>
      </c>
      <c r="F288">
        <v>12259</v>
      </c>
      <c r="G288" t="s">
        <v>1968</v>
      </c>
      <c r="I288" t="s">
        <v>1969</v>
      </c>
      <c r="J288" t="s">
        <v>779</v>
      </c>
      <c r="L288" t="s">
        <v>1964</v>
      </c>
      <c r="M288">
        <v>999</v>
      </c>
      <c r="O288" t="s">
        <v>1706</v>
      </c>
      <c r="R288">
        <v>5.8</v>
      </c>
      <c r="S288" t="s">
        <v>1604</v>
      </c>
      <c r="T288" t="s">
        <v>1605</v>
      </c>
      <c r="X288">
        <v>2.1</v>
      </c>
      <c r="Y288">
        <v>7</v>
      </c>
      <c r="Z288">
        <v>5441</v>
      </c>
      <c r="AB288">
        <v>999</v>
      </c>
      <c r="AH288">
        <v>999</v>
      </c>
      <c r="AJ288">
        <v>999</v>
      </c>
      <c r="AK288">
        <v>999</v>
      </c>
      <c r="AL288" t="s">
        <v>710</v>
      </c>
      <c r="AN288" t="s">
        <v>1970</v>
      </c>
      <c r="AO288" t="s">
        <v>1971</v>
      </c>
      <c r="AT288" t="s">
        <v>1967</v>
      </c>
    </row>
    <row r="289" spans="2:46" ht="15">
      <c r="B289" t="s">
        <v>78</v>
      </c>
      <c r="C289">
        <v>3069</v>
      </c>
      <c r="D289" s="5">
        <v>4372</v>
      </c>
      <c r="E289" t="s">
        <v>1972</v>
      </c>
      <c r="F289">
        <v>12167</v>
      </c>
      <c r="I289" t="s">
        <v>1973</v>
      </c>
      <c r="J289" t="s">
        <v>770</v>
      </c>
      <c r="L289">
        <v>999</v>
      </c>
      <c r="M289">
        <v>999</v>
      </c>
      <c r="O289" t="s">
        <v>1611</v>
      </c>
      <c r="R289">
        <v>36.4</v>
      </c>
      <c r="S289" t="s">
        <v>1604</v>
      </c>
      <c r="T289" t="s">
        <v>1605</v>
      </c>
      <c r="W289">
        <v>14.2</v>
      </c>
      <c r="Y289">
        <v>4</v>
      </c>
      <c r="Z289">
        <v>999</v>
      </c>
      <c r="AB289" t="s">
        <v>1627</v>
      </c>
      <c r="AC289">
        <v>0</v>
      </c>
      <c r="AH289" t="s">
        <v>1974</v>
      </c>
      <c r="AJ289" t="s">
        <v>1975</v>
      </c>
      <c r="AK289">
        <v>2</v>
      </c>
      <c r="AL289" t="s">
        <v>1701</v>
      </c>
    </row>
    <row r="290" spans="2:46" ht="15">
      <c r="B290" t="s">
        <v>78</v>
      </c>
      <c r="C290">
        <v>3097</v>
      </c>
      <c r="D290" s="5">
        <v>5811</v>
      </c>
      <c r="E290" t="s">
        <v>884</v>
      </c>
      <c r="F290">
        <v>13077</v>
      </c>
      <c r="G290" t="s">
        <v>1976</v>
      </c>
      <c r="I290" t="s">
        <v>1950</v>
      </c>
      <c r="J290" t="s">
        <v>770</v>
      </c>
      <c r="L290" t="s">
        <v>1977</v>
      </c>
      <c r="M290">
        <v>999</v>
      </c>
      <c r="O290" t="s">
        <v>1856</v>
      </c>
      <c r="R290">
        <v>12.8</v>
      </c>
      <c r="S290" t="s">
        <v>1604</v>
      </c>
      <c r="T290" t="s">
        <v>1978</v>
      </c>
      <c r="W290">
        <v>2</v>
      </c>
      <c r="Y290">
        <v>999</v>
      </c>
      <c r="Z290">
        <v>999</v>
      </c>
      <c r="AB290" t="s">
        <v>1907</v>
      </c>
      <c r="AC290">
        <v>999</v>
      </c>
      <c r="AH290">
        <v>999</v>
      </c>
      <c r="AJ290">
        <v>999</v>
      </c>
      <c r="AK290" t="s">
        <v>1608</v>
      </c>
      <c r="AL290">
        <v>1</v>
      </c>
      <c r="AM290">
        <v>999</v>
      </c>
      <c r="AN290">
        <v>999</v>
      </c>
      <c r="AO290">
        <v>999</v>
      </c>
      <c r="AP290">
        <v>999</v>
      </c>
      <c r="AQ290">
        <v>999</v>
      </c>
    </row>
    <row r="291" spans="2:46" ht="15">
      <c r="B291" t="s">
        <v>78</v>
      </c>
      <c r="C291">
        <v>3097</v>
      </c>
      <c r="D291" s="5">
        <v>5811</v>
      </c>
      <c r="E291" t="s">
        <v>884</v>
      </c>
      <c r="F291">
        <v>13078</v>
      </c>
      <c r="G291" t="s">
        <v>1979</v>
      </c>
      <c r="I291" t="s">
        <v>1950</v>
      </c>
      <c r="J291" t="s">
        <v>770</v>
      </c>
      <c r="L291" t="s">
        <v>1977</v>
      </c>
      <c r="M291">
        <v>999</v>
      </c>
      <c r="O291" t="s">
        <v>1856</v>
      </c>
      <c r="R291">
        <v>18</v>
      </c>
      <c r="S291" t="s">
        <v>1604</v>
      </c>
      <c r="T291" t="s">
        <v>1615</v>
      </c>
      <c r="W291">
        <v>3.1</v>
      </c>
      <c r="Y291">
        <v>999</v>
      </c>
      <c r="Z291">
        <v>999</v>
      </c>
      <c r="AB291" t="s">
        <v>1907</v>
      </c>
      <c r="AC291">
        <v>999</v>
      </c>
      <c r="AH291">
        <v>999</v>
      </c>
      <c r="AJ291">
        <v>999</v>
      </c>
      <c r="AK291" t="s">
        <v>1608</v>
      </c>
      <c r="AL291">
        <v>1</v>
      </c>
      <c r="AM291">
        <v>999</v>
      </c>
      <c r="AN291">
        <v>999</v>
      </c>
      <c r="AO291">
        <v>999</v>
      </c>
      <c r="AP291">
        <v>999</v>
      </c>
      <c r="AQ291">
        <v>999</v>
      </c>
    </row>
    <row r="292" spans="2:46" ht="15">
      <c r="B292" t="s">
        <v>41</v>
      </c>
      <c r="C292">
        <v>19453</v>
      </c>
      <c r="D292" s="5">
        <v>6095</v>
      </c>
      <c r="E292" t="s">
        <v>893</v>
      </c>
      <c r="F292">
        <v>13624</v>
      </c>
      <c r="G292" t="s">
        <v>1980</v>
      </c>
      <c r="I292">
        <v>999</v>
      </c>
      <c r="J292" t="s">
        <v>1635</v>
      </c>
      <c r="K292">
        <v>999</v>
      </c>
      <c r="L292">
        <v>999</v>
      </c>
      <c r="M292" t="s">
        <v>1981</v>
      </c>
      <c r="O292" t="s">
        <v>1664</v>
      </c>
      <c r="R292" s="6">
        <v>29.8</v>
      </c>
      <c r="S292" t="s">
        <v>1752</v>
      </c>
      <c r="T292" t="s">
        <v>1634</v>
      </c>
      <c r="U292">
        <v>999</v>
      </c>
      <c r="V292">
        <v>999</v>
      </c>
      <c r="W292" s="6">
        <v>3.6</v>
      </c>
      <c r="X292">
        <v>999</v>
      </c>
      <c r="Y292">
        <v>4</v>
      </c>
      <c r="Z292" t="s">
        <v>1982</v>
      </c>
      <c r="AB292" t="s">
        <v>1616</v>
      </c>
      <c r="AC292">
        <v>20</v>
      </c>
      <c r="AD292" t="s">
        <v>1617</v>
      </c>
      <c r="AE292">
        <v>0</v>
      </c>
      <c r="AF292" t="s">
        <v>1666</v>
      </c>
      <c r="AG292" s="6">
        <v>1.6</v>
      </c>
      <c r="AH292" s="6" t="s">
        <v>1983</v>
      </c>
      <c r="AI292" t="s">
        <v>1667</v>
      </c>
      <c r="AJ292" t="s">
        <v>1984</v>
      </c>
      <c r="AK292" t="s">
        <v>1985</v>
      </c>
      <c r="AL292" t="s">
        <v>1986</v>
      </c>
      <c r="AM292" t="s">
        <v>1987</v>
      </c>
      <c r="AN292" t="s">
        <v>1988</v>
      </c>
      <c r="AO292" t="s">
        <v>1989</v>
      </c>
      <c r="AP292">
        <v>999</v>
      </c>
      <c r="AQ292">
        <v>999</v>
      </c>
      <c r="AR292" t="s">
        <v>1668</v>
      </c>
      <c r="AT292" t="s">
        <v>1990</v>
      </c>
    </row>
    <row r="293" spans="2:46" ht="15">
      <c r="B293" t="s">
        <v>41</v>
      </c>
      <c r="C293">
        <v>19453</v>
      </c>
      <c r="D293" s="5">
        <v>6095</v>
      </c>
      <c r="E293" t="s">
        <v>893</v>
      </c>
      <c r="F293">
        <v>13625</v>
      </c>
      <c r="G293" t="s">
        <v>1991</v>
      </c>
      <c r="I293">
        <v>999</v>
      </c>
      <c r="J293" t="s">
        <v>1635</v>
      </c>
      <c r="K293">
        <v>999</v>
      </c>
      <c r="L293">
        <v>999</v>
      </c>
      <c r="M293" t="s">
        <v>1981</v>
      </c>
      <c r="O293" t="s">
        <v>1664</v>
      </c>
      <c r="R293" s="6">
        <v>34</v>
      </c>
      <c r="S293" t="s">
        <v>1752</v>
      </c>
      <c r="T293" t="s">
        <v>1634</v>
      </c>
      <c r="U293">
        <v>999</v>
      </c>
      <c r="V293">
        <v>999</v>
      </c>
      <c r="W293" s="6">
        <v>4.8</v>
      </c>
      <c r="X293">
        <v>999</v>
      </c>
      <c r="Y293">
        <v>4</v>
      </c>
      <c r="Z293" t="s">
        <v>1992</v>
      </c>
      <c r="AB293" t="s">
        <v>1616</v>
      </c>
      <c r="AC293">
        <v>20</v>
      </c>
      <c r="AD293" t="s">
        <v>1617</v>
      </c>
      <c r="AE293">
        <v>0</v>
      </c>
      <c r="AF293" t="s">
        <v>1666</v>
      </c>
      <c r="AG293" s="6">
        <v>1.58</v>
      </c>
      <c r="AH293" s="6" t="s">
        <v>1993</v>
      </c>
      <c r="AI293" t="s">
        <v>1667</v>
      </c>
      <c r="AJ293" t="s">
        <v>1984</v>
      </c>
      <c r="AK293" t="s">
        <v>1994</v>
      </c>
      <c r="AL293" t="s">
        <v>1986</v>
      </c>
      <c r="AM293" t="s">
        <v>1987</v>
      </c>
      <c r="AN293" t="s">
        <v>1988</v>
      </c>
      <c r="AO293" t="s">
        <v>1989</v>
      </c>
      <c r="AP293">
        <v>999</v>
      </c>
      <c r="AQ293">
        <v>999</v>
      </c>
      <c r="AR293" t="s">
        <v>1668</v>
      </c>
      <c r="AT293" t="s">
        <v>1990</v>
      </c>
    </row>
    <row r="294" spans="2:46" ht="15">
      <c r="B294" t="s">
        <v>41</v>
      </c>
      <c r="C294">
        <v>19453</v>
      </c>
      <c r="D294" s="5">
        <v>6095</v>
      </c>
      <c r="E294" t="s">
        <v>893</v>
      </c>
      <c r="F294">
        <v>13624</v>
      </c>
      <c r="G294" t="s">
        <v>1980</v>
      </c>
      <c r="I294">
        <v>999</v>
      </c>
      <c r="J294" t="s">
        <v>1635</v>
      </c>
      <c r="K294">
        <v>999</v>
      </c>
      <c r="L294">
        <v>999</v>
      </c>
      <c r="M294" t="s">
        <v>1981</v>
      </c>
      <c r="O294" t="s">
        <v>1664</v>
      </c>
      <c r="R294" s="6">
        <v>33.200000000000003</v>
      </c>
      <c r="S294" t="s">
        <v>1752</v>
      </c>
      <c r="T294" t="s">
        <v>1634</v>
      </c>
      <c r="U294">
        <v>999</v>
      </c>
      <c r="V294">
        <v>999</v>
      </c>
      <c r="W294" s="6">
        <v>3.8</v>
      </c>
      <c r="X294">
        <v>999</v>
      </c>
      <c r="Y294">
        <v>4</v>
      </c>
      <c r="Z294" t="s">
        <v>1982</v>
      </c>
      <c r="AB294" t="s">
        <v>1616</v>
      </c>
      <c r="AC294">
        <v>50</v>
      </c>
      <c r="AD294" t="s">
        <v>1617</v>
      </c>
      <c r="AE294">
        <v>20</v>
      </c>
      <c r="AF294" t="s">
        <v>1666</v>
      </c>
      <c r="AG294" s="6">
        <v>1.43</v>
      </c>
      <c r="AH294" s="6" t="s">
        <v>1995</v>
      </c>
      <c r="AI294" t="s">
        <v>1667</v>
      </c>
      <c r="AJ294" t="s">
        <v>1984</v>
      </c>
      <c r="AK294" t="s">
        <v>1985</v>
      </c>
      <c r="AL294" t="s">
        <v>1986</v>
      </c>
      <c r="AM294" t="s">
        <v>1987</v>
      </c>
      <c r="AN294" t="s">
        <v>1988</v>
      </c>
      <c r="AO294" t="s">
        <v>1989</v>
      </c>
      <c r="AP294">
        <v>999</v>
      </c>
      <c r="AQ294">
        <v>999</v>
      </c>
      <c r="AR294" t="s">
        <v>1668</v>
      </c>
      <c r="AT294" t="s">
        <v>1990</v>
      </c>
    </row>
    <row r="295" spans="2:46" ht="15">
      <c r="B295" t="s">
        <v>41</v>
      </c>
      <c r="C295">
        <v>19453</v>
      </c>
      <c r="D295" s="5">
        <v>6095</v>
      </c>
      <c r="E295" t="s">
        <v>893</v>
      </c>
      <c r="F295">
        <v>13625</v>
      </c>
      <c r="G295" t="s">
        <v>1991</v>
      </c>
      <c r="I295">
        <v>999</v>
      </c>
      <c r="J295" t="s">
        <v>1635</v>
      </c>
      <c r="K295">
        <v>999</v>
      </c>
      <c r="L295">
        <v>999</v>
      </c>
      <c r="M295" t="s">
        <v>1981</v>
      </c>
      <c r="O295" t="s">
        <v>1664</v>
      </c>
      <c r="R295" s="6">
        <v>38.700000000000003</v>
      </c>
      <c r="S295" t="s">
        <v>1752</v>
      </c>
      <c r="T295" t="s">
        <v>1634</v>
      </c>
      <c r="U295">
        <v>999</v>
      </c>
      <c r="V295">
        <v>999</v>
      </c>
      <c r="W295" s="6">
        <v>4.8</v>
      </c>
      <c r="X295">
        <v>999</v>
      </c>
      <c r="Y295">
        <v>4</v>
      </c>
      <c r="Z295" t="s">
        <v>1992</v>
      </c>
      <c r="AB295" t="s">
        <v>1616</v>
      </c>
      <c r="AC295">
        <v>50</v>
      </c>
      <c r="AD295" t="s">
        <v>1617</v>
      </c>
      <c r="AE295">
        <v>20</v>
      </c>
      <c r="AF295" t="s">
        <v>1666</v>
      </c>
      <c r="AG295" s="6">
        <v>1.44</v>
      </c>
      <c r="AH295" s="6" t="s">
        <v>1996</v>
      </c>
      <c r="AI295" t="s">
        <v>1667</v>
      </c>
      <c r="AJ295" t="s">
        <v>1984</v>
      </c>
      <c r="AK295" t="s">
        <v>1994</v>
      </c>
      <c r="AL295" t="s">
        <v>1986</v>
      </c>
      <c r="AM295" t="s">
        <v>1987</v>
      </c>
      <c r="AN295" t="s">
        <v>1988</v>
      </c>
      <c r="AO295" t="s">
        <v>1989</v>
      </c>
      <c r="AP295">
        <v>999</v>
      </c>
      <c r="AQ295">
        <v>999</v>
      </c>
      <c r="AR295" t="s">
        <v>1668</v>
      </c>
      <c r="AT295" t="s">
        <v>1990</v>
      </c>
    </row>
    <row r="296" spans="2:46" ht="15">
      <c r="B296" t="s">
        <v>41</v>
      </c>
      <c r="C296">
        <v>19453</v>
      </c>
      <c r="D296" s="5">
        <v>6095</v>
      </c>
      <c r="E296" t="s">
        <v>893</v>
      </c>
      <c r="F296">
        <v>13624</v>
      </c>
      <c r="G296" t="s">
        <v>1980</v>
      </c>
      <c r="I296">
        <v>999</v>
      </c>
      <c r="J296" t="s">
        <v>1635</v>
      </c>
      <c r="K296">
        <v>999</v>
      </c>
      <c r="L296">
        <v>999</v>
      </c>
      <c r="M296" t="s">
        <v>1981</v>
      </c>
      <c r="O296" t="s">
        <v>1664</v>
      </c>
      <c r="R296" s="6">
        <v>28.7</v>
      </c>
      <c r="S296" t="s">
        <v>1752</v>
      </c>
      <c r="T296" t="s">
        <v>1634</v>
      </c>
      <c r="U296">
        <v>999</v>
      </c>
      <c r="V296">
        <v>999</v>
      </c>
      <c r="W296" s="6">
        <v>3.5</v>
      </c>
      <c r="X296">
        <v>999</v>
      </c>
      <c r="Y296">
        <v>4</v>
      </c>
      <c r="Z296" t="s">
        <v>1982</v>
      </c>
      <c r="AB296" t="s">
        <v>1616</v>
      </c>
      <c r="AC296">
        <v>80</v>
      </c>
      <c r="AD296" t="s">
        <v>1617</v>
      </c>
      <c r="AE296">
        <v>50</v>
      </c>
      <c r="AF296" t="s">
        <v>1666</v>
      </c>
      <c r="AG296" s="6">
        <v>1.49</v>
      </c>
      <c r="AH296" s="6" t="s">
        <v>1997</v>
      </c>
      <c r="AI296" t="s">
        <v>1667</v>
      </c>
      <c r="AJ296" t="s">
        <v>1984</v>
      </c>
      <c r="AK296" t="s">
        <v>1985</v>
      </c>
      <c r="AL296" t="s">
        <v>1986</v>
      </c>
      <c r="AM296" t="s">
        <v>1987</v>
      </c>
      <c r="AN296" t="s">
        <v>1988</v>
      </c>
      <c r="AO296" t="s">
        <v>1989</v>
      </c>
      <c r="AP296">
        <v>999</v>
      </c>
      <c r="AQ296">
        <v>999</v>
      </c>
      <c r="AR296" t="s">
        <v>1668</v>
      </c>
      <c r="AT296" t="s">
        <v>1990</v>
      </c>
    </row>
    <row r="297" spans="2:46" ht="15">
      <c r="B297" t="s">
        <v>41</v>
      </c>
      <c r="C297">
        <v>19453</v>
      </c>
      <c r="D297" s="5">
        <v>6095</v>
      </c>
      <c r="E297" t="s">
        <v>893</v>
      </c>
      <c r="F297">
        <v>13625</v>
      </c>
      <c r="G297" t="s">
        <v>1991</v>
      </c>
      <c r="I297">
        <v>999</v>
      </c>
      <c r="J297" t="s">
        <v>1635</v>
      </c>
      <c r="K297">
        <v>999</v>
      </c>
      <c r="L297">
        <v>999</v>
      </c>
      <c r="M297" t="s">
        <v>1981</v>
      </c>
      <c r="O297" t="s">
        <v>1664</v>
      </c>
      <c r="R297" s="6">
        <v>29.3</v>
      </c>
      <c r="S297" t="s">
        <v>1752</v>
      </c>
      <c r="T297" t="s">
        <v>1634</v>
      </c>
      <c r="U297">
        <v>999</v>
      </c>
      <c r="V297">
        <v>999</v>
      </c>
      <c r="W297" s="6">
        <v>4.9000000000000004</v>
      </c>
      <c r="X297">
        <v>999</v>
      </c>
      <c r="Y297">
        <v>4</v>
      </c>
      <c r="Z297" t="s">
        <v>1992</v>
      </c>
      <c r="AB297" t="s">
        <v>1616</v>
      </c>
      <c r="AC297">
        <v>80</v>
      </c>
      <c r="AD297" t="s">
        <v>1617</v>
      </c>
      <c r="AE297">
        <v>50</v>
      </c>
      <c r="AF297" t="s">
        <v>1666</v>
      </c>
      <c r="AG297" s="6">
        <v>1.44</v>
      </c>
      <c r="AH297" s="6" t="s">
        <v>1998</v>
      </c>
      <c r="AI297" t="s">
        <v>1667</v>
      </c>
      <c r="AJ297" t="s">
        <v>1984</v>
      </c>
      <c r="AK297" t="s">
        <v>1994</v>
      </c>
      <c r="AL297" t="s">
        <v>1986</v>
      </c>
      <c r="AM297" t="s">
        <v>1987</v>
      </c>
      <c r="AN297" t="s">
        <v>1988</v>
      </c>
      <c r="AO297" t="s">
        <v>1989</v>
      </c>
      <c r="AP297">
        <v>999</v>
      </c>
      <c r="AQ297">
        <v>999</v>
      </c>
      <c r="AR297" t="s">
        <v>1668</v>
      </c>
      <c r="AT297" t="s">
        <v>1990</v>
      </c>
    </row>
    <row r="298" spans="2:46" ht="15">
      <c r="B298" t="s">
        <v>41</v>
      </c>
      <c r="C298">
        <v>19453</v>
      </c>
      <c r="D298" s="5">
        <v>6095</v>
      </c>
      <c r="E298" t="s">
        <v>893</v>
      </c>
      <c r="F298">
        <v>13624</v>
      </c>
      <c r="G298" t="s">
        <v>1980</v>
      </c>
      <c r="I298">
        <v>999</v>
      </c>
      <c r="J298" t="s">
        <v>1635</v>
      </c>
      <c r="K298">
        <v>999</v>
      </c>
      <c r="L298">
        <v>999</v>
      </c>
      <c r="M298" t="s">
        <v>1981</v>
      </c>
      <c r="O298" t="s">
        <v>1664</v>
      </c>
      <c r="R298" s="6">
        <v>16.600000000000001</v>
      </c>
      <c r="S298" t="s">
        <v>1752</v>
      </c>
      <c r="T298" t="s">
        <v>1634</v>
      </c>
      <c r="U298">
        <v>999</v>
      </c>
      <c r="V298">
        <v>999</v>
      </c>
      <c r="W298" s="6">
        <v>3.7</v>
      </c>
      <c r="X298">
        <v>999</v>
      </c>
      <c r="Y298">
        <v>4</v>
      </c>
      <c r="Z298" t="s">
        <v>1982</v>
      </c>
      <c r="AB298" t="s">
        <v>1616</v>
      </c>
      <c r="AC298">
        <v>100</v>
      </c>
      <c r="AD298" t="s">
        <v>1617</v>
      </c>
      <c r="AE298">
        <v>80</v>
      </c>
      <c r="AF298" t="s">
        <v>1666</v>
      </c>
      <c r="AG298" s="6">
        <v>1.49</v>
      </c>
      <c r="AH298" s="6" t="s">
        <v>1999</v>
      </c>
      <c r="AI298" t="s">
        <v>1667</v>
      </c>
      <c r="AJ298" t="s">
        <v>1984</v>
      </c>
      <c r="AK298" t="s">
        <v>1985</v>
      </c>
      <c r="AL298" t="s">
        <v>1986</v>
      </c>
      <c r="AM298" t="s">
        <v>1987</v>
      </c>
      <c r="AN298" t="s">
        <v>1988</v>
      </c>
      <c r="AO298" t="s">
        <v>1989</v>
      </c>
      <c r="AP298">
        <v>999</v>
      </c>
      <c r="AQ298">
        <v>999</v>
      </c>
      <c r="AR298" t="s">
        <v>1668</v>
      </c>
      <c r="AT298" t="s">
        <v>1990</v>
      </c>
    </row>
    <row r="299" spans="2:46" ht="15">
      <c r="B299" t="s">
        <v>41</v>
      </c>
      <c r="C299">
        <v>19453</v>
      </c>
      <c r="D299" s="5">
        <v>6095</v>
      </c>
      <c r="E299" t="s">
        <v>893</v>
      </c>
      <c r="F299">
        <v>13625</v>
      </c>
      <c r="G299" t="s">
        <v>1991</v>
      </c>
      <c r="I299">
        <v>999</v>
      </c>
      <c r="J299" t="s">
        <v>1635</v>
      </c>
      <c r="K299">
        <v>999</v>
      </c>
      <c r="L299">
        <v>999</v>
      </c>
      <c r="M299" t="s">
        <v>1981</v>
      </c>
      <c r="O299" t="s">
        <v>1664</v>
      </c>
      <c r="R299" s="6">
        <v>16.899999999999999</v>
      </c>
      <c r="S299" t="s">
        <v>1752</v>
      </c>
      <c r="T299" t="s">
        <v>1634</v>
      </c>
      <c r="U299">
        <v>999</v>
      </c>
      <c r="V299">
        <v>999</v>
      </c>
      <c r="W299" s="6">
        <v>4.8</v>
      </c>
      <c r="X299">
        <v>999</v>
      </c>
      <c r="Y299">
        <v>4</v>
      </c>
      <c r="Z299" t="s">
        <v>1992</v>
      </c>
      <c r="AB299" t="s">
        <v>1616</v>
      </c>
      <c r="AC299">
        <v>100</v>
      </c>
      <c r="AD299" t="s">
        <v>1617</v>
      </c>
      <c r="AE299">
        <v>80</v>
      </c>
      <c r="AF299" t="s">
        <v>1666</v>
      </c>
      <c r="AG299" s="6">
        <v>1.49</v>
      </c>
      <c r="AH299" s="6" t="s">
        <v>2000</v>
      </c>
      <c r="AI299" t="s">
        <v>1667</v>
      </c>
      <c r="AJ299" t="s">
        <v>1984</v>
      </c>
      <c r="AK299" t="s">
        <v>1994</v>
      </c>
      <c r="AL299" t="s">
        <v>1986</v>
      </c>
      <c r="AM299" t="s">
        <v>1987</v>
      </c>
      <c r="AN299" t="s">
        <v>1988</v>
      </c>
      <c r="AO299" t="s">
        <v>1989</v>
      </c>
      <c r="AP299">
        <v>999</v>
      </c>
      <c r="AQ299">
        <v>999</v>
      </c>
      <c r="AR299" t="s">
        <v>1668</v>
      </c>
      <c r="AT299" t="s">
        <v>1990</v>
      </c>
    </row>
    <row r="300" spans="2:46" ht="15">
      <c r="B300" t="s">
        <v>78</v>
      </c>
      <c r="C300">
        <v>19334</v>
      </c>
      <c r="D300" s="5">
        <v>6146</v>
      </c>
      <c r="E300" t="s">
        <v>911</v>
      </c>
      <c r="F300">
        <v>13244</v>
      </c>
      <c r="I300">
        <v>999</v>
      </c>
      <c r="J300" t="s">
        <v>2001</v>
      </c>
      <c r="O300" t="s">
        <v>2002</v>
      </c>
      <c r="R300">
        <v>39.4</v>
      </c>
      <c r="S300" t="s">
        <v>1752</v>
      </c>
      <c r="T300" t="s">
        <v>1665</v>
      </c>
      <c r="Y300">
        <v>39</v>
      </c>
      <c r="Z300">
        <v>999</v>
      </c>
      <c r="AB300" t="s">
        <v>1627</v>
      </c>
      <c r="AC300">
        <v>5</v>
      </c>
      <c r="AH300">
        <v>999</v>
      </c>
      <c r="AJ300" t="s">
        <v>2003</v>
      </c>
      <c r="AK300">
        <v>999</v>
      </c>
      <c r="AL300" t="s">
        <v>710</v>
      </c>
      <c r="AM300">
        <v>999</v>
      </c>
      <c r="AN300">
        <v>999</v>
      </c>
      <c r="AO300">
        <v>999</v>
      </c>
      <c r="AP300">
        <v>999</v>
      </c>
      <c r="AQ300">
        <v>999</v>
      </c>
      <c r="AT300" t="s">
        <v>2004</v>
      </c>
    </row>
    <row r="301" spans="2:46" ht="15">
      <c r="B301" t="s">
        <v>78</v>
      </c>
      <c r="C301">
        <v>19334</v>
      </c>
      <c r="D301" s="5">
        <v>6146</v>
      </c>
      <c r="E301" t="s">
        <v>911</v>
      </c>
      <c r="F301">
        <v>13244</v>
      </c>
      <c r="I301">
        <v>999</v>
      </c>
      <c r="J301" t="s">
        <v>2001</v>
      </c>
      <c r="O301" t="s">
        <v>1664</v>
      </c>
      <c r="R301">
        <v>45.1</v>
      </c>
      <c r="S301" t="s">
        <v>1752</v>
      </c>
      <c r="T301" t="s">
        <v>1665</v>
      </c>
      <c r="Y301">
        <v>39</v>
      </c>
      <c r="Z301">
        <v>999</v>
      </c>
      <c r="AB301" t="s">
        <v>2005</v>
      </c>
      <c r="AC301">
        <v>10</v>
      </c>
      <c r="AD301" t="s">
        <v>1617</v>
      </c>
      <c r="AE301">
        <v>0</v>
      </c>
      <c r="AF301" t="s">
        <v>1666</v>
      </c>
      <c r="AG301">
        <v>999</v>
      </c>
      <c r="AH301">
        <v>999</v>
      </c>
      <c r="AI301" t="s">
        <v>1667</v>
      </c>
      <c r="AJ301" t="s">
        <v>2003</v>
      </c>
      <c r="AK301">
        <v>999</v>
      </c>
      <c r="AL301" t="s">
        <v>710</v>
      </c>
      <c r="AM301">
        <v>999</v>
      </c>
      <c r="AN301">
        <v>999</v>
      </c>
      <c r="AO301">
        <v>999</v>
      </c>
      <c r="AP301">
        <v>999</v>
      </c>
      <c r="AQ301">
        <v>999</v>
      </c>
      <c r="AT301" t="s">
        <v>2004</v>
      </c>
    </row>
    <row r="302" spans="2:46" ht="15">
      <c r="B302" t="s">
        <v>78</v>
      </c>
      <c r="C302">
        <v>19334</v>
      </c>
      <c r="D302" s="5">
        <v>6146</v>
      </c>
      <c r="E302" t="s">
        <v>911</v>
      </c>
      <c r="F302">
        <v>13244</v>
      </c>
      <c r="I302">
        <v>999</v>
      </c>
      <c r="J302" t="s">
        <v>2001</v>
      </c>
      <c r="O302" t="s">
        <v>1664</v>
      </c>
      <c r="R302">
        <v>37.4</v>
      </c>
      <c r="S302" t="s">
        <v>1752</v>
      </c>
      <c r="T302" t="s">
        <v>1665</v>
      </c>
      <c r="Y302">
        <v>39</v>
      </c>
      <c r="Z302">
        <v>999</v>
      </c>
      <c r="AB302" t="s">
        <v>2005</v>
      </c>
      <c r="AC302">
        <v>20</v>
      </c>
      <c r="AD302" t="s">
        <v>1617</v>
      </c>
      <c r="AE302">
        <v>10</v>
      </c>
      <c r="AF302" t="s">
        <v>1666</v>
      </c>
      <c r="AG302">
        <v>999</v>
      </c>
      <c r="AH302">
        <v>999</v>
      </c>
      <c r="AI302" t="s">
        <v>1667</v>
      </c>
      <c r="AJ302" t="s">
        <v>2003</v>
      </c>
      <c r="AK302">
        <v>999</v>
      </c>
      <c r="AL302" t="s">
        <v>710</v>
      </c>
      <c r="AM302">
        <v>999</v>
      </c>
      <c r="AN302">
        <v>999</v>
      </c>
      <c r="AO302">
        <v>999</v>
      </c>
      <c r="AP302">
        <v>999</v>
      </c>
      <c r="AQ302">
        <v>999</v>
      </c>
      <c r="AT302" t="s">
        <v>2004</v>
      </c>
    </row>
    <row r="303" spans="2:46" ht="15">
      <c r="B303" t="s">
        <v>78</v>
      </c>
      <c r="C303">
        <v>19334</v>
      </c>
      <c r="D303" s="5">
        <v>6146</v>
      </c>
      <c r="E303" t="s">
        <v>911</v>
      </c>
      <c r="F303">
        <v>13244</v>
      </c>
      <c r="I303">
        <v>999</v>
      </c>
      <c r="J303" t="s">
        <v>2001</v>
      </c>
      <c r="O303" t="s">
        <v>1664</v>
      </c>
      <c r="R303">
        <v>30.3</v>
      </c>
      <c r="S303" t="s">
        <v>1752</v>
      </c>
      <c r="T303" t="s">
        <v>1665</v>
      </c>
      <c r="Y303">
        <v>39</v>
      </c>
      <c r="Z303">
        <v>999</v>
      </c>
      <c r="AB303" t="s">
        <v>2005</v>
      </c>
      <c r="AC303">
        <v>30</v>
      </c>
      <c r="AD303" t="s">
        <v>1617</v>
      </c>
      <c r="AE303">
        <v>20</v>
      </c>
      <c r="AF303" t="s">
        <v>1666</v>
      </c>
      <c r="AG303">
        <v>999</v>
      </c>
      <c r="AH303">
        <v>999</v>
      </c>
      <c r="AI303" t="s">
        <v>1667</v>
      </c>
      <c r="AJ303" t="s">
        <v>2003</v>
      </c>
      <c r="AK303">
        <v>999</v>
      </c>
      <c r="AL303" t="s">
        <v>710</v>
      </c>
      <c r="AM303">
        <v>999</v>
      </c>
      <c r="AN303">
        <v>999</v>
      </c>
      <c r="AO303">
        <v>999</v>
      </c>
      <c r="AP303">
        <v>999</v>
      </c>
      <c r="AQ303">
        <v>999</v>
      </c>
      <c r="AT303" t="s">
        <v>2004</v>
      </c>
    </row>
    <row r="304" spans="2:46" ht="15">
      <c r="B304" t="s">
        <v>78</v>
      </c>
      <c r="C304">
        <v>19334</v>
      </c>
      <c r="D304" s="5">
        <v>6146</v>
      </c>
      <c r="E304" t="s">
        <v>911</v>
      </c>
      <c r="F304">
        <v>13244</v>
      </c>
      <c r="I304">
        <v>999</v>
      </c>
      <c r="J304" t="s">
        <v>2001</v>
      </c>
      <c r="O304" t="s">
        <v>1664</v>
      </c>
      <c r="R304">
        <v>112.8</v>
      </c>
      <c r="S304" t="s">
        <v>1752</v>
      </c>
      <c r="T304" t="s">
        <v>1665</v>
      </c>
      <c r="Y304">
        <v>39</v>
      </c>
      <c r="Z304">
        <v>999</v>
      </c>
      <c r="AB304" t="s">
        <v>1616</v>
      </c>
      <c r="AC304">
        <v>30</v>
      </c>
      <c r="AD304" t="s">
        <v>1617</v>
      </c>
      <c r="AE304">
        <v>0</v>
      </c>
      <c r="AF304" t="s">
        <v>1666</v>
      </c>
      <c r="AG304">
        <v>999</v>
      </c>
      <c r="AH304">
        <v>999</v>
      </c>
      <c r="AI304" t="s">
        <v>1667</v>
      </c>
      <c r="AJ304" t="s">
        <v>2003</v>
      </c>
      <c r="AK304">
        <v>999</v>
      </c>
      <c r="AL304" t="s">
        <v>710</v>
      </c>
      <c r="AM304">
        <v>999</v>
      </c>
      <c r="AN304">
        <v>999</v>
      </c>
      <c r="AO304">
        <v>999</v>
      </c>
      <c r="AP304">
        <v>999</v>
      </c>
      <c r="AQ304">
        <v>999</v>
      </c>
      <c r="AT304" t="s">
        <v>2004</v>
      </c>
    </row>
    <row r="305" spans="2:46" ht="15">
      <c r="B305" t="s">
        <v>78</v>
      </c>
      <c r="C305">
        <v>19334</v>
      </c>
      <c r="D305" s="5">
        <v>6146</v>
      </c>
      <c r="E305" t="s">
        <v>911</v>
      </c>
      <c r="F305">
        <v>13243</v>
      </c>
      <c r="I305">
        <v>999</v>
      </c>
      <c r="J305" t="s">
        <v>779</v>
      </c>
      <c r="O305" t="s">
        <v>2002</v>
      </c>
      <c r="R305">
        <v>46.3</v>
      </c>
      <c r="S305" t="s">
        <v>1752</v>
      </c>
      <c r="T305" t="s">
        <v>1665</v>
      </c>
      <c r="Y305">
        <v>39</v>
      </c>
      <c r="Z305">
        <v>999</v>
      </c>
      <c r="AB305" t="s">
        <v>1627</v>
      </c>
      <c r="AC305">
        <v>5</v>
      </c>
      <c r="AH305">
        <v>999</v>
      </c>
      <c r="AJ305">
        <v>999</v>
      </c>
      <c r="AK305">
        <v>999</v>
      </c>
      <c r="AL305" t="s">
        <v>710</v>
      </c>
      <c r="AM305">
        <v>999</v>
      </c>
      <c r="AN305">
        <v>999</v>
      </c>
      <c r="AO305">
        <v>999</v>
      </c>
      <c r="AP305">
        <v>999</v>
      </c>
      <c r="AQ305">
        <v>999</v>
      </c>
      <c r="AT305" t="s">
        <v>2004</v>
      </c>
    </row>
    <row r="306" spans="2:46" ht="15">
      <c r="B306" t="s">
        <v>78</v>
      </c>
      <c r="C306">
        <v>19334</v>
      </c>
      <c r="D306" s="5">
        <v>6146</v>
      </c>
      <c r="E306" t="s">
        <v>911</v>
      </c>
      <c r="F306">
        <v>13245</v>
      </c>
      <c r="I306">
        <v>999</v>
      </c>
      <c r="J306" t="s">
        <v>779</v>
      </c>
      <c r="O306" t="s">
        <v>2002</v>
      </c>
      <c r="R306">
        <v>39.4</v>
      </c>
      <c r="S306" t="s">
        <v>1752</v>
      </c>
      <c r="T306" t="s">
        <v>1665</v>
      </c>
      <c r="Y306">
        <v>39</v>
      </c>
      <c r="Z306">
        <v>999</v>
      </c>
      <c r="AB306" t="s">
        <v>1627</v>
      </c>
      <c r="AC306">
        <v>5</v>
      </c>
      <c r="AH306">
        <v>999</v>
      </c>
      <c r="AJ306">
        <v>999</v>
      </c>
      <c r="AL306" t="s">
        <v>710</v>
      </c>
      <c r="AM306">
        <v>999</v>
      </c>
      <c r="AN306">
        <v>999</v>
      </c>
      <c r="AO306">
        <v>999</v>
      </c>
      <c r="AP306">
        <v>999</v>
      </c>
      <c r="AQ306">
        <v>999</v>
      </c>
      <c r="AT306" t="s">
        <v>2004</v>
      </c>
    </row>
    <row r="307" spans="2:46" ht="15">
      <c r="B307" t="s">
        <v>78</v>
      </c>
      <c r="C307">
        <v>19334</v>
      </c>
      <c r="D307" s="5">
        <v>6146</v>
      </c>
      <c r="E307" t="s">
        <v>911</v>
      </c>
      <c r="F307">
        <v>13243</v>
      </c>
      <c r="I307">
        <v>999</v>
      </c>
      <c r="J307" t="s">
        <v>779</v>
      </c>
      <c r="O307" t="s">
        <v>1664</v>
      </c>
      <c r="R307">
        <v>50.5</v>
      </c>
      <c r="S307" t="s">
        <v>1752</v>
      </c>
      <c r="T307" t="s">
        <v>1665</v>
      </c>
      <c r="Y307">
        <v>39</v>
      </c>
      <c r="Z307">
        <v>999</v>
      </c>
      <c r="AB307" t="s">
        <v>2005</v>
      </c>
      <c r="AC307">
        <v>10</v>
      </c>
      <c r="AD307" t="s">
        <v>1617</v>
      </c>
      <c r="AE307">
        <v>0</v>
      </c>
      <c r="AF307" t="s">
        <v>1666</v>
      </c>
      <c r="AG307">
        <v>999</v>
      </c>
      <c r="AH307">
        <v>999</v>
      </c>
      <c r="AI307" t="s">
        <v>1667</v>
      </c>
      <c r="AJ307">
        <v>999</v>
      </c>
      <c r="AK307">
        <v>999</v>
      </c>
      <c r="AL307" t="s">
        <v>710</v>
      </c>
      <c r="AM307">
        <v>999</v>
      </c>
      <c r="AN307">
        <v>999</v>
      </c>
      <c r="AO307">
        <v>999</v>
      </c>
      <c r="AP307">
        <v>999</v>
      </c>
      <c r="AQ307">
        <v>999</v>
      </c>
      <c r="AT307" t="s">
        <v>2004</v>
      </c>
    </row>
    <row r="308" spans="2:46" ht="15">
      <c r="B308" t="s">
        <v>78</v>
      </c>
      <c r="C308">
        <v>19334</v>
      </c>
      <c r="D308" s="5">
        <v>6146</v>
      </c>
      <c r="E308" t="s">
        <v>911</v>
      </c>
      <c r="F308">
        <v>13245</v>
      </c>
      <c r="I308">
        <v>999</v>
      </c>
      <c r="J308" t="s">
        <v>779</v>
      </c>
      <c r="O308" t="s">
        <v>1664</v>
      </c>
      <c r="R308">
        <v>64.8</v>
      </c>
      <c r="S308" t="s">
        <v>1752</v>
      </c>
      <c r="T308" t="s">
        <v>1665</v>
      </c>
      <c r="Y308">
        <v>39</v>
      </c>
      <c r="Z308">
        <v>999</v>
      </c>
      <c r="AB308" t="s">
        <v>2005</v>
      </c>
      <c r="AC308">
        <v>10</v>
      </c>
      <c r="AD308" t="s">
        <v>1617</v>
      </c>
      <c r="AE308">
        <v>0</v>
      </c>
      <c r="AF308" t="s">
        <v>1666</v>
      </c>
      <c r="AG308">
        <v>999</v>
      </c>
      <c r="AH308">
        <v>999</v>
      </c>
      <c r="AI308" t="s">
        <v>1667</v>
      </c>
      <c r="AJ308">
        <v>999</v>
      </c>
      <c r="AL308" t="s">
        <v>710</v>
      </c>
      <c r="AM308">
        <v>999</v>
      </c>
      <c r="AN308">
        <v>999</v>
      </c>
      <c r="AO308">
        <v>999</v>
      </c>
      <c r="AP308">
        <v>999</v>
      </c>
      <c r="AQ308">
        <v>999</v>
      </c>
      <c r="AT308" t="s">
        <v>2004</v>
      </c>
    </row>
    <row r="309" spans="2:46" ht="15">
      <c r="B309" t="s">
        <v>78</v>
      </c>
      <c r="C309">
        <v>19334</v>
      </c>
      <c r="D309" s="5">
        <v>6146</v>
      </c>
      <c r="E309" t="s">
        <v>911</v>
      </c>
      <c r="F309">
        <v>13243</v>
      </c>
      <c r="I309">
        <v>999</v>
      </c>
      <c r="J309" t="s">
        <v>779</v>
      </c>
      <c r="O309" t="s">
        <v>1664</v>
      </c>
      <c r="R309">
        <v>53.4</v>
      </c>
      <c r="S309" t="s">
        <v>1752</v>
      </c>
      <c r="T309" t="s">
        <v>1665</v>
      </c>
      <c r="Y309">
        <v>39</v>
      </c>
      <c r="Z309">
        <v>999</v>
      </c>
      <c r="AB309" t="s">
        <v>2005</v>
      </c>
      <c r="AC309">
        <v>20</v>
      </c>
      <c r="AD309" t="s">
        <v>1617</v>
      </c>
      <c r="AE309">
        <v>10</v>
      </c>
      <c r="AF309" t="s">
        <v>1666</v>
      </c>
      <c r="AG309">
        <v>999</v>
      </c>
      <c r="AH309">
        <v>999</v>
      </c>
      <c r="AI309" t="s">
        <v>1667</v>
      </c>
      <c r="AJ309">
        <v>999</v>
      </c>
      <c r="AK309">
        <v>999</v>
      </c>
      <c r="AL309" t="s">
        <v>710</v>
      </c>
      <c r="AM309">
        <v>999</v>
      </c>
      <c r="AN309">
        <v>999</v>
      </c>
      <c r="AO309">
        <v>999</v>
      </c>
      <c r="AP309">
        <v>999</v>
      </c>
      <c r="AQ309">
        <v>999</v>
      </c>
      <c r="AT309" t="s">
        <v>2004</v>
      </c>
    </row>
    <row r="310" spans="2:46" ht="15">
      <c r="B310" t="s">
        <v>78</v>
      </c>
      <c r="C310">
        <v>19334</v>
      </c>
      <c r="D310" s="5">
        <v>6146</v>
      </c>
      <c r="E310" t="s">
        <v>911</v>
      </c>
      <c r="F310">
        <v>13245</v>
      </c>
      <c r="I310">
        <v>999</v>
      </c>
      <c r="J310" t="s">
        <v>779</v>
      </c>
      <c r="O310" t="s">
        <v>1664</v>
      </c>
      <c r="R310">
        <v>43.2</v>
      </c>
      <c r="S310" t="s">
        <v>1752</v>
      </c>
      <c r="T310" t="s">
        <v>1665</v>
      </c>
      <c r="Y310">
        <v>39</v>
      </c>
      <c r="Z310">
        <v>999</v>
      </c>
      <c r="AB310" t="s">
        <v>2005</v>
      </c>
      <c r="AC310">
        <v>20</v>
      </c>
      <c r="AD310" t="s">
        <v>1617</v>
      </c>
      <c r="AE310">
        <v>10</v>
      </c>
      <c r="AF310" t="s">
        <v>1666</v>
      </c>
      <c r="AG310">
        <v>999</v>
      </c>
      <c r="AH310">
        <v>999</v>
      </c>
      <c r="AI310" t="s">
        <v>1667</v>
      </c>
      <c r="AJ310">
        <v>999</v>
      </c>
      <c r="AL310" t="s">
        <v>710</v>
      </c>
      <c r="AM310">
        <v>999</v>
      </c>
      <c r="AN310">
        <v>999</v>
      </c>
      <c r="AO310">
        <v>999</v>
      </c>
      <c r="AP310">
        <v>999</v>
      </c>
      <c r="AQ310">
        <v>999</v>
      </c>
      <c r="AT310" t="s">
        <v>2004</v>
      </c>
    </row>
    <row r="311" spans="2:46" ht="15">
      <c r="B311" t="s">
        <v>78</v>
      </c>
      <c r="C311">
        <v>19334</v>
      </c>
      <c r="D311" s="5">
        <v>6146</v>
      </c>
      <c r="E311" t="s">
        <v>911</v>
      </c>
      <c r="F311">
        <v>13243</v>
      </c>
      <c r="I311">
        <v>999</v>
      </c>
      <c r="J311" t="s">
        <v>779</v>
      </c>
      <c r="O311" t="s">
        <v>1664</v>
      </c>
      <c r="R311">
        <v>47.1</v>
      </c>
      <c r="S311" t="s">
        <v>1752</v>
      </c>
      <c r="T311" t="s">
        <v>1665</v>
      </c>
      <c r="Y311">
        <v>39</v>
      </c>
      <c r="Z311">
        <v>999</v>
      </c>
      <c r="AB311" t="s">
        <v>2005</v>
      </c>
      <c r="AC311">
        <v>30</v>
      </c>
      <c r="AD311" t="s">
        <v>1617</v>
      </c>
      <c r="AE311">
        <v>20</v>
      </c>
      <c r="AF311" t="s">
        <v>1666</v>
      </c>
      <c r="AG311">
        <v>999</v>
      </c>
      <c r="AH311">
        <v>999</v>
      </c>
      <c r="AI311" t="s">
        <v>1667</v>
      </c>
      <c r="AJ311">
        <v>999</v>
      </c>
      <c r="AK311">
        <v>999</v>
      </c>
      <c r="AL311" t="s">
        <v>710</v>
      </c>
      <c r="AM311">
        <v>999</v>
      </c>
      <c r="AN311">
        <v>999</v>
      </c>
      <c r="AO311">
        <v>999</v>
      </c>
      <c r="AP311">
        <v>999</v>
      </c>
      <c r="AQ311">
        <v>999</v>
      </c>
      <c r="AT311" t="s">
        <v>2004</v>
      </c>
    </row>
    <row r="312" spans="2:46" ht="15">
      <c r="B312" t="s">
        <v>78</v>
      </c>
      <c r="C312">
        <v>19334</v>
      </c>
      <c r="D312" s="5">
        <v>6146</v>
      </c>
      <c r="E312" t="s">
        <v>911</v>
      </c>
      <c r="F312">
        <v>13245</v>
      </c>
      <c r="I312">
        <v>999</v>
      </c>
      <c r="J312" t="s">
        <v>779</v>
      </c>
      <c r="O312" t="s">
        <v>1664</v>
      </c>
      <c r="R312">
        <v>27</v>
      </c>
      <c r="S312" t="s">
        <v>1752</v>
      </c>
      <c r="T312" t="s">
        <v>1665</v>
      </c>
      <c r="Y312">
        <v>39</v>
      </c>
      <c r="Z312">
        <v>999</v>
      </c>
      <c r="AB312" t="s">
        <v>2005</v>
      </c>
      <c r="AC312">
        <v>30</v>
      </c>
      <c r="AD312" t="s">
        <v>1617</v>
      </c>
      <c r="AE312">
        <v>20</v>
      </c>
      <c r="AF312" t="s">
        <v>1666</v>
      </c>
      <c r="AG312">
        <v>999</v>
      </c>
      <c r="AH312">
        <v>999</v>
      </c>
      <c r="AI312" t="s">
        <v>1667</v>
      </c>
      <c r="AJ312">
        <v>999</v>
      </c>
      <c r="AL312" t="s">
        <v>710</v>
      </c>
      <c r="AM312">
        <v>999</v>
      </c>
      <c r="AN312">
        <v>999</v>
      </c>
      <c r="AO312">
        <v>999</v>
      </c>
      <c r="AP312">
        <v>999</v>
      </c>
      <c r="AQ312">
        <v>999</v>
      </c>
      <c r="AT312" t="s">
        <v>2004</v>
      </c>
    </row>
    <row r="313" spans="2:46" ht="15">
      <c r="B313" t="s">
        <v>78</v>
      </c>
      <c r="C313">
        <v>19334</v>
      </c>
      <c r="D313" s="5">
        <v>6146</v>
      </c>
      <c r="E313" t="s">
        <v>911</v>
      </c>
      <c r="F313">
        <v>13243</v>
      </c>
      <c r="I313">
        <v>999</v>
      </c>
      <c r="J313" t="s">
        <v>779</v>
      </c>
      <c r="O313" t="s">
        <v>1664</v>
      </c>
      <c r="R313">
        <v>151</v>
      </c>
      <c r="S313" t="s">
        <v>1752</v>
      </c>
      <c r="T313" t="s">
        <v>1665</v>
      </c>
      <c r="Y313">
        <v>39</v>
      </c>
      <c r="Z313">
        <v>999</v>
      </c>
      <c r="AB313" t="s">
        <v>1616</v>
      </c>
      <c r="AC313">
        <v>30</v>
      </c>
      <c r="AD313" t="s">
        <v>1617</v>
      </c>
      <c r="AE313">
        <v>0</v>
      </c>
      <c r="AF313" t="s">
        <v>1666</v>
      </c>
      <c r="AG313">
        <v>999</v>
      </c>
      <c r="AH313">
        <v>999</v>
      </c>
      <c r="AI313" t="s">
        <v>1667</v>
      </c>
      <c r="AJ313">
        <v>999</v>
      </c>
      <c r="AK313">
        <v>999</v>
      </c>
      <c r="AL313" t="s">
        <v>710</v>
      </c>
      <c r="AM313">
        <v>999</v>
      </c>
      <c r="AN313">
        <v>999</v>
      </c>
      <c r="AO313">
        <v>999</v>
      </c>
      <c r="AP313">
        <v>999</v>
      </c>
      <c r="AQ313">
        <v>999</v>
      </c>
      <c r="AT313" t="s">
        <v>2004</v>
      </c>
    </row>
    <row r="314" spans="2:46" ht="15">
      <c r="B314" t="s">
        <v>78</v>
      </c>
      <c r="C314">
        <v>19334</v>
      </c>
      <c r="D314" s="5">
        <v>6146</v>
      </c>
      <c r="E314" t="s">
        <v>911</v>
      </c>
      <c r="F314">
        <v>13245</v>
      </c>
      <c r="I314">
        <v>999</v>
      </c>
      <c r="J314" t="s">
        <v>779</v>
      </c>
      <c r="O314" t="s">
        <v>1664</v>
      </c>
      <c r="R314">
        <v>135</v>
      </c>
      <c r="S314" t="s">
        <v>1752</v>
      </c>
      <c r="T314" t="s">
        <v>1665</v>
      </c>
      <c r="Y314">
        <v>39</v>
      </c>
      <c r="Z314">
        <v>999</v>
      </c>
      <c r="AB314" t="s">
        <v>1616</v>
      </c>
      <c r="AC314">
        <v>30</v>
      </c>
      <c r="AD314" t="s">
        <v>1617</v>
      </c>
      <c r="AE314">
        <v>0</v>
      </c>
      <c r="AF314" t="s">
        <v>1666</v>
      </c>
      <c r="AG314">
        <v>999</v>
      </c>
      <c r="AH314">
        <v>999</v>
      </c>
      <c r="AI314" t="s">
        <v>1667</v>
      </c>
      <c r="AJ314">
        <v>999</v>
      </c>
      <c r="AL314" t="s">
        <v>710</v>
      </c>
      <c r="AM314">
        <v>999</v>
      </c>
      <c r="AN314">
        <v>999</v>
      </c>
      <c r="AO314">
        <v>999</v>
      </c>
      <c r="AP314">
        <v>999</v>
      </c>
      <c r="AQ314">
        <v>999</v>
      </c>
      <c r="AT314" t="s">
        <v>2004</v>
      </c>
    </row>
    <row r="315" spans="2:46" ht="15">
      <c r="B315" t="s">
        <v>78</v>
      </c>
      <c r="C315">
        <v>17360</v>
      </c>
      <c r="D315" s="5">
        <v>7031</v>
      </c>
      <c r="E315" t="s">
        <v>914</v>
      </c>
      <c r="F315">
        <v>13094</v>
      </c>
      <c r="I315">
        <v>999</v>
      </c>
      <c r="J315" t="s">
        <v>770</v>
      </c>
      <c r="L315">
        <v>2002</v>
      </c>
      <c r="M315">
        <v>1</v>
      </c>
      <c r="O315" t="s">
        <v>1727</v>
      </c>
      <c r="R315" s="6">
        <v>8921.5689999999995</v>
      </c>
      <c r="S315" t="s">
        <v>2006</v>
      </c>
      <c r="T315" t="s">
        <v>1931</v>
      </c>
      <c r="Y315">
        <v>1</v>
      </c>
      <c r="Z315">
        <v>1111</v>
      </c>
      <c r="AB315" t="s">
        <v>1627</v>
      </c>
      <c r="AC315">
        <v>999</v>
      </c>
      <c r="AH315">
        <v>999</v>
      </c>
      <c r="AJ315" t="s">
        <v>2007</v>
      </c>
      <c r="AK315">
        <v>1</v>
      </c>
      <c r="AL315" t="s">
        <v>1701</v>
      </c>
      <c r="AM315">
        <v>999</v>
      </c>
      <c r="AN315">
        <v>999</v>
      </c>
      <c r="AO315">
        <v>999</v>
      </c>
      <c r="AP315">
        <v>999</v>
      </c>
      <c r="AQ315">
        <v>999</v>
      </c>
      <c r="AT315" t="s">
        <v>2008</v>
      </c>
    </row>
    <row r="316" spans="2:46" ht="15">
      <c r="B316" t="s">
        <v>78</v>
      </c>
      <c r="C316">
        <v>17360</v>
      </c>
      <c r="D316" s="5">
        <v>7031</v>
      </c>
      <c r="E316" t="s">
        <v>914</v>
      </c>
      <c r="F316">
        <v>13095</v>
      </c>
      <c r="I316">
        <v>999</v>
      </c>
      <c r="J316" t="s">
        <v>770</v>
      </c>
      <c r="L316">
        <v>2002</v>
      </c>
      <c r="M316">
        <v>1.5</v>
      </c>
      <c r="O316" t="s">
        <v>1727</v>
      </c>
      <c r="R316" s="6">
        <v>15849.67</v>
      </c>
      <c r="S316" t="s">
        <v>2006</v>
      </c>
      <c r="T316" t="s">
        <v>1931</v>
      </c>
      <c r="Y316">
        <v>1</v>
      </c>
      <c r="Z316">
        <v>1111</v>
      </c>
      <c r="AB316" t="s">
        <v>1627</v>
      </c>
      <c r="AC316">
        <v>999</v>
      </c>
      <c r="AH316">
        <v>999</v>
      </c>
      <c r="AJ316" t="s">
        <v>2007</v>
      </c>
      <c r="AK316">
        <v>1</v>
      </c>
      <c r="AL316" t="s">
        <v>1701</v>
      </c>
      <c r="AM316">
        <v>999</v>
      </c>
      <c r="AN316">
        <v>999</v>
      </c>
      <c r="AO316">
        <v>999</v>
      </c>
      <c r="AP316">
        <v>999</v>
      </c>
      <c r="AQ316">
        <v>999</v>
      </c>
      <c r="AT316" t="s">
        <v>2008</v>
      </c>
    </row>
    <row r="317" spans="2:46" ht="15">
      <c r="B317" t="s">
        <v>78</v>
      </c>
      <c r="C317">
        <v>17360</v>
      </c>
      <c r="D317" s="5">
        <v>7031</v>
      </c>
      <c r="E317" t="s">
        <v>914</v>
      </c>
      <c r="F317">
        <v>13096</v>
      </c>
      <c r="I317">
        <v>999</v>
      </c>
      <c r="J317" t="s">
        <v>770</v>
      </c>
      <c r="L317">
        <v>2002</v>
      </c>
      <c r="M317">
        <v>3</v>
      </c>
      <c r="O317" t="s">
        <v>1727</v>
      </c>
      <c r="R317" s="6">
        <v>7026.1440000000002</v>
      </c>
      <c r="S317" t="s">
        <v>2006</v>
      </c>
      <c r="T317" t="s">
        <v>1931</v>
      </c>
      <c r="Y317">
        <v>1</v>
      </c>
      <c r="Z317">
        <v>555</v>
      </c>
      <c r="AB317" t="s">
        <v>1627</v>
      </c>
      <c r="AC317">
        <v>999</v>
      </c>
      <c r="AH317">
        <v>999</v>
      </c>
      <c r="AJ317" t="s">
        <v>2007</v>
      </c>
      <c r="AK317">
        <v>1</v>
      </c>
      <c r="AL317" t="s">
        <v>1701</v>
      </c>
      <c r="AM317">
        <v>999</v>
      </c>
      <c r="AN317">
        <v>999</v>
      </c>
      <c r="AO317">
        <v>999</v>
      </c>
      <c r="AP317">
        <v>999</v>
      </c>
      <c r="AQ317">
        <v>999</v>
      </c>
      <c r="AT317" t="s">
        <v>2008</v>
      </c>
    </row>
    <row r="318" spans="2:46" ht="15">
      <c r="B318" t="s">
        <v>78</v>
      </c>
      <c r="C318">
        <v>17360</v>
      </c>
      <c r="D318" s="5">
        <v>7031</v>
      </c>
      <c r="E318" t="s">
        <v>914</v>
      </c>
      <c r="F318">
        <v>13097</v>
      </c>
      <c r="I318">
        <v>999</v>
      </c>
      <c r="J318" t="s">
        <v>770</v>
      </c>
      <c r="L318">
        <v>2002</v>
      </c>
      <c r="M318">
        <v>4</v>
      </c>
      <c r="O318" t="s">
        <v>1727</v>
      </c>
      <c r="R318" s="6">
        <v>16372.55</v>
      </c>
      <c r="S318" t="s">
        <v>2006</v>
      </c>
      <c r="T318" t="s">
        <v>1931</v>
      </c>
      <c r="Y318">
        <v>1</v>
      </c>
      <c r="Z318">
        <v>555</v>
      </c>
      <c r="AB318" t="s">
        <v>1627</v>
      </c>
      <c r="AC318">
        <v>999</v>
      </c>
      <c r="AH318">
        <v>999</v>
      </c>
      <c r="AJ318" t="s">
        <v>2007</v>
      </c>
      <c r="AK318">
        <v>1</v>
      </c>
      <c r="AL318" t="s">
        <v>1701</v>
      </c>
      <c r="AM318">
        <v>999</v>
      </c>
      <c r="AN318">
        <v>999</v>
      </c>
      <c r="AO318">
        <v>999</v>
      </c>
      <c r="AP318">
        <v>999</v>
      </c>
      <c r="AQ318">
        <v>999</v>
      </c>
      <c r="AT318" t="s">
        <v>2008</v>
      </c>
    </row>
    <row r="319" spans="2:46" ht="15">
      <c r="B319" t="s">
        <v>78</v>
      </c>
      <c r="C319">
        <v>17360</v>
      </c>
      <c r="D319" s="5">
        <v>7031</v>
      </c>
      <c r="E319" t="s">
        <v>914</v>
      </c>
      <c r="F319">
        <v>13098</v>
      </c>
      <c r="I319">
        <v>999</v>
      </c>
      <c r="J319" t="s">
        <v>770</v>
      </c>
      <c r="L319">
        <v>2002</v>
      </c>
      <c r="M319">
        <v>5</v>
      </c>
      <c r="O319" t="s">
        <v>1727</v>
      </c>
      <c r="R319" s="6">
        <v>13758.17</v>
      </c>
      <c r="S319" t="s">
        <v>2006</v>
      </c>
      <c r="T319" t="s">
        <v>1931</v>
      </c>
      <c r="Y319">
        <v>1</v>
      </c>
      <c r="Z319">
        <v>555</v>
      </c>
      <c r="AB319" t="s">
        <v>1627</v>
      </c>
      <c r="AC319">
        <v>999</v>
      </c>
      <c r="AH319">
        <v>999</v>
      </c>
      <c r="AJ319" t="s">
        <v>2007</v>
      </c>
      <c r="AK319">
        <v>1</v>
      </c>
      <c r="AL319" t="s">
        <v>1701</v>
      </c>
      <c r="AM319">
        <v>999</v>
      </c>
      <c r="AN319">
        <v>999</v>
      </c>
      <c r="AO319">
        <v>999</v>
      </c>
      <c r="AP319">
        <v>999</v>
      </c>
      <c r="AQ319">
        <v>999</v>
      </c>
      <c r="AT319" t="s">
        <v>2008</v>
      </c>
    </row>
    <row r="320" spans="2:46" ht="15">
      <c r="B320" t="s">
        <v>78</v>
      </c>
      <c r="C320">
        <v>17360</v>
      </c>
      <c r="D320" s="5">
        <v>7031</v>
      </c>
      <c r="E320" t="s">
        <v>914</v>
      </c>
      <c r="F320">
        <v>13099</v>
      </c>
      <c r="I320">
        <v>999</v>
      </c>
      <c r="J320" t="s">
        <v>770</v>
      </c>
      <c r="L320">
        <v>2002</v>
      </c>
      <c r="M320">
        <v>8</v>
      </c>
      <c r="O320" t="s">
        <v>1727</v>
      </c>
      <c r="R320" s="6">
        <v>4803.9219999999996</v>
      </c>
      <c r="S320" t="s">
        <v>2006</v>
      </c>
      <c r="T320" t="s">
        <v>1931</v>
      </c>
      <c r="Y320">
        <v>1</v>
      </c>
      <c r="Z320">
        <v>370</v>
      </c>
      <c r="AB320" t="s">
        <v>1627</v>
      </c>
      <c r="AC320">
        <v>999</v>
      </c>
      <c r="AH320">
        <v>999</v>
      </c>
      <c r="AJ320" t="s">
        <v>2007</v>
      </c>
      <c r="AK320">
        <v>1</v>
      </c>
      <c r="AL320" t="s">
        <v>1701</v>
      </c>
      <c r="AM320">
        <v>999</v>
      </c>
      <c r="AN320">
        <v>999</v>
      </c>
      <c r="AO320">
        <v>999</v>
      </c>
      <c r="AP320">
        <v>999</v>
      </c>
      <c r="AQ320">
        <v>999</v>
      </c>
      <c r="AT320" t="s">
        <v>2008</v>
      </c>
    </row>
    <row r="321" spans="2:46" ht="15">
      <c r="B321" t="s">
        <v>78</v>
      </c>
      <c r="C321">
        <v>17360</v>
      </c>
      <c r="D321" s="5">
        <v>7031</v>
      </c>
      <c r="E321" t="s">
        <v>914</v>
      </c>
      <c r="F321">
        <v>13094</v>
      </c>
      <c r="I321">
        <v>999</v>
      </c>
      <c r="J321" t="s">
        <v>770</v>
      </c>
      <c r="L321">
        <v>2002</v>
      </c>
      <c r="M321">
        <v>1</v>
      </c>
      <c r="O321" t="s">
        <v>1647</v>
      </c>
      <c r="R321" s="6">
        <v>228.75819999999999</v>
      </c>
      <c r="S321" t="s">
        <v>2006</v>
      </c>
      <c r="T321" t="s">
        <v>1931</v>
      </c>
      <c r="Y321">
        <v>1</v>
      </c>
      <c r="Z321">
        <v>999</v>
      </c>
      <c r="AB321" t="s">
        <v>1907</v>
      </c>
      <c r="AC321">
        <v>999</v>
      </c>
      <c r="AH321">
        <v>999</v>
      </c>
      <c r="AJ321" t="s">
        <v>1608</v>
      </c>
      <c r="AK321">
        <v>1</v>
      </c>
      <c r="AL321" t="s">
        <v>1701</v>
      </c>
      <c r="AM321">
        <v>999</v>
      </c>
      <c r="AN321">
        <v>999</v>
      </c>
      <c r="AO321">
        <v>999</v>
      </c>
      <c r="AP321">
        <v>999</v>
      </c>
      <c r="AQ321">
        <v>999</v>
      </c>
      <c r="AT321" t="s">
        <v>2008</v>
      </c>
    </row>
    <row r="322" spans="2:46" ht="15">
      <c r="B322" t="s">
        <v>78</v>
      </c>
      <c r="C322">
        <v>17360</v>
      </c>
      <c r="D322" s="5">
        <v>7031</v>
      </c>
      <c r="E322" t="s">
        <v>914</v>
      </c>
      <c r="F322">
        <v>13095</v>
      </c>
      <c r="I322">
        <v>999</v>
      </c>
      <c r="J322" t="s">
        <v>770</v>
      </c>
      <c r="L322">
        <v>2002</v>
      </c>
      <c r="M322">
        <v>1.5</v>
      </c>
      <c r="O322" t="s">
        <v>1647</v>
      </c>
      <c r="R322" s="6">
        <v>359.47710000000001</v>
      </c>
      <c r="S322" t="s">
        <v>2006</v>
      </c>
      <c r="T322" t="s">
        <v>1931</v>
      </c>
      <c r="Y322">
        <v>1</v>
      </c>
      <c r="Z322">
        <v>999</v>
      </c>
      <c r="AB322" t="s">
        <v>1907</v>
      </c>
      <c r="AC322">
        <v>999</v>
      </c>
      <c r="AH322">
        <v>999</v>
      </c>
      <c r="AJ322" t="s">
        <v>1608</v>
      </c>
      <c r="AK322">
        <v>1</v>
      </c>
      <c r="AL322" t="s">
        <v>1701</v>
      </c>
      <c r="AM322">
        <v>999</v>
      </c>
      <c r="AN322">
        <v>999</v>
      </c>
      <c r="AO322">
        <v>999</v>
      </c>
      <c r="AP322">
        <v>999</v>
      </c>
      <c r="AQ322">
        <v>999</v>
      </c>
      <c r="AT322" t="s">
        <v>2008</v>
      </c>
    </row>
    <row r="323" spans="2:46" ht="15">
      <c r="B323" t="s">
        <v>78</v>
      </c>
      <c r="C323">
        <v>17360</v>
      </c>
      <c r="D323" s="5">
        <v>7031</v>
      </c>
      <c r="E323" t="s">
        <v>914</v>
      </c>
      <c r="F323">
        <v>13096</v>
      </c>
      <c r="I323">
        <v>999</v>
      </c>
      <c r="J323" t="s">
        <v>770</v>
      </c>
      <c r="L323">
        <v>2002</v>
      </c>
      <c r="M323">
        <v>3</v>
      </c>
      <c r="O323" t="s">
        <v>1647</v>
      </c>
      <c r="R323" s="6">
        <v>9052.2880000000005</v>
      </c>
      <c r="S323" t="s">
        <v>2006</v>
      </c>
      <c r="T323" t="s">
        <v>1931</v>
      </c>
      <c r="Y323">
        <v>1</v>
      </c>
      <c r="Z323">
        <v>999</v>
      </c>
      <c r="AB323" t="s">
        <v>1907</v>
      </c>
      <c r="AC323">
        <v>999</v>
      </c>
      <c r="AH323">
        <v>999</v>
      </c>
      <c r="AJ323" t="s">
        <v>1608</v>
      </c>
      <c r="AK323">
        <v>1</v>
      </c>
      <c r="AL323" t="s">
        <v>1701</v>
      </c>
      <c r="AM323">
        <v>999</v>
      </c>
      <c r="AN323">
        <v>999</v>
      </c>
      <c r="AO323">
        <v>999</v>
      </c>
      <c r="AP323">
        <v>999</v>
      </c>
      <c r="AQ323">
        <v>999</v>
      </c>
      <c r="AT323" t="s">
        <v>2008</v>
      </c>
    </row>
    <row r="324" spans="2:46" ht="15">
      <c r="B324" t="s">
        <v>78</v>
      </c>
      <c r="C324">
        <v>17360</v>
      </c>
      <c r="D324" s="5">
        <v>7031</v>
      </c>
      <c r="E324" t="s">
        <v>914</v>
      </c>
      <c r="F324">
        <v>13097</v>
      </c>
      <c r="I324">
        <v>999</v>
      </c>
      <c r="J324" t="s">
        <v>770</v>
      </c>
      <c r="L324">
        <v>2002</v>
      </c>
      <c r="M324">
        <v>4</v>
      </c>
      <c r="O324" t="s">
        <v>1647</v>
      </c>
      <c r="R324" s="6">
        <v>4215.6859999999997</v>
      </c>
      <c r="S324" t="s">
        <v>2006</v>
      </c>
      <c r="T324" t="s">
        <v>1931</v>
      </c>
      <c r="Y324">
        <v>1</v>
      </c>
      <c r="Z324">
        <v>999</v>
      </c>
      <c r="AB324" t="s">
        <v>1907</v>
      </c>
      <c r="AC324">
        <v>999</v>
      </c>
      <c r="AH324">
        <v>999</v>
      </c>
      <c r="AJ324" t="s">
        <v>1608</v>
      </c>
      <c r="AK324">
        <v>1</v>
      </c>
      <c r="AL324" t="s">
        <v>1701</v>
      </c>
      <c r="AM324">
        <v>999</v>
      </c>
      <c r="AN324">
        <v>999</v>
      </c>
      <c r="AO324">
        <v>999</v>
      </c>
      <c r="AP324">
        <v>999</v>
      </c>
      <c r="AQ324">
        <v>999</v>
      </c>
      <c r="AT324" t="s">
        <v>2008</v>
      </c>
    </row>
    <row r="325" spans="2:46" ht="15">
      <c r="B325" t="s">
        <v>78</v>
      </c>
      <c r="C325">
        <v>17360</v>
      </c>
      <c r="D325" s="5">
        <v>7031</v>
      </c>
      <c r="E325" t="s">
        <v>914</v>
      </c>
      <c r="F325">
        <v>13098</v>
      </c>
      <c r="I325">
        <v>999</v>
      </c>
      <c r="J325" t="s">
        <v>770</v>
      </c>
      <c r="L325">
        <v>2002</v>
      </c>
      <c r="M325">
        <v>5</v>
      </c>
      <c r="O325" t="s">
        <v>1647</v>
      </c>
      <c r="R325" s="6">
        <v>3627.451</v>
      </c>
      <c r="S325" t="s">
        <v>2006</v>
      </c>
      <c r="T325" t="s">
        <v>1931</v>
      </c>
      <c r="Y325">
        <v>1</v>
      </c>
      <c r="Z325">
        <v>999</v>
      </c>
      <c r="AB325" t="s">
        <v>1907</v>
      </c>
      <c r="AC325">
        <v>999</v>
      </c>
      <c r="AH325">
        <v>999</v>
      </c>
      <c r="AJ325" t="s">
        <v>1608</v>
      </c>
      <c r="AK325">
        <v>1</v>
      </c>
      <c r="AL325" t="s">
        <v>1701</v>
      </c>
      <c r="AM325">
        <v>999</v>
      </c>
      <c r="AN325">
        <v>999</v>
      </c>
      <c r="AO325">
        <v>999</v>
      </c>
      <c r="AP325">
        <v>999</v>
      </c>
      <c r="AQ325">
        <v>999</v>
      </c>
      <c r="AT325" t="s">
        <v>2008</v>
      </c>
    </row>
    <row r="326" spans="2:46" ht="15">
      <c r="B326" t="s">
        <v>78</v>
      </c>
      <c r="C326">
        <v>17360</v>
      </c>
      <c r="D326" s="5">
        <v>7031</v>
      </c>
      <c r="E326" t="s">
        <v>914</v>
      </c>
      <c r="F326">
        <v>13099</v>
      </c>
      <c r="I326">
        <v>999</v>
      </c>
      <c r="J326" t="s">
        <v>770</v>
      </c>
      <c r="L326">
        <v>2002</v>
      </c>
      <c r="M326">
        <v>8</v>
      </c>
      <c r="O326" t="s">
        <v>1647</v>
      </c>
      <c r="R326" s="6">
        <v>12189.54</v>
      </c>
      <c r="S326" t="s">
        <v>2006</v>
      </c>
      <c r="T326" t="s">
        <v>1931</v>
      </c>
      <c r="Y326">
        <v>1</v>
      </c>
      <c r="Z326">
        <v>999</v>
      </c>
      <c r="AB326" t="s">
        <v>1907</v>
      </c>
      <c r="AC326">
        <v>999</v>
      </c>
      <c r="AH326">
        <v>999</v>
      </c>
      <c r="AJ326" t="s">
        <v>1608</v>
      </c>
      <c r="AK326">
        <v>1</v>
      </c>
      <c r="AL326" t="s">
        <v>1701</v>
      </c>
      <c r="AM326">
        <v>999</v>
      </c>
      <c r="AN326">
        <v>999</v>
      </c>
      <c r="AO326">
        <v>999</v>
      </c>
      <c r="AP326">
        <v>999</v>
      </c>
      <c r="AQ326">
        <v>999</v>
      </c>
      <c r="AT326" t="s">
        <v>2008</v>
      </c>
    </row>
    <row r="327" spans="2:46" ht="15">
      <c r="B327" t="s">
        <v>78</v>
      </c>
      <c r="C327">
        <v>17360</v>
      </c>
      <c r="D327" s="5">
        <v>7031</v>
      </c>
      <c r="E327" t="s">
        <v>914</v>
      </c>
      <c r="F327">
        <v>13094</v>
      </c>
      <c r="I327">
        <v>999</v>
      </c>
      <c r="J327" t="s">
        <v>770</v>
      </c>
      <c r="L327">
        <v>2002</v>
      </c>
      <c r="M327">
        <v>1</v>
      </c>
      <c r="O327" t="s">
        <v>2009</v>
      </c>
      <c r="R327">
        <v>61950</v>
      </c>
      <c r="S327" t="s">
        <v>2006</v>
      </c>
      <c r="T327" t="s">
        <v>2010</v>
      </c>
      <c r="Y327">
        <v>1</v>
      </c>
      <c r="Z327">
        <v>1111</v>
      </c>
      <c r="AB327" t="s">
        <v>1616</v>
      </c>
      <c r="AC327">
        <v>15</v>
      </c>
      <c r="AD327" t="s">
        <v>1617</v>
      </c>
      <c r="AE327">
        <v>0</v>
      </c>
      <c r="AF327" t="s">
        <v>1666</v>
      </c>
      <c r="AG327">
        <v>1.4</v>
      </c>
      <c r="AH327">
        <v>999</v>
      </c>
      <c r="AI327" t="s">
        <v>1859</v>
      </c>
      <c r="AJ327" t="s">
        <v>2011</v>
      </c>
      <c r="AK327">
        <v>2</v>
      </c>
      <c r="AL327" t="s">
        <v>1701</v>
      </c>
      <c r="AM327">
        <v>999</v>
      </c>
      <c r="AN327">
        <v>999</v>
      </c>
      <c r="AO327">
        <v>999</v>
      </c>
      <c r="AP327">
        <v>999</v>
      </c>
      <c r="AQ327">
        <v>999</v>
      </c>
    </row>
    <row r="328" spans="2:46" ht="15">
      <c r="B328" t="s">
        <v>78</v>
      </c>
      <c r="C328">
        <v>17360</v>
      </c>
      <c r="D328" s="5">
        <v>7031</v>
      </c>
      <c r="E328" t="s">
        <v>914</v>
      </c>
      <c r="F328">
        <v>13095</v>
      </c>
      <c r="I328">
        <v>999</v>
      </c>
      <c r="J328" t="s">
        <v>770</v>
      </c>
      <c r="L328">
        <v>2002</v>
      </c>
      <c r="M328">
        <v>1.5</v>
      </c>
      <c r="O328" t="s">
        <v>2009</v>
      </c>
      <c r="R328">
        <v>63210</v>
      </c>
      <c r="S328" t="s">
        <v>2006</v>
      </c>
      <c r="T328" t="s">
        <v>2010</v>
      </c>
      <c r="Y328">
        <v>1</v>
      </c>
      <c r="Z328">
        <v>1111</v>
      </c>
      <c r="AB328" t="s">
        <v>1616</v>
      </c>
      <c r="AC328">
        <v>15</v>
      </c>
      <c r="AD328" t="s">
        <v>1617</v>
      </c>
      <c r="AE328">
        <v>0</v>
      </c>
      <c r="AF328" t="s">
        <v>1666</v>
      </c>
      <c r="AH328">
        <v>999</v>
      </c>
      <c r="AI328" t="s">
        <v>1859</v>
      </c>
      <c r="AJ328" t="s">
        <v>2011</v>
      </c>
      <c r="AK328">
        <v>2</v>
      </c>
      <c r="AL328" t="s">
        <v>1701</v>
      </c>
      <c r="AM328">
        <v>999</v>
      </c>
      <c r="AN328">
        <v>999</v>
      </c>
      <c r="AO328">
        <v>999</v>
      </c>
      <c r="AP328">
        <v>999</v>
      </c>
      <c r="AQ328">
        <v>999</v>
      </c>
    </row>
    <row r="329" spans="2:46" ht="15">
      <c r="B329" t="s">
        <v>78</v>
      </c>
      <c r="C329">
        <v>17360</v>
      </c>
      <c r="D329" s="5">
        <v>7031</v>
      </c>
      <c r="E329" t="s">
        <v>914</v>
      </c>
      <c r="F329">
        <v>13096</v>
      </c>
      <c r="I329">
        <v>999</v>
      </c>
      <c r="J329" t="s">
        <v>770</v>
      </c>
      <c r="L329">
        <v>2002</v>
      </c>
      <c r="M329">
        <v>3</v>
      </c>
      <c r="O329" t="s">
        <v>2009</v>
      </c>
      <c r="R329">
        <v>76395</v>
      </c>
      <c r="S329" t="s">
        <v>2006</v>
      </c>
      <c r="T329" t="s">
        <v>2010</v>
      </c>
      <c r="Y329">
        <v>1</v>
      </c>
      <c r="Z329">
        <v>555</v>
      </c>
      <c r="AB329" t="s">
        <v>1616</v>
      </c>
      <c r="AC329">
        <v>15</v>
      </c>
      <c r="AD329" t="s">
        <v>1617</v>
      </c>
      <c r="AE329">
        <v>0</v>
      </c>
      <c r="AF329" t="s">
        <v>1666</v>
      </c>
      <c r="AG329">
        <v>1.1000000000000001</v>
      </c>
      <c r="AH329">
        <v>999</v>
      </c>
      <c r="AI329" t="s">
        <v>1859</v>
      </c>
      <c r="AJ329" t="s">
        <v>2011</v>
      </c>
      <c r="AK329">
        <v>2</v>
      </c>
      <c r="AL329" t="s">
        <v>1701</v>
      </c>
      <c r="AM329">
        <v>999</v>
      </c>
      <c r="AN329">
        <v>999</v>
      </c>
      <c r="AO329">
        <v>999</v>
      </c>
      <c r="AP329">
        <v>999</v>
      </c>
      <c r="AQ329">
        <v>999</v>
      </c>
    </row>
    <row r="330" spans="2:46" ht="15">
      <c r="B330" t="s">
        <v>78</v>
      </c>
      <c r="C330">
        <v>17360</v>
      </c>
      <c r="D330" s="5">
        <v>7031</v>
      </c>
      <c r="E330" t="s">
        <v>914</v>
      </c>
      <c r="F330">
        <v>13097</v>
      </c>
      <c r="I330">
        <v>999</v>
      </c>
      <c r="J330" t="s">
        <v>770</v>
      </c>
      <c r="L330">
        <v>2002</v>
      </c>
      <c r="M330">
        <v>4</v>
      </c>
      <c r="O330" t="s">
        <v>2009</v>
      </c>
      <c r="R330">
        <v>70770</v>
      </c>
      <c r="S330" t="s">
        <v>2006</v>
      </c>
      <c r="T330" t="s">
        <v>2010</v>
      </c>
      <c r="Y330">
        <v>1</v>
      </c>
      <c r="Z330">
        <v>555</v>
      </c>
      <c r="AB330" t="s">
        <v>1616</v>
      </c>
      <c r="AC330">
        <v>15</v>
      </c>
      <c r="AD330" t="s">
        <v>1617</v>
      </c>
      <c r="AE330">
        <v>0</v>
      </c>
      <c r="AF330" t="s">
        <v>1666</v>
      </c>
      <c r="AG330">
        <v>1.4</v>
      </c>
      <c r="AH330">
        <v>999</v>
      </c>
      <c r="AI330" t="s">
        <v>1859</v>
      </c>
      <c r="AJ330" t="s">
        <v>2011</v>
      </c>
      <c r="AK330">
        <v>2</v>
      </c>
      <c r="AL330" t="s">
        <v>1701</v>
      </c>
      <c r="AM330">
        <v>999</v>
      </c>
      <c r="AN330">
        <v>999</v>
      </c>
      <c r="AO330">
        <v>999</v>
      </c>
      <c r="AP330">
        <v>999</v>
      </c>
      <c r="AQ330">
        <v>999</v>
      </c>
    </row>
    <row r="331" spans="2:46" ht="15">
      <c r="B331" t="s">
        <v>78</v>
      </c>
      <c r="C331">
        <v>17360</v>
      </c>
      <c r="D331" s="5">
        <v>7031</v>
      </c>
      <c r="E331" t="s">
        <v>914</v>
      </c>
      <c r="F331">
        <v>13098</v>
      </c>
      <c r="I331">
        <v>999</v>
      </c>
      <c r="J331" t="s">
        <v>770</v>
      </c>
      <c r="L331">
        <v>2002</v>
      </c>
      <c r="M331">
        <v>5</v>
      </c>
      <c r="O331" t="s">
        <v>2009</v>
      </c>
      <c r="R331">
        <v>45570</v>
      </c>
      <c r="S331" t="s">
        <v>2006</v>
      </c>
      <c r="T331" t="s">
        <v>2010</v>
      </c>
      <c r="Y331">
        <v>1</v>
      </c>
      <c r="Z331">
        <v>555</v>
      </c>
      <c r="AB331" t="s">
        <v>1616</v>
      </c>
      <c r="AC331">
        <v>15</v>
      </c>
      <c r="AD331" t="s">
        <v>1617</v>
      </c>
      <c r="AE331">
        <v>0</v>
      </c>
      <c r="AF331" t="s">
        <v>1666</v>
      </c>
      <c r="AG331">
        <v>1.4</v>
      </c>
      <c r="AH331">
        <v>999</v>
      </c>
      <c r="AI331" t="s">
        <v>1859</v>
      </c>
      <c r="AJ331" t="s">
        <v>2011</v>
      </c>
      <c r="AK331">
        <v>2</v>
      </c>
      <c r="AL331" t="s">
        <v>1701</v>
      </c>
      <c r="AM331">
        <v>999</v>
      </c>
      <c r="AN331">
        <v>999</v>
      </c>
      <c r="AO331">
        <v>999</v>
      </c>
      <c r="AP331">
        <v>999</v>
      </c>
      <c r="AQ331">
        <v>999</v>
      </c>
    </row>
    <row r="332" spans="2:46" ht="15">
      <c r="B332" t="s">
        <v>78</v>
      </c>
      <c r="C332">
        <v>17360</v>
      </c>
      <c r="D332" s="5">
        <v>7031</v>
      </c>
      <c r="E332" t="s">
        <v>914</v>
      </c>
      <c r="F332">
        <v>13099</v>
      </c>
      <c r="I332">
        <v>999</v>
      </c>
      <c r="J332" t="s">
        <v>770</v>
      </c>
      <c r="L332">
        <v>2002</v>
      </c>
      <c r="M332">
        <v>8</v>
      </c>
      <c r="O332" t="s">
        <v>2009</v>
      </c>
      <c r="R332">
        <v>40860</v>
      </c>
      <c r="S332" t="s">
        <v>2006</v>
      </c>
      <c r="T332" t="s">
        <v>2010</v>
      </c>
      <c r="Y332">
        <v>1</v>
      </c>
      <c r="Z332">
        <v>370</v>
      </c>
      <c r="AB332" t="s">
        <v>1616</v>
      </c>
      <c r="AC332">
        <v>15</v>
      </c>
      <c r="AD332" t="s">
        <v>1617</v>
      </c>
      <c r="AE332">
        <v>0</v>
      </c>
      <c r="AF332" t="s">
        <v>1666</v>
      </c>
      <c r="AG332">
        <v>1.2</v>
      </c>
      <c r="AH332">
        <v>999</v>
      </c>
      <c r="AI332" t="s">
        <v>1859</v>
      </c>
      <c r="AJ332" t="s">
        <v>2011</v>
      </c>
      <c r="AK332">
        <v>2</v>
      </c>
      <c r="AL332" t="s">
        <v>1701</v>
      </c>
      <c r="AM332">
        <v>999</v>
      </c>
      <c r="AN332">
        <v>999</v>
      </c>
      <c r="AO332">
        <v>999</v>
      </c>
      <c r="AP332">
        <v>999</v>
      </c>
      <c r="AQ332">
        <v>999</v>
      </c>
    </row>
    <row r="333" spans="2:46" ht="15">
      <c r="B333" t="s">
        <v>78</v>
      </c>
      <c r="C333">
        <v>17360</v>
      </c>
      <c r="D333" s="5">
        <v>7031</v>
      </c>
      <c r="E333" t="s">
        <v>914</v>
      </c>
      <c r="F333">
        <v>13094</v>
      </c>
      <c r="I333">
        <v>999</v>
      </c>
      <c r="J333" t="s">
        <v>770</v>
      </c>
      <c r="L333">
        <v>2002</v>
      </c>
      <c r="M333">
        <v>1</v>
      </c>
      <c r="O333" t="s">
        <v>2009</v>
      </c>
      <c r="R333">
        <v>22560</v>
      </c>
      <c r="S333" t="s">
        <v>2006</v>
      </c>
      <c r="T333" t="s">
        <v>2010</v>
      </c>
      <c r="Y333">
        <v>1</v>
      </c>
      <c r="Z333">
        <v>1111</v>
      </c>
      <c r="AB333" t="s">
        <v>1616</v>
      </c>
      <c r="AC333">
        <v>30</v>
      </c>
      <c r="AD333" t="s">
        <v>1617</v>
      </c>
      <c r="AE333">
        <v>15</v>
      </c>
      <c r="AF333" t="s">
        <v>1666</v>
      </c>
      <c r="AG333">
        <v>1.6</v>
      </c>
      <c r="AH333">
        <v>999</v>
      </c>
      <c r="AI333" t="s">
        <v>1859</v>
      </c>
      <c r="AJ333" t="s">
        <v>2011</v>
      </c>
      <c r="AK333">
        <v>2</v>
      </c>
      <c r="AL333" t="s">
        <v>1701</v>
      </c>
      <c r="AM333">
        <v>999</v>
      </c>
      <c r="AN333">
        <v>999</v>
      </c>
      <c r="AO333">
        <v>999</v>
      </c>
      <c r="AP333">
        <v>999</v>
      </c>
      <c r="AQ333">
        <v>999</v>
      </c>
    </row>
    <row r="334" spans="2:46" ht="15">
      <c r="B334" t="s">
        <v>78</v>
      </c>
      <c r="C334">
        <v>17360</v>
      </c>
      <c r="D334" s="5">
        <v>7031</v>
      </c>
      <c r="E334" t="s">
        <v>914</v>
      </c>
      <c r="F334">
        <v>13095</v>
      </c>
      <c r="I334">
        <v>999</v>
      </c>
      <c r="J334" t="s">
        <v>770</v>
      </c>
      <c r="L334">
        <v>2002</v>
      </c>
      <c r="M334">
        <v>1.5</v>
      </c>
      <c r="O334" t="s">
        <v>2009</v>
      </c>
      <c r="R334">
        <v>37980</v>
      </c>
      <c r="S334" t="s">
        <v>2006</v>
      </c>
      <c r="T334" t="s">
        <v>2010</v>
      </c>
      <c r="Y334">
        <v>1</v>
      </c>
      <c r="Z334">
        <v>1111</v>
      </c>
      <c r="AB334" t="s">
        <v>1616</v>
      </c>
      <c r="AC334">
        <v>30</v>
      </c>
      <c r="AD334" t="s">
        <v>1617</v>
      </c>
      <c r="AE334">
        <v>15</v>
      </c>
      <c r="AF334" t="s">
        <v>1666</v>
      </c>
      <c r="AH334">
        <v>999</v>
      </c>
      <c r="AI334" t="s">
        <v>1859</v>
      </c>
      <c r="AJ334" t="s">
        <v>2011</v>
      </c>
      <c r="AK334">
        <v>2</v>
      </c>
      <c r="AL334" t="s">
        <v>1701</v>
      </c>
      <c r="AM334">
        <v>999</v>
      </c>
      <c r="AN334">
        <v>999</v>
      </c>
      <c r="AO334">
        <v>999</v>
      </c>
      <c r="AP334">
        <v>999</v>
      </c>
      <c r="AQ334">
        <v>999</v>
      </c>
    </row>
    <row r="335" spans="2:46" ht="15">
      <c r="B335" t="s">
        <v>78</v>
      </c>
      <c r="C335">
        <v>17360</v>
      </c>
      <c r="D335" s="5">
        <v>7031</v>
      </c>
      <c r="E335" t="s">
        <v>914</v>
      </c>
      <c r="F335">
        <v>13096</v>
      </c>
      <c r="I335">
        <v>999</v>
      </c>
      <c r="J335" t="s">
        <v>770</v>
      </c>
      <c r="L335">
        <v>2002</v>
      </c>
      <c r="M335">
        <v>3</v>
      </c>
      <c r="O335" t="s">
        <v>2009</v>
      </c>
      <c r="R335">
        <v>25020</v>
      </c>
      <c r="S335" t="s">
        <v>2006</v>
      </c>
      <c r="T335" t="s">
        <v>2010</v>
      </c>
      <c r="Y335">
        <v>1</v>
      </c>
      <c r="Z335">
        <v>555</v>
      </c>
      <c r="AB335" t="s">
        <v>1616</v>
      </c>
      <c r="AC335">
        <v>30</v>
      </c>
      <c r="AD335" t="s">
        <v>1617</v>
      </c>
      <c r="AE335">
        <v>15</v>
      </c>
      <c r="AF335" t="s">
        <v>1666</v>
      </c>
      <c r="AG335">
        <v>1.2</v>
      </c>
      <c r="AH335">
        <v>999</v>
      </c>
      <c r="AI335" t="s">
        <v>1859</v>
      </c>
      <c r="AJ335" t="s">
        <v>2011</v>
      </c>
      <c r="AK335">
        <v>2</v>
      </c>
      <c r="AL335" t="s">
        <v>1701</v>
      </c>
      <c r="AM335">
        <v>999</v>
      </c>
      <c r="AN335">
        <v>999</v>
      </c>
      <c r="AO335">
        <v>999</v>
      </c>
      <c r="AP335">
        <v>999</v>
      </c>
      <c r="AQ335">
        <v>999</v>
      </c>
    </row>
    <row r="336" spans="2:46" ht="15">
      <c r="B336" t="s">
        <v>78</v>
      </c>
      <c r="C336">
        <v>17360</v>
      </c>
      <c r="D336" s="5">
        <v>7031</v>
      </c>
      <c r="E336" t="s">
        <v>914</v>
      </c>
      <c r="F336">
        <v>13097</v>
      </c>
      <c r="I336">
        <v>999</v>
      </c>
      <c r="J336" t="s">
        <v>770</v>
      </c>
      <c r="L336">
        <v>2002</v>
      </c>
      <c r="M336">
        <v>4</v>
      </c>
      <c r="O336" t="s">
        <v>2009</v>
      </c>
      <c r="R336">
        <v>24120</v>
      </c>
      <c r="S336" t="s">
        <v>2006</v>
      </c>
      <c r="T336" t="s">
        <v>2010</v>
      </c>
      <c r="Y336">
        <v>1</v>
      </c>
      <c r="Z336">
        <v>555</v>
      </c>
      <c r="AB336" t="s">
        <v>1616</v>
      </c>
      <c r="AC336">
        <v>30</v>
      </c>
      <c r="AD336" t="s">
        <v>1617</v>
      </c>
      <c r="AE336">
        <v>15</v>
      </c>
      <c r="AF336" t="s">
        <v>1666</v>
      </c>
      <c r="AG336">
        <v>1.2</v>
      </c>
      <c r="AH336">
        <v>999</v>
      </c>
      <c r="AI336" t="s">
        <v>1859</v>
      </c>
      <c r="AJ336" t="s">
        <v>2011</v>
      </c>
      <c r="AK336">
        <v>2</v>
      </c>
      <c r="AL336" t="s">
        <v>1701</v>
      </c>
      <c r="AM336">
        <v>999</v>
      </c>
      <c r="AN336">
        <v>999</v>
      </c>
      <c r="AO336">
        <v>999</v>
      </c>
      <c r="AP336">
        <v>999</v>
      </c>
      <c r="AQ336">
        <v>999</v>
      </c>
    </row>
    <row r="337" spans="2:46" ht="15">
      <c r="B337" t="s">
        <v>78</v>
      </c>
      <c r="C337">
        <v>17360</v>
      </c>
      <c r="D337" s="5">
        <v>7031</v>
      </c>
      <c r="E337" t="s">
        <v>914</v>
      </c>
      <c r="F337">
        <v>13098</v>
      </c>
      <c r="I337">
        <v>999</v>
      </c>
      <c r="J337" t="s">
        <v>770</v>
      </c>
      <c r="L337">
        <v>2002</v>
      </c>
      <c r="M337">
        <v>5</v>
      </c>
      <c r="O337" t="s">
        <v>2009</v>
      </c>
      <c r="R337">
        <v>24075</v>
      </c>
      <c r="S337" t="s">
        <v>2006</v>
      </c>
      <c r="T337" t="s">
        <v>2010</v>
      </c>
      <c r="Y337">
        <v>1</v>
      </c>
      <c r="Z337">
        <v>555</v>
      </c>
      <c r="AB337" t="s">
        <v>1616</v>
      </c>
      <c r="AC337">
        <v>30</v>
      </c>
      <c r="AD337" t="s">
        <v>1617</v>
      </c>
      <c r="AE337">
        <v>15</v>
      </c>
      <c r="AF337" t="s">
        <v>1666</v>
      </c>
      <c r="AG337">
        <v>1.5</v>
      </c>
      <c r="AH337">
        <v>999</v>
      </c>
      <c r="AI337" t="s">
        <v>1859</v>
      </c>
      <c r="AJ337" t="s">
        <v>2011</v>
      </c>
      <c r="AK337">
        <v>2</v>
      </c>
      <c r="AL337" t="s">
        <v>1701</v>
      </c>
      <c r="AM337">
        <v>999</v>
      </c>
      <c r="AN337">
        <v>999</v>
      </c>
      <c r="AO337">
        <v>999</v>
      </c>
      <c r="AP337">
        <v>999</v>
      </c>
      <c r="AQ337">
        <v>999</v>
      </c>
    </row>
    <row r="338" spans="2:46" ht="15">
      <c r="B338" t="s">
        <v>78</v>
      </c>
      <c r="C338">
        <v>17360</v>
      </c>
      <c r="D338" s="5">
        <v>7031</v>
      </c>
      <c r="E338" t="s">
        <v>914</v>
      </c>
      <c r="F338">
        <v>13099</v>
      </c>
      <c r="I338">
        <v>999</v>
      </c>
      <c r="J338" t="s">
        <v>770</v>
      </c>
      <c r="L338">
        <v>2002</v>
      </c>
      <c r="M338">
        <v>8</v>
      </c>
      <c r="O338" t="s">
        <v>2009</v>
      </c>
      <c r="R338">
        <v>22035</v>
      </c>
      <c r="S338" t="s">
        <v>2006</v>
      </c>
      <c r="T338" t="s">
        <v>2010</v>
      </c>
      <c r="Y338">
        <v>1</v>
      </c>
      <c r="Z338">
        <v>370</v>
      </c>
      <c r="AB338" t="s">
        <v>1616</v>
      </c>
      <c r="AC338">
        <v>30</v>
      </c>
      <c r="AD338" t="s">
        <v>1617</v>
      </c>
      <c r="AE338">
        <v>15</v>
      </c>
      <c r="AF338" t="s">
        <v>1666</v>
      </c>
      <c r="AG338">
        <v>1.3</v>
      </c>
      <c r="AH338">
        <v>999</v>
      </c>
      <c r="AI338" t="s">
        <v>1859</v>
      </c>
      <c r="AJ338" t="s">
        <v>2011</v>
      </c>
      <c r="AK338">
        <v>2</v>
      </c>
      <c r="AL338" t="s">
        <v>1701</v>
      </c>
      <c r="AM338">
        <v>999</v>
      </c>
      <c r="AN338">
        <v>999</v>
      </c>
      <c r="AO338">
        <v>999</v>
      </c>
      <c r="AP338">
        <v>999</v>
      </c>
      <c r="AQ338">
        <v>999</v>
      </c>
    </row>
    <row r="339" spans="2:46" ht="15">
      <c r="B339" t="s">
        <v>78</v>
      </c>
      <c r="C339">
        <v>17360</v>
      </c>
      <c r="D339" s="5">
        <v>7031</v>
      </c>
      <c r="E339" t="s">
        <v>914</v>
      </c>
      <c r="F339">
        <v>13094</v>
      </c>
      <c r="I339">
        <v>999</v>
      </c>
      <c r="J339" t="s">
        <v>770</v>
      </c>
      <c r="L339">
        <v>2002</v>
      </c>
      <c r="M339">
        <v>1</v>
      </c>
      <c r="O339" t="s">
        <v>2009</v>
      </c>
      <c r="R339">
        <v>21120</v>
      </c>
      <c r="S339" t="s">
        <v>2006</v>
      </c>
      <c r="T339" t="s">
        <v>2010</v>
      </c>
      <c r="Y339">
        <v>1</v>
      </c>
      <c r="Z339">
        <v>1111</v>
      </c>
      <c r="AB339" t="s">
        <v>2005</v>
      </c>
      <c r="AC339">
        <v>60</v>
      </c>
      <c r="AD339" t="s">
        <v>1617</v>
      </c>
      <c r="AE339">
        <v>30</v>
      </c>
      <c r="AF339" t="s">
        <v>1666</v>
      </c>
      <c r="AG339">
        <v>1.6</v>
      </c>
      <c r="AH339">
        <v>999</v>
      </c>
      <c r="AI339" t="s">
        <v>1859</v>
      </c>
      <c r="AJ339" t="s">
        <v>2011</v>
      </c>
      <c r="AK339">
        <v>2</v>
      </c>
      <c r="AL339" t="s">
        <v>1701</v>
      </c>
      <c r="AM339">
        <v>999</v>
      </c>
      <c r="AN339">
        <v>999</v>
      </c>
      <c r="AO339">
        <v>999</v>
      </c>
      <c r="AP339">
        <v>999</v>
      </c>
      <c r="AQ339">
        <v>999</v>
      </c>
    </row>
    <row r="340" spans="2:46" ht="15">
      <c r="B340" t="s">
        <v>78</v>
      </c>
      <c r="C340">
        <v>17360</v>
      </c>
      <c r="D340" s="5">
        <v>7031</v>
      </c>
      <c r="E340" t="s">
        <v>914</v>
      </c>
      <c r="F340">
        <v>13095</v>
      </c>
      <c r="I340">
        <v>999</v>
      </c>
      <c r="J340" t="s">
        <v>770</v>
      </c>
      <c r="L340">
        <v>2002</v>
      </c>
      <c r="M340">
        <v>1.5</v>
      </c>
      <c r="O340" t="s">
        <v>2009</v>
      </c>
      <c r="R340">
        <v>13680</v>
      </c>
      <c r="S340" t="s">
        <v>2006</v>
      </c>
      <c r="T340" t="s">
        <v>2010</v>
      </c>
      <c r="Y340">
        <v>1</v>
      </c>
      <c r="Z340">
        <v>1111</v>
      </c>
      <c r="AB340" t="s">
        <v>1616</v>
      </c>
      <c r="AC340">
        <v>60</v>
      </c>
      <c r="AD340" t="s">
        <v>1617</v>
      </c>
      <c r="AE340">
        <v>30</v>
      </c>
      <c r="AF340" t="s">
        <v>1666</v>
      </c>
      <c r="AH340">
        <v>999</v>
      </c>
      <c r="AI340" t="s">
        <v>1859</v>
      </c>
      <c r="AJ340" t="s">
        <v>2011</v>
      </c>
      <c r="AK340">
        <v>2</v>
      </c>
      <c r="AL340" t="s">
        <v>1701</v>
      </c>
      <c r="AM340">
        <v>999</v>
      </c>
      <c r="AN340">
        <v>999</v>
      </c>
      <c r="AO340">
        <v>999</v>
      </c>
      <c r="AP340">
        <v>999</v>
      </c>
      <c r="AQ340">
        <v>999</v>
      </c>
    </row>
    <row r="341" spans="2:46" ht="15">
      <c r="B341" t="s">
        <v>78</v>
      </c>
      <c r="C341">
        <v>17360</v>
      </c>
      <c r="D341" s="5">
        <v>7031</v>
      </c>
      <c r="E341" t="s">
        <v>914</v>
      </c>
      <c r="F341">
        <v>13096</v>
      </c>
      <c r="I341">
        <v>999</v>
      </c>
      <c r="J341" t="s">
        <v>770</v>
      </c>
      <c r="L341">
        <v>2002</v>
      </c>
      <c r="M341">
        <v>3</v>
      </c>
      <c r="O341" t="s">
        <v>2009</v>
      </c>
      <c r="R341">
        <v>54600</v>
      </c>
      <c r="S341" t="s">
        <v>2006</v>
      </c>
      <c r="T341" t="s">
        <v>2010</v>
      </c>
      <c r="Y341">
        <v>1</v>
      </c>
      <c r="Z341">
        <v>555</v>
      </c>
      <c r="AB341" t="s">
        <v>1616</v>
      </c>
      <c r="AC341">
        <v>60</v>
      </c>
      <c r="AD341" t="s">
        <v>1617</v>
      </c>
      <c r="AE341">
        <v>30</v>
      </c>
      <c r="AF341" t="s">
        <v>1666</v>
      </c>
      <c r="AG341">
        <v>1.3</v>
      </c>
      <c r="AH341">
        <v>999</v>
      </c>
      <c r="AI341" t="s">
        <v>1859</v>
      </c>
      <c r="AJ341" t="s">
        <v>2011</v>
      </c>
      <c r="AK341">
        <v>2</v>
      </c>
      <c r="AL341" t="s">
        <v>1701</v>
      </c>
      <c r="AM341">
        <v>999</v>
      </c>
      <c r="AN341">
        <v>999</v>
      </c>
      <c r="AO341">
        <v>999</v>
      </c>
      <c r="AP341">
        <v>999</v>
      </c>
      <c r="AQ341">
        <v>999</v>
      </c>
    </row>
    <row r="342" spans="2:46" ht="15">
      <c r="B342" t="s">
        <v>78</v>
      </c>
      <c r="C342">
        <v>17360</v>
      </c>
      <c r="D342" s="5">
        <v>7031</v>
      </c>
      <c r="E342" t="s">
        <v>914</v>
      </c>
      <c r="F342">
        <v>13097</v>
      </c>
      <c r="I342">
        <v>999</v>
      </c>
      <c r="J342" t="s">
        <v>770</v>
      </c>
      <c r="L342">
        <v>2002</v>
      </c>
      <c r="M342">
        <v>4</v>
      </c>
      <c r="O342" t="s">
        <v>2009</v>
      </c>
      <c r="R342">
        <v>54000</v>
      </c>
      <c r="S342" t="s">
        <v>2006</v>
      </c>
      <c r="T342" t="s">
        <v>2010</v>
      </c>
      <c r="Y342">
        <v>1</v>
      </c>
      <c r="Z342">
        <v>555</v>
      </c>
      <c r="AB342" t="s">
        <v>1616</v>
      </c>
      <c r="AC342">
        <v>60</v>
      </c>
      <c r="AD342" t="s">
        <v>1617</v>
      </c>
      <c r="AE342">
        <v>30</v>
      </c>
      <c r="AF342" t="s">
        <v>1666</v>
      </c>
      <c r="AG342">
        <v>1.2</v>
      </c>
      <c r="AH342">
        <v>999</v>
      </c>
      <c r="AI342" t="s">
        <v>1859</v>
      </c>
      <c r="AJ342" t="s">
        <v>2011</v>
      </c>
      <c r="AK342">
        <v>2</v>
      </c>
      <c r="AL342" t="s">
        <v>1701</v>
      </c>
      <c r="AM342">
        <v>999</v>
      </c>
      <c r="AN342">
        <v>999</v>
      </c>
      <c r="AO342">
        <v>999</v>
      </c>
      <c r="AP342">
        <v>999</v>
      </c>
      <c r="AQ342">
        <v>999</v>
      </c>
    </row>
    <row r="343" spans="2:46" ht="15">
      <c r="B343" t="s">
        <v>78</v>
      </c>
      <c r="C343">
        <v>17360</v>
      </c>
      <c r="D343" s="5">
        <v>7031</v>
      </c>
      <c r="E343" t="s">
        <v>914</v>
      </c>
      <c r="F343">
        <v>13098</v>
      </c>
      <c r="I343">
        <v>999</v>
      </c>
      <c r="J343" t="s">
        <v>770</v>
      </c>
      <c r="L343">
        <v>2002</v>
      </c>
      <c r="M343">
        <v>5</v>
      </c>
      <c r="O343" t="s">
        <v>2009</v>
      </c>
      <c r="R343">
        <v>25500</v>
      </c>
      <c r="S343" t="s">
        <v>2006</v>
      </c>
      <c r="T343" t="s">
        <v>2010</v>
      </c>
      <c r="Y343">
        <v>1</v>
      </c>
      <c r="Z343">
        <v>555</v>
      </c>
      <c r="AB343" t="s">
        <v>1616</v>
      </c>
      <c r="AC343">
        <v>60</v>
      </c>
      <c r="AD343" t="s">
        <v>1617</v>
      </c>
      <c r="AE343">
        <v>30</v>
      </c>
      <c r="AF343" t="s">
        <v>1666</v>
      </c>
      <c r="AG343">
        <v>1.7</v>
      </c>
      <c r="AH343">
        <v>999</v>
      </c>
      <c r="AI343" t="s">
        <v>1859</v>
      </c>
      <c r="AJ343" t="s">
        <v>2011</v>
      </c>
      <c r="AK343">
        <v>2</v>
      </c>
      <c r="AL343" t="s">
        <v>1701</v>
      </c>
      <c r="AM343">
        <v>999</v>
      </c>
      <c r="AN343">
        <v>999</v>
      </c>
      <c r="AO343">
        <v>999</v>
      </c>
      <c r="AP343">
        <v>999</v>
      </c>
      <c r="AQ343">
        <v>999</v>
      </c>
    </row>
    <row r="344" spans="2:46" ht="15">
      <c r="B344" t="s">
        <v>78</v>
      </c>
      <c r="C344">
        <v>17360</v>
      </c>
      <c r="D344" s="5">
        <v>7031</v>
      </c>
      <c r="E344" t="s">
        <v>914</v>
      </c>
      <c r="F344">
        <v>13099</v>
      </c>
      <c r="I344">
        <v>999</v>
      </c>
      <c r="J344" t="s">
        <v>770</v>
      </c>
      <c r="L344">
        <v>2002</v>
      </c>
      <c r="M344">
        <v>8</v>
      </c>
      <c r="O344" t="s">
        <v>2009</v>
      </c>
      <c r="R344">
        <v>19800</v>
      </c>
      <c r="S344" t="s">
        <v>2006</v>
      </c>
      <c r="T344" t="s">
        <v>2010</v>
      </c>
      <c r="Y344">
        <v>1</v>
      </c>
      <c r="Z344">
        <v>370</v>
      </c>
      <c r="AB344" t="s">
        <v>1616</v>
      </c>
      <c r="AC344">
        <v>60</v>
      </c>
      <c r="AD344" t="s">
        <v>1617</v>
      </c>
      <c r="AE344">
        <v>30</v>
      </c>
      <c r="AF344" t="s">
        <v>1666</v>
      </c>
      <c r="AG344">
        <v>1.5</v>
      </c>
      <c r="AH344">
        <v>999</v>
      </c>
      <c r="AI344" t="s">
        <v>1859</v>
      </c>
      <c r="AJ344" t="s">
        <v>2011</v>
      </c>
      <c r="AK344">
        <v>2</v>
      </c>
      <c r="AL344" t="s">
        <v>1701</v>
      </c>
      <c r="AM344">
        <v>999</v>
      </c>
      <c r="AN344">
        <v>999</v>
      </c>
      <c r="AO344">
        <v>999</v>
      </c>
      <c r="AP344">
        <v>999</v>
      </c>
      <c r="AQ344">
        <v>999</v>
      </c>
    </row>
    <row r="345" spans="2:46" ht="15">
      <c r="B345" t="s">
        <v>78</v>
      </c>
      <c r="C345">
        <v>17360</v>
      </c>
      <c r="D345" s="5">
        <v>7031</v>
      </c>
      <c r="E345" t="s">
        <v>914</v>
      </c>
      <c r="F345">
        <v>13094</v>
      </c>
      <c r="I345">
        <v>999</v>
      </c>
      <c r="J345" t="s">
        <v>770</v>
      </c>
      <c r="L345">
        <v>2002</v>
      </c>
      <c r="M345">
        <v>1</v>
      </c>
      <c r="O345" t="s">
        <v>2009</v>
      </c>
      <c r="R345">
        <v>13440</v>
      </c>
      <c r="S345" t="s">
        <v>2006</v>
      </c>
      <c r="T345" t="s">
        <v>2010</v>
      </c>
      <c r="Y345">
        <v>1</v>
      </c>
      <c r="Z345">
        <v>1111</v>
      </c>
      <c r="AB345" t="s">
        <v>1616</v>
      </c>
      <c r="AC345">
        <v>100</v>
      </c>
      <c r="AD345" t="s">
        <v>1617</v>
      </c>
      <c r="AE345">
        <v>60</v>
      </c>
      <c r="AF345" t="s">
        <v>1666</v>
      </c>
      <c r="AG345">
        <v>1.6</v>
      </c>
      <c r="AH345">
        <v>999</v>
      </c>
      <c r="AI345" t="s">
        <v>1859</v>
      </c>
      <c r="AJ345" t="s">
        <v>2011</v>
      </c>
      <c r="AK345">
        <v>2</v>
      </c>
      <c r="AL345" t="s">
        <v>1701</v>
      </c>
      <c r="AM345">
        <v>999</v>
      </c>
      <c r="AN345">
        <v>999</v>
      </c>
      <c r="AO345">
        <v>999</v>
      </c>
      <c r="AP345">
        <v>999</v>
      </c>
      <c r="AQ345">
        <v>999</v>
      </c>
    </row>
    <row r="346" spans="2:46" ht="15">
      <c r="B346" t="s">
        <v>78</v>
      </c>
      <c r="C346">
        <v>17360</v>
      </c>
      <c r="D346" s="5">
        <v>7031</v>
      </c>
      <c r="E346" t="s">
        <v>914</v>
      </c>
      <c r="F346">
        <v>13095</v>
      </c>
      <c r="I346">
        <v>999</v>
      </c>
      <c r="J346" t="s">
        <v>770</v>
      </c>
      <c r="L346">
        <v>2002</v>
      </c>
      <c r="M346">
        <v>1.5</v>
      </c>
      <c r="O346" t="s">
        <v>2009</v>
      </c>
      <c r="R346">
        <v>19760</v>
      </c>
      <c r="S346" t="s">
        <v>2006</v>
      </c>
      <c r="T346" t="s">
        <v>2010</v>
      </c>
      <c r="Y346">
        <v>1</v>
      </c>
      <c r="Z346">
        <v>1111</v>
      </c>
      <c r="AB346" t="s">
        <v>1616</v>
      </c>
      <c r="AC346">
        <v>100</v>
      </c>
      <c r="AD346" t="s">
        <v>1617</v>
      </c>
      <c r="AE346">
        <v>60</v>
      </c>
      <c r="AF346" t="s">
        <v>1666</v>
      </c>
      <c r="AH346">
        <v>999</v>
      </c>
      <c r="AI346" t="s">
        <v>1859</v>
      </c>
      <c r="AJ346" t="s">
        <v>2011</v>
      </c>
      <c r="AK346">
        <v>2</v>
      </c>
      <c r="AL346" t="s">
        <v>1701</v>
      </c>
      <c r="AM346">
        <v>999</v>
      </c>
      <c r="AN346">
        <v>999</v>
      </c>
      <c r="AO346">
        <v>999</v>
      </c>
      <c r="AP346">
        <v>999</v>
      </c>
      <c r="AQ346">
        <v>999</v>
      </c>
    </row>
    <row r="347" spans="2:46" ht="15">
      <c r="B347" t="s">
        <v>78</v>
      </c>
      <c r="C347">
        <v>17360</v>
      </c>
      <c r="D347" s="5">
        <v>7031</v>
      </c>
      <c r="E347" t="s">
        <v>914</v>
      </c>
      <c r="F347">
        <v>13096</v>
      </c>
      <c r="I347">
        <v>999</v>
      </c>
      <c r="J347" t="s">
        <v>770</v>
      </c>
      <c r="L347">
        <v>2002</v>
      </c>
      <c r="M347">
        <v>3</v>
      </c>
      <c r="O347" t="s">
        <v>2009</v>
      </c>
      <c r="R347">
        <v>41400</v>
      </c>
      <c r="S347" t="s">
        <v>2006</v>
      </c>
      <c r="T347" t="s">
        <v>2010</v>
      </c>
      <c r="Y347">
        <v>1</v>
      </c>
      <c r="Z347">
        <v>555</v>
      </c>
      <c r="AB347" t="s">
        <v>1616</v>
      </c>
      <c r="AC347">
        <v>100</v>
      </c>
      <c r="AD347" t="s">
        <v>1617</v>
      </c>
      <c r="AE347">
        <v>60</v>
      </c>
      <c r="AF347" t="s">
        <v>1666</v>
      </c>
      <c r="AG347">
        <v>1.5</v>
      </c>
      <c r="AH347">
        <v>999</v>
      </c>
      <c r="AI347" t="s">
        <v>1859</v>
      </c>
      <c r="AJ347" t="s">
        <v>2011</v>
      </c>
      <c r="AK347">
        <v>2</v>
      </c>
      <c r="AL347" t="s">
        <v>1701</v>
      </c>
      <c r="AM347">
        <v>999</v>
      </c>
      <c r="AN347">
        <v>999</v>
      </c>
      <c r="AO347">
        <v>999</v>
      </c>
      <c r="AP347">
        <v>999</v>
      </c>
      <c r="AQ347">
        <v>999</v>
      </c>
    </row>
    <row r="348" spans="2:46" ht="15">
      <c r="B348" t="s">
        <v>78</v>
      </c>
      <c r="C348">
        <v>17360</v>
      </c>
      <c r="D348" s="5">
        <v>7031</v>
      </c>
      <c r="E348" t="s">
        <v>914</v>
      </c>
      <c r="F348">
        <v>13097</v>
      </c>
      <c r="I348">
        <v>999</v>
      </c>
      <c r="J348" t="s">
        <v>770</v>
      </c>
      <c r="L348">
        <v>2002</v>
      </c>
      <c r="M348">
        <v>4</v>
      </c>
      <c r="O348" t="s">
        <v>2009</v>
      </c>
      <c r="R348">
        <v>6240</v>
      </c>
      <c r="S348" t="s">
        <v>2006</v>
      </c>
      <c r="T348" t="s">
        <v>2010</v>
      </c>
      <c r="Y348">
        <v>1</v>
      </c>
      <c r="Z348">
        <v>555</v>
      </c>
      <c r="AB348" t="s">
        <v>1616</v>
      </c>
      <c r="AC348">
        <v>100</v>
      </c>
      <c r="AD348" t="s">
        <v>1617</v>
      </c>
      <c r="AE348">
        <v>60</v>
      </c>
      <c r="AF348" t="s">
        <v>1666</v>
      </c>
      <c r="AG348">
        <v>1.3</v>
      </c>
      <c r="AH348">
        <v>999</v>
      </c>
      <c r="AI348" t="s">
        <v>1859</v>
      </c>
      <c r="AJ348" t="s">
        <v>2011</v>
      </c>
      <c r="AK348">
        <v>2</v>
      </c>
      <c r="AL348" t="s">
        <v>1701</v>
      </c>
      <c r="AM348">
        <v>999</v>
      </c>
      <c r="AN348">
        <v>999</v>
      </c>
      <c r="AO348">
        <v>999</v>
      </c>
      <c r="AP348">
        <v>999</v>
      </c>
      <c r="AQ348">
        <v>999</v>
      </c>
    </row>
    <row r="349" spans="2:46" ht="15">
      <c r="B349" t="s">
        <v>78</v>
      </c>
      <c r="C349">
        <v>17360</v>
      </c>
      <c r="D349" s="5">
        <v>7031</v>
      </c>
      <c r="E349" t="s">
        <v>914</v>
      </c>
      <c r="F349">
        <v>13098</v>
      </c>
      <c r="I349">
        <v>999</v>
      </c>
      <c r="J349" t="s">
        <v>770</v>
      </c>
      <c r="L349">
        <v>2002</v>
      </c>
      <c r="M349">
        <v>5</v>
      </c>
      <c r="O349" t="s">
        <v>2009</v>
      </c>
      <c r="R349">
        <v>13600</v>
      </c>
      <c r="S349" t="s">
        <v>2006</v>
      </c>
      <c r="T349" t="s">
        <v>2010</v>
      </c>
      <c r="Y349">
        <v>1</v>
      </c>
      <c r="Z349">
        <v>555</v>
      </c>
      <c r="AB349" t="s">
        <v>1616</v>
      </c>
      <c r="AC349">
        <v>100</v>
      </c>
      <c r="AD349" t="s">
        <v>1617</v>
      </c>
      <c r="AE349">
        <v>60</v>
      </c>
      <c r="AF349" t="s">
        <v>1666</v>
      </c>
      <c r="AG349">
        <v>1.7</v>
      </c>
      <c r="AH349">
        <v>999</v>
      </c>
      <c r="AI349" t="s">
        <v>1859</v>
      </c>
      <c r="AJ349" t="s">
        <v>2011</v>
      </c>
      <c r="AK349">
        <v>2</v>
      </c>
      <c r="AL349" t="s">
        <v>1701</v>
      </c>
      <c r="AM349">
        <v>999</v>
      </c>
      <c r="AN349">
        <v>999</v>
      </c>
      <c r="AO349">
        <v>999</v>
      </c>
      <c r="AP349">
        <v>999</v>
      </c>
      <c r="AQ349">
        <v>999</v>
      </c>
    </row>
    <row r="350" spans="2:46" ht="15">
      <c r="B350" t="s">
        <v>78</v>
      </c>
      <c r="C350">
        <v>17360</v>
      </c>
      <c r="D350" s="5">
        <v>7031</v>
      </c>
      <c r="E350" t="s">
        <v>914</v>
      </c>
      <c r="F350">
        <v>13099</v>
      </c>
      <c r="I350">
        <v>999</v>
      </c>
      <c r="J350" t="s">
        <v>770</v>
      </c>
      <c r="L350">
        <v>2002</v>
      </c>
      <c r="M350">
        <v>8</v>
      </c>
      <c r="O350" t="s">
        <v>2009</v>
      </c>
      <c r="R350">
        <v>12920</v>
      </c>
      <c r="S350" t="s">
        <v>2006</v>
      </c>
      <c r="T350" t="s">
        <v>2010</v>
      </c>
      <c r="Y350">
        <v>1</v>
      </c>
      <c r="Z350">
        <v>370</v>
      </c>
      <c r="AB350" t="s">
        <v>1616</v>
      </c>
      <c r="AC350">
        <v>100</v>
      </c>
      <c r="AD350" t="s">
        <v>1617</v>
      </c>
      <c r="AE350">
        <v>60</v>
      </c>
      <c r="AF350" t="s">
        <v>1666</v>
      </c>
      <c r="AG350">
        <v>1.7</v>
      </c>
      <c r="AH350">
        <v>999</v>
      </c>
      <c r="AI350" t="s">
        <v>1859</v>
      </c>
      <c r="AJ350" t="s">
        <v>2011</v>
      </c>
      <c r="AK350">
        <v>2</v>
      </c>
      <c r="AL350" t="s">
        <v>1701</v>
      </c>
      <c r="AM350">
        <v>999</v>
      </c>
      <c r="AN350">
        <v>999</v>
      </c>
      <c r="AO350">
        <v>999</v>
      </c>
      <c r="AP350">
        <v>999</v>
      </c>
      <c r="AQ350">
        <v>999</v>
      </c>
    </row>
    <row r="351" spans="2:46" ht="15">
      <c r="B351" t="s">
        <v>78</v>
      </c>
      <c r="C351">
        <v>17361</v>
      </c>
      <c r="D351" s="5">
        <v>7031</v>
      </c>
      <c r="E351" t="s">
        <v>917</v>
      </c>
      <c r="F351">
        <v>13100</v>
      </c>
      <c r="I351">
        <v>999</v>
      </c>
      <c r="J351" t="s">
        <v>770</v>
      </c>
      <c r="L351">
        <v>2002</v>
      </c>
      <c r="M351">
        <v>2</v>
      </c>
      <c r="O351" t="s">
        <v>1727</v>
      </c>
      <c r="R351" s="6">
        <v>8277.0450000000001</v>
      </c>
      <c r="S351" t="s">
        <v>2006</v>
      </c>
      <c r="T351" t="s">
        <v>1634</v>
      </c>
      <c r="Y351">
        <v>1</v>
      </c>
      <c r="AB351" t="s">
        <v>1627</v>
      </c>
      <c r="AC351">
        <v>999</v>
      </c>
      <c r="AH351">
        <v>999</v>
      </c>
      <c r="AJ351" t="s">
        <v>2007</v>
      </c>
      <c r="AK351">
        <v>1</v>
      </c>
      <c r="AL351" t="s">
        <v>1701</v>
      </c>
      <c r="AM351">
        <v>999</v>
      </c>
      <c r="AN351">
        <v>999</v>
      </c>
      <c r="AO351">
        <v>999</v>
      </c>
      <c r="AP351">
        <v>999</v>
      </c>
      <c r="AQ351">
        <v>999</v>
      </c>
      <c r="AT351" t="s">
        <v>2008</v>
      </c>
    </row>
    <row r="352" spans="2:46" ht="15">
      <c r="B352" t="s">
        <v>78</v>
      </c>
      <c r="C352">
        <v>17361</v>
      </c>
      <c r="D352" s="5">
        <v>7031</v>
      </c>
      <c r="E352" t="s">
        <v>917</v>
      </c>
      <c r="F352">
        <v>13101</v>
      </c>
      <c r="I352">
        <v>999</v>
      </c>
      <c r="J352" t="s">
        <v>770</v>
      </c>
      <c r="L352">
        <v>2002</v>
      </c>
      <c r="M352">
        <v>2.5</v>
      </c>
      <c r="O352" t="s">
        <v>1727</v>
      </c>
      <c r="R352" s="6">
        <v>40483.31</v>
      </c>
      <c r="S352" t="s">
        <v>2006</v>
      </c>
      <c r="T352" t="s">
        <v>1634</v>
      </c>
      <c r="Y352">
        <v>1</v>
      </c>
      <c r="AB352" t="s">
        <v>1627</v>
      </c>
      <c r="AC352">
        <v>999</v>
      </c>
      <c r="AH352">
        <v>999</v>
      </c>
      <c r="AJ352" t="s">
        <v>2007</v>
      </c>
      <c r="AK352">
        <v>1</v>
      </c>
      <c r="AL352" t="s">
        <v>1701</v>
      </c>
      <c r="AM352">
        <v>999</v>
      </c>
      <c r="AN352">
        <v>999</v>
      </c>
      <c r="AO352">
        <v>999</v>
      </c>
      <c r="AP352">
        <v>999</v>
      </c>
      <c r="AQ352">
        <v>999</v>
      </c>
      <c r="AT352" t="s">
        <v>2008</v>
      </c>
    </row>
    <row r="353" spans="2:46" ht="15">
      <c r="B353" t="s">
        <v>78</v>
      </c>
      <c r="C353">
        <v>17361</v>
      </c>
      <c r="D353" s="5">
        <v>7031</v>
      </c>
      <c r="E353" t="s">
        <v>917</v>
      </c>
      <c r="F353">
        <v>13102</v>
      </c>
      <c r="I353">
        <v>999</v>
      </c>
      <c r="J353" t="s">
        <v>770</v>
      </c>
      <c r="L353">
        <v>2002</v>
      </c>
      <c r="M353">
        <v>3</v>
      </c>
      <c r="O353" t="s">
        <v>1727</v>
      </c>
      <c r="R353" s="6">
        <v>22260.27</v>
      </c>
      <c r="S353" t="s">
        <v>2006</v>
      </c>
      <c r="T353" t="s">
        <v>1634</v>
      </c>
      <c r="Y353">
        <v>1</v>
      </c>
      <c r="AB353" t="s">
        <v>1627</v>
      </c>
      <c r="AC353">
        <v>999</v>
      </c>
      <c r="AH353">
        <v>999</v>
      </c>
      <c r="AJ353" t="s">
        <v>2007</v>
      </c>
      <c r="AK353">
        <v>1</v>
      </c>
      <c r="AL353" t="s">
        <v>1701</v>
      </c>
      <c r="AM353">
        <v>999</v>
      </c>
      <c r="AN353">
        <v>999</v>
      </c>
      <c r="AO353">
        <v>999</v>
      </c>
      <c r="AP353">
        <v>999</v>
      </c>
      <c r="AQ353">
        <v>999</v>
      </c>
      <c r="AT353" t="s">
        <v>2008</v>
      </c>
    </row>
    <row r="354" spans="2:46" ht="15">
      <c r="B354" t="s">
        <v>78</v>
      </c>
      <c r="C354">
        <v>17361</v>
      </c>
      <c r="D354" s="5">
        <v>7031</v>
      </c>
      <c r="E354" t="s">
        <v>917</v>
      </c>
      <c r="F354">
        <v>13103</v>
      </c>
      <c r="I354">
        <v>999</v>
      </c>
      <c r="J354" t="s">
        <v>770</v>
      </c>
      <c r="L354">
        <v>2002</v>
      </c>
      <c r="M354">
        <v>4</v>
      </c>
      <c r="O354" t="s">
        <v>1727</v>
      </c>
      <c r="R354" s="6">
        <v>17894.7</v>
      </c>
      <c r="S354" t="s">
        <v>2006</v>
      </c>
      <c r="T354" t="s">
        <v>1634</v>
      </c>
      <c r="Y354">
        <v>1</v>
      </c>
      <c r="AB354" t="s">
        <v>1627</v>
      </c>
      <c r="AC354">
        <v>999</v>
      </c>
      <c r="AH354">
        <v>999</v>
      </c>
      <c r="AJ354" t="s">
        <v>2007</v>
      </c>
      <c r="AK354">
        <v>1</v>
      </c>
      <c r="AL354" t="s">
        <v>1701</v>
      </c>
      <c r="AM354">
        <v>999</v>
      </c>
      <c r="AN354">
        <v>999</v>
      </c>
      <c r="AO354">
        <v>999</v>
      </c>
      <c r="AP354">
        <v>999</v>
      </c>
      <c r="AQ354">
        <v>999</v>
      </c>
      <c r="AT354" t="s">
        <v>2008</v>
      </c>
    </row>
    <row r="355" spans="2:46" ht="15">
      <c r="B355" t="s">
        <v>78</v>
      </c>
      <c r="C355">
        <v>17361</v>
      </c>
      <c r="D355" s="5">
        <v>7031</v>
      </c>
      <c r="E355" t="s">
        <v>917</v>
      </c>
      <c r="F355">
        <v>13104</v>
      </c>
      <c r="I355">
        <v>999</v>
      </c>
      <c r="J355" t="s">
        <v>770</v>
      </c>
      <c r="L355">
        <v>2002</v>
      </c>
      <c r="M355">
        <v>5</v>
      </c>
      <c r="O355" t="s">
        <v>1727</v>
      </c>
      <c r="R355" s="6">
        <v>24221.42</v>
      </c>
      <c r="S355" t="s">
        <v>2006</v>
      </c>
      <c r="T355" t="s">
        <v>1634</v>
      </c>
      <c r="Y355">
        <v>1</v>
      </c>
      <c r="AB355" t="s">
        <v>1627</v>
      </c>
      <c r="AC355">
        <v>999</v>
      </c>
      <c r="AH355">
        <v>999</v>
      </c>
      <c r="AJ355" t="s">
        <v>2007</v>
      </c>
      <c r="AK355">
        <v>1</v>
      </c>
      <c r="AL355" t="s">
        <v>1701</v>
      </c>
      <c r="AM355">
        <v>999</v>
      </c>
      <c r="AN355">
        <v>999</v>
      </c>
      <c r="AO355">
        <v>999</v>
      </c>
      <c r="AP355">
        <v>999</v>
      </c>
      <c r="AQ355">
        <v>999</v>
      </c>
      <c r="AT355" t="s">
        <v>2008</v>
      </c>
    </row>
    <row r="356" spans="2:46" ht="15">
      <c r="B356" t="s">
        <v>78</v>
      </c>
      <c r="C356">
        <v>17361</v>
      </c>
      <c r="D356" s="5">
        <v>7031</v>
      </c>
      <c r="E356" t="s">
        <v>917</v>
      </c>
      <c r="F356">
        <v>13100</v>
      </c>
      <c r="I356">
        <v>999</v>
      </c>
      <c r="J356" t="s">
        <v>770</v>
      </c>
      <c r="L356">
        <v>2002</v>
      </c>
      <c r="M356">
        <v>2</v>
      </c>
      <c r="O356" t="s">
        <v>1647</v>
      </c>
      <c r="R356" s="6">
        <v>2204.1770000000001</v>
      </c>
      <c r="S356" t="s">
        <v>2006</v>
      </c>
      <c r="T356" t="s">
        <v>1634</v>
      </c>
      <c r="Y356">
        <v>1</v>
      </c>
      <c r="AB356" t="s">
        <v>1907</v>
      </c>
      <c r="AC356">
        <v>999</v>
      </c>
      <c r="AH356">
        <v>999</v>
      </c>
      <c r="AJ356" t="s">
        <v>1608</v>
      </c>
      <c r="AK356">
        <v>1</v>
      </c>
      <c r="AL356" t="s">
        <v>1701</v>
      </c>
      <c r="AM356">
        <v>999</v>
      </c>
      <c r="AN356">
        <v>999</v>
      </c>
      <c r="AO356">
        <v>999</v>
      </c>
      <c r="AP356">
        <v>999</v>
      </c>
      <c r="AQ356">
        <v>999</v>
      </c>
      <c r="AT356" t="s">
        <v>2008</v>
      </c>
    </row>
    <row r="357" spans="2:46" ht="15">
      <c r="B357" t="s">
        <v>78</v>
      </c>
      <c r="C357">
        <v>17361</v>
      </c>
      <c r="D357" s="5">
        <v>7031</v>
      </c>
      <c r="E357" t="s">
        <v>917</v>
      </c>
      <c r="F357">
        <v>13101</v>
      </c>
      <c r="I357">
        <v>999</v>
      </c>
      <c r="J357" t="s">
        <v>770</v>
      </c>
      <c r="L357">
        <v>2002</v>
      </c>
      <c r="M357">
        <v>2.5</v>
      </c>
      <c r="O357" t="s">
        <v>1647</v>
      </c>
      <c r="R357" s="6">
        <v>8140.0749999999998</v>
      </c>
      <c r="S357" t="s">
        <v>2006</v>
      </c>
      <c r="T357" t="s">
        <v>1634</v>
      </c>
      <c r="Y357">
        <v>1</v>
      </c>
      <c r="AB357" t="s">
        <v>1907</v>
      </c>
      <c r="AC357">
        <v>999</v>
      </c>
      <c r="AH357">
        <v>999</v>
      </c>
      <c r="AJ357" t="s">
        <v>1608</v>
      </c>
      <c r="AK357">
        <v>1</v>
      </c>
      <c r="AL357" t="s">
        <v>1701</v>
      </c>
      <c r="AM357">
        <v>999</v>
      </c>
      <c r="AN357">
        <v>999</v>
      </c>
      <c r="AO357">
        <v>999</v>
      </c>
      <c r="AP357">
        <v>999</v>
      </c>
      <c r="AQ357">
        <v>999</v>
      </c>
      <c r="AT357" t="s">
        <v>2008</v>
      </c>
    </row>
    <row r="358" spans="2:46" ht="15">
      <c r="B358" t="s">
        <v>78</v>
      </c>
      <c r="C358">
        <v>17361</v>
      </c>
      <c r="D358" s="5">
        <v>7031</v>
      </c>
      <c r="E358" t="s">
        <v>917</v>
      </c>
      <c r="F358">
        <v>13102</v>
      </c>
      <c r="I358">
        <v>999</v>
      </c>
      <c r="J358" t="s">
        <v>770</v>
      </c>
      <c r="L358">
        <v>2002</v>
      </c>
      <c r="M358">
        <v>3</v>
      </c>
      <c r="O358" t="s">
        <v>1647</v>
      </c>
      <c r="R358" s="6">
        <v>6287.1940000000004</v>
      </c>
      <c r="S358" t="s">
        <v>2006</v>
      </c>
      <c r="T358" t="s">
        <v>1634</v>
      </c>
      <c r="Y358">
        <v>1</v>
      </c>
      <c r="AB358" t="s">
        <v>1907</v>
      </c>
      <c r="AC358">
        <v>999</v>
      </c>
      <c r="AH358">
        <v>999</v>
      </c>
      <c r="AJ358" t="s">
        <v>1608</v>
      </c>
      <c r="AK358">
        <v>1</v>
      </c>
      <c r="AL358" t="s">
        <v>1701</v>
      </c>
      <c r="AM358">
        <v>999</v>
      </c>
      <c r="AN358">
        <v>999</v>
      </c>
      <c r="AO358">
        <v>999</v>
      </c>
      <c r="AP358">
        <v>999</v>
      </c>
      <c r="AQ358">
        <v>999</v>
      </c>
      <c r="AT358" t="s">
        <v>2008</v>
      </c>
    </row>
    <row r="359" spans="2:46" ht="15">
      <c r="B359" t="s">
        <v>78</v>
      </c>
      <c r="C359">
        <v>17361</v>
      </c>
      <c r="D359" s="5">
        <v>7031</v>
      </c>
      <c r="E359" t="s">
        <v>917</v>
      </c>
      <c r="F359">
        <v>13103</v>
      </c>
      <c r="I359">
        <v>999</v>
      </c>
      <c r="J359" t="s">
        <v>770</v>
      </c>
      <c r="L359">
        <v>2002</v>
      </c>
      <c r="M359">
        <v>4</v>
      </c>
      <c r="O359" t="s">
        <v>1647</v>
      </c>
      <c r="R359" s="6">
        <v>4429.0950000000003</v>
      </c>
      <c r="S359" t="s">
        <v>2006</v>
      </c>
      <c r="T359" t="s">
        <v>1634</v>
      </c>
      <c r="Y359">
        <v>1</v>
      </c>
      <c r="AB359" t="s">
        <v>1907</v>
      </c>
      <c r="AC359">
        <v>999</v>
      </c>
      <c r="AH359">
        <v>999</v>
      </c>
      <c r="AJ359" t="s">
        <v>1608</v>
      </c>
      <c r="AK359">
        <v>1</v>
      </c>
      <c r="AL359" t="s">
        <v>1701</v>
      </c>
      <c r="AM359">
        <v>999</v>
      </c>
      <c r="AN359">
        <v>999</v>
      </c>
      <c r="AO359">
        <v>999</v>
      </c>
      <c r="AP359">
        <v>999</v>
      </c>
      <c r="AQ359">
        <v>999</v>
      </c>
      <c r="AT359" t="s">
        <v>2008</v>
      </c>
    </row>
    <row r="360" spans="2:46" ht="15">
      <c r="B360" t="s">
        <v>78</v>
      </c>
      <c r="C360">
        <v>17361</v>
      </c>
      <c r="D360" s="5">
        <v>7031</v>
      </c>
      <c r="E360" t="s">
        <v>917</v>
      </c>
      <c r="F360">
        <v>13104</v>
      </c>
      <c r="I360">
        <v>999</v>
      </c>
      <c r="J360" t="s">
        <v>770</v>
      </c>
      <c r="L360">
        <v>2002</v>
      </c>
      <c r="M360">
        <v>5</v>
      </c>
      <c r="O360" t="s">
        <v>1647</v>
      </c>
      <c r="R360" s="6">
        <v>14452.45</v>
      </c>
      <c r="S360" t="s">
        <v>2006</v>
      </c>
      <c r="T360" t="s">
        <v>1634</v>
      </c>
      <c r="Y360">
        <v>1</v>
      </c>
      <c r="AB360" t="s">
        <v>1907</v>
      </c>
      <c r="AC360">
        <v>999</v>
      </c>
      <c r="AH360">
        <v>999</v>
      </c>
      <c r="AJ360" t="s">
        <v>1608</v>
      </c>
      <c r="AK360">
        <v>1</v>
      </c>
      <c r="AL360" t="s">
        <v>1701</v>
      </c>
      <c r="AM360">
        <v>999</v>
      </c>
      <c r="AN360">
        <v>999</v>
      </c>
      <c r="AO360">
        <v>999</v>
      </c>
      <c r="AP360">
        <v>999</v>
      </c>
      <c r="AQ360">
        <v>999</v>
      </c>
      <c r="AT360" t="s">
        <v>2008</v>
      </c>
    </row>
    <row r="361" spans="2:46" ht="15">
      <c r="B361" t="s">
        <v>78</v>
      </c>
      <c r="C361">
        <v>17361</v>
      </c>
      <c r="D361" s="5">
        <v>7031</v>
      </c>
      <c r="E361" t="s">
        <v>917</v>
      </c>
      <c r="F361">
        <v>13105</v>
      </c>
      <c r="I361">
        <v>999</v>
      </c>
      <c r="J361" t="s">
        <v>770</v>
      </c>
      <c r="L361">
        <v>2002</v>
      </c>
      <c r="M361">
        <v>9</v>
      </c>
      <c r="O361" t="s">
        <v>1647</v>
      </c>
      <c r="R361" s="6">
        <v>21014.75</v>
      </c>
      <c r="S361" t="s">
        <v>2006</v>
      </c>
      <c r="T361" t="s">
        <v>1634</v>
      </c>
      <c r="Y361">
        <v>1</v>
      </c>
      <c r="AB361" t="s">
        <v>1907</v>
      </c>
      <c r="AC361">
        <v>999</v>
      </c>
      <c r="AH361">
        <v>999</v>
      </c>
      <c r="AJ361" t="s">
        <v>1608</v>
      </c>
      <c r="AK361">
        <v>1</v>
      </c>
      <c r="AL361" t="s">
        <v>1701</v>
      </c>
      <c r="AM361">
        <v>999</v>
      </c>
      <c r="AN361">
        <v>999</v>
      </c>
      <c r="AO361">
        <v>999</v>
      </c>
      <c r="AP361">
        <v>999</v>
      </c>
      <c r="AQ361">
        <v>999</v>
      </c>
      <c r="AT361" t="s">
        <v>2008</v>
      </c>
    </row>
    <row r="362" spans="2:46" ht="15">
      <c r="B362" t="s">
        <v>78</v>
      </c>
      <c r="C362">
        <v>17361</v>
      </c>
      <c r="D362" s="5">
        <v>7031</v>
      </c>
      <c r="E362" t="s">
        <v>917</v>
      </c>
      <c r="F362">
        <v>13106</v>
      </c>
      <c r="I362">
        <v>999</v>
      </c>
      <c r="J362" t="s">
        <v>770</v>
      </c>
      <c r="L362">
        <v>2002</v>
      </c>
      <c r="M362">
        <v>12</v>
      </c>
      <c r="O362" t="s">
        <v>1647</v>
      </c>
      <c r="R362" s="6">
        <v>18873.84</v>
      </c>
      <c r="S362" t="s">
        <v>2006</v>
      </c>
      <c r="T362" t="s">
        <v>1634</v>
      </c>
      <c r="Y362">
        <v>1</v>
      </c>
      <c r="AB362" t="s">
        <v>1907</v>
      </c>
      <c r="AC362">
        <v>999</v>
      </c>
      <c r="AH362">
        <v>999</v>
      </c>
      <c r="AJ362" t="s">
        <v>1608</v>
      </c>
      <c r="AK362">
        <v>1</v>
      </c>
      <c r="AL362" t="s">
        <v>1701</v>
      </c>
      <c r="AM362">
        <v>999</v>
      </c>
      <c r="AN362">
        <v>999</v>
      </c>
      <c r="AO362">
        <v>999</v>
      </c>
      <c r="AP362">
        <v>999</v>
      </c>
      <c r="AQ362">
        <v>999</v>
      </c>
      <c r="AT362" t="s">
        <v>2008</v>
      </c>
    </row>
    <row r="363" spans="2:46" ht="15">
      <c r="B363" t="s">
        <v>78</v>
      </c>
      <c r="C363">
        <v>17361</v>
      </c>
      <c r="D363" s="5">
        <v>7031</v>
      </c>
      <c r="E363" t="s">
        <v>917</v>
      </c>
      <c r="F363">
        <v>13107</v>
      </c>
      <c r="I363">
        <v>999</v>
      </c>
      <c r="J363" t="s">
        <v>770</v>
      </c>
      <c r="L363">
        <v>2002</v>
      </c>
      <c r="M363">
        <v>15</v>
      </c>
      <c r="O363" t="s">
        <v>1647</v>
      </c>
      <c r="R363" s="6">
        <v>22541.25</v>
      </c>
      <c r="S363" t="s">
        <v>2006</v>
      </c>
      <c r="T363" t="s">
        <v>1634</v>
      </c>
      <c r="Y363">
        <v>1</v>
      </c>
      <c r="AB363" t="s">
        <v>1907</v>
      </c>
      <c r="AC363">
        <v>999</v>
      </c>
      <c r="AH363">
        <v>999</v>
      </c>
      <c r="AJ363" t="s">
        <v>1608</v>
      </c>
      <c r="AK363">
        <v>1</v>
      </c>
      <c r="AL363" t="s">
        <v>1701</v>
      </c>
      <c r="AM363">
        <v>999</v>
      </c>
      <c r="AN363">
        <v>999</v>
      </c>
      <c r="AO363">
        <v>999</v>
      </c>
      <c r="AP363">
        <v>999</v>
      </c>
      <c r="AQ363">
        <v>999</v>
      </c>
      <c r="AT363" t="s">
        <v>2008</v>
      </c>
    </row>
    <row r="364" spans="2:46" ht="15">
      <c r="B364" t="s">
        <v>78</v>
      </c>
      <c r="C364">
        <v>17361</v>
      </c>
      <c r="D364" s="5">
        <v>7031</v>
      </c>
      <c r="E364" t="s">
        <v>917</v>
      </c>
      <c r="F364">
        <v>13100</v>
      </c>
      <c r="I364">
        <v>999</v>
      </c>
      <c r="J364" t="s">
        <v>770</v>
      </c>
      <c r="L364">
        <v>2002</v>
      </c>
      <c r="M364">
        <v>2</v>
      </c>
      <c r="O364" t="s">
        <v>1664</v>
      </c>
      <c r="R364">
        <v>34230</v>
      </c>
      <c r="S364" t="s">
        <v>2006</v>
      </c>
      <c r="T364" t="s">
        <v>2012</v>
      </c>
      <c r="Y364">
        <v>1</v>
      </c>
      <c r="AB364" t="s">
        <v>1616</v>
      </c>
      <c r="AC364">
        <v>15</v>
      </c>
      <c r="AD364" t="s">
        <v>1617</v>
      </c>
      <c r="AE364">
        <v>0</v>
      </c>
      <c r="AF364" t="s">
        <v>1666</v>
      </c>
      <c r="AG364">
        <v>1.4</v>
      </c>
      <c r="AH364">
        <v>999</v>
      </c>
      <c r="AI364" t="s">
        <v>1859</v>
      </c>
      <c r="AJ364" t="s">
        <v>2011</v>
      </c>
      <c r="AK364">
        <v>2</v>
      </c>
      <c r="AL364" t="s">
        <v>1701</v>
      </c>
      <c r="AM364">
        <v>999</v>
      </c>
      <c r="AN364">
        <v>999</v>
      </c>
      <c r="AO364">
        <v>999</v>
      </c>
      <c r="AP364">
        <v>999</v>
      </c>
      <c r="AQ364">
        <v>999</v>
      </c>
    </row>
    <row r="365" spans="2:46" ht="15">
      <c r="B365" t="s">
        <v>78</v>
      </c>
      <c r="C365">
        <v>17361</v>
      </c>
      <c r="D365" s="5">
        <v>7031</v>
      </c>
      <c r="E365" t="s">
        <v>917</v>
      </c>
      <c r="F365">
        <v>13101</v>
      </c>
      <c r="I365">
        <v>999</v>
      </c>
      <c r="J365" t="s">
        <v>770</v>
      </c>
      <c r="L365">
        <v>2002</v>
      </c>
      <c r="M365">
        <v>2.5</v>
      </c>
      <c r="O365" t="s">
        <v>1664</v>
      </c>
      <c r="R365">
        <v>33750</v>
      </c>
      <c r="S365" t="s">
        <v>2006</v>
      </c>
      <c r="T365" t="s">
        <v>2012</v>
      </c>
      <c r="Y365">
        <v>1</v>
      </c>
      <c r="AB365" t="s">
        <v>1616</v>
      </c>
      <c r="AC365">
        <v>15</v>
      </c>
      <c r="AD365" t="s">
        <v>1617</v>
      </c>
      <c r="AE365">
        <v>0</v>
      </c>
      <c r="AF365" t="s">
        <v>1666</v>
      </c>
      <c r="AG365">
        <v>1.5</v>
      </c>
      <c r="AH365">
        <v>999</v>
      </c>
      <c r="AI365" t="s">
        <v>1859</v>
      </c>
      <c r="AJ365" t="s">
        <v>2011</v>
      </c>
      <c r="AK365">
        <v>2</v>
      </c>
      <c r="AL365" t="s">
        <v>1701</v>
      </c>
      <c r="AM365">
        <v>999</v>
      </c>
      <c r="AN365">
        <v>999</v>
      </c>
      <c r="AO365">
        <v>999</v>
      </c>
      <c r="AP365">
        <v>999</v>
      </c>
      <c r="AQ365">
        <v>999</v>
      </c>
    </row>
    <row r="366" spans="2:46" ht="15">
      <c r="B366" t="s">
        <v>78</v>
      </c>
      <c r="C366">
        <v>17361</v>
      </c>
      <c r="D366" s="5">
        <v>7031</v>
      </c>
      <c r="E366" t="s">
        <v>917</v>
      </c>
      <c r="F366">
        <v>13102</v>
      </c>
      <c r="I366">
        <v>999</v>
      </c>
      <c r="J366" t="s">
        <v>770</v>
      </c>
      <c r="L366">
        <v>2002</v>
      </c>
      <c r="M366">
        <v>3</v>
      </c>
      <c r="O366" t="s">
        <v>1664</v>
      </c>
      <c r="R366">
        <v>34920</v>
      </c>
      <c r="S366" t="s">
        <v>2006</v>
      </c>
      <c r="T366" t="s">
        <v>2012</v>
      </c>
      <c r="Y366">
        <v>1</v>
      </c>
      <c r="AB366" t="s">
        <v>1616</v>
      </c>
      <c r="AC366">
        <v>15</v>
      </c>
      <c r="AD366" t="s">
        <v>1617</v>
      </c>
      <c r="AE366">
        <v>0</v>
      </c>
      <c r="AF366" t="s">
        <v>1666</v>
      </c>
      <c r="AG366">
        <v>1.2</v>
      </c>
      <c r="AH366">
        <v>999</v>
      </c>
      <c r="AI366" t="s">
        <v>1859</v>
      </c>
      <c r="AJ366" t="s">
        <v>2011</v>
      </c>
      <c r="AK366">
        <v>2</v>
      </c>
      <c r="AL366" t="s">
        <v>1701</v>
      </c>
      <c r="AM366">
        <v>999</v>
      </c>
      <c r="AN366">
        <v>999</v>
      </c>
      <c r="AO366">
        <v>999</v>
      </c>
      <c r="AP366">
        <v>999</v>
      </c>
      <c r="AQ366">
        <v>999</v>
      </c>
    </row>
    <row r="367" spans="2:46" ht="15">
      <c r="B367" t="s">
        <v>78</v>
      </c>
      <c r="C367">
        <v>17361</v>
      </c>
      <c r="D367" s="5">
        <v>7031</v>
      </c>
      <c r="E367" t="s">
        <v>917</v>
      </c>
      <c r="F367">
        <v>13103</v>
      </c>
      <c r="I367">
        <v>999</v>
      </c>
      <c r="J367" t="s">
        <v>770</v>
      </c>
      <c r="L367">
        <v>2002</v>
      </c>
      <c r="M367">
        <v>4</v>
      </c>
      <c r="O367" t="s">
        <v>1664</v>
      </c>
      <c r="R367">
        <v>28350</v>
      </c>
      <c r="S367" t="s">
        <v>2006</v>
      </c>
      <c r="T367" t="s">
        <v>2012</v>
      </c>
      <c r="Y367">
        <v>1</v>
      </c>
      <c r="AB367" t="s">
        <v>1616</v>
      </c>
      <c r="AC367">
        <v>15</v>
      </c>
      <c r="AD367" t="s">
        <v>1617</v>
      </c>
      <c r="AE367">
        <v>0</v>
      </c>
      <c r="AF367" t="s">
        <v>1666</v>
      </c>
      <c r="AG367">
        <v>1.4</v>
      </c>
      <c r="AH367">
        <v>999</v>
      </c>
      <c r="AI367" t="s">
        <v>1859</v>
      </c>
      <c r="AJ367" t="s">
        <v>2011</v>
      </c>
      <c r="AK367">
        <v>2</v>
      </c>
      <c r="AL367" t="s">
        <v>1701</v>
      </c>
      <c r="AM367">
        <v>999</v>
      </c>
      <c r="AN367">
        <v>999</v>
      </c>
      <c r="AO367">
        <v>999</v>
      </c>
      <c r="AP367">
        <v>999</v>
      </c>
      <c r="AQ367">
        <v>999</v>
      </c>
    </row>
    <row r="368" spans="2:46" ht="15">
      <c r="B368" t="s">
        <v>78</v>
      </c>
      <c r="C368">
        <v>17361</v>
      </c>
      <c r="D368" s="5">
        <v>7031</v>
      </c>
      <c r="E368" t="s">
        <v>917</v>
      </c>
      <c r="F368">
        <v>13104</v>
      </c>
      <c r="I368">
        <v>999</v>
      </c>
      <c r="J368" t="s">
        <v>770</v>
      </c>
      <c r="L368">
        <v>2002</v>
      </c>
      <c r="M368">
        <v>5</v>
      </c>
      <c r="O368" t="s">
        <v>1664</v>
      </c>
      <c r="R368">
        <v>40530</v>
      </c>
      <c r="S368" t="s">
        <v>2006</v>
      </c>
      <c r="T368" t="s">
        <v>2012</v>
      </c>
      <c r="Y368">
        <v>1</v>
      </c>
      <c r="AB368" t="s">
        <v>1616</v>
      </c>
      <c r="AC368">
        <v>15</v>
      </c>
      <c r="AD368" t="s">
        <v>1617</v>
      </c>
      <c r="AE368">
        <v>0</v>
      </c>
      <c r="AF368" t="s">
        <v>1666</v>
      </c>
      <c r="AG368">
        <v>1.4</v>
      </c>
      <c r="AH368">
        <v>999</v>
      </c>
      <c r="AI368" t="s">
        <v>1859</v>
      </c>
      <c r="AJ368" t="s">
        <v>2011</v>
      </c>
      <c r="AK368">
        <v>2</v>
      </c>
      <c r="AL368" t="s">
        <v>1701</v>
      </c>
      <c r="AM368">
        <v>999</v>
      </c>
      <c r="AN368">
        <v>999</v>
      </c>
      <c r="AO368">
        <v>999</v>
      </c>
      <c r="AP368">
        <v>999</v>
      </c>
      <c r="AQ368">
        <v>999</v>
      </c>
    </row>
    <row r="369" spans="2:43" ht="15">
      <c r="B369" t="s">
        <v>78</v>
      </c>
      <c r="C369">
        <v>17361</v>
      </c>
      <c r="D369" s="5">
        <v>7031</v>
      </c>
      <c r="E369" t="s">
        <v>917</v>
      </c>
      <c r="F369">
        <v>13105</v>
      </c>
      <c r="I369">
        <v>999</v>
      </c>
      <c r="J369" t="s">
        <v>770</v>
      </c>
      <c r="L369">
        <v>2002</v>
      </c>
      <c r="M369">
        <v>9</v>
      </c>
      <c r="O369" t="s">
        <v>1664</v>
      </c>
      <c r="R369">
        <v>28350</v>
      </c>
      <c r="S369" t="s">
        <v>2006</v>
      </c>
      <c r="T369" t="s">
        <v>2012</v>
      </c>
      <c r="Y369">
        <v>1</v>
      </c>
      <c r="AB369" t="s">
        <v>1616</v>
      </c>
      <c r="AC369">
        <v>15</v>
      </c>
      <c r="AD369" t="s">
        <v>1617</v>
      </c>
      <c r="AE369">
        <v>0</v>
      </c>
      <c r="AF369" t="s">
        <v>1666</v>
      </c>
      <c r="AG369">
        <v>1.5</v>
      </c>
      <c r="AH369">
        <v>999</v>
      </c>
      <c r="AI369" t="s">
        <v>1859</v>
      </c>
      <c r="AJ369" t="s">
        <v>2011</v>
      </c>
      <c r="AK369">
        <v>2</v>
      </c>
      <c r="AL369" t="s">
        <v>1701</v>
      </c>
      <c r="AM369">
        <v>999</v>
      </c>
      <c r="AN369">
        <v>999</v>
      </c>
      <c r="AO369">
        <v>999</v>
      </c>
      <c r="AP369">
        <v>999</v>
      </c>
      <c r="AQ369">
        <v>999</v>
      </c>
    </row>
    <row r="370" spans="2:43" ht="15">
      <c r="B370" t="s">
        <v>78</v>
      </c>
      <c r="C370">
        <v>17361</v>
      </c>
      <c r="D370" s="5">
        <v>7031</v>
      </c>
      <c r="E370" t="s">
        <v>917</v>
      </c>
      <c r="F370">
        <v>13106</v>
      </c>
      <c r="I370">
        <v>999</v>
      </c>
      <c r="J370" t="s">
        <v>770</v>
      </c>
      <c r="L370">
        <v>2002</v>
      </c>
      <c r="M370">
        <v>12</v>
      </c>
      <c r="O370" t="s">
        <v>1664</v>
      </c>
      <c r="R370">
        <v>40110</v>
      </c>
      <c r="S370" t="s">
        <v>2006</v>
      </c>
      <c r="T370" t="s">
        <v>2012</v>
      </c>
      <c r="Y370">
        <v>1</v>
      </c>
      <c r="AB370" t="s">
        <v>1616</v>
      </c>
      <c r="AC370">
        <v>15</v>
      </c>
      <c r="AD370" t="s">
        <v>1617</v>
      </c>
      <c r="AE370">
        <v>0</v>
      </c>
      <c r="AF370" t="s">
        <v>1666</v>
      </c>
      <c r="AG370">
        <v>1.4</v>
      </c>
      <c r="AH370">
        <v>999</v>
      </c>
      <c r="AI370" t="s">
        <v>1859</v>
      </c>
      <c r="AJ370" t="s">
        <v>2011</v>
      </c>
      <c r="AK370">
        <v>2</v>
      </c>
      <c r="AL370" t="s">
        <v>1701</v>
      </c>
      <c r="AM370">
        <v>999</v>
      </c>
      <c r="AN370">
        <v>999</v>
      </c>
      <c r="AO370">
        <v>999</v>
      </c>
      <c r="AP370">
        <v>999</v>
      </c>
      <c r="AQ370">
        <v>999</v>
      </c>
    </row>
    <row r="371" spans="2:43" ht="15">
      <c r="B371" t="s">
        <v>78</v>
      </c>
      <c r="C371">
        <v>17361</v>
      </c>
      <c r="D371" s="5">
        <v>7031</v>
      </c>
      <c r="E371" t="s">
        <v>917</v>
      </c>
      <c r="F371">
        <v>13107</v>
      </c>
      <c r="I371">
        <v>999</v>
      </c>
      <c r="J371" t="s">
        <v>770</v>
      </c>
      <c r="L371">
        <v>2002</v>
      </c>
      <c r="M371">
        <v>15</v>
      </c>
      <c r="O371" t="s">
        <v>1664</v>
      </c>
      <c r="R371">
        <v>45540</v>
      </c>
      <c r="S371" t="s">
        <v>2006</v>
      </c>
      <c r="T371" t="s">
        <v>2012</v>
      </c>
      <c r="Y371">
        <v>1</v>
      </c>
      <c r="AB371" t="s">
        <v>1616</v>
      </c>
      <c r="AC371">
        <v>15</v>
      </c>
      <c r="AD371" t="s">
        <v>1617</v>
      </c>
      <c r="AE371">
        <v>0</v>
      </c>
      <c r="AF371" t="s">
        <v>1666</v>
      </c>
      <c r="AG371">
        <v>1.1000000000000001</v>
      </c>
      <c r="AH371">
        <v>999</v>
      </c>
      <c r="AI371" t="s">
        <v>1859</v>
      </c>
      <c r="AJ371" t="s">
        <v>2011</v>
      </c>
      <c r="AK371">
        <v>2</v>
      </c>
      <c r="AL371" t="s">
        <v>1701</v>
      </c>
      <c r="AM371">
        <v>999</v>
      </c>
      <c r="AN371">
        <v>999</v>
      </c>
      <c r="AO371">
        <v>999</v>
      </c>
      <c r="AP371">
        <v>999</v>
      </c>
      <c r="AQ371">
        <v>999</v>
      </c>
    </row>
    <row r="372" spans="2:43" ht="15">
      <c r="B372" t="s">
        <v>78</v>
      </c>
      <c r="C372">
        <v>17361</v>
      </c>
      <c r="D372" s="5">
        <v>7031</v>
      </c>
      <c r="E372" t="s">
        <v>917</v>
      </c>
      <c r="F372">
        <v>13100</v>
      </c>
      <c r="I372">
        <v>999</v>
      </c>
      <c r="J372" t="s">
        <v>770</v>
      </c>
      <c r="L372">
        <v>2002</v>
      </c>
      <c r="M372">
        <v>2</v>
      </c>
      <c r="O372" t="s">
        <v>1664</v>
      </c>
      <c r="R372">
        <v>28560</v>
      </c>
      <c r="S372" t="s">
        <v>2006</v>
      </c>
      <c r="T372" t="s">
        <v>2012</v>
      </c>
      <c r="Y372">
        <v>1</v>
      </c>
      <c r="AB372" t="s">
        <v>1616</v>
      </c>
      <c r="AC372">
        <v>30</v>
      </c>
      <c r="AD372" t="s">
        <v>1617</v>
      </c>
      <c r="AE372">
        <v>15</v>
      </c>
      <c r="AF372" t="s">
        <v>1666</v>
      </c>
      <c r="AG372">
        <v>1.4</v>
      </c>
      <c r="AH372">
        <v>999</v>
      </c>
      <c r="AI372" t="s">
        <v>1859</v>
      </c>
      <c r="AJ372" t="s">
        <v>2011</v>
      </c>
      <c r="AK372">
        <v>2</v>
      </c>
      <c r="AL372" t="s">
        <v>1701</v>
      </c>
      <c r="AM372">
        <v>999</v>
      </c>
      <c r="AN372">
        <v>999</v>
      </c>
      <c r="AO372">
        <v>999</v>
      </c>
      <c r="AP372">
        <v>999</v>
      </c>
      <c r="AQ372">
        <v>999</v>
      </c>
    </row>
    <row r="373" spans="2:43" ht="15">
      <c r="B373" t="s">
        <v>78</v>
      </c>
      <c r="C373">
        <v>17361</v>
      </c>
      <c r="D373" s="5">
        <v>7031</v>
      </c>
      <c r="E373" t="s">
        <v>917</v>
      </c>
      <c r="F373">
        <v>13101</v>
      </c>
      <c r="I373">
        <v>999</v>
      </c>
      <c r="J373" t="s">
        <v>770</v>
      </c>
      <c r="L373">
        <v>2002</v>
      </c>
      <c r="M373">
        <v>2.5</v>
      </c>
      <c r="O373" t="s">
        <v>1664</v>
      </c>
      <c r="R373">
        <v>24360</v>
      </c>
      <c r="S373" t="s">
        <v>2006</v>
      </c>
      <c r="T373" t="s">
        <v>2012</v>
      </c>
      <c r="Y373">
        <v>1</v>
      </c>
      <c r="AB373" t="s">
        <v>1616</v>
      </c>
      <c r="AC373">
        <v>30</v>
      </c>
      <c r="AD373" t="s">
        <v>1617</v>
      </c>
      <c r="AE373">
        <v>15</v>
      </c>
      <c r="AF373" t="s">
        <v>1666</v>
      </c>
      <c r="AG373">
        <v>1.4</v>
      </c>
      <c r="AH373">
        <v>999</v>
      </c>
      <c r="AI373" t="s">
        <v>1859</v>
      </c>
      <c r="AJ373" t="s">
        <v>2011</v>
      </c>
      <c r="AK373">
        <v>2</v>
      </c>
      <c r="AL373" t="s">
        <v>1701</v>
      </c>
      <c r="AM373">
        <v>999</v>
      </c>
      <c r="AN373">
        <v>999</v>
      </c>
      <c r="AO373">
        <v>999</v>
      </c>
      <c r="AP373">
        <v>999</v>
      </c>
      <c r="AQ373">
        <v>999</v>
      </c>
    </row>
    <row r="374" spans="2:43" ht="15">
      <c r="B374" t="s">
        <v>78</v>
      </c>
      <c r="C374">
        <v>17361</v>
      </c>
      <c r="D374" s="5">
        <v>7031</v>
      </c>
      <c r="E374" t="s">
        <v>917</v>
      </c>
      <c r="F374">
        <v>13102</v>
      </c>
      <c r="I374">
        <v>999</v>
      </c>
      <c r="J374" t="s">
        <v>770</v>
      </c>
      <c r="L374">
        <v>2002</v>
      </c>
      <c r="M374">
        <v>3</v>
      </c>
      <c r="O374" t="s">
        <v>1664</v>
      </c>
      <c r="R374">
        <v>27540</v>
      </c>
      <c r="S374" t="s">
        <v>2006</v>
      </c>
      <c r="T374" t="s">
        <v>2012</v>
      </c>
      <c r="Y374">
        <v>1</v>
      </c>
      <c r="AB374" t="s">
        <v>1616</v>
      </c>
      <c r="AC374">
        <v>30</v>
      </c>
      <c r="AD374" t="s">
        <v>1617</v>
      </c>
      <c r="AE374">
        <v>15</v>
      </c>
      <c r="AF374" t="s">
        <v>1666</v>
      </c>
      <c r="AG374">
        <v>1.2</v>
      </c>
      <c r="AH374">
        <v>999</v>
      </c>
      <c r="AI374" t="s">
        <v>1859</v>
      </c>
      <c r="AJ374" t="s">
        <v>2011</v>
      </c>
      <c r="AK374">
        <v>2</v>
      </c>
      <c r="AL374" t="s">
        <v>1701</v>
      </c>
      <c r="AM374">
        <v>999</v>
      </c>
      <c r="AN374">
        <v>999</v>
      </c>
      <c r="AO374">
        <v>999</v>
      </c>
      <c r="AP374">
        <v>999</v>
      </c>
      <c r="AQ374">
        <v>999</v>
      </c>
    </row>
    <row r="375" spans="2:43" ht="15">
      <c r="B375" t="s">
        <v>78</v>
      </c>
      <c r="C375">
        <v>17361</v>
      </c>
      <c r="D375" s="5">
        <v>7031</v>
      </c>
      <c r="E375" t="s">
        <v>917</v>
      </c>
      <c r="F375">
        <v>13103</v>
      </c>
      <c r="I375">
        <v>999</v>
      </c>
      <c r="J375" t="s">
        <v>770</v>
      </c>
      <c r="L375">
        <v>2002</v>
      </c>
      <c r="M375">
        <v>4</v>
      </c>
      <c r="O375" t="s">
        <v>1664</v>
      </c>
      <c r="R375">
        <v>24150</v>
      </c>
      <c r="S375" t="s">
        <v>2006</v>
      </c>
      <c r="T375" t="s">
        <v>2012</v>
      </c>
      <c r="Y375">
        <v>1</v>
      </c>
      <c r="AB375" t="s">
        <v>1616</v>
      </c>
      <c r="AC375">
        <v>30</v>
      </c>
      <c r="AD375" t="s">
        <v>1617</v>
      </c>
      <c r="AE375">
        <v>15</v>
      </c>
      <c r="AF375" t="s">
        <v>1666</v>
      </c>
      <c r="AG375">
        <v>1.4</v>
      </c>
      <c r="AH375">
        <v>999</v>
      </c>
      <c r="AI375" t="s">
        <v>1859</v>
      </c>
      <c r="AJ375" t="s">
        <v>2011</v>
      </c>
      <c r="AK375">
        <v>2</v>
      </c>
      <c r="AL375" t="s">
        <v>1701</v>
      </c>
      <c r="AM375">
        <v>999</v>
      </c>
      <c r="AN375">
        <v>999</v>
      </c>
      <c r="AO375">
        <v>999</v>
      </c>
      <c r="AP375">
        <v>999</v>
      </c>
      <c r="AQ375">
        <v>999</v>
      </c>
    </row>
    <row r="376" spans="2:43" ht="15">
      <c r="B376" t="s">
        <v>78</v>
      </c>
      <c r="C376">
        <v>17361</v>
      </c>
      <c r="D376" s="5">
        <v>7031</v>
      </c>
      <c r="E376" t="s">
        <v>917</v>
      </c>
      <c r="F376">
        <v>13104</v>
      </c>
      <c r="I376">
        <v>999</v>
      </c>
      <c r="J376" t="s">
        <v>770</v>
      </c>
      <c r="L376">
        <v>2002</v>
      </c>
      <c r="M376">
        <v>5</v>
      </c>
      <c r="O376" t="s">
        <v>1664</v>
      </c>
      <c r="R376">
        <v>20295</v>
      </c>
      <c r="S376" t="s">
        <v>2006</v>
      </c>
      <c r="T376" t="s">
        <v>2012</v>
      </c>
      <c r="Y376">
        <v>1</v>
      </c>
      <c r="AB376" t="s">
        <v>1616</v>
      </c>
      <c r="AC376">
        <v>30</v>
      </c>
      <c r="AD376" t="s">
        <v>1617</v>
      </c>
      <c r="AE376">
        <v>15</v>
      </c>
      <c r="AF376" t="s">
        <v>1666</v>
      </c>
      <c r="AG376">
        <v>1.1000000000000001</v>
      </c>
      <c r="AH376">
        <v>999</v>
      </c>
      <c r="AI376" t="s">
        <v>1859</v>
      </c>
      <c r="AJ376" t="s">
        <v>2011</v>
      </c>
      <c r="AK376">
        <v>2</v>
      </c>
      <c r="AL376" t="s">
        <v>1701</v>
      </c>
      <c r="AM376">
        <v>999</v>
      </c>
      <c r="AN376">
        <v>999</v>
      </c>
      <c r="AO376">
        <v>999</v>
      </c>
      <c r="AP376">
        <v>999</v>
      </c>
      <c r="AQ376">
        <v>999</v>
      </c>
    </row>
    <row r="377" spans="2:43" ht="15">
      <c r="B377" t="s">
        <v>78</v>
      </c>
      <c r="C377">
        <v>17361</v>
      </c>
      <c r="D377" s="5">
        <v>7031</v>
      </c>
      <c r="E377" t="s">
        <v>917</v>
      </c>
      <c r="F377">
        <v>13105</v>
      </c>
      <c r="I377">
        <v>999</v>
      </c>
      <c r="J377" t="s">
        <v>770</v>
      </c>
      <c r="L377">
        <v>2002</v>
      </c>
      <c r="M377">
        <v>9</v>
      </c>
      <c r="O377" t="s">
        <v>1664</v>
      </c>
      <c r="R377">
        <v>23100</v>
      </c>
      <c r="S377" t="s">
        <v>2006</v>
      </c>
      <c r="T377" t="s">
        <v>2012</v>
      </c>
      <c r="Y377">
        <v>1</v>
      </c>
      <c r="AB377" t="s">
        <v>1616</v>
      </c>
      <c r="AC377">
        <v>30</v>
      </c>
      <c r="AD377" t="s">
        <v>1617</v>
      </c>
      <c r="AE377">
        <v>15</v>
      </c>
      <c r="AF377" t="s">
        <v>1666</v>
      </c>
      <c r="AG377">
        <v>1.4</v>
      </c>
      <c r="AH377">
        <v>999</v>
      </c>
      <c r="AI377" t="s">
        <v>1859</v>
      </c>
      <c r="AJ377" t="s">
        <v>2011</v>
      </c>
      <c r="AK377">
        <v>2</v>
      </c>
      <c r="AL377" t="s">
        <v>1701</v>
      </c>
      <c r="AM377">
        <v>999</v>
      </c>
      <c r="AN377">
        <v>999</v>
      </c>
      <c r="AO377">
        <v>999</v>
      </c>
      <c r="AP377">
        <v>999</v>
      </c>
      <c r="AQ377">
        <v>999</v>
      </c>
    </row>
    <row r="378" spans="2:43" ht="15">
      <c r="B378" t="s">
        <v>78</v>
      </c>
      <c r="C378">
        <v>17361</v>
      </c>
      <c r="D378" s="5">
        <v>7031</v>
      </c>
      <c r="E378" t="s">
        <v>917</v>
      </c>
      <c r="F378">
        <v>13106</v>
      </c>
      <c r="I378">
        <v>999</v>
      </c>
      <c r="J378" t="s">
        <v>770</v>
      </c>
      <c r="L378">
        <v>2002</v>
      </c>
      <c r="M378">
        <v>12</v>
      </c>
      <c r="O378" t="s">
        <v>1664</v>
      </c>
      <c r="R378">
        <v>37800</v>
      </c>
      <c r="S378" t="s">
        <v>2006</v>
      </c>
      <c r="T378" t="s">
        <v>2012</v>
      </c>
      <c r="Y378">
        <v>1</v>
      </c>
      <c r="AB378" t="s">
        <v>1616</v>
      </c>
      <c r="AC378">
        <v>30</v>
      </c>
      <c r="AD378" t="s">
        <v>1617</v>
      </c>
      <c r="AE378">
        <v>15</v>
      </c>
      <c r="AF378" t="s">
        <v>1666</v>
      </c>
      <c r="AG378">
        <v>1.4</v>
      </c>
      <c r="AH378">
        <v>999</v>
      </c>
      <c r="AI378" t="s">
        <v>1859</v>
      </c>
      <c r="AJ378" t="s">
        <v>2011</v>
      </c>
      <c r="AK378">
        <v>2</v>
      </c>
      <c r="AL378" t="s">
        <v>1701</v>
      </c>
      <c r="AM378">
        <v>999</v>
      </c>
      <c r="AN378">
        <v>999</v>
      </c>
      <c r="AO378">
        <v>999</v>
      </c>
      <c r="AP378">
        <v>999</v>
      </c>
      <c r="AQ378">
        <v>999</v>
      </c>
    </row>
    <row r="379" spans="2:43" ht="15">
      <c r="B379" t="s">
        <v>78</v>
      </c>
      <c r="C379">
        <v>17361</v>
      </c>
      <c r="D379" s="5">
        <v>7031</v>
      </c>
      <c r="E379" t="s">
        <v>917</v>
      </c>
      <c r="F379">
        <v>13107</v>
      </c>
      <c r="I379">
        <v>999</v>
      </c>
      <c r="J379" t="s">
        <v>770</v>
      </c>
      <c r="L379">
        <v>2002</v>
      </c>
      <c r="M379">
        <v>15</v>
      </c>
      <c r="O379" t="s">
        <v>1664</v>
      </c>
      <c r="R379">
        <v>27495</v>
      </c>
      <c r="S379" t="s">
        <v>2006</v>
      </c>
      <c r="T379" t="s">
        <v>2012</v>
      </c>
      <c r="Y379">
        <v>1</v>
      </c>
      <c r="AB379" t="s">
        <v>1616</v>
      </c>
      <c r="AC379">
        <v>30</v>
      </c>
      <c r="AD379" t="s">
        <v>1617</v>
      </c>
      <c r="AE379">
        <v>15</v>
      </c>
      <c r="AF379" t="s">
        <v>1666</v>
      </c>
      <c r="AG379">
        <v>1.3</v>
      </c>
      <c r="AH379">
        <v>999</v>
      </c>
      <c r="AI379" t="s">
        <v>1859</v>
      </c>
      <c r="AJ379" t="s">
        <v>2011</v>
      </c>
      <c r="AK379">
        <v>2</v>
      </c>
      <c r="AL379" t="s">
        <v>1701</v>
      </c>
      <c r="AM379">
        <v>999</v>
      </c>
      <c r="AN379">
        <v>999</v>
      </c>
      <c r="AO379">
        <v>999</v>
      </c>
      <c r="AP379">
        <v>999</v>
      </c>
      <c r="AQ379">
        <v>999</v>
      </c>
    </row>
    <row r="380" spans="2:43" ht="15">
      <c r="B380" t="s">
        <v>78</v>
      </c>
      <c r="C380">
        <v>17361</v>
      </c>
      <c r="D380" s="5">
        <v>7031</v>
      </c>
      <c r="E380" t="s">
        <v>917</v>
      </c>
      <c r="F380">
        <v>13100</v>
      </c>
      <c r="I380">
        <v>999</v>
      </c>
      <c r="J380" t="s">
        <v>770</v>
      </c>
      <c r="L380">
        <v>2002</v>
      </c>
      <c r="M380">
        <v>2</v>
      </c>
      <c r="O380" t="s">
        <v>1664</v>
      </c>
      <c r="R380">
        <v>46800</v>
      </c>
      <c r="S380" t="s">
        <v>2006</v>
      </c>
      <c r="T380" t="s">
        <v>2012</v>
      </c>
      <c r="Y380">
        <v>1</v>
      </c>
      <c r="AB380" t="s">
        <v>2005</v>
      </c>
      <c r="AC380">
        <v>60</v>
      </c>
      <c r="AD380" t="s">
        <v>1617</v>
      </c>
      <c r="AE380">
        <v>30</v>
      </c>
      <c r="AF380" t="s">
        <v>1666</v>
      </c>
      <c r="AG380">
        <v>1.5</v>
      </c>
      <c r="AH380">
        <v>999</v>
      </c>
      <c r="AI380" t="s">
        <v>1859</v>
      </c>
      <c r="AJ380" t="s">
        <v>2011</v>
      </c>
      <c r="AK380">
        <v>2</v>
      </c>
      <c r="AL380" t="s">
        <v>1701</v>
      </c>
      <c r="AM380">
        <v>999</v>
      </c>
      <c r="AN380">
        <v>999</v>
      </c>
      <c r="AO380">
        <v>999</v>
      </c>
      <c r="AP380">
        <v>999</v>
      </c>
      <c r="AQ380">
        <v>999</v>
      </c>
    </row>
    <row r="381" spans="2:43" ht="15">
      <c r="B381" t="s">
        <v>78</v>
      </c>
      <c r="C381">
        <v>17361</v>
      </c>
      <c r="D381" s="5">
        <v>7031</v>
      </c>
      <c r="E381" t="s">
        <v>917</v>
      </c>
      <c r="F381">
        <v>13101</v>
      </c>
      <c r="I381">
        <v>999</v>
      </c>
      <c r="J381" t="s">
        <v>770</v>
      </c>
      <c r="L381">
        <v>2002</v>
      </c>
      <c r="M381">
        <v>2.5</v>
      </c>
      <c r="O381" t="s">
        <v>1664</v>
      </c>
      <c r="R381">
        <v>48720</v>
      </c>
      <c r="S381" t="s">
        <v>2006</v>
      </c>
      <c r="T381" t="s">
        <v>2012</v>
      </c>
      <c r="Y381">
        <v>1</v>
      </c>
      <c r="AB381" t="s">
        <v>1616</v>
      </c>
      <c r="AC381">
        <v>60</v>
      </c>
      <c r="AD381" t="s">
        <v>1617</v>
      </c>
      <c r="AE381">
        <v>30</v>
      </c>
      <c r="AF381" t="s">
        <v>1666</v>
      </c>
      <c r="AG381">
        <v>1.4</v>
      </c>
      <c r="AH381">
        <v>999</v>
      </c>
      <c r="AI381" t="s">
        <v>1859</v>
      </c>
      <c r="AJ381" t="s">
        <v>2011</v>
      </c>
      <c r="AK381">
        <v>2</v>
      </c>
      <c r="AL381" t="s">
        <v>1701</v>
      </c>
      <c r="AM381">
        <v>999</v>
      </c>
      <c r="AN381">
        <v>999</v>
      </c>
      <c r="AO381">
        <v>999</v>
      </c>
      <c r="AP381">
        <v>999</v>
      </c>
      <c r="AQ381">
        <v>999</v>
      </c>
    </row>
    <row r="382" spans="2:43" ht="15">
      <c r="B382" t="s">
        <v>78</v>
      </c>
      <c r="C382">
        <v>17361</v>
      </c>
      <c r="D382" s="5">
        <v>7031</v>
      </c>
      <c r="E382" t="s">
        <v>917</v>
      </c>
      <c r="F382">
        <v>13102</v>
      </c>
      <c r="I382">
        <v>999</v>
      </c>
      <c r="J382" t="s">
        <v>770</v>
      </c>
      <c r="L382">
        <v>2002</v>
      </c>
      <c r="M382">
        <v>3</v>
      </c>
      <c r="O382" t="s">
        <v>1664</v>
      </c>
      <c r="R382">
        <v>47880</v>
      </c>
      <c r="S382" t="s">
        <v>2006</v>
      </c>
      <c r="T382" t="s">
        <v>2012</v>
      </c>
      <c r="Y382">
        <v>1</v>
      </c>
      <c r="AB382" t="s">
        <v>1616</v>
      </c>
      <c r="AC382">
        <v>60</v>
      </c>
      <c r="AD382" t="s">
        <v>1617</v>
      </c>
      <c r="AE382">
        <v>30</v>
      </c>
      <c r="AF382" t="s">
        <v>1666</v>
      </c>
      <c r="AG382">
        <v>1.4</v>
      </c>
      <c r="AH382">
        <v>999</v>
      </c>
      <c r="AI382" t="s">
        <v>1859</v>
      </c>
      <c r="AJ382" t="s">
        <v>2011</v>
      </c>
      <c r="AK382">
        <v>2</v>
      </c>
      <c r="AL382" t="s">
        <v>1701</v>
      </c>
      <c r="AM382">
        <v>999</v>
      </c>
      <c r="AN382">
        <v>999</v>
      </c>
      <c r="AO382">
        <v>999</v>
      </c>
      <c r="AP382">
        <v>999</v>
      </c>
      <c r="AQ382">
        <v>999</v>
      </c>
    </row>
    <row r="383" spans="2:43" ht="15">
      <c r="B383" t="s">
        <v>78</v>
      </c>
      <c r="C383">
        <v>17361</v>
      </c>
      <c r="D383" s="5">
        <v>7031</v>
      </c>
      <c r="E383" t="s">
        <v>917</v>
      </c>
      <c r="F383">
        <v>13103</v>
      </c>
      <c r="I383">
        <v>999</v>
      </c>
      <c r="J383" t="s">
        <v>770</v>
      </c>
      <c r="L383">
        <v>2002</v>
      </c>
      <c r="M383">
        <v>4</v>
      </c>
      <c r="O383" t="s">
        <v>1664</v>
      </c>
      <c r="R383">
        <v>36120</v>
      </c>
      <c r="S383" t="s">
        <v>2006</v>
      </c>
      <c r="T383" t="s">
        <v>2012</v>
      </c>
      <c r="Y383">
        <v>1</v>
      </c>
      <c r="AB383" t="s">
        <v>1616</v>
      </c>
      <c r="AC383">
        <v>60</v>
      </c>
      <c r="AD383" t="s">
        <v>1617</v>
      </c>
      <c r="AE383">
        <v>30</v>
      </c>
      <c r="AF383" t="s">
        <v>1666</v>
      </c>
      <c r="AG383">
        <v>1.4</v>
      </c>
      <c r="AH383">
        <v>999</v>
      </c>
      <c r="AI383" t="s">
        <v>1859</v>
      </c>
      <c r="AJ383" t="s">
        <v>2011</v>
      </c>
      <c r="AK383">
        <v>2</v>
      </c>
      <c r="AL383" t="s">
        <v>1701</v>
      </c>
      <c r="AM383">
        <v>999</v>
      </c>
      <c r="AN383">
        <v>999</v>
      </c>
      <c r="AO383">
        <v>999</v>
      </c>
      <c r="AP383">
        <v>999</v>
      </c>
      <c r="AQ383">
        <v>999</v>
      </c>
    </row>
    <row r="384" spans="2:43" ht="15">
      <c r="B384" t="s">
        <v>78</v>
      </c>
      <c r="C384">
        <v>17361</v>
      </c>
      <c r="D384" s="5">
        <v>7031</v>
      </c>
      <c r="E384" t="s">
        <v>917</v>
      </c>
      <c r="F384">
        <v>13104</v>
      </c>
      <c r="I384">
        <v>999</v>
      </c>
      <c r="J384" t="s">
        <v>770</v>
      </c>
      <c r="L384">
        <v>2002</v>
      </c>
      <c r="M384">
        <v>5</v>
      </c>
      <c r="O384" t="s">
        <v>1664</v>
      </c>
      <c r="R384">
        <v>39960</v>
      </c>
      <c r="S384" t="s">
        <v>2006</v>
      </c>
      <c r="T384" t="s">
        <v>2012</v>
      </c>
      <c r="Y384">
        <v>1</v>
      </c>
      <c r="AB384" t="s">
        <v>1616</v>
      </c>
      <c r="AC384">
        <v>60</v>
      </c>
      <c r="AD384" t="s">
        <v>1617</v>
      </c>
      <c r="AE384">
        <v>30</v>
      </c>
      <c r="AF384" t="s">
        <v>1666</v>
      </c>
      <c r="AG384">
        <v>1.2</v>
      </c>
      <c r="AH384">
        <v>999</v>
      </c>
      <c r="AI384" t="s">
        <v>1859</v>
      </c>
      <c r="AJ384" t="s">
        <v>2011</v>
      </c>
      <c r="AK384">
        <v>2</v>
      </c>
      <c r="AL384" t="s">
        <v>1701</v>
      </c>
      <c r="AM384">
        <v>999</v>
      </c>
      <c r="AN384">
        <v>999</v>
      </c>
      <c r="AO384">
        <v>999</v>
      </c>
      <c r="AP384">
        <v>999</v>
      </c>
      <c r="AQ384">
        <v>999</v>
      </c>
    </row>
    <row r="385" spans="2:46" ht="15">
      <c r="B385" t="s">
        <v>78</v>
      </c>
      <c r="C385">
        <v>17361</v>
      </c>
      <c r="D385" s="5">
        <v>7031</v>
      </c>
      <c r="E385" t="s">
        <v>917</v>
      </c>
      <c r="F385">
        <v>13105</v>
      </c>
      <c r="I385">
        <v>999</v>
      </c>
      <c r="J385" t="s">
        <v>770</v>
      </c>
      <c r="L385">
        <v>2002</v>
      </c>
      <c r="M385">
        <v>9</v>
      </c>
      <c r="O385" t="s">
        <v>1664</v>
      </c>
      <c r="R385">
        <v>44940</v>
      </c>
      <c r="S385" t="s">
        <v>2006</v>
      </c>
      <c r="T385" t="s">
        <v>2012</v>
      </c>
      <c r="Y385">
        <v>1</v>
      </c>
      <c r="AB385" t="s">
        <v>1616</v>
      </c>
      <c r="AC385">
        <v>60</v>
      </c>
      <c r="AD385" t="s">
        <v>1617</v>
      </c>
      <c r="AE385">
        <v>30</v>
      </c>
      <c r="AF385" t="s">
        <v>1666</v>
      </c>
      <c r="AG385">
        <v>1.4</v>
      </c>
      <c r="AH385">
        <v>999</v>
      </c>
      <c r="AI385" t="s">
        <v>1859</v>
      </c>
      <c r="AJ385" t="s">
        <v>2011</v>
      </c>
      <c r="AK385">
        <v>2</v>
      </c>
      <c r="AL385" t="s">
        <v>1701</v>
      </c>
      <c r="AM385">
        <v>999</v>
      </c>
      <c r="AN385">
        <v>999</v>
      </c>
      <c r="AO385">
        <v>999</v>
      </c>
      <c r="AP385">
        <v>999</v>
      </c>
      <c r="AQ385">
        <v>999</v>
      </c>
    </row>
    <row r="386" spans="2:46" ht="15">
      <c r="B386" t="s">
        <v>78</v>
      </c>
      <c r="C386">
        <v>17361</v>
      </c>
      <c r="D386" s="5">
        <v>7031</v>
      </c>
      <c r="E386" t="s">
        <v>917</v>
      </c>
      <c r="F386">
        <v>13106</v>
      </c>
      <c r="I386">
        <v>999</v>
      </c>
      <c r="J386" t="s">
        <v>770</v>
      </c>
      <c r="L386">
        <v>2002</v>
      </c>
      <c r="M386">
        <v>12</v>
      </c>
      <c r="O386" t="s">
        <v>1664</v>
      </c>
      <c r="R386">
        <v>47880</v>
      </c>
      <c r="S386" t="s">
        <v>2006</v>
      </c>
      <c r="T386" t="s">
        <v>2012</v>
      </c>
      <c r="Y386">
        <v>1</v>
      </c>
      <c r="AB386" t="s">
        <v>1616</v>
      </c>
      <c r="AC386">
        <v>60</v>
      </c>
      <c r="AD386" t="s">
        <v>1617</v>
      </c>
      <c r="AE386">
        <v>30</v>
      </c>
      <c r="AF386" t="s">
        <v>1666</v>
      </c>
      <c r="AG386">
        <v>1.4</v>
      </c>
      <c r="AH386">
        <v>999</v>
      </c>
      <c r="AI386" t="s">
        <v>1859</v>
      </c>
      <c r="AJ386" t="s">
        <v>2011</v>
      </c>
      <c r="AK386">
        <v>2</v>
      </c>
      <c r="AL386" t="s">
        <v>1701</v>
      </c>
      <c r="AM386">
        <v>999</v>
      </c>
      <c r="AN386">
        <v>999</v>
      </c>
      <c r="AO386">
        <v>999</v>
      </c>
      <c r="AP386">
        <v>999</v>
      </c>
      <c r="AQ386">
        <v>999</v>
      </c>
    </row>
    <row r="387" spans="2:46" ht="15">
      <c r="B387" t="s">
        <v>78</v>
      </c>
      <c r="C387">
        <v>17361</v>
      </c>
      <c r="D387" s="5">
        <v>7031</v>
      </c>
      <c r="E387" t="s">
        <v>917</v>
      </c>
      <c r="F387">
        <v>13107</v>
      </c>
      <c r="I387">
        <v>999</v>
      </c>
      <c r="J387" t="s">
        <v>770</v>
      </c>
      <c r="L387">
        <v>2002</v>
      </c>
      <c r="M387">
        <v>15</v>
      </c>
      <c r="O387" t="s">
        <v>1664</v>
      </c>
      <c r="R387">
        <v>52920</v>
      </c>
      <c r="S387" t="s">
        <v>2006</v>
      </c>
      <c r="T387" t="s">
        <v>2012</v>
      </c>
      <c r="Y387">
        <v>1</v>
      </c>
      <c r="AB387" t="s">
        <v>1616</v>
      </c>
      <c r="AC387">
        <v>60</v>
      </c>
      <c r="AD387" t="s">
        <v>1617</v>
      </c>
      <c r="AE387">
        <v>30</v>
      </c>
      <c r="AF387" t="s">
        <v>1666</v>
      </c>
      <c r="AG387">
        <v>1.4</v>
      </c>
      <c r="AH387">
        <v>999</v>
      </c>
      <c r="AI387" t="s">
        <v>1859</v>
      </c>
      <c r="AJ387" t="s">
        <v>2011</v>
      </c>
      <c r="AK387">
        <v>2</v>
      </c>
      <c r="AL387" t="s">
        <v>1701</v>
      </c>
      <c r="AM387">
        <v>999</v>
      </c>
      <c r="AN387">
        <v>999</v>
      </c>
      <c r="AO387">
        <v>999</v>
      </c>
      <c r="AP387">
        <v>999</v>
      </c>
      <c r="AQ387">
        <v>999</v>
      </c>
    </row>
    <row r="388" spans="2:46" ht="15">
      <c r="B388" t="s">
        <v>78</v>
      </c>
      <c r="C388">
        <v>17361</v>
      </c>
      <c r="D388" s="5">
        <v>7031</v>
      </c>
      <c r="E388" t="s">
        <v>917</v>
      </c>
      <c r="F388">
        <v>13100</v>
      </c>
      <c r="I388">
        <v>999</v>
      </c>
      <c r="J388" t="s">
        <v>770</v>
      </c>
      <c r="L388">
        <v>2002</v>
      </c>
      <c r="M388">
        <v>2</v>
      </c>
      <c r="O388" t="s">
        <v>1664</v>
      </c>
      <c r="R388">
        <v>27600</v>
      </c>
      <c r="S388" t="s">
        <v>2006</v>
      </c>
      <c r="T388" t="s">
        <v>2012</v>
      </c>
      <c r="Y388">
        <v>1</v>
      </c>
      <c r="AB388" t="s">
        <v>1616</v>
      </c>
      <c r="AC388">
        <v>100</v>
      </c>
      <c r="AD388" t="s">
        <v>1617</v>
      </c>
      <c r="AE388">
        <v>60</v>
      </c>
      <c r="AF388" t="s">
        <v>1666</v>
      </c>
      <c r="AG388">
        <v>1.5</v>
      </c>
      <c r="AH388">
        <v>999</v>
      </c>
      <c r="AI388" t="s">
        <v>1859</v>
      </c>
      <c r="AJ388" t="s">
        <v>2011</v>
      </c>
      <c r="AK388">
        <v>2</v>
      </c>
      <c r="AL388" t="s">
        <v>1701</v>
      </c>
      <c r="AM388">
        <v>999</v>
      </c>
      <c r="AN388">
        <v>999</v>
      </c>
      <c r="AO388">
        <v>999</v>
      </c>
      <c r="AP388">
        <v>999</v>
      </c>
      <c r="AQ388">
        <v>999</v>
      </c>
    </row>
    <row r="389" spans="2:46" ht="15">
      <c r="B389" t="s">
        <v>78</v>
      </c>
      <c r="C389">
        <v>17361</v>
      </c>
      <c r="D389" s="5">
        <v>7031</v>
      </c>
      <c r="E389" t="s">
        <v>917</v>
      </c>
      <c r="F389">
        <v>13101</v>
      </c>
      <c r="I389">
        <v>999</v>
      </c>
      <c r="J389" t="s">
        <v>770</v>
      </c>
      <c r="L389">
        <v>2002</v>
      </c>
      <c r="M389">
        <v>2.5</v>
      </c>
      <c r="O389" t="s">
        <v>1664</v>
      </c>
      <c r="R389">
        <v>22200</v>
      </c>
      <c r="S389" t="s">
        <v>2006</v>
      </c>
      <c r="T389" t="s">
        <v>2012</v>
      </c>
      <c r="Y389">
        <v>1</v>
      </c>
      <c r="AB389" t="s">
        <v>1616</v>
      </c>
      <c r="AC389">
        <v>100</v>
      </c>
      <c r="AD389" t="s">
        <v>1617</v>
      </c>
      <c r="AE389">
        <v>60</v>
      </c>
      <c r="AF389" t="s">
        <v>1666</v>
      </c>
      <c r="AG389">
        <v>1.5</v>
      </c>
      <c r="AH389">
        <v>999</v>
      </c>
      <c r="AI389" t="s">
        <v>1859</v>
      </c>
      <c r="AJ389" t="s">
        <v>2011</v>
      </c>
      <c r="AK389">
        <v>2</v>
      </c>
      <c r="AL389" t="s">
        <v>1701</v>
      </c>
      <c r="AM389">
        <v>999</v>
      </c>
      <c r="AN389">
        <v>999</v>
      </c>
      <c r="AO389">
        <v>999</v>
      </c>
      <c r="AP389">
        <v>999</v>
      </c>
      <c r="AQ389">
        <v>999</v>
      </c>
    </row>
    <row r="390" spans="2:46" ht="15">
      <c r="B390" t="s">
        <v>78</v>
      </c>
      <c r="C390">
        <v>17361</v>
      </c>
      <c r="D390" s="5">
        <v>7031</v>
      </c>
      <c r="E390" t="s">
        <v>917</v>
      </c>
      <c r="F390">
        <v>13102</v>
      </c>
      <c r="I390">
        <v>999</v>
      </c>
      <c r="J390" t="s">
        <v>770</v>
      </c>
      <c r="L390">
        <v>2002</v>
      </c>
      <c r="M390">
        <v>3</v>
      </c>
      <c r="O390" t="s">
        <v>1664</v>
      </c>
      <c r="R390">
        <v>22960</v>
      </c>
      <c r="S390" t="s">
        <v>2006</v>
      </c>
      <c r="T390" t="s">
        <v>2012</v>
      </c>
      <c r="Y390">
        <v>1</v>
      </c>
      <c r="AB390" t="s">
        <v>1616</v>
      </c>
      <c r="AC390">
        <v>100</v>
      </c>
      <c r="AD390" t="s">
        <v>1617</v>
      </c>
      <c r="AE390">
        <v>60</v>
      </c>
      <c r="AF390" t="s">
        <v>1666</v>
      </c>
      <c r="AG390">
        <v>1.4</v>
      </c>
      <c r="AH390">
        <v>999</v>
      </c>
      <c r="AI390" t="s">
        <v>1859</v>
      </c>
      <c r="AJ390" t="s">
        <v>2011</v>
      </c>
      <c r="AK390">
        <v>2</v>
      </c>
      <c r="AL390" t="s">
        <v>1701</v>
      </c>
      <c r="AM390">
        <v>999</v>
      </c>
      <c r="AN390">
        <v>999</v>
      </c>
      <c r="AO390">
        <v>999</v>
      </c>
      <c r="AP390">
        <v>999</v>
      </c>
      <c r="AQ390">
        <v>999</v>
      </c>
    </row>
    <row r="391" spans="2:46" ht="15">
      <c r="B391" t="s">
        <v>78</v>
      </c>
      <c r="C391">
        <v>17361</v>
      </c>
      <c r="D391" s="5">
        <v>7031</v>
      </c>
      <c r="E391" t="s">
        <v>917</v>
      </c>
      <c r="F391">
        <v>13103</v>
      </c>
      <c r="I391">
        <v>999</v>
      </c>
      <c r="J391" t="s">
        <v>770</v>
      </c>
      <c r="L391">
        <v>2002</v>
      </c>
      <c r="M391">
        <v>4</v>
      </c>
      <c r="O391" t="s">
        <v>1664</v>
      </c>
      <c r="R391">
        <v>28200</v>
      </c>
      <c r="S391" t="s">
        <v>2006</v>
      </c>
      <c r="T391" t="s">
        <v>2012</v>
      </c>
      <c r="Y391">
        <v>1</v>
      </c>
      <c r="AB391" t="s">
        <v>1616</v>
      </c>
      <c r="AC391">
        <v>100</v>
      </c>
      <c r="AD391" t="s">
        <v>1617</v>
      </c>
      <c r="AE391">
        <v>60</v>
      </c>
      <c r="AF391" t="s">
        <v>1666</v>
      </c>
      <c r="AG391">
        <v>1.5</v>
      </c>
      <c r="AH391">
        <v>999</v>
      </c>
      <c r="AI391" t="s">
        <v>1859</v>
      </c>
      <c r="AJ391" t="s">
        <v>2011</v>
      </c>
      <c r="AK391">
        <v>2</v>
      </c>
      <c r="AL391" t="s">
        <v>1701</v>
      </c>
      <c r="AM391">
        <v>999</v>
      </c>
      <c r="AN391">
        <v>999</v>
      </c>
      <c r="AO391">
        <v>999</v>
      </c>
      <c r="AP391">
        <v>999</v>
      </c>
      <c r="AQ391">
        <v>999</v>
      </c>
    </row>
    <row r="392" spans="2:46" ht="15">
      <c r="B392" t="s">
        <v>78</v>
      </c>
      <c r="C392">
        <v>17361</v>
      </c>
      <c r="D392" s="5">
        <v>7031</v>
      </c>
      <c r="E392" t="s">
        <v>917</v>
      </c>
      <c r="F392">
        <v>13104</v>
      </c>
      <c r="I392">
        <v>999</v>
      </c>
      <c r="J392" t="s">
        <v>770</v>
      </c>
      <c r="L392">
        <v>2002</v>
      </c>
      <c r="M392">
        <v>5</v>
      </c>
      <c r="O392" t="s">
        <v>1664</v>
      </c>
      <c r="R392">
        <v>26880</v>
      </c>
      <c r="S392" t="s">
        <v>2006</v>
      </c>
      <c r="T392" t="s">
        <v>2012</v>
      </c>
      <c r="Y392">
        <v>1</v>
      </c>
      <c r="AB392" t="s">
        <v>1616</v>
      </c>
      <c r="AC392">
        <v>100</v>
      </c>
      <c r="AD392" t="s">
        <v>1617</v>
      </c>
      <c r="AE392">
        <v>60</v>
      </c>
      <c r="AF392" t="s">
        <v>1666</v>
      </c>
      <c r="AG392">
        <v>1.2</v>
      </c>
      <c r="AH392">
        <v>999</v>
      </c>
      <c r="AI392" t="s">
        <v>1859</v>
      </c>
      <c r="AJ392" t="s">
        <v>2011</v>
      </c>
      <c r="AK392">
        <v>2</v>
      </c>
      <c r="AL392" t="s">
        <v>1701</v>
      </c>
      <c r="AM392">
        <v>999</v>
      </c>
      <c r="AN392">
        <v>999</v>
      </c>
      <c r="AO392">
        <v>999</v>
      </c>
      <c r="AP392">
        <v>999</v>
      </c>
      <c r="AQ392">
        <v>999</v>
      </c>
    </row>
    <row r="393" spans="2:46" ht="15">
      <c r="B393" t="s">
        <v>78</v>
      </c>
      <c r="C393">
        <v>17361</v>
      </c>
      <c r="D393" s="5">
        <v>7031</v>
      </c>
      <c r="E393" t="s">
        <v>917</v>
      </c>
      <c r="F393">
        <v>13105</v>
      </c>
      <c r="I393">
        <v>999</v>
      </c>
      <c r="J393" t="s">
        <v>770</v>
      </c>
      <c r="L393">
        <v>2002</v>
      </c>
      <c r="M393">
        <v>9</v>
      </c>
      <c r="O393" t="s">
        <v>1664</v>
      </c>
      <c r="R393">
        <v>32640</v>
      </c>
      <c r="S393" t="s">
        <v>2006</v>
      </c>
      <c r="T393" t="s">
        <v>2012</v>
      </c>
      <c r="Y393">
        <v>1</v>
      </c>
      <c r="AB393" t="s">
        <v>1616</v>
      </c>
      <c r="AC393">
        <v>100</v>
      </c>
      <c r="AD393" t="s">
        <v>1617</v>
      </c>
      <c r="AE393">
        <v>60</v>
      </c>
      <c r="AF393" t="s">
        <v>1666</v>
      </c>
      <c r="AG393">
        <v>1.7</v>
      </c>
      <c r="AH393">
        <v>999</v>
      </c>
      <c r="AI393" t="s">
        <v>1859</v>
      </c>
      <c r="AJ393" t="s">
        <v>2011</v>
      </c>
      <c r="AK393">
        <v>2</v>
      </c>
      <c r="AL393" t="s">
        <v>1701</v>
      </c>
      <c r="AM393">
        <v>999</v>
      </c>
      <c r="AN393">
        <v>999</v>
      </c>
      <c r="AO393">
        <v>999</v>
      </c>
      <c r="AP393">
        <v>999</v>
      </c>
      <c r="AQ393">
        <v>999</v>
      </c>
    </row>
    <row r="394" spans="2:46" ht="15">
      <c r="B394" t="s">
        <v>78</v>
      </c>
      <c r="C394">
        <v>17361</v>
      </c>
      <c r="D394" s="5">
        <v>7031</v>
      </c>
      <c r="E394" t="s">
        <v>917</v>
      </c>
      <c r="F394">
        <v>13106</v>
      </c>
      <c r="I394">
        <v>999</v>
      </c>
      <c r="J394" t="s">
        <v>770</v>
      </c>
      <c r="L394">
        <v>2002</v>
      </c>
      <c r="M394">
        <v>12</v>
      </c>
      <c r="O394" t="s">
        <v>1664</v>
      </c>
      <c r="R394">
        <v>18200</v>
      </c>
      <c r="S394" t="s">
        <v>2006</v>
      </c>
      <c r="T394" t="s">
        <v>2012</v>
      </c>
      <c r="Y394">
        <v>1</v>
      </c>
      <c r="AB394" t="s">
        <v>1616</v>
      </c>
      <c r="AC394">
        <v>100</v>
      </c>
      <c r="AD394" t="s">
        <v>1617</v>
      </c>
      <c r="AE394">
        <v>60</v>
      </c>
      <c r="AF394" t="s">
        <v>1666</v>
      </c>
      <c r="AG394">
        <v>1.3</v>
      </c>
      <c r="AH394">
        <v>999</v>
      </c>
      <c r="AI394" t="s">
        <v>1859</v>
      </c>
      <c r="AJ394" t="s">
        <v>2011</v>
      </c>
      <c r="AK394">
        <v>2</v>
      </c>
      <c r="AL394" t="s">
        <v>1701</v>
      </c>
      <c r="AM394">
        <v>999</v>
      </c>
      <c r="AN394">
        <v>999</v>
      </c>
      <c r="AO394">
        <v>999</v>
      </c>
      <c r="AP394">
        <v>999</v>
      </c>
      <c r="AQ394">
        <v>999</v>
      </c>
    </row>
    <row r="395" spans="2:46" ht="15">
      <c r="B395" t="s">
        <v>78</v>
      </c>
      <c r="C395">
        <v>17361</v>
      </c>
      <c r="D395" s="5">
        <v>7031</v>
      </c>
      <c r="E395" t="s">
        <v>917</v>
      </c>
      <c r="F395">
        <v>13107</v>
      </c>
      <c r="I395">
        <v>999</v>
      </c>
      <c r="J395" t="s">
        <v>770</v>
      </c>
      <c r="L395">
        <v>2002</v>
      </c>
      <c r="M395">
        <v>15</v>
      </c>
      <c r="O395" t="s">
        <v>1664</v>
      </c>
      <c r="R395">
        <v>34800</v>
      </c>
      <c r="S395" t="s">
        <v>2006</v>
      </c>
      <c r="T395" t="s">
        <v>2012</v>
      </c>
      <c r="Y395">
        <v>1</v>
      </c>
      <c r="AB395" t="s">
        <v>1616</v>
      </c>
      <c r="AC395">
        <v>100</v>
      </c>
      <c r="AD395" t="s">
        <v>1617</v>
      </c>
      <c r="AE395">
        <v>60</v>
      </c>
      <c r="AF395" t="s">
        <v>1666</v>
      </c>
      <c r="AG395">
        <v>1.5</v>
      </c>
      <c r="AH395">
        <v>999</v>
      </c>
      <c r="AI395" t="s">
        <v>1859</v>
      </c>
      <c r="AJ395" t="s">
        <v>2011</v>
      </c>
      <c r="AK395">
        <v>2</v>
      </c>
      <c r="AL395" t="s">
        <v>1701</v>
      </c>
      <c r="AM395">
        <v>999</v>
      </c>
      <c r="AN395">
        <v>999</v>
      </c>
      <c r="AO395">
        <v>999</v>
      </c>
      <c r="AP395">
        <v>999</v>
      </c>
      <c r="AQ395">
        <v>999</v>
      </c>
    </row>
    <row r="396" spans="2:46" ht="15">
      <c r="B396" t="s">
        <v>41</v>
      </c>
      <c r="C396">
        <v>17107</v>
      </c>
      <c r="D396" s="6">
        <v>7035</v>
      </c>
      <c r="E396" t="s">
        <v>2013</v>
      </c>
      <c r="F396">
        <v>11492</v>
      </c>
      <c r="I396" t="s">
        <v>2014</v>
      </c>
      <c r="J396" t="s">
        <v>1847</v>
      </c>
      <c r="L396">
        <v>2003</v>
      </c>
      <c r="M396">
        <v>6</v>
      </c>
      <c r="O396" t="s">
        <v>2015</v>
      </c>
      <c r="R396">
        <v>3.6</v>
      </c>
      <c r="S396" t="s">
        <v>2016</v>
      </c>
      <c r="T396" t="s">
        <v>1705</v>
      </c>
      <c r="U396">
        <v>999</v>
      </c>
      <c r="V396">
        <v>999</v>
      </c>
      <c r="W396">
        <v>0.14000000000000001</v>
      </c>
      <c r="X396">
        <v>999</v>
      </c>
      <c r="Y396">
        <v>4</v>
      </c>
      <c r="Z396">
        <f>4722+278</f>
        <v>5000</v>
      </c>
      <c r="AB396" t="s">
        <v>1616</v>
      </c>
      <c r="AC396">
        <v>10</v>
      </c>
      <c r="AD396" t="s">
        <v>1617</v>
      </c>
      <c r="AE396">
        <v>0</v>
      </c>
      <c r="AF396" t="s">
        <v>1666</v>
      </c>
      <c r="AG396">
        <f>AVERAGE(0.98,1.04)</f>
        <v>1.01</v>
      </c>
      <c r="AH396" t="s">
        <v>2017</v>
      </c>
      <c r="AI396" t="s">
        <v>1667</v>
      </c>
      <c r="AJ396" t="s">
        <v>1682</v>
      </c>
      <c r="AK396">
        <v>1</v>
      </c>
      <c r="AL396" t="s">
        <v>710</v>
      </c>
      <c r="AM396" t="s">
        <v>2018</v>
      </c>
      <c r="AN396" t="s">
        <v>2019</v>
      </c>
      <c r="AO396" t="s">
        <v>2020</v>
      </c>
      <c r="AP396">
        <v>999</v>
      </c>
      <c r="AQ396">
        <v>999</v>
      </c>
      <c r="AR396" t="s">
        <v>1668</v>
      </c>
      <c r="AT396" t="s">
        <v>2021</v>
      </c>
    </row>
    <row r="397" spans="2:46" ht="15">
      <c r="B397" t="s">
        <v>41</v>
      </c>
      <c r="C397">
        <v>17107</v>
      </c>
      <c r="D397" s="6">
        <v>7035</v>
      </c>
      <c r="E397" t="s">
        <v>2013</v>
      </c>
      <c r="F397">
        <v>11492</v>
      </c>
      <c r="I397" t="s">
        <v>2014</v>
      </c>
      <c r="J397" t="s">
        <v>1847</v>
      </c>
      <c r="L397">
        <v>2003</v>
      </c>
      <c r="M397">
        <v>6</v>
      </c>
      <c r="O397" t="s">
        <v>2015</v>
      </c>
      <c r="R397">
        <v>3.18</v>
      </c>
      <c r="S397" t="s">
        <v>2016</v>
      </c>
      <c r="T397" t="s">
        <v>1705</v>
      </c>
      <c r="U397">
        <v>999</v>
      </c>
      <c r="V397">
        <v>999</v>
      </c>
      <c r="W397">
        <v>0.11</v>
      </c>
      <c r="X397">
        <v>999</v>
      </c>
      <c r="Y397">
        <v>4</v>
      </c>
      <c r="Z397">
        <f>4722+278</f>
        <v>5000</v>
      </c>
      <c r="AB397" t="s">
        <v>1616</v>
      </c>
      <c r="AC397">
        <v>20</v>
      </c>
      <c r="AD397" t="s">
        <v>1617</v>
      </c>
      <c r="AE397">
        <v>10</v>
      </c>
      <c r="AF397" t="s">
        <v>1666</v>
      </c>
      <c r="AG397">
        <f>AVERAGE(0.98,1.02)</f>
        <v>1</v>
      </c>
      <c r="AH397" t="s">
        <v>2022</v>
      </c>
      <c r="AI397" t="s">
        <v>1667</v>
      </c>
      <c r="AJ397" t="s">
        <v>1682</v>
      </c>
      <c r="AK397">
        <v>1</v>
      </c>
      <c r="AL397" t="s">
        <v>710</v>
      </c>
      <c r="AM397" t="s">
        <v>2018</v>
      </c>
      <c r="AN397" t="s">
        <v>2019</v>
      </c>
      <c r="AO397" t="s">
        <v>2020</v>
      </c>
      <c r="AP397">
        <v>999</v>
      </c>
      <c r="AQ397">
        <v>999</v>
      </c>
      <c r="AR397" t="s">
        <v>1668</v>
      </c>
      <c r="AT397" t="s">
        <v>2021</v>
      </c>
    </row>
    <row r="398" spans="2:46" ht="15">
      <c r="B398" t="s">
        <v>41</v>
      </c>
      <c r="C398">
        <v>17107</v>
      </c>
      <c r="D398" s="6">
        <v>7035</v>
      </c>
      <c r="E398" t="s">
        <v>2013</v>
      </c>
      <c r="F398">
        <v>11492</v>
      </c>
      <c r="I398" t="s">
        <v>2014</v>
      </c>
      <c r="J398" t="s">
        <v>1847</v>
      </c>
      <c r="L398">
        <v>2003</v>
      </c>
      <c r="M398">
        <v>6</v>
      </c>
      <c r="O398" t="s">
        <v>2015</v>
      </c>
      <c r="R398">
        <v>2.88</v>
      </c>
      <c r="S398" t="s">
        <v>2016</v>
      </c>
      <c r="T398" t="s">
        <v>1705</v>
      </c>
      <c r="U398">
        <v>999</v>
      </c>
      <c r="V398">
        <v>999</v>
      </c>
      <c r="W398">
        <v>0.1</v>
      </c>
      <c r="X398">
        <v>999</v>
      </c>
      <c r="Y398">
        <v>4</v>
      </c>
      <c r="Z398">
        <f>4722+278</f>
        <v>5000</v>
      </c>
      <c r="AB398" t="s">
        <v>1616</v>
      </c>
      <c r="AC398">
        <v>30</v>
      </c>
      <c r="AD398" t="s">
        <v>1617</v>
      </c>
      <c r="AE398">
        <v>20</v>
      </c>
      <c r="AF398" t="s">
        <v>1666</v>
      </c>
      <c r="AG398">
        <f>AVERAGE(0.91,0.95)</f>
        <v>0.92999999999999994</v>
      </c>
      <c r="AH398" t="s">
        <v>2023</v>
      </c>
      <c r="AI398" t="s">
        <v>1667</v>
      </c>
      <c r="AJ398" t="s">
        <v>1682</v>
      </c>
      <c r="AK398">
        <v>1</v>
      </c>
      <c r="AL398" t="s">
        <v>710</v>
      </c>
      <c r="AM398" t="s">
        <v>2018</v>
      </c>
      <c r="AN398" t="s">
        <v>2019</v>
      </c>
      <c r="AO398" t="s">
        <v>2020</v>
      </c>
      <c r="AP398">
        <v>999</v>
      </c>
      <c r="AQ398">
        <v>999</v>
      </c>
      <c r="AR398" t="s">
        <v>1668</v>
      </c>
      <c r="AT398" t="s">
        <v>2021</v>
      </c>
    </row>
    <row r="399" spans="2:46" ht="15">
      <c r="B399" t="s">
        <v>41</v>
      </c>
      <c r="C399">
        <v>17107</v>
      </c>
      <c r="D399" s="6">
        <v>7035</v>
      </c>
      <c r="E399" t="s">
        <v>2013</v>
      </c>
      <c r="F399">
        <v>11492</v>
      </c>
      <c r="I399" t="s">
        <v>2014</v>
      </c>
      <c r="J399" t="s">
        <v>1847</v>
      </c>
      <c r="L399">
        <v>2003</v>
      </c>
      <c r="M399">
        <v>6</v>
      </c>
      <c r="O399" t="s">
        <v>2015</v>
      </c>
      <c r="R399">
        <v>2.5</v>
      </c>
      <c r="S399" t="s">
        <v>2016</v>
      </c>
      <c r="T399" t="s">
        <v>1705</v>
      </c>
      <c r="U399">
        <v>999</v>
      </c>
      <c r="V399">
        <v>999</v>
      </c>
      <c r="W399">
        <v>0.16</v>
      </c>
      <c r="X399">
        <v>999</v>
      </c>
      <c r="Y399">
        <v>4</v>
      </c>
      <c r="Z399">
        <f>4722+278</f>
        <v>5000</v>
      </c>
      <c r="AB399" t="s">
        <v>1616</v>
      </c>
      <c r="AC399">
        <v>40</v>
      </c>
      <c r="AD399" t="s">
        <v>1617</v>
      </c>
      <c r="AE399">
        <v>30</v>
      </c>
      <c r="AF399" t="s">
        <v>1666</v>
      </c>
      <c r="AG399">
        <f>AVERAGE(0.88,0.93)</f>
        <v>0.90500000000000003</v>
      </c>
      <c r="AH399" t="s">
        <v>2024</v>
      </c>
      <c r="AI399" t="s">
        <v>1667</v>
      </c>
      <c r="AJ399" t="s">
        <v>1682</v>
      </c>
      <c r="AK399">
        <v>1</v>
      </c>
      <c r="AL399" t="s">
        <v>710</v>
      </c>
      <c r="AM399" t="s">
        <v>2018</v>
      </c>
      <c r="AN399" t="s">
        <v>2019</v>
      </c>
      <c r="AO399" t="s">
        <v>2020</v>
      </c>
      <c r="AP399">
        <v>999</v>
      </c>
      <c r="AQ399">
        <v>999</v>
      </c>
      <c r="AR399" t="s">
        <v>1668</v>
      </c>
      <c r="AT399" t="s">
        <v>2021</v>
      </c>
    </row>
    <row r="400" spans="2:46" ht="15">
      <c r="B400" t="s">
        <v>41</v>
      </c>
      <c r="C400">
        <v>17107</v>
      </c>
      <c r="D400" s="6">
        <v>7035</v>
      </c>
      <c r="E400" t="s">
        <v>2013</v>
      </c>
      <c r="F400">
        <v>11491</v>
      </c>
      <c r="I400" t="s">
        <v>2025</v>
      </c>
      <c r="J400" t="s">
        <v>779</v>
      </c>
      <c r="L400">
        <v>2003</v>
      </c>
      <c r="M400">
        <v>6</v>
      </c>
      <c r="O400" t="s">
        <v>2015</v>
      </c>
      <c r="R400">
        <v>3.7</v>
      </c>
      <c r="S400" t="s">
        <v>2016</v>
      </c>
      <c r="T400" t="s">
        <v>1705</v>
      </c>
      <c r="U400">
        <v>999</v>
      </c>
      <c r="V400">
        <v>999</v>
      </c>
      <c r="W400">
        <v>0.16</v>
      </c>
      <c r="X400">
        <v>999</v>
      </c>
      <c r="Y400">
        <v>4</v>
      </c>
      <c r="Z400">
        <v>5000</v>
      </c>
      <c r="AB400" t="s">
        <v>1616</v>
      </c>
      <c r="AC400">
        <v>10</v>
      </c>
      <c r="AD400" t="s">
        <v>1617</v>
      </c>
      <c r="AE400">
        <v>0</v>
      </c>
      <c r="AF400" t="s">
        <v>1666</v>
      </c>
      <c r="AG400">
        <f>AVERAGE(0.86,0.93)</f>
        <v>0.89500000000000002</v>
      </c>
      <c r="AH400" t="s">
        <v>2026</v>
      </c>
      <c r="AI400" t="s">
        <v>1667</v>
      </c>
      <c r="AJ400" t="s">
        <v>2027</v>
      </c>
      <c r="AK400">
        <v>2</v>
      </c>
      <c r="AL400" t="s">
        <v>710</v>
      </c>
      <c r="AM400" t="s">
        <v>2018</v>
      </c>
      <c r="AN400" t="s">
        <v>2028</v>
      </c>
      <c r="AO400" t="s">
        <v>2020</v>
      </c>
      <c r="AP400">
        <v>999</v>
      </c>
      <c r="AQ400">
        <v>999</v>
      </c>
      <c r="AR400" t="s">
        <v>1668</v>
      </c>
      <c r="AT400" t="s">
        <v>2021</v>
      </c>
    </row>
    <row r="401" spans="2:46" ht="15">
      <c r="B401" t="s">
        <v>41</v>
      </c>
      <c r="C401">
        <v>17107</v>
      </c>
      <c r="D401" s="6">
        <v>7035</v>
      </c>
      <c r="E401" t="s">
        <v>2013</v>
      </c>
      <c r="F401">
        <v>11491</v>
      </c>
      <c r="I401" t="s">
        <v>2025</v>
      </c>
      <c r="J401" t="s">
        <v>779</v>
      </c>
      <c r="L401">
        <v>2003</v>
      </c>
      <c r="M401">
        <v>6</v>
      </c>
      <c r="O401" t="s">
        <v>2015</v>
      </c>
      <c r="R401">
        <v>2.84</v>
      </c>
      <c r="S401" t="s">
        <v>2016</v>
      </c>
      <c r="T401" t="s">
        <v>1705</v>
      </c>
      <c r="U401">
        <v>999</v>
      </c>
      <c r="V401">
        <v>999</v>
      </c>
      <c r="W401">
        <v>0.13</v>
      </c>
      <c r="X401">
        <v>999</v>
      </c>
      <c r="Y401">
        <v>4</v>
      </c>
      <c r="Z401">
        <v>5000</v>
      </c>
      <c r="AB401" t="s">
        <v>1616</v>
      </c>
      <c r="AC401">
        <v>20</v>
      </c>
      <c r="AD401" t="s">
        <v>1617</v>
      </c>
      <c r="AE401">
        <v>10</v>
      </c>
      <c r="AF401" t="s">
        <v>1666</v>
      </c>
      <c r="AG401">
        <f>AVERAGE(0.92,0.91)</f>
        <v>0.91500000000000004</v>
      </c>
      <c r="AH401" t="s">
        <v>2029</v>
      </c>
      <c r="AI401" t="s">
        <v>1667</v>
      </c>
      <c r="AJ401" t="s">
        <v>2027</v>
      </c>
      <c r="AK401">
        <v>2</v>
      </c>
      <c r="AL401" t="s">
        <v>710</v>
      </c>
      <c r="AM401" t="s">
        <v>2018</v>
      </c>
      <c r="AN401" t="s">
        <v>2028</v>
      </c>
      <c r="AO401" t="s">
        <v>2020</v>
      </c>
      <c r="AP401">
        <v>999</v>
      </c>
      <c r="AQ401">
        <v>999</v>
      </c>
      <c r="AR401" t="s">
        <v>1668</v>
      </c>
      <c r="AT401" t="s">
        <v>2021</v>
      </c>
    </row>
    <row r="402" spans="2:46" ht="15">
      <c r="B402" t="s">
        <v>41</v>
      </c>
      <c r="C402">
        <v>17107</v>
      </c>
      <c r="D402" s="6">
        <v>7035</v>
      </c>
      <c r="E402" t="s">
        <v>2013</v>
      </c>
      <c r="F402">
        <v>11491</v>
      </c>
      <c r="I402" t="s">
        <v>2025</v>
      </c>
      <c r="J402" t="s">
        <v>779</v>
      </c>
      <c r="L402">
        <v>2003</v>
      </c>
      <c r="M402">
        <v>6</v>
      </c>
      <c r="O402" t="s">
        <v>2015</v>
      </c>
      <c r="R402">
        <v>2.5</v>
      </c>
      <c r="S402" t="s">
        <v>2016</v>
      </c>
      <c r="T402" t="s">
        <v>1705</v>
      </c>
      <c r="U402">
        <v>999</v>
      </c>
      <c r="V402">
        <v>999</v>
      </c>
      <c r="W402">
        <v>0.11</v>
      </c>
      <c r="X402">
        <v>999</v>
      </c>
      <c r="Y402">
        <v>4</v>
      </c>
      <c r="Z402">
        <v>5000</v>
      </c>
      <c r="AB402" t="s">
        <v>1616</v>
      </c>
      <c r="AC402">
        <v>30</v>
      </c>
      <c r="AD402" t="s">
        <v>1617</v>
      </c>
      <c r="AE402">
        <v>20</v>
      </c>
      <c r="AF402" t="s">
        <v>1666</v>
      </c>
      <c r="AG402">
        <f>AVERAGE(0.92,0.89)</f>
        <v>0.90500000000000003</v>
      </c>
      <c r="AH402" t="s">
        <v>2030</v>
      </c>
      <c r="AI402" t="s">
        <v>1667</v>
      </c>
      <c r="AJ402" t="s">
        <v>2027</v>
      </c>
      <c r="AK402">
        <v>2</v>
      </c>
      <c r="AL402" t="s">
        <v>710</v>
      </c>
      <c r="AM402" t="s">
        <v>2018</v>
      </c>
      <c r="AN402" t="s">
        <v>2028</v>
      </c>
      <c r="AO402" t="s">
        <v>2020</v>
      </c>
      <c r="AP402">
        <v>999</v>
      </c>
      <c r="AQ402">
        <v>999</v>
      </c>
      <c r="AR402" t="s">
        <v>1668</v>
      </c>
      <c r="AT402" t="s">
        <v>2021</v>
      </c>
    </row>
    <row r="403" spans="2:46" ht="15">
      <c r="B403" t="s">
        <v>41</v>
      </c>
      <c r="C403">
        <v>17107</v>
      </c>
      <c r="D403" s="6">
        <v>7035</v>
      </c>
      <c r="E403" t="s">
        <v>2013</v>
      </c>
      <c r="F403">
        <v>11491</v>
      </c>
      <c r="I403" t="s">
        <v>2025</v>
      </c>
      <c r="J403" t="s">
        <v>779</v>
      </c>
      <c r="L403">
        <v>2003</v>
      </c>
      <c r="M403">
        <v>6</v>
      </c>
      <c r="O403" t="s">
        <v>2015</v>
      </c>
      <c r="R403">
        <v>2.33</v>
      </c>
      <c r="S403" t="s">
        <v>2016</v>
      </c>
      <c r="T403" t="s">
        <v>1705</v>
      </c>
      <c r="U403">
        <v>999</v>
      </c>
      <c r="V403">
        <v>999</v>
      </c>
      <c r="W403">
        <v>0.16</v>
      </c>
      <c r="X403">
        <v>999</v>
      </c>
      <c r="Y403">
        <v>4</v>
      </c>
      <c r="Z403">
        <v>5000</v>
      </c>
      <c r="AB403" t="s">
        <v>1616</v>
      </c>
      <c r="AC403">
        <v>40</v>
      </c>
      <c r="AD403" t="s">
        <v>1617</v>
      </c>
      <c r="AE403">
        <v>30</v>
      </c>
      <c r="AF403" t="s">
        <v>1666</v>
      </c>
      <c r="AG403">
        <f>AVERAGE(0.9,0.895)</f>
        <v>0.89749999999999996</v>
      </c>
      <c r="AH403" t="s">
        <v>2031</v>
      </c>
      <c r="AI403" t="s">
        <v>1667</v>
      </c>
      <c r="AJ403" t="s">
        <v>2027</v>
      </c>
      <c r="AK403">
        <v>2</v>
      </c>
      <c r="AL403" t="s">
        <v>710</v>
      </c>
      <c r="AM403" t="s">
        <v>2018</v>
      </c>
      <c r="AN403" t="s">
        <v>2028</v>
      </c>
      <c r="AO403" t="s">
        <v>2020</v>
      </c>
      <c r="AP403">
        <v>999</v>
      </c>
      <c r="AQ403">
        <v>999</v>
      </c>
      <c r="AR403" t="s">
        <v>1668</v>
      </c>
      <c r="AT403" t="s">
        <v>2021</v>
      </c>
    </row>
    <row r="404" spans="2:46" ht="15">
      <c r="B404" t="s">
        <v>41</v>
      </c>
      <c r="C404">
        <v>15120</v>
      </c>
      <c r="D404" s="5">
        <v>7252</v>
      </c>
      <c r="E404" t="s">
        <v>922</v>
      </c>
      <c r="F404" t="s">
        <v>2032</v>
      </c>
      <c r="H404" s="4" t="s">
        <v>2032</v>
      </c>
      <c r="I404" t="s">
        <v>1928</v>
      </c>
      <c r="J404" t="s">
        <v>2033</v>
      </c>
      <c r="K404">
        <v>13</v>
      </c>
      <c r="M404">
        <v>13</v>
      </c>
      <c r="O404" t="s">
        <v>1856</v>
      </c>
      <c r="R404">
        <v>19.8</v>
      </c>
      <c r="S404" t="s">
        <v>1625</v>
      </c>
      <c r="T404" t="s">
        <v>2034</v>
      </c>
      <c r="U404">
        <v>999</v>
      </c>
      <c r="V404">
        <v>999</v>
      </c>
      <c r="W404">
        <v>1.9</v>
      </c>
      <c r="Y404">
        <v>6</v>
      </c>
      <c r="Z404">
        <v>1267</v>
      </c>
      <c r="AB404" t="s">
        <v>1627</v>
      </c>
      <c r="AC404">
        <v>0</v>
      </c>
      <c r="AD404">
        <v>999</v>
      </c>
      <c r="AE404">
        <v>999</v>
      </c>
      <c r="AF404">
        <v>999</v>
      </c>
      <c r="AG404">
        <v>999</v>
      </c>
      <c r="AH404" t="s">
        <v>1835</v>
      </c>
      <c r="AI404" t="s">
        <v>1651</v>
      </c>
      <c r="AJ404" t="s">
        <v>2035</v>
      </c>
      <c r="AK404">
        <v>1</v>
      </c>
      <c r="AL404" t="s">
        <v>710</v>
      </c>
      <c r="AM404" t="s">
        <v>2036</v>
      </c>
      <c r="AN404">
        <v>999</v>
      </c>
      <c r="AO404" t="s">
        <v>2037</v>
      </c>
      <c r="AP404">
        <v>999</v>
      </c>
      <c r="AQ404">
        <v>999</v>
      </c>
      <c r="AR404" t="s">
        <v>1668</v>
      </c>
    </row>
    <row r="405" spans="2:46" ht="15">
      <c r="B405" t="s">
        <v>41</v>
      </c>
      <c r="C405">
        <v>15120</v>
      </c>
      <c r="D405" s="5">
        <v>7252</v>
      </c>
      <c r="E405" t="s">
        <v>922</v>
      </c>
      <c r="F405" t="s">
        <v>2032</v>
      </c>
      <c r="H405" s="4" t="s">
        <v>2032</v>
      </c>
      <c r="I405" t="s">
        <v>1928</v>
      </c>
      <c r="J405" t="s">
        <v>2033</v>
      </c>
      <c r="K405">
        <v>13</v>
      </c>
      <c r="M405">
        <v>13</v>
      </c>
      <c r="O405" t="s">
        <v>1807</v>
      </c>
      <c r="R405">
        <v>5.8</v>
      </c>
      <c r="S405" t="s">
        <v>1625</v>
      </c>
      <c r="T405" t="s">
        <v>2038</v>
      </c>
      <c r="U405">
        <v>999</v>
      </c>
      <c r="V405">
        <v>999</v>
      </c>
      <c r="W405">
        <v>0.6</v>
      </c>
      <c r="Y405">
        <v>4</v>
      </c>
      <c r="Z405">
        <v>1267</v>
      </c>
      <c r="AB405">
        <v>999</v>
      </c>
      <c r="AC405">
        <v>999</v>
      </c>
      <c r="AD405">
        <v>999</v>
      </c>
      <c r="AE405">
        <v>999</v>
      </c>
      <c r="AF405">
        <v>999</v>
      </c>
      <c r="AG405">
        <v>999</v>
      </c>
      <c r="AH405" t="s">
        <v>1835</v>
      </c>
      <c r="AI405" t="s">
        <v>1651</v>
      </c>
      <c r="AJ405" t="s">
        <v>2035</v>
      </c>
      <c r="AK405">
        <v>1</v>
      </c>
      <c r="AL405" t="s">
        <v>710</v>
      </c>
      <c r="AM405" t="s">
        <v>2036</v>
      </c>
      <c r="AN405">
        <v>999</v>
      </c>
      <c r="AO405" t="s">
        <v>2037</v>
      </c>
      <c r="AP405">
        <v>999</v>
      </c>
      <c r="AQ405">
        <v>999</v>
      </c>
      <c r="AR405" t="s">
        <v>1668</v>
      </c>
    </row>
    <row r="406" spans="2:46" ht="15">
      <c r="B406" t="s">
        <v>41</v>
      </c>
      <c r="C406">
        <v>15120</v>
      </c>
      <c r="D406" s="5">
        <v>7252</v>
      </c>
      <c r="E406" t="s">
        <v>922</v>
      </c>
      <c r="F406" t="s">
        <v>2032</v>
      </c>
      <c r="H406" s="4" t="s">
        <v>2032</v>
      </c>
      <c r="I406" t="s">
        <v>1928</v>
      </c>
      <c r="J406" t="s">
        <v>2033</v>
      </c>
      <c r="K406">
        <v>13</v>
      </c>
      <c r="M406">
        <v>13</v>
      </c>
      <c r="O406" t="s">
        <v>1603</v>
      </c>
      <c r="R406">
        <v>18.7</v>
      </c>
      <c r="S406" t="s">
        <v>1625</v>
      </c>
      <c r="T406" t="s">
        <v>2038</v>
      </c>
      <c r="U406">
        <v>999</v>
      </c>
      <c r="V406">
        <v>999</v>
      </c>
      <c r="W406">
        <v>0</v>
      </c>
      <c r="Y406">
        <v>1</v>
      </c>
      <c r="Z406">
        <v>1267</v>
      </c>
      <c r="AB406" t="s">
        <v>1616</v>
      </c>
      <c r="AC406">
        <v>0.4</v>
      </c>
      <c r="AD406">
        <v>999</v>
      </c>
      <c r="AE406">
        <v>999</v>
      </c>
      <c r="AF406">
        <v>999</v>
      </c>
      <c r="AG406">
        <v>999</v>
      </c>
      <c r="AH406" t="s">
        <v>1835</v>
      </c>
      <c r="AI406" t="s">
        <v>1651</v>
      </c>
      <c r="AJ406" t="s">
        <v>2035</v>
      </c>
      <c r="AK406">
        <v>1</v>
      </c>
      <c r="AL406" t="s">
        <v>710</v>
      </c>
      <c r="AM406" t="s">
        <v>2036</v>
      </c>
      <c r="AN406">
        <v>999</v>
      </c>
      <c r="AO406" t="s">
        <v>2037</v>
      </c>
      <c r="AP406">
        <v>999</v>
      </c>
      <c r="AQ406">
        <v>999</v>
      </c>
      <c r="AR406" t="s">
        <v>1668</v>
      </c>
    </row>
    <row r="407" spans="2:46" ht="15">
      <c r="B407" t="s">
        <v>41</v>
      </c>
      <c r="C407">
        <v>15120</v>
      </c>
      <c r="D407" s="5">
        <v>7252</v>
      </c>
      <c r="E407" t="s">
        <v>922</v>
      </c>
      <c r="F407" t="s">
        <v>2032</v>
      </c>
      <c r="H407" s="4" t="s">
        <v>2032</v>
      </c>
      <c r="I407" t="s">
        <v>1928</v>
      </c>
      <c r="J407" t="s">
        <v>1874</v>
      </c>
      <c r="K407">
        <v>13</v>
      </c>
      <c r="M407">
        <v>13</v>
      </c>
      <c r="O407" t="s">
        <v>1856</v>
      </c>
      <c r="R407">
        <v>16.2</v>
      </c>
      <c r="S407" t="s">
        <v>1625</v>
      </c>
      <c r="T407" t="s">
        <v>2039</v>
      </c>
      <c r="U407">
        <v>999</v>
      </c>
      <c r="V407">
        <v>999</v>
      </c>
      <c r="W407">
        <v>1.6</v>
      </c>
      <c r="Y407">
        <v>6</v>
      </c>
      <c r="Z407">
        <v>1230</v>
      </c>
      <c r="AB407" t="s">
        <v>1627</v>
      </c>
      <c r="AC407">
        <v>0</v>
      </c>
      <c r="AD407">
        <v>999</v>
      </c>
      <c r="AE407">
        <v>999</v>
      </c>
      <c r="AF407">
        <v>999</v>
      </c>
      <c r="AG407">
        <v>999</v>
      </c>
      <c r="AH407" t="s">
        <v>1835</v>
      </c>
      <c r="AI407" t="s">
        <v>1651</v>
      </c>
      <c r="AJ407" t="s">
        <v>2040</v>
      </c>
      <c r="AK407">
        <v>2</v>
      </c>
      <c r="AL407" t="s">
        <v>710</v>
      </c>
      <c r="AM407" t="s">
        <v>2041</v>
      </c>
      <c r="AN407">
        <v>999</v>
      </c>
      <c r="AO407" t="s">
        <v>2037</v>
      </c>
      <c r="AP407">
        <v>999</v>
      </c>
      <c r="AQ407">
        <v>999</v>
      </c>
      <c r="AR407" t="s">
        <v>1668</v>
      </c>
    </row>
    <row r="408" spans="2:46" ht="15">
      <c r="B408" t="s">
        <v>41</v>
      </c>
      <c r="C408">
        <v>15120</v>
      </c>
      <c r="D408" s="5">
        <v>7252</v>
      </c>
      <c r="E408" t="s">
        <v>922</v>
      </c>
      <c r="F408" t="s">
        <v>2032</v>
      </c>
      <c r="H408" s="4" t="s">
        <v>2032</v>
      </c>
      <c r="I408" t="s">
        <v>1928</v>
      </c>
      <c r="J408" t="s">
        <v>1874</v>
      </c>
      <c r="K408">
        <v>13</v>
      </c>
      <c r="M408">
        <v>13</v>
      </c>
      <c r="O408" t="s">
        <v>1807</v>
      </c>
      <c r="R408">
        <v>7.5</v>
      </c>
      <c r="S408" t="s">
        <v>1625</v>
      </c>
      <c r="T408" t="s">
        <v>2042</v>
      </c>
      <c r="U408">
        <v>999</v>
      </c>
      <c r="V408">
        <v>999</v>
      </c>
      <c r="W408">
        <v>0.5</v>
      </c>
      <c r="Y408">
        <v>4</v>
      </c>
      <c r="Z408">
        <f>38+1230</f>
        <v>1268</v>
      </c>
      <c r="AB408">
        <v>999</v>
      </c>
      <c r="AC408">
        <v>999</v>
      </c>
      <c r="AD408">
        <v>999</v>
      </c>
      <c r="AE408">
        <v>999</v>
      </c>
      <c r="AF408">
        <v>999</v>
      </c>
      <c r="AG408">
        <v>999</v>
      </c>
      <c r="AH408" t="s">
        <v>1835</v>
      </c>
      <c r="AI408" t="s">
        <v>1651</v>
      </c>
      <c r="AJ408" t="s">
        <v>2040</v>
      </c>
      <c r="AK408">
        <v>2</v>
      </c>
      <c r="AL408" t="s">
        <v>710</v>
      </c>
      <c r="AM408" t="s">
        <v>2041</v>
      </c>
      <c r="AN408">
        <v>999</v>
      </c>
      <c r="AO408" t="s">
        <v>2037</v>
      </c>
      <c r="AP408">
        <v>999</v>
      </c>
      <c r="AQ408">
        <v>999</v>
      </c>
      <c r="AR408" t="s">
        <v>1668</v>
      </c>
    </row>
    <row r="409" spans="2:46" ht="15">
      <c r="B409" t="s">
        <v>41</v>
      </c>
      <c r="C409">
        <v>15120</v>
      </c>
      <c r="D409" s="5">
        <v>7252</v>
      </c>
      <c r="E409" t="s">
        <v>922</v>
      </c>
      <c r="F409" t="s">
        <v>2032</v>
      </c>
      <c r="H409" s="4" t="s">
        <v>2032</v>
      </c>
      <c r="I409" t="s">
        <v>1928</v>
      </c>
      <c r="J409" t="s">
        <v>1874</v>
      </c>
      <c r="K409">
        <v>13</v>
      </c>
      <c r="M409">
        <v>13</v>
      </c>
      <c r="O409" t="s">
        <v>1603</v>
      </c>
      <c r="R409">
        <v>31.9</v>
      </c>
      <c r="S409" t="s">
        <v>1625</v>
      </c>
      <c r="T409" t="s">
        <v>2042</v>
      </c>
      <c r="U409">
        <v>999</v>
      </c>
      <c r="V409">
        <v>999</v>
      </c>
      <c r="W409">
        <v>0</v>
      </c>
      <c r="Y409">
        <v>1</v>
      </c>
      <c r="Z409">
        <f>38+1230</f>
        <v>1268</v>
      </c>
      <c r="AB409" t="s">
        <v>1616</v>
      </c>
      <c r="AC409">
        <v>0.6</v>
      </c>
      <c r="AD409">
        <v>999</v>
      </c>
      <c r="AE409">
        <v>999</v>
      </c>
      <c r="AF409">
        <v>999</v>
      </c>
      <c r="AG409">
        <v>999</v>
      </c>
      <c r="AH409" t="s">
        <v>1835</v>
      </c>
      <c r="AI409" t="s">
        <v>1651</v>
      </c>
      <c r="AJ409" t="s">
        <v>2040</v>
      </c>
      <c r="AK409">
        <v>2</v>
      </c>
      <c r="AL409" t="s">
        <v>710</v>
      </c>
      <c r="AM409" t="s">
        <v>2041</v>
      </c>
      <c r="AN409">
        <v>999</v>
      </c>
      <c r="AO409" t="s">
        <v>2037</v>
      </c>
      <c r="AP409">
        <v>999</v>
      </c>
      <c r="AQ409">
        <v>999</v>
      </c>
      <c r="AR409" t="s">
        <v>1668</v>
      </c>
    </row>
    <row r="410" spans="2:46" ht="15">
      <c r="B410" t="s">
        <v>41</v>
      </c>
      <c r="C410">
        <v>15120</v>
      </c>
      <c r="D410" s="5">
        <v>7252</v>
      </c>
      <c r="E410" t="s">
        <v>922</v>
      </c>
      <c r="F410" t="s">
        <v>2032</v>
      </c>
      <c r="H410" s="4" t="s">
        <v>2032</v>
      </c>
      <c r="I410" t="s">
        <v>1928</v>
      </c>
      <c r="J410" t="s">
        <v>1874</v>
      </c>
      <c r="K410">
        <v>13</v>
      </c>
      <c r="M410">
        <v>13</v>
      </c>
      <c r="O410" t="s">
        <v>1611</v>
      </c>
      <c r="R410">
        <v>115</v>
      </c>
      <c r="S410" t="s">
        <v>1625</v>
      </c>
      <c r="T410" t="s">
        <v>2039</v>
      </c>
      <c r="U410">
        <v>999</v>
      </c>
      <c r="V410">
        <v>999</v>
      </c>
      <c r="W410">
        <v>0</v>
      </c>
      <c r="Y410">
        <v>1</v>
      </c>
      <c r="Z410">
        <v>38</v>
      </c>
      <c r="AB410" t="s">
        <v>1627</v>
      </c>
      <c r="AC410">
        <v>0</v>
      </c>
      <c r="AD410">
        <v>999</v>
      </c>
      <c r="AE410">
        <v>999</v>
      </c>
      <c r="AF410">
        <v>999</v>
      </c>
      <c r="AG410">
        <v>999</v>
      </c>
      <c r="AH410" t="s">
        <v>1835</v>
      </c>
      <c r="AI410" t="s">
        <v>1651</v>
      </c>
      <c r="AJ410" t="s">
        <v>2040</v>
      </c>
      <c r="AK410">
        <v>2</v>
      </c>
      <c r="AL410" t="s">
        <v>710</v>
      </c>
      <c r="AM410" t="s">
        <v>2041</v>
      </c>
      <c r="AN410">
        <v>999</v>
      </c>
      <c r="AO410" t="s">
        <v>2037</v>
      </c>
      <c r="AP410">
        <v>999</v>
      </c>
      <c r="AQ410">
        <v>999</v>
      </c>
      <c r="AR410" t="s">
        <v>1668</v>
      </c>
    </row>
    <row r="411" spans="2:46" ht="15">
      <c r="B411" t="s">
        <v>41</v>
      </c>
      <c r="C411" t="s">
        <v>931</v>
      </c>
      <c r="D411" s="5">
        <v>8568</v>
      </c>
      <c r="E411" t="s">
        <v>932</v>
      </c>
      <c r="F411" t="s">
        <v>2043</v>
      </c>
      <c r="G411" t="s">
        <v>2044</v>
      </c>
      <c r="I411" t="s">
        <v>2045</v>
      </c>
      <c r="J411" t="s">
        <v>770</v>
      </c>
      <c r="K411">
        <v>2</v>
      </c>
      <c r="L411">
        <v>2002</v>
      </c>
      <c r="M411">
        <v>2</v>
      </c>
      <c r="O411" t="s">
        <v>1856</v>
      </c>
      <c r="R411">
        <v>5.3</v>
      </c>
      <c r="S411" t="s">
        <v>1604</v>
      </c>
      <c r="T411" t="s">
        <v>1705</v>
      </c>
      <c r="U411">
        <v>999</v>
      </c>
      <c r="V411">
        <v>999</v>
      </c>
      <c r="W411">
        <v>3.65</v>
      </c>
      <c r="X411">
        <v>999</v>
      </c>
      <c r="Y411">
        <v>4</v>
      </c>
      <c r="Z411">
        <v>3125</v>
      </c>
      <c r="AB411">
        <v>999</v>
      </c>
      <c r="AC411">
        <v>999</v>
      </c>
      <c r="AD411">
        <v>999</v>
      </c>
      <c r="AE411">
        <v>999</v>
      </c>
      <c r="AF411">
        <v>999</v>
      </c>
      <c r="AG411">
        <v>999</v>
      </c>
      <c r="AH411" t="s">
        <v>2046</v>
      </c>
      <c r="AI411" t="s">
        <v>1651</v>
      </c>
      <c r="AJ411" t="s">
        <v>2047</v>
      </c>
      <c r="AK411" t="s">
        <v>1714</v>
      </c>
      <c r="AL411" t="s">
        <v>2048</v>
      </c>
      <c r="AM411" t="s">
        <v>2049</v>
      </c>
      <c r="AN411" t="s">
        <v>2050</v>
      </c>
      <c r="AO411" t="s">
        <v>2051</v>
      </c>
      <c r="AP411">
        <v>999</v>
      </c>
      <c r="AQ411">
        <v>999</v>
      </c>
      <c r="AR411" t="s">
        <v>1792</v>
      </c>
    </row>
    <row r="412" spans="2:46" ht="15">
      <c r="B412" t="s">
        <v>41</v>
      </c>
      <c r="C412" t="s">
        <v>931</v>
      </c>
      <c r="D412" s="5">
        <v>8568</v>
      </c>
      <c r="E412" t="s">
        <v>932</v>
      </c>
      <c r="F412" t="s">
        <v>2052</v>
      </c>
      <c r="G412" t="s">
        <v>2053</v>
      </c>
      <c r="I412" t="s">
        <v>2045</v>
      </c>
      <c r="J412" t="s">
        <v>770</v>
      </c>
      <c r="K412">
        <v>15</v>
      </c>
      <c r="L412">
        <v>2002</v>
      </c>
      <c r="M412">
        <v>15</v>
      </c>
      <c r="O412" t="s">
        <v>1856</v>
      </c>
      <c r="R412">
        <v>37.299999999999997</v>
      </c>
      <c r="S412" t="s">
        <v>1604</v>
      </c>
      <c r="T412" t="s">
        <v>1705</v>
      </c>
      <c r="U412">
        <v>999</v>
      </c>
      <c r="V412">
        <v>999</v>
      </c>
      <c r="W412">
        <v>2.83</v>
      </c>
      <c r="X412">
        <v>999</v>
      </c>
      <c r="Y412">
        <v>4</v>
      </c>
      <c r="Z412">
        <v>1362</v>
      </c>
      <c r="AB412">
        <v>999</v>
      </c>
      <c r="AC412">
        <v>999</v>
      </c>
      <c r="AD412">
        <v>999</v>
      </c>
      <c r="AE412">
        <v>999</v>
      </c>
      <c r="AF412">
        <v>999</v>
      </c>
      <c r="AG412">
        <v>999</v>
      </c>
      <c r="AH412" t="s">
        <v>2054</v>
      </c>
      <c r="AI412" t="s">
        <v>1651</v>
      </c>
      <c r="AJ412" t="s">
        <v>2047</v>
      </c>
      <c r="AK412" t="s">
        <v>1714</v>
      </c>
      <c r="AL412" t="s">
        <v>2048</v>
      </c>
      <c r="AM412" t="s">
        <v>2049</v>
      </c>
      <c r="AN412" t="s">
        <v>2050</v>
      </c>
      <c r="AO412" t="s">
        <v>2051</v>
      </c>
      <c r="AP412">
        <v>999</v>
      </c>
      <c r="AQ412">
        <v>999</v>
      </c>
      <c r="AR412" t="s">
        <v>1792</v>
      </c>
    </row>
    <row r="413" spans="2:46" ht="15">
      <c r="B413" t="s">
        <v>41</v>
      </c>
      <c r="C413" t="s">
        <v>931</v>
      </c>
      <c r="D413" s="5">
        <v>8568</v>
      </c>
      <c r="E413" t="s">
        <v>932</v>
      </c>
      <c r="F413" t="s">
        <v>2055</v>
      </c>
      <c r="G413" t="s">
        <v>2056</v>
      </c>
      <c r="I413" t="s">
        <v>2045</v>
      </c>
      <c r="J413" t="s">
        <v>770</v>
      </c>
      <c r="K413">
        <v>25</v>
      </c>
      <c r="L413">
        <v>2002</v>
      </c>
      <c r="M413">
        <v>25</v>
      </c>
      <c r="O413" t="s">
        <v>1856</v>
      </c>
      <c r="R413">
        <v>35.299999999999997</v>
      </c>
      <c r="S413" t="s">
        <v>1604</v>
      </c>
      <c r="T413" t="s">
        <v>1705</v>
      </c>
      <c r="U413">
        <v>999</v>
      </c>
      <c r="V413">
        <v>999</v>
      </c>
      <c r="W413">
        <v>3.65</v>
      </c>
      <c r="X413">
        <v>999</v>
      </c>
      <c r="Y413">
        <v>4</v>
      </c>
      <c r="Z413">
        <v>900</v>
      </c>
      <c r="AB413">
        <v>999</v>
      </c>
      <c r="AC413">
        <v>999</v>
      </c>
      <c r="AD413">
        <v>999</v>
      </c>
      <c r="AE413">
        <v>999</v>
      </c>
      <c r="AF413">
        <v>999</v>
      </c>
      <c r="AG413">
        <v>999</v>
      </c>
      <c r="AH413" t="s">
        <v>2057</v>
      </c>
      <c r="AI413" t="s">
        <v>1651</v>
      </c>
      <c r="AJ413" t="s">
        <v>2047</v>
      </c>
      <c r="AK413" t="s">
        <v>1714</v>
      </c>
      <c r="AL413" t="s">
        <v>2048</v>
      </c>
      <c r="AM413" t="s">
        <v>2049</v>
      </c>
      <c r="AN413" t="s">
        <v>2050</v>
      </c>
      <c r="AO413" t="s">
        <v>2051</v>
      </c>
      <c r="AP413">
        <v>999</v>
      </c>
      <c r="AQ413">
        <v>999</v>
      </c>
      <c r="AR413" t="s">
        <v>1792</v>
      </c>
    </row>
    <row r="414" spans="2:46" ht="15">
      <c r="B414" t="s">
        <v>41</v>
      </c>
      <c r="C414" t="s">
        <v>931</v>
      </c>
      <c r="D414" s="5">
        <v>8568</v>
      </c>
      <c r="E414" t="s">
        <v>932</v>
      </c>
      <c r="F414" t="s">
        <v>2043</v>
      </c>
      <c r="G414" t="s">
        <v>2044</v>
      </c>
      <c r="I414" t="s">
        <v>2045</v>
      </c>
      <c r="J414" t="s">
        <v>770</v>
      </c>
      <c r="K414">
        <v>2</v>
      </c>
      <c r="L414">
        <v>2002</v>
      </c>
      <c r="M414">
        <v>22.6</v>
      </c>
      <c r="O414" t="s">
        <v>1664</v>
      </c>
      <c r="R414">
        <v>1.1299999999999999</v>
      </c>
      <c r="S414" t="s">
        <v>1604</v>
      </c>
      <c r="T414" t="s">
        <v>2058</v>
      </c>
      <c r="U414">
        <v>999</v>
      </c>
      <c r="V414">
        <v>999</v>
      </c>
      <c r="X414">
        <v>999</v>
      </c>
      <c r="Y414">
        <f>216/3</f>
        <v>72</v>
      </c>
      <c r="Z414">
        <v>3325</v>
      </c>
      <c r="AB414" t="s">
        <v>1616</v>
      </c>
      <c r="AC414">
        <v>15</v>
      </c>
      <c r="AD414" t="s">
        <v>1617</v>
      </c>
      <c r="AE414">
        <v>0</v>
      </c>
      <c r="AF414" t="s">
        <v>1666</v>
      </c>
      <c r="AG414">
        <v>1</v>
      </c>
      <c r="AH414" t="s">
        <v>2046</v>
      </c>
      <c r="AI414" t="s">
        <v>1859</v>
      </c>
      <c r="AJ414" t="s">
        <v>2047</v>
      </c>
      <c r="AK414" t="s">
        <v>1714</v>
      </c>
      <c r="AL414" t="s">
        <v>2048</v>
      </c>
      <c r="AM414" t="s">
        <v>2049</v>
      </c>
      <c r="AN414" t="s">
        <v>2050</v>
      </c>
      <c r="AO414" t="s">
        <v>2051</v>
      </c>
      <c r="AP414">
        <v>999</v>
      </c>
      <c r="AQ414">
        <v>999</v>
      </c>
      <c r="AR414" t="s">
        <v>1792</v>
      </c>
    </row>
    <row r="415" spans="2:46" ht="15">
      <c r="B415" t="s">
        <v>41</v>
      </c>
      <c r="C415" t="s">
        <v>931</v>
      </c>
      <c r="D415" s="5">
        <v>8568</v>
      </c>
      <c r="E415" t="s">
        <v>932</v>
      </c>
      <c r="F415" t="s">
        <v>2052</v>
      </c>
      <c r="G415" t="s">
        <v>2053</v>
      </c>
      <c r="I415" t="s">
        <v>2045</v>
      </c>
      <c r="J415" t="s">
        <v>770</v>
      </c>
      <c r="K415">
        <v>15</v>
      </c>
      <c r="L415">
        <v>2002</v>
      </c>
      <c r="M415">
        <v>17.600000000000001</v>
      </c>
      <c r="O415" t="s">
        <v>1664</v>
      </c>
      <c r="R415">
        <v>1.4</v>
      </c>
      <c r="S415" t="s">
        <v>1604</v>
      </c>
      <c r="T415" t="s">
        <v>2058</v>
      </c>
      <c r="U415">
        <v>999</v>
      </c>
      <c r="V415">
        <v>999</v>
      </c>
      <c r="X415">
        <v>999</v>
      </c>
      <c r="Y415">
        <f>216/3</f>
        <v>72</v>
      </c>
      <c r="Z415">
        <f>SUM(56+1362)</f>
        <v>1418</v>
      </c>
      <c r="AB415" t="s">
        <v>1616</v>
      </c>
      <c r="AC415">
        <v>15</v>
      </c>
      <c r="AD415" t="s">
        <v>1617</v>
      </c>
      <c r="AE415">
        <v>0</v>
      </c>
      <c r="AF415" t="s">
        <v>1666</v>
      </c>
      <c r="AG415">
        <v>1</v>
      </c>
      <c r="AH415" t="s">
        <v>2054</v>
      </c>
      <c r="AI415" t="s">
        <v>1859</v>
      </c>
      <c r="AJ415" t="s">
        <v>2047</v>
      </c>
      <c r="AK415" t="s">
        <v>1714</v>
      </c>
      <c r="AL415" t="s">
        <v>2048</v>
      </c>
      <c r="AM415" t="s">
        <v>2049</v>
      </c>
      <c r="AN415" t="s">
        <v>2050</v>
      </c>
      <c r="AO415" t="s">
        <v>2051</v>
      </c>
      <c r="AP415">
        <v>999</v>
      </c>
      <c r="AQ415">
        <v>999</v>
      </c>
      <c r="AR415" t="s">
        <v>1792</v>
      </c>
    </row>
    <row r="416" spans="2:46" ht="15">
      <c r="B416" t="s">
        <v>41</v>
      </c>
      <c r="C416" t="s">
        <v>931</v>
      </c>
      <c r="D416" s="5">
        <v>8568</v>
      </c>
      <c r="E416" t="s">
        <v>932</v>
      </c>
      <c r="F416" t="s">
        <v>2055</v>
      </c>
      <c r="G416" t="s">
        <v>2056</v>
      </c>
      <c r="I416" t="s">
        <v>2045</v>
      </c>
      <c r="J416" t="s">
        <v>770</v>
      </c>
      <c r="K416">
        <v>25</v>
      </c>
      <c r="L416">
        <v>2002</v>
      </c>
      <c r="M416">
        <v>18.2</v>
      </c>
      <c r="O416" t="s">
        <v>1664</v>
      </c>
      <c r="R416">
        <v>1.08</v>
      </c>
      <c r="S416" t="s">
        <v>1604</v>
      </c>
      <c r="T416" t="s">
        <v>2058</v>
      </c>
      <c r="U416">
        <v>999</v>
      </c>
      <c r="V416">
        <v>999</v>
      </c>
      <c r="X416">
        <v>999</v>
      </c>
      <c r="Y416">
        <f>216/3</f>
        <v>72</v>
      </c>
      <c r="Z416">
        <f>SUM(63+900)</f>
        <v>963</v>
      </c>
      <c r="AB416" t="s">
        <v>1616</v>
      </c>
      <c r="AC416">
        <v>15</v>
      </c>
      <c r="AD416" t="s">
        <v>1617</v>
      </c>
      <c r="AE416">
        <v>0</v>
      </c>
      <c r="AF416" t="s">
        <v>1666</v>
      </c>
      <c r="AG416">
        <v>0.9</v>
      </c>
      <c r="AH416" t="s">
        <v>2057</v>
      </c>
      <c r="AI416" t="s">
        <v>1859</v>
      </c>
      <c r="AJ416" t="s">
        <v>2047</v>
      </c>
      <c r="AK416" t="s">
        <v>1714</v>
      </c>
      <c r="AL416" t="s">
        <v>2048</v>
      </c>
      <c r="AM416" t="s">
        <v>2049</v>
      </c>
      <c r="AN416" t="s">
        <v>2050</v>
      </c>
      <c r="AO416" t="s">
        <v>2051</v>
      </c>
      <c r="AP416">
        <v>999</v>
      </c>
      <c r="AQ416">
        <v>999</v>
      </c>
      <c r="AR416" t="s">
        <v>1792</v>
      </c>
    </row>
    <row r="417" spans="2:44" ht="15">
      <c r="B417" t="s">
        <v>41</v>
      </c>
      <c r="C417" t="s">
        <v>931</v>
      </c>
      <c r="D417" s="5">
        <v>8568</v>
      </c>
      <c r="E417" t="s">
        <v>932</v>
      </c>
      <c r="F417" t="s">
        <v>2043</v>
      </c>
      <c r="G417" t="s">
        <v>2044</v>
      </c>
      <c r="I417" t="s">
        <v>2045</v>
      </c>
      <c r="J417" t="s">
        <v>770</v>
      </c>
      <c r="K417">
        <v>2</v>
      </c>
      <c r="L417">
        <v>2002</v>
      </c>
      <c r="M417">
        <v>2</v>
      </c>
      <c r="O417" t="s">
        <v>1805</v>
      </c>
      <c r="R417">
        <v>4.3</v>
      </c>
      <c r="S417" t="s">
        <v>1604</v>
      </c>
      <c r="T417" t="s">
        <v>1705</v>
      </c>
      <c r="U417">
        <v>999</v>
      </c>
      <c r="V417">
        <v>999</v>
      </c>
      <c r="W417">
        <v>24.74</v>
      </c>
      <c r="X417">
        <v>999</v>
      </c>
      <c r="Y417">
        <v>4</v>
      </c>
      <c r="Z417">
        <v>200</v>
      </c>
      <c r="AB417">
        <v>999</v>
      </c>
      <c r="AC417">
        <v>999</v>
      </c>
      <c r="AD417">
        <v>999</v>
      </c>
      <c r="AE417">
        <v>999</v>
      </c>
      <c r="AF417">
        <v>999</v>
      </c>
      <c r="AG417">
        <v>999</v>
      </c>
      <c r="AH417" t="s">
        <v>2046</v>
      </c>
      <c r="AI417" t="s">
        <v>1651</v>
      </c>
      <c r="AJ417" t="s">
        <v>2047</v>
      </c>
      <c r="AK417" t="s">
        <v>1714</v>
      </c>
      <c r="AL417" t="s">
        <v>2048</v>
      </c>
      <c r="AM417" t="s">
        <v>2049</v>
      </c>
      <c r="AN417" t="s">
        <v>2050</v>
      </c>
      <c r="AO417" t="s">
        <v>2051</v>
      </c>
      <c r="AP417">
        <v>999</v>
      </c>
      <c r="AQ417">
        <v>999</v>
      </c>
      <c r="AR417" t="s">
        <v>1792</v>
      </c>
    </row>
    <row r="418" spans="2:44" ht="15">
      <c r="B418" t="s">
        <v>41</v>
      </c>
      <c r="C418" t="s">
        <v>931</v>
      </c>
      <c r="D418" s="5">
        <v>8568</v>
      </c>
      <c r="E418" t="s">
        <v>932</v>
      </c>
      <c r="F418" t="s">
        <v>2052</v>
      </c>
      <c r="G418" t="s">
        <v>2053</v>
      </c>
      <c r="I418" t="s">
        <v>2045</v>
      </c>
      <c r="J418" t="s">
        <v>770</v>
      </c>
      <c r="K418">
        <v>15</v>
      </c>
      <c r="L418">
        <v>2002</v>
      </c>
      <c r="M418">
        <v>15</v>
      </c>
      <c r="O418" t="s">
        <v>1805</v>
      </c>
      <c r="R418">
        <v>82</v>
      </c>
      <c r="S418" t="s">
        <v>1604</v>
      </c>
      <c r="T418" t="s">
        <v>1705</v>
      </c>
      <c r="U418">
        <v>999</v>
      </c>
      <c r="V418">
        <v>999</v>
      </c>
      <c r="W418">
        <v>24.74</v>
      </c>
      <c r="X418">
        <v>999</v>
      </c>
      <c r="Y418">
        <v>4</v>
      </c>
      <c r="Z418">
        <v>56</v>
      </c>
      <c r="AB418">
        <v>999</v>
      </c>
      <c r="AC418">
        <v>999</v>
      </c>
      <c r="AD418">
        <v>999</v>
      </c>
      <c r="AE418">
        <v>999</v>
      </c>
      <c r="AF418">
        <v>999</v>
      </c>
      <c r="AG418">
        <v>999</v>
      </c>
      <c r="AH418" t="s">
        <v>2054</v>
      </c>
      <c r="AI418" t="s">
        <v>1651</v>
      </c>
      <c r="AJ418" t="s">
        <v>2047</v>
      </c>
      <c r="AK418" t="s">
        <v>1714</v>
      </c>
      <c r="AL418" t="s">
        <v>2048</v>
      </c>
      <c r="AM418" t="s">
        <v>2049</v>
      </c>
      <c r="AN418" t="s">
        <v>2050</v>
      </c>
      <c r="AO418" t="s">
        <v>2051</v>
      </c>
      <c r="AP418">
        <v>999</v>
      </c>
      <c r="AQ418">
        <v>999</v>
      </c>
      <c r="AR418" t="s">
        <v>1792</v>
      </c>
    </row>
    <row r="419" spans="2:44" ht="15">
      <c r="B419" t="s">
        <v>41</v>
      </c>
      <c r="C419" t="s">
        <v>931</v>
      </c>
      <c r="D419" s="5">
        <v>8568</v>
      </c>
      <c r="E419" t="s">
        <v>932</v>
      </c>
      <c r="F419" t="s">
        <v>2055</v>
      </c>
      <c r="G419" t="s">
        <v>2056</v>
      </c>
      <c r="I419" t="s">
        <v>2045</v>
      </c>
      <c r="J419" t="s">
        <v>770</v>
      </c>
      <c r="K419">
        <v>25</v>
      </c>
      <c r="L419">
        <v>2002</v>
      </c>
      <c r="M419">
        <v>25</v>
      </c>
      <c r="O419" t="s">
        <v>1805</v>
      </c>
      <c r="R419">
        <v>143.80000000000001</v>
      </c>
      <c r="S419" t="s">
        <v>1604</v>
      </c>
      <c r="T419" t="s">
        <v>1705</v>
      </c>
      <c r="U419">
        <v>999</v>
      </c>
      <c r="V419">
        <v>999</v>
      </c>
      <c r="W419">
        <v>24.74</v>
      </c>
      <c r="X419">
        <v>999</v>
      </c>
      <c r="Y419">
        <v>4</v>
      </c>
      <c r="Z419">
        <v>63</v>
      </c>
      <c r="AB419">
        <v>999</v>
      </c>
      <c r="AC419">
        <v>999</v>
      </c>
      <c r="AD419">
        <v>999</v>
      </c>
      <c r="AE419">
        <v>999</v>
      </c>
      <c r="AF419">
        <v>999</v>
      </c>
      <c r="AG419">
        <v>999</v>
      </c>
      <c r="AH419" t="s">
        <v>2057</v>
      </c>
      <c r="AI419" t="s">
        <v>1651</v>
      </c>
      <c r="AJ419" t="s">
        <v>2047</v>
      </c>
      <c r="AK419" t="s">
        <v>1714</v>
      </c>
      <c r="AL419" t="s">
        <v>2048</v>
      </c>
      <c r="AM419" t="s">
        <v>2049</v>
      </c>
      <c r="AN419" t="s">
        <v>2050</v>
      </c>
      <c r="AO419" t="s">
        <v>2051</v>
      </c>
      <c r="AP419">
        <v>999</v>
      </c>
      <c r="AQ419">
        <v>999</v>
      </c>
      <c r="AR419" t="s">
        <v>1792</v>
      </c>
    </row>
    <row r="420" spans="2:44" ht="15">
      <c r="B420" t="s">
        <v>78</v>
      </c>
      <c r="C420">
        <v>3079</v>
      </c>
      <c r="D420" s="5">
        <v>9173</v>
      </c>
      <c r="E420" t="s">
        <v>934</v>
      </c>
      <c r="F420">
        <v>11750</v>
      </c>
      <c r="I420" t="s">
        <v>2059</v>
      </c>
      <c r="J420" t="s">
        <v>695</v>
      </c>
      <c r="L420">
        <v>1999</v>
      </c>
      <c r="M420">
        <v>6</v>
      </c>
      <c r="O420" t="s">
        <v>1856</v>
      </c>
      <c r="R420">
        <v>3.6</v>
      </c>
      <c r="S420" t="s">
        <v>1625</v>
      </c>
      <c r="T420" t="s">
        <v>1705</v>
      </c>
      <c r="U420">
        <v>999</v>
      </c>
      <c r="V420">
        <v>999</v>
      </c>
      <c r="W420">
        <v>0.2</v>
      </c>
      <c r="X420">
        <v>999</v>
      </c>
      <c r="Y420">
        <v>3</v>
      </c>
      <c r="Z420">
        <v>999</v>
      </c>
      <c r="AB420">
        <v>999</v>
      </c>
      <c r="AC420">
        <v>999</v>
      </c>
      <c r="AD420">
        <v>999</v>
      </c>
      <c r="AE420">
        <v>999</v>
      </c>
      <c r="AF420">
        <v>999</v>
      </c>
      <c r="AG420">
        <v>999</v>
      </c>
      <c r="AH420" t="s">
        <v>1729</v>
      </c>
      <c r="AJ420" t="s">
        <v>2060</v>
      </c>
      <c r="AK420">
        <v>1</v>
      </c>
      <c r="AL420" t="s">
        <v>2061</v>
      </c>
      <c r="AN420" t="s">
        <v>2062</v>
      </c>
      <c r="AO420" t="s">
        <v>2063</v>
      </c>
      <c r="AP420">
        <v>999</v>
      </c>
    </row>
    <row r="421" spans="2:44" ht="15">
      <c r="B421" t="s">
        <v>78</v>
      </c>
      <c r="C421">
        <v>3537</v>
      </c>
      <c r="D421" s="5">
        <v>9396</v>
      </c>
      <c r="E421" t="s">
        <v>937</v>
      </c>
      <c r="F421">
        <v>13265</v>
      </c>
      <c r="G421" t="s">
        <v>2064</v>
      </c>
      <c r="I421" t="s">
        <v>2059</v>
      </c>
      <c r="J421" t="s">
        <v>1717</v>
      </c>
      <c r="L421" t="s">
        <v>2065</v>
      </c>
      <c r="M421">
        <v>7</v>
      </c>
      <c r="O421" t="s">
        <v>1611</v>
      </c>
      <c r="R421" s="6">
        <v>11.32686</v>
      </c>
      <c r="S421" t="s">
        <v>1625</v>
      </c>
      <c r="T421" t="s">
        <v>1891</v>
      </c>
      <c r="Y421">
        <v>3</v>
      </c>
      <c r="Z421">
        <v>2500</v>
      </c>
      <c r="AB421" t="s">
        <v>1627</v>
      </c>
      <c r="AC421">
        <v>999</v>
      </c>
      <c r="AH421" t="s">
        <v>1729</v>
      </c>
      <c r="AJ421" t="s">
        <v>1718</v>
      </c>
      <c r="AK421">
        <v>1</v>
      </c>
      <c r="AL421" t="s">
        <v>1651</v>
      </c>
      <c r="AM421" t="s">
        <v>2066</v>
      </c>
      <c r="AN421">
        <v>999</v>
      </c>
      <c r="AO421" t="s">
        <v>2067</v>
      </c>
      <c r="AQ421">
        <v>999</v>
      </c>
    </row>
    <row r="422" spans="2:44" ht="15">
      <c r="B422" t="s">
        <v>78</v>
      </c>
      <c r="C422">
        <v>3537</v>
      </c>
      <c r="D422" s="5">
        <v>9396</v>
      </c>
      <c r="E422" t="s">
        <v>937</v>
      </c>
      <c r="F422">
        <v>13265</v>
      </c>
      <c r="G422" t="s">
        <v>2064</v>
      </c>
      <c r="I422" t="s">
        <v>2059</v>
      </c>
      <c r="J422" t="s">
        <v>1717</v>
      </c>
      <c r="L422" t="s">
        <v>2065</v>
      </c>
      <c r="M422">
        <v>7</v>
      </c>
      <c r="O422" t="s">
        <v>1603</v>
      </c>
      <c r="R422" s="6">
        <v>4.9838190000000004</v>
      </c>
      <c r="S422" t="s">
        <v>1625</v>
      </c>
      <c r="T422" t="s">
        <v>1891</v>
      </c>
      <c r="Y422">
        <v>3</v>
      </c>
      <c r="Z422">
        <v>2500</v>
      </c>
      <c r="AB422">
        <v>999</v>
      </c>
      <c r="AH422" t="s">
        <v>1729</v>
      </c>
      <c r="AJ422" t="s">
        <v>1718</v>
      </c>
      <c r="AK422">
        <v>1</v>
      </c>
      <c r="AL422" t="s">
        <v>1651</v>
      </c>
      <c r="AM422" t="s">
        <v>2066</v>
      </c>
      <c r="AN422">
        <v>999</v>
      </c>
      <c r="AO422" t="s">
        <v>2067</v>
      </c>
      <c r="AQ422">
        <v>999</v>
      </c>
    </row>
    <row r="423" spans="2:44" ht="15">
      <c r="B423" t="s">
        <v>78</v>
      </c>
      <c r="C423">
        <v>3537</v>
      </c>
      <c r="D423" s="5">
        <v>9396</v>
      </c>
      <c r="E423" t="s">
        <v>937</v>
      </c>
      <c r="F423">
        <v>13265</v>
      </c>
      <c r="G423" t="s">
        <v>2064</v>
      </c>
      <c r="I423" t="s">
        <v>2059</v>
      </c>
      <c r="J423" t="s">
        <v>1717</v>
      </c>
      <c r="L423" t="s">
        <v>2065</v>
      </c>
      <c r="M423">
        <v>7</v>
      </c>
      <c r="O423" t="s">
        <v>1807</v>
      </c>
      <c r="R423" s="6">
        <v>3.1715209999999998</v>
      </c>
      <c r="S423" t="s">
        <v>1625</v>
      </c>
      <c r="T423" t="s">
        <v>1891</v>
      </c>
      <c r="Y423">
        <v>3</v>
      </c>
      <c r="Z423">
        <v>2500</v>
      </c>
      <c r="AB423">
        <v>999</v>
      </c>
      <c r="AH423" t="s">
        <v>1729</v>
      </c>
      <c r="AJ423" t="s">
        <v>1718</v>
      </c>
      <c r="AK423">
        <v>1</v>
      </c>
      <c r="AL423" t="s">
        <v>1651</v>
      </c>
      <c r="AM423" t="s">
        <v>2066</v>
      </c>
      <c r="AN423">
        <v>999</v>
      </c>
      <c r="AO423" t="s">
        <v>2067</v>
      </c>
      <c r="AQ423">
        <v>999</v>
      </c>
    </row>
    <row r="424" spans="2:44" ht="15">
      <c r="B424" t="s">
        <v>78</v>
      </c>
      <c r="C424">
        <v>3537</v>
      </c>
      <c r="D424" s="5">
        <v>9396</v>
      </c>
      <c r="E424" t="s">
        <v>937</v>
      </c>
      <c r="F424">
        <v>13259</v>
      </c>
      <c r="G424" t="s">
        <v>2068</v>
      </c>
      <c r="I424" t="s">
        <v>2059</v>
      </c>
      <c r="J424" t="s">
        <v>1765</v>
      </c>
      <c r="L424" t="s">
        <v>2065</v>
      </c>
      <c r="M424">
        <v>7</v>
      </c>
      <c r="O424" t="s">
        <v>1611</v>
      </c>
      <c r="R424" s="6">
        <v>33.07443</v>
      </c>
      <c r="S424" t="s">
        <v>1625</v>
      </c>
      <c r="T424" t="s">
        <v>1891</v>
      </c>
      <c r="Y424">
        <v>6</v>
      </c>
      <c r="Z424">
        <v>577.29999999999995</v>
      </c>
      <c r="AB424" t="s">
        <v>1627</v>
      </c>
      <c r="AC424">
        <v>999</v>
      </c>
      <c r="AH424" t="s">
        <v>1729</v>
      </c>
      <c r="AJ424" t="s">
        <v>2069</v>
      </c>
      <c r="AK424">
        <v>4</v>
      </c>
      <c r="AL424" t="s">
        <v>2070</v>
      </c>
      <c r="AM424" t="s">
        <v>2066</v>
      </c>
      <c r="AN424">
        <v>999</v>
      </c>
      <c r="AO424" t="s">
        <v>2071</v>
      </c>
      <c r="AQ424">
        <v>999</v>
      </c>
    </row>
    <row r="425" spans="2:44" ht="15">
      <c r="B425" t="s">
        <v>78</v>
      </c>
      <c r="C425">
        <v>3537</v>
      </c>
      <c r="D425" s="5">
        <v>9396</v>
      </c>
      <c r="E425" t="s">
        <v>937</v>
      </c>
      <c r="F425">
        <v>13260</v>
      </c>
      <c r="G425" t="s">
        <v>2072</v>
      </c>
      <c r="I425" t="s">
        <v>2059</v>
      </c>
      <c r="J425" t="s">
        <v>1765</v>
      </c>
      <c r="L425" t="s">
        <v>2065</v>
      </c>
      <c r="M425">
        <v>7</v>
      </c>
      <c r="O425" t="s">
        <v>1611</v>
      </c>
      <c r="R425" s="6">
        <v>43.042070000000002</v>
      </c>
      <c r="S425" t="s">
        <v>1625</v>
      </c>
      <c r="T425" t="s">
        <v>1891</v>
      </c>
      <c r="Y425">
        <v>6</v>
      </c>
      <c r="Z425">
        <v>577.29999999999995</v>
      </c>
      <c r="AB425" t="s">
        <v>1627</v>
      </c>
      <c r="AC425">
        <v>999</v>
      </c>
      <c r="AH425" t="s">
        <v>1729</v>
      </c>
      <c r="AJ425" t="s">
        <v>2069</v>
      </c>
      <c r="AK425">
        <v>4</v>
      </c>
      <c r="AL425" t="s">
        <v>2070</v>
      </c>
      <c r="AM425" t="s">
        <v>2066</v>
      </c>
      <c r="AN425">
        <v>999</v>
      </c>
      <c r="AO425" t="s">
        <v>2073</v>
      </c>
      <c r="AQ425">
        <v>999</v>
      </c>
    </row>
    <row r="426" spans="2:44" ht="15">
      <c r="B426" t="s">
        <v>78</v>
      </c>
      <c r="C426">
        <v>3537</v>
      </c>
      <c r="D426" s="5">
        <v>9396</v>
      </c>
      <c r="E426" t="s">
        <v>937</v>
      </c>
      <c r="F426">
        <v>13259</v>
      </c>
      <c r="G426" t="s">
        <v>2068</v>
      </c>
      <c r="I426" t="s">
        <v>2059</v>
      </c>
      <c r="J426" t="s">
        <v>1765</v>
      </c>
      <c r="L426" t="s">
        <v>2065</v>
      </c>
      <c r="M426">
        <v>7</v>
      </c>
      <c r="O426" t="s">
        <v>1603</v>
      </c>
      <c r="R426" s="6">
        <v>9.9676380000000009</v>
      </c>
      <c r="S426" t="s">
        <v>1625</v>
      </c>
      <c r="T426" t="s">
        <v>1891</v>
      </c>
      <c r="Y426">
        <v>6</v>
      </c>
      <c r="Z426">
        <v>577.29999999999995</v>
      </c>
      <c r="AB426">
        <v>999</v>
      </c>
      <c r="AH426" t="s">
        <v>1729</v>
      </c>
      <c r="AJ426" t="s">
        <v>2069</v>
      </c>
      <c r="AK426">
        <v>4</v>
      </c>
      <c r="AL426" t="s">
        <v>2070</v>
      </c>
      <c r="AM426" t="s">
        <v>2066</v>
      </c>
      <c r="AN426">
        <v>999</v>
      </c>
      <c r="AO426" t="s">
        <v>2071</v>
      </c>
      <c r="AQ426">
        <v>999</v>
      </c>
    </row>
    <row r="427" spans="2:44" ht="15">
      <c r="B427" t="s">
        <v>78</v>
      </c>
      <c r="C427">
        <v>3537</v>
      </c>
      <c r="D427" s="5">
        <v>9396</v>
      </c>
      <c r="E427" t="s">
        <v>937</v>
      </c>
      <c r="F427">
        <v>13260</v>
      </c>
      <c r="G427" t="s">
        <v>2072</v>
      </c>
      <c r="I427" t="s">
        <v>2059</v>
      </c>
      <c r="J427" t="s">
        <v>1765</v>
      </c>
      <c r="L427" t="s">
        <v>2065</v>
      </c>
      <c r="M427">
        <v>7</v>
      </c>
      <c r="O427" t="s">
        <v>1603</v>
      </c>
      <c r="R427" s="6">
        <v>12.23301</v>
      </c>
      <c r="S427" t="s">
        <v>1625</v>
      </c>
      <c r="T427" t="s">
        <v>1891</v>
      </c>
      <c r="Y427">
        <v>6</v>
      </c>
      <c r="Z427">
        <v>577.29999999999995</v>
      </c>
      <c r="AB427">
        <v>999</v>
      </c>
      <c r="AH427" t="s">
        <v>1729</v>
      </c>
      <c r="AJ427" t="s">
        <v>2069</v>
      </c>
      <c r="AK427">
        <v>4</v>
      </c>
      <c r="AL427" t="s">
        <v>2070</v>
      </c>
      <c r="AM427" t="s">
        <v>2066</v>
      </c>
      <c r="AN427">
        <v>999</v>
      </c>
      <c r="AO427" t="s">
        <v>2073</v>
      </c>
      <c r="AQ427">
        <v>999</v>
      </c>
    </row>
    <row r="428" spans="2:44" ht="15">
      <c r="B428" t="s">
        <v>78</v>
      </c>
      <c r="C428">
        <v>3537</v>
      </c>
      <c r="D428" s="5">
        <v>9396</v>
      </c>
      <c r="E428" t="s">
        <v>937</v>
      </c>
      <c r="F428">
        <v>13259</v>
      </c>
      <c r="G428" t="s">
        <v>2068</v>
      </c>
      <c r="I428" t="s">
        <v>2059</v>
      </c>
      <c r="J428" t="s">
        <v>1765</v>
      </c>
      <c r="L428" t="s">
        <v>2065</v>
      </c>
      <c r="M428">
        <v>7</v>
      </c>
      <c r="O428" t="s">
        <v>1807</v>
      </c>
      <c r="R428" s="6">
        <v>2.7184469999999998</v>
      </c>
      <c r="S428" t="s">
        <v>1625</v>
      </c>
      <c r="T428" t="s">
        <v>1891</v>
      </c>
      <c r="Y428">
        <v>6</v>
      </c>
      <c r="Z428">
        <v>577.29999999999995</v>
      </c>
      <c r="AB428">
        <v>999</v>
      </c>
      <c r="AH428" t="s">
        <v>1729</v>
      </c>
      <c r="AJ428" t="s">
        <v>2069</v>
      </c>
      <c r="AK428">
        <v>4</v>
      </c>
      <c r="AL428" t="s">
        <v>2070</v>
      </c>
      <c r="AM428" t="s">
        <v>2066</v>
      </c>
      <c r="AN428">
        <v>999</v>
      </c>
      <c r="AO428" t="s">
        <v>2071</v>
      </c>
      <c r="AQ428">
        <v>999</v>
      </c>
    </row>
    <row r="429" spans="2:44" ht="15">
      <c r="B429" t="s">
        <v>78</v>
      </c>
      <c r="C429">
        <v>3537</v>
      </c>
      <c r="D429" s="5">
        <v>9396</v>
      </c>
      <c r="E429" t="s">
        <v>937</v>
      </c>
      <c r="F429">
        <v>13260</v>
      </c>
      <c r="G429" t="s">
        <v>2072</v>
      </c>
      <c r="I429" t="s">
        <v>2059</v>
      </c>
      <c r="J429" t="s">
        <v>1765</v>
      </c>
      <c r="L429" t="s">
        <v>2065</v>
      </c>
      <c r="M429">
        <v>7</v>
      </c>
      <c r="O429" t="s">
        <v>1807</v>
      </c>
      <c r="R429" s="6">
        <v>3.6245949999999998</v>
      </c>
      <c r="S429" t="s">
        <v>1625</v>
      </c>
      <c r="T429" t="s">
        <v>1891</v>
      </c>
      <c r="Y429">
        <v>6</v>
      </c>
      <c r="Z429">
        <v>577.29999999999995</v>
      </c>
      <c r="AB429">
        <v>999</v>
      </c>
      <c r="AH429" t="s">
        <v>1729</v>
      </c>
      <c r="AJ429" t="s">
        <v>2069</v>
      </c>
      <c r="AK429">
        <v>4</v>
      </c>
      <c r="AL429" t="s">
        <v>2070</v>
      </c>
      <c r="AM429" t="s">
        <v>2066</v>
      </c>
      <c r="AN429">
        <v>999</v>
      </c>
      <c r="AO429" t="s">
        <v>2073</v>
      </c>
      <c r="AQ429">
        <v>999</v>
      </c>
    </row>
    <row r="430" spans="2:44" ht="15">
      <c r="B430" t="s">
        <v>78</v>
      </c>
      <c r="C430">
        <v>3119</v>
      </c>
      <c r="D430" s="5">
        <v>9770</v>
      </c>
      <c r="E430" t="s">
        <v>941</v>
      </c>
      <c r="F430">
        <v>11515</v>
      </c>
      <c r="I430" t="s">
        <v>2074</v>
      </c>
      <c r="J430" t="s">
        <v>2075</v>
      </c>
      <c r="L430" t="s">
        <v>2076</v>
      </c>
      <c r="M430">
        <v>8</v>
      </c>
      <c r="O430" t="s">
        <v>1805</v>
      </c>
      <c r="R430">
        <v>2470</v>
      </c>
      <c r="S430" t="s">
        <v>2077</v>
      </c>
      <c r="T430" t="s">
        <v>1787</v>
      </c>
      <c r="U430">
        <v>999</v>
      </c>
      <c r="V430">
        <v>999</v>
      </c>
      <c r="W430">
        <v>999</v>
      </c>
      <c r="X430">
        <v>999</v>
      </c>
      <c r="Y430">
        <v>5</v>
      </c>
      <c r="Z430">
        <v>150</v>
      </c>
      <c r="AB430">
        <v>999</v>
      </c>
      <c r="AC430">
        <v>999</v>
      </c>
      <c r="AD430">
        <v>999</v>
      </c>
      <c r="AE430">
        <v>999</v>
      </c>
      <c r="AF430">
        <v>999</v>
      </c>
      <c r="AG430">
        <v>999</v>
      </c>
      <c r="AH430" t="s">
        <v>1729</v>
      </c>
      <c r="AI430">
        <v>999</v>
      </c>
      <c r="AJ430" t="s">
        <v>2078</v>
      </c>
      <c r="AK430">
        <v>1</v>
      </c>
      <c r="AL430" t="s">
        <v>1701</v>
      </c>
      <c r="AM430">
        <v>999</v>
      </c>
      <c r="AN430" t="s">
        <v>2079</v>
      </c>
      <c r="AO430" t="s">
        <v>2080</v>
      </c>
      <c r="AQ430" t="s">
        <v>2081</v>
      </c>
    </row>
    <row r="431" spans="2:44" ht="15">
      <c r="B431" t="s">
        <v>78</v>
      </c>
      <c r="C431">
        <v>3119</v>
      </c>
      <c r="D431" s="5">
        <v>9770</v>
      </c>
      <c r="E431" t="s">
        <v>941</v>
      </c>
      <c r="F431">
        <v>11515</v>
      </c>
      <c r="I431" t="s">
        <v>2074</v>
      </c>
      <c r="J431" t="s">
        <v>2075</v>
      </c>
      <c r="L431" t="s">
        <v>2076</v>
      </c>
      <c r="M431">
        <v>8</v>
      </c>
      <c r="O431" t="s">
        <v>1856</v>
      </c>
      <c r="R431">
        <v>481</v>
      </c>
      <c r="S431" t="s">
        <v>2077</v>
      </c>
      <c r="T431" t="s">
        <v>1787</v>
      </c>
      <c r="U431">
        <v>999</v>
      </c>
      <c r="V431">
        <v>999</v>
      </c>
      <c r="W431">
        <v>999</v>
      </c>
      <c r="X431">
        <v>999</v>
      </c>
      <c r="Y431">
        <v>5</v>
      </c>
      <c r="Z431">
        <v>190</v>
      </c>
      <c r="AB431">
        <v>999</v>
      </c>
      <c r="AC431">
        <v>999</v>
      </c>
      <c r="AD431">
        <v>999</v>
      </c>
      <c r="AE431">
        <v>999</v>
      </c>
      <c r="AF431">
        <v>999</v>
      </c>
      <c r="AG431">
        <v>999</v>
      </c>
      <c r="AH431" t="s">
        <v>1729</v>
      </c>
      <c r="AI431">
        <v>999</v>
      </c>
      <c r="AJ431" t="s">
        <v>2082</v>
      </c>
      <c r="AK431">
        <v>1</v>
      </c>
      <c r="AL431" t="s">
        <v>1701</v>
      </c>
      <c r="AM431">
        <v>999</v>
      </c>
      <c r="AN431" t="s">
        <v>2079</v>
      </c>
      <c r="AO431" t="s">
        <v>2080</v>
      </c>
      <c r="AQ431" t="s">
        <v>2081</v>
      </c>
    </row>
    <row r="432" spans="2:44" ht="15">
      <c r="C432">
        <v>166</v>
      </c>
      <c r="D432">
        <v>11174</v>
      </c>
      <c r="F432">
        <v>842</v>
      </c>
      <c r="H432" s="4">
        <v>15401</v>
      </c>
      <c r="I432" t="s">
        <v>1684</v>
      </c>
      <c r="J432" t="s">
        <v>1602</v>
      </c>
      <c r="M432">
        <v>12</v>
      </c>
      <c r="O432" t="s">
        <v>1611</v>
      </c>
      <c r="Q432">
        <v>5.8</v>
      </c>
      <c r="Z432">
        <v>747</v>
      </c>
      <c r="AJ432" t="s">
        <v>2083</v>
      </c>
      <c r="AL432" t="s">
        <v>2084</v>
      </c>
      <c r="AN432" t="s">
        <v>2085</v>
      </c>
      <c r="AO432" t="s">
        <v>2086</v>
      </c>
    </row>
    <row r="433" spans="2:44" ht="15">
      <c r="C433">
        <v>166</v>
      </c>
      <c r="D433">
        <v>11174</v>
      </c>
      <c r="F433">
        <v>843</v>
      </c>
      <c r="H433" s="4">
        <v>15407</v>
      </c>
      <c r="I433" t="s">
        <v>1684</v>
      </c>
      <c r="J433" t="s">
        <v>1602</v>
      </c>
      <c r="M433">
        <v>12</v>
      </c>
      <c r="O433" t="s">
        <v>1611</v>
      </c>
      <c r="Q433">
        <v>57.2</v>
      </c>
      <c r="Z433">
        <v>1747</v>
      </c>
      <c r="AL433" t="s">
        <v>2084</v>
      </c>
      <c r="AN433" t="s">
        <v>2085</v>
      </c>
      <c r="AO433" t="s">
        <v>2086</v>
      </c>
    </row>
    <row r="434" spans="2:44" ht="15">
      <c r="C434">
        <v>166</v>
      </c>
      <c r="D434">
        <v>11174</v>
      </c>
      <c r="F434">
        <v>844</v>
      </c>
      <c r="H434" s="4">
        <v>15411</v>
      </c>
      <c r="I434" t="s">
        <v>1684</v>
      </c>
      <c r="J434" t="s">
        <v>1602</v>
      </c>
      <c r="M434">
        <v>12</v>
      </c>
      <c r="O434" t="s">
        <v>1611</v>
      </c>
      <c r="Q434">
        <v>236.2</v>
      </c>
      <c r="Z434">
        <v>1457</v>
      </c>
      <c r="AL434" t="s">
        <v>2084</v>
      </c>
      <c r="AN434" t="s">
        <v>2085</v>
      </c>
      <c r="AO434" t="s">
        <v>2086</v>
      </c>
    </row>
    <row r="435" spans="2:44" ht="15">
      <c r="C435">
        <v>178</v>
      </c>
      <c r="D435">
        <v>11174</v>
      </c>
      <c r="F435">
        <v>878</v>
      </c>
      <c r="H435" s="4">
        <v>15417</v>
      </c>
      <c r="J435" t="s">
        <v>1602</v>
      </c>
      <c r="M435">
        <v>20</v>
      </c>
      <c r="O435" t="s">
        <v>1672</v>
      </c>
      <c r="Q435">
        <v>24.3</v>
      </c>
      <c r="Z435">
        <v>400</v>
      </c>
      <c r="AJ435" t="s">
        <v>2087</v>
      </c>
      <c r="AL435" t="s">
        <v>1701</v>
      </c>
      <c r="AN435" t="s">
        <v>2088</v>
      </c>
    </row>
    <row r="436" spans="2:44" ht="15">
      <c r="C436">
        <v>186</v>
      </c>
      <c r="D436">
        <v>11174</v>
      </c>
      <c r="F436">
        <v>907</v>
      </c>
      <c r="H436" s="4">
        <v>15419</v>
      </c>
      <c r="I436" t="s">
        <v>1684</v>
      </c>
      <c r="J436" t="s">
        <v>1602</v>
      </c>
      <c r="M436">
        <v>10</v>
      </c>
      <c r="O436" t="s">
        <v>1672</v>
      </c>
      <c r="Q436">
        <v>30.8</v>
      </c>
      <c r="Z436">
        <v>278</v>
      </c>
      <c r="AJ436" t="s">
        <v>2089</v>
      </c>
      <c r="AL436" t="s">
        <v>1701</v>
      </c>
      <c r="AN436" t="s">
        <v>2088</v>
      </c>
    </row>
    <row r="437" spans="2:44" ht="15">
      <c r="C437">
        <v>186</v>
      </c>
      <c r="D437">
        <v>11174</v>
      </c>
      <c r="F437">
        <v>896</v>
      </c>
      <c r="H437" s="4">
        <v>15423</v>
      </c>
      <c r="I437" t="s">
        <v>1684</v>
      </c>
      <c r="J437" t="s">
        <v>1602</v>
      </c>
      <c r="M437">
        <v>10</v>
      </c>
      <c r="O437" t="s">
        <v>1672</v>
      </c>
      <c r="Q437">
        <v>42.8</v>
      </c>
      <c r="Z437">
        <v>278</v>
      </c>
      <c r="AJ437" t="s">
        <v>2090</v>
      </c>
      <c r="AL437" t="s">
        <v>1701</v>
      </c>
      <c r="AN437" t="s">
        <v>2091</v>
      </c>
    </row>
    <row r="438" spans="2:44" ht="15">
      <c r="C438">
        <v>231</v>
      </c>
      <c r="D438">
        <v>11174</v>
      </c>
      <c r="F438">
        <v>996</v>
      </c>
      <c r="H438" s="4">
        <v>15427</v>
      </c>
      <c r="I438" t="s">
        <v>1684</v>
      </c>
      <c r="J438" t="s">
        <v>1602</v>
      </c>
      <c r="M438">
        <v>30</v>
      </c>
      <c r="O438" t="s">
        <v>1672</v>
      </c>
      <c r="Q438">
        <v>51.6</v>
      </c>
      <c r="Z438">
        <v>333</v>
      </c>
      <c r="AJ438" t="s">
        <v>2092</v>
      </c>
      <c r="AL438" t="s">
        <v>1701</v>
      </c>
      <c r="AN438" t="s">
        <v>2093</v>
      </c>
    </row>
    <row r="439" spans="2:44" ht="15">
      <c r="C439">
        <v>168</v>
      </c>
      <c r="D439">
        <v>11174</v>
      </c>
      <c r="F439">
        <v>845</v>
      </c>
      <c r="H439" s="4">
        <v>15422</v>
      </c>
      <c r="J439" t="s">
        <v>1602</v>
      </c>
      <c r="M439">
        <v>14</v>
      </c>
      <c r="O439" t="s">
        <v>1672</v>
      </c>
      <c r="Q439">
        <v>40.1</v>
      </c>
      <c r="Z439">
        <v>1812</v>
      </c>
      <c r="AJ439" t="s">
        <v>2094</v>
      </c>
      <c r="AL439" t="s">
        <v>2095</v>
      </c>
      <c r="AN439" t="s">
        <v>2085</v>
      </c>
    </row>
    <row r="440" spans="2:44" ht="15">
      <c r="C440">
        <v>168</v>
      </c>
      <c r="D440">
        <v>11174</v>
      </c>
      <c r="F440">
        <v>846</v>
      </c>
      <c r="H440" s="4">
        <v>15426</v>
      </c>
      <c r="J440" t="s">
        <v>1602</v>
      </c>
      <c r="M440">
        <v>14</v>
      </c>
      <c r="O440" t="s">
        <v>1672</v>
      </c>
      <c r="Q440">
        <v>44.2</v>
      </c>
      <c r="Z440">
        <v>1616</v>
      </c>
      <c r="AJ440" t="s">
        <v>2096</v>
      </c>
      <c r="AL440" t="s">
        <v>2095</v>
      </c>
      <c r="AN440" t="s">
        <v>2085</v>
      </c>
    </row>
    <row r="441" spans="2:44" ht="15">
      <c r="B441" t="s">
        <v>41</v>
      </c>
      <c r="C441">
        <v>176</v>
      </c>
      <c r="D441">
        <v>11190</v>
      </c>
      <c r="E441" t="s">
        <v>2097</v>
      </c>
      <c r="F441">
        <v>877</v>
      </c>
      <c r="H441" s="4">
        <v>15442</v>
      </c>
      <c r="I441">
        <v>999</v>
      </c>
      <c r="J441" t="s">
        <v>1602</v>
      </c>
      <c r="K441">
        <v>999</v>
      </c>
      <c r="M441">
        <v>14.6</v>
      </c>
      <c r="O441" t="s">
        <v>1672</v>
      </c>
      <c r="R441">
        <f>22.9*0.47/0.5</f>
        <v>21.525999999999996</v>
      </c>
      <c r="S441" t="s">
        <v>1625</v>
      </c>
      <c r="T441" t="s">
        <v>2058</v>
      </c>
      <c r="U441">
        <v>999</v>
      </c>
      <c r="V441">
        <v>999</v>
      </c>
      <c r="W441">
        <v>999</v>
      </c>
      <c r="X441">
        <v>999</v>
      </c>
      <c r="Y441">
        <v>2</v>
      </c>
      <c r="AJ441" t="s">
        <v>2098</v>
      </c>
      <c r="AK441">
        <v>1</v>
      </c>
      <c r="AL441" t="s">
        <v>710</v>
      </c>
      <c r="AN441" t="s">
        <v>2099</v>
      </c>
      <c r="AO441" t="s">
        <v>2100</v>
      </c>
      <c r="AR441" t="s">
        <v>2101</v>
      </c>
    </row>
    <row r="442" spans="2:44" ht="15">
      <c r="B442" t="s">
        <v>41</v>
      </c>
      <c r="C442">
        <v>176</v>
      </c>
      <c r="D442">
        <v>11190</v>
      </c>
      <c r="E442" t="s">
        <v>2097</v>
      </c>
      <c r="F442">
        <v>876</v>
      </c>
      <c r="H442" s="4">
        <v>15443</v>
      </c>
      <c r="I442">
        <v>999</v>
      </c>
      <c r="J442" t="s">
        <v>1602</v>
      </c>
      <c r="K442">
        <v>999</v>
      </c>
      <c r="M442">
        <v>8.4</v>
      </c>
      <c r="O442" t="s">
        <v>1672</v>
      </c>
      <c r="R442">
        <f>36.7/0.5*0.47</f>
        <v>34.497999999999998</v>
      </c>
      <c r="S442" t="s">
        <v>1625</v>
      </c>
      <c r="T442" t="s">
        <v>2058</v>
      </c>
      <c r="U442">
        <v>999</v>
      </c>
      <c r="V442">
        <v>999</v>
      </c>
      <c r="W442">
        <v>999</v>
      </c>
      <c r="X442">
        <v>999</v>
      </c>
      <c r="Y442">
        <v>2</v>
      </c>
      <c r="AJ442" t="s">
        <v>2090</v>
      </c>
      <c r="AK442">
        <v>1</v>
      </c>
      <c r="AL442" t="s">
        <v>710</v>
      </c>
      <c r="AN442" t="s">
        <v>2099</v>
      </c>
      <c r="AO442" t="s">
        <v>2100</v>
      </c>
      <c r="AR442" t="s">
        <v>2102</v>
      </c>
    </row>
    <row r="443" spans="2:44" ht="15">
      <c r="B443" t="s">
        <v>41</v>
      </c>
      <c r="C443">
        <v>176</v>
      </c>
      <c r="D443">
        <v>11190</v>
      </c>
      <c r="E443" t="s">
        <v>2097</v>
      </c>
      <c r="F443">
        <v>9819</v>
      </c>
      <c r="I443">
        <v>999</v>
      </c>
      <c r="J443" t="s">
        <v>1602</v>
      </c>
      <c r="K443">
        <v>999</v>
      </c>
      <c r="M443">
        <v>2.1</v>
      </c>
      <c r="O443" t="s">
        <v>1672</v>
      </c>
      <c r="R443">
        <f>1.3/0.5*0.47</f>
        <v>1.222</v>
      </c>
      <c r="S443" t="s">
        <v>1625</v>
      </c>
      <c r="T443" t="s">
        <v>2058</v>
      </c>
      <c r="U443">
        <v>999</v>
      </c>
      <c r="V443">
        <v>999</v>
      </c>
      <c r="W443">
        <v>999</v>
      </c>
      <c r="X443">
        <v>999</v>
      </c>
      <c r="Y443">
        <v>2</v>
      </c>
      <c r="AJ443" t="s">
        <v>1651</v>
      </c>
      <c r="AK443">
        <v>0</v>
      </c>
      <c r="AL443" t="s">
        <v>2103</v>
      </c>
      <c r="AR443">
        <v>4</v>
      </c>
    </row>
    <row r="444" spans="2:44" ht="15">
      <c r="B444" t="s">
        <v>41</v>
      </c>
      <c r="C444">
        <v>176</v>
      </c>
      <c r="D444">
        <v>11190</v>
      </c>
      <c r="E444" t="s">
        <v>2097</v>
      </c>
      <c r="F444">
        <v>9820</v>
      </c>
      <c r="I444">
        <v>999</v>
      </c>
      <c r="J444" t="s">
        <v>2104</v>
      </c>
      <c r="K444">
        <v>999</v>
      </c>
      <c r="M444">
        <v>3.5</v>
      </c>
      <c r="O444" t="s">
        <v>1672</v>
      </c>
      <c r="R444">
        <f>2.2/0.5*0.47</f>
        <v>2.0680000000000001</v>
      </c>
      <c r="S444" t="s">
        <v>1625</v>
      </c>
      <c r="T444" t="s">
        <v>2058</v>
      </c>
      <c r="U444">
        <v>999</v>
      </c>
      <c r="V444">
        <v>999</v>
      </c>
      <c r="W444">
        <v>999</v>
      </c>
      <c r="X444">
        <v>999</v>
      </c>
      <c r="Y444">
        <v>2</v>
      </c>
      <c r="AJ444" t="s">
        <v>1651</v>
      </c>
      <c r="AK444">
        <v>0</v>
      </c>
      <c r="AL444" t="s">
        <v>710</v>
      </c>
      <c r="AR444">
        <v>4</v>
      </c>
    </row>
    <row r="445" spans="2:44" ht="15">
      <c r="B445" t="s">
        <v>41</v>
      </c>
      <c r="C445">
        <v>17107</v>
      </c>
      <c r="D445" s="5">
        <v>11192</v>
      </c>
      <c r="E445" t="s">
        <v>2013</v>
      </c>
      <c r="F445">
        <v>11492</v>
      </c>
      <c r="I445" t="s">
        <v>2014</v>
      </c>
      <c r="J445" t="s">
        <v>1847</v>
      </c>
      <c r="L445">
        <v>2006</v>
      </c>
      <c r="M445">
        <v>9</v>
      </c>
      <c r="O445" t="s">
        <v>1664</v>
      </c>
      <c r="R445">
        <v>29.67</v>
      </c>
      <c r="S445" t="s">
        <v>1648</v>
      </c>
      <c r="T445" t="s">
        <v>1615</v>
      </c>
      <c r="U445">
        <v>999</v>
      </c>
      <c r="V445">
        <v>999</v>
      </c>
      <c r="W445">
        <v>0.8</v>
      </c>
      <c r="X445">
        <v>999</v>
      </c>
      <c r="Y445">
        <v>5</v>
      </c>
      <c r="Z445">
        <f>4722+278</f>
        <v>5000</v>
      </c>
      <c r="AB445" t="s">
        <v>1616</v>
      </c>
      <c r="AC445">
        <v>10</v>
      </c>
      <c r="AD445" t="s">
        <v>1617</v>
      </c>
      <c r="AE445">
        <v>0</v>
      </c>
      <c r="AF445" t="s">
        <v>1666</v>
      </c>
      <c r="AG445">
        <f>AVERAGE(0.98,1.04)</f>
        <v>1.01</v>
      </c>
      <c r="AH445" t="s">
        <v>2017</v>
      </c>
      <c r="AI445" t="s">
        <v>1667</v>
      </c>
      <c r="AJ445" t="s">
        <v>1682</v>
      </c>
      <c r="AK445">
        <v>1</v>
      </c>
      <c r="AL445" t="s">
        <v>710</v>
      </c>
      <c r="AM445" t="s">
        <v>2018</v>
      </c>
      <c r="AN445" t="s">
        <v>2019</v>
      </c>
      <c r="AO445" t="s">
        <v>2020</v>
      </c>
      <c r="AP445">
        <v>999</v>
      </c>
      <c r="AQ445">
        <v>999</v>
      </c>
      <c r="AR445" t="s">
        <v>1668</v>
      </c>
    </row>
    <row r="446" spans="2:44" ht="15">
      <c r="B446" t="s">
        <v>41</v>
      </c>
      <c r="C446">
        <v>17107</v>
      </c>
      <c r="D446" s="5">
        <v>11192</v>
      </c>
      <c r="E446" t="s">
        <v>2013</v>
      </c>
      <c r="F446">
        <v>11492</v>
      </c>
      <c r="I446" t="s">
        <v>2014</v>
      </c>
      <c r="J446" t="s">
        <v>1847</v>
      </c>
      <c r="L446">
        <v>2006</v>
      </c>
      <c r="M446">
        <v>9</v>
      </c>
      <c r="O446" t="s">
        <v>1664</v>
      </c>
      <c r="R446">
        <v>29.34</v>
      </c>
      <c r="S446" t="s">
        <v>1648</v>
      </c>
      <c r="T446" t="s">
        <v>1615</v>
      </c>
      <c r="U446">
        <v>999</v>
      </c>
      <c r="V446">
        <v>999</v>
      </c>
      <c r="W446">
        <v>0.84</v>
      </c>
      <c r="X446">
        <v>999</v>
      </c>
      <c r="Y446">
        <v>5</v>
      </c>
      <c r="Z446">
        <f>4722+278</f>
        <v>5000</v>
      </c>
      <c r="AB446" t="s">
        <v>1616</v>
      </c>
      <c r="AC446">
        <v>20</v>
      </c>
      <c r="AD446" t="s">
        <v>1617</v>
      </c>
      <c r="AE446">
        <v>10</v>
      </c>
      <c r="AF446" t="s">
        <v>1666</v>
      </c>
      <c r="AG446">
        <f>AVERAGE(0.98,1.02)</f>
        <v>1</v>
      </c>
      <c r="AH446" t="s">
        <v>2022</v>
      </c>
      <c r="AI446" t="s">
        <v>1667</v>
      </c>
      <c r="AJ446" t="s">
        <v>1682</v>
      </c>
      <c r="AK446">
        <v>1</v>
      </c>
      <c r="AL446" t="s">
        <v>710</v>
      </c>
      <c r="AM446" t="s">
        <v>2018</v>
      </c>
      <c r="AN446" t="s">
        <v>2019</v>
      </c>
      <c r="AO446" t="s">
        <v>2020</v>
      </c>
      <c r="AP446">
        <v>999</v>
      </c>
      <c r="AQ446">
        <v>999</v>
      </c>
      <c r="AR446" t="s">
        <v>1668</v>
      </c>
    </row>
    <row r="447" spans="2:44" ht="15">
      <c r="B447" t="s">
        <v>41</v>
      </c>
      <c r="C447">
        <v>17107</v>
      </c>
      <c r="D447" s="5">
        <v>11192</v>
      </c>
      <c r="E447" t="s">
        <v>2013</v>
      </c>
      <c r="F447">
        <v>11492</v>
      </c>
      <c r="I447" t="s">
        <v>2014</v>
      </c>
      <c r="J447" t="s">
        <v>1847</v>
      </c>
      <c r="L447">
        <v>2006</v>
      </c>
      <c r="M447">
        <v>9</v>
      </c>
      <c r="O447" t="s">
        <v>1664</v>
      </c>
      <c r="R447">
        <v>27.06</v>
      </c>
      <c r="S447" t="s">
        <v>1648</v>
      </c>
      <c r="T447" t="s">
        <v>1615</v>
      </c>
      <c r="U447">
        <v>999</v>
      </c>
      <c r="V447">
        <v>999</v>
      </c>
      <c r="W447">
        <v>0.53</v>
      </c>
      <c r="X447">
        <v>999</v>
      </c>
      <c r="Y447">
        <v>5</v>
      </c>
      <c r="Z447">
        <f>4722+278</f>
        <v>5000</v>
      </c>
      <c r="AB447" t="s">
        <v>1616</v>
      </c>
      <c r="AC447">
        <v>30</v>
      </c>
      <c r="AD447" t="s">
        <v>1617</v>
      </c>
      <c r="AE447">
        <v>20</v>
      </c>
      <c r="AF447" t="s">
        <v>1666</v>
      </c>
      <c r="AG447">
        <f>AVERAGE(0.91,0.95)</f>
        <v>0.92999999999999994</v>
      </c>
      <c r="AH447" t="s">
        <v>2023</v>
      </c>
      <c r="AI447" t="s">
        <v>1667</v>
      </c>
      <c r="AJ447" t="s">
        <v>1682</v>
      </c>
      <c r="AK447">
        <v>1</v>
      </c>
      <c r="AL447" t="s">
        <v>710</v>
      </c>
      <c r="AM447" t="s">
        <v>2018</v>
      </c>
      <c r="AN447" t="s">
        <v>2019</v>
      </c>
      <c r="AO447" t="s">
        <v>2020</v>
      </c>
      <c r="AP447">
        <v>999</v>
      </c>
      <c r="AQ447">
        <v>999</v>
      </c>
      <c r="AR447" t="s">
        <v>1668</v>
      </c>
    </row>
    <row r="448" spans="2:44" ht="15">
      <c r="B448" t="s">
        <v>41</v>
      </c>
      <c r="C448">
        <v>17107</v>
      </c>
      <c r="D448" s="5">
        <v>11192</v>
      </c>
      <c r="E448" t="s">
        <v>2013</v>
      </c>
      <c r="F448">
        <v>11492</v>
      </c>
      <c r="I448" t="s">
        <v>2014</v>
      </c>
      <c r="J448" t="s">
        <v>1847</v>
      </c>
      <c r="L448">
        <v>2006</v>
      </c>
      <c r="M448">
        <v>9</v>
      </c>
      <c r="O448" t="s">
        <v>1664</v>
      </c>
      <c r="R448">
        <v>24.04</v>
      </c>
      <c r="S448" t="s">
        <v>1648</v>
      </c>
      <c r="T448" t="s">
        <v>1615</v>
      </c>
      <c r="U448">
        <v>999</v>
      </c>
      <c r="V448">
        <v>999</v>
      </c>
      <c r="W448">
        <v>0.63</v>
      </c>
      <c r="X448">
        <v>999</v>
      </c>
      <c r="Y448">
        <v>5</v>
      </c>
      <c r="Z448">
        <f>4722+278</f>
        <v>5000</v>
      </c>
      <c r="AB448" t="s">
        <v>1616</v>
      </c>
      <c r="AC448">
        <v>40</v>
      </c>
      <c r="AD448" t="s">
        <v>1617</v>
      </c>
      <c r="AE448">
        <v>30</v>
      </c>
      <c r="AF448" t="s">
        <v>1666</v>
      </c>
      <c r="AG448">
        <f>AVERAGE(0.88,0.93)</f>
        <v>0.90500000000000003</v>
      </c>
      <c r="AH448" t="s">
        <v>2024</v>
      </c>
      <c r="AI448" t="s">
        <v>1667</v>
      </c>
      <c r="AJ448" t="s">
        <v>1682</v>
      </c>
      <c r="AK448">
        <v>1</v>
      </c>
      <c r="AL448" t="s">
        <v>710</v>
      </c>
      <c r="AM448" t="s">
        <v>2018</v>
      </c>
      <c r="AN448" t="s">
        <v>2019</v>
      </c>
      <c r="AO448" t="s">
        <v>2020</v>
      </c>
      <c r="AP448">
        <v>999</v>
      </c>
      <c r="AQ448">
        <v>999</v>
      </c>
      <c r="AR448" t="s">
        <v>1668</v>
      </c>
    </row>
    <row r="449" spans="2:44" ht="15">
      <c r="B449" t="s">
        <v>41</v>
      </c>
      <c r="C449">
        <v>17107</v>
      </c>
      <c r="D449" s="5">
        <v>11192</v>
      </c>
      <c r="E449" t="s">
        <v>2013</v>
      </c>
      <c r="F449">
        <v>11492</v>
      </c>
      <c r="I449" t="s">
        <v>2014</v>
      </c>
      <c r="J449" t="s">
        <v>1847</v>
      </c>
      <c r="L449">
        <v>2005</v>
      </c>
      <c r="M449">
        <v>8</v>
      </c>
      <c r="O449" t="s">
        <v>1671</v>
      </c>
      <c r="R449">
        <v>1.3</v>
      </c>
      <c r="S449" t="s">
        <v>1648</v>
      </c>
      <c r="T449" t="s">
        <v>1605</v>
      </c>
      <c r="U449">
        <v>999</v>
      </c>
      <c r="V449">
        <v>999</v>
      </c>
      <c r="W449">
        <v>0.1</v>
      </c>
      <c r="X449">
        <v>999</v>
      </c>
      <c r="Y449">
        <v>5</v>
      </c>
      <c r="Z449">
        <f>4722+278</f>
        <v>5000</v>
      </c>
      <c r="AB449" t="s">
        <v>1616</v>
      </c>
      <c r="AC449">
        <v>10</v>
      </c>
      <c r="AD449" t="s">
        <v>1617</v>
      </c>
      <c r="AE449">
        <v>0</v>
      </c>
      <c r="AF449" t="s">
        <v>1666</v>
      </c>
      <c r="AG449">
        <f>AVERAGE(0.98,1.04)</f>
        <v>1.01</v>
      </c>
      <c r="AH449" t="s">
        <v>2017</v>
      </c>
      <c r="AI449" t="s">
        <v>1651</v>
      </c>
      <c r="AJ449" t="s">
        <v>1682</v>
      </c>
      <c r="AK449">
        <v>1</v>
      </c>
      <c r="AL449" t="s">
        <v>710</v>
      </c>
      <c r="AM449" t="s">
        <v>2018</v>
      </c>
      <c r="AN449" t="s">
        <v>2105</v>
      </c>
      <c r="AO449" t="s">
        <v>2020</v>
      </c>
      <c r="AP449">
        <v>999</v>
      </c>
      <c r="AQ449">
        <v>999</v>
      </c>
      <c r="AR449" t="s">
        <v>1668</v>
      </c>
    </row>
    <row r="450" spans="2:44" ht="15">
      <c r="B450" t="s">
        <v>41</v>
      </c>
      <c r="C450">
        <v>17107</v>
      </c>
      <c r="D450" s="5">
        <v>11192</v>
      </c>
      <c r="E450" t="s">
        <v>2013</v>
      </c>
      <c r="F450">
        <v>11491</v>
      </c>
      <c r="I450" t="s">
        <v>2025</v>
      </c>
      <c r="J450" t="s">
        <v>779</v>
      </c>
      <c r="L450">
        <v>2006</v>
      </c>
      <c r="M450">
        <v>9</v>
      </c>
      <c r="O450" t="s">
        <v>1664</v>
      </c>
      <c r="R450">
        <v>32.08</v>
      </c>
      <c r="S450" t="s">
        <v>1648</v>
      </c>
      <c r="T450" t="s">
        <v>1615</v>
      </c>
      <c r="U450">
        <v>999</v>
      </c>
      <c r="V450">
        <v>999</v>
      </c>
      <c r="W450">
        <v>1.02</v>
      </c>
      <c r="X450">
        <v>999</v>
      </c>
      <c r="Y450">
        <v>8</v>
      </c>
      <c r="Z450">
        <v>5000</v>
      </c>
      <c r="AB450" t="s">
        <v>1616</v>
      </c>
      <c r="AC450">
        <v>10</v>
      </c>
      <c r="AD450" t="s">
        <v>1617</v>
      </c>
      <c r="AE450">
        <v>0</v>
      </c>
      <c r="AF450" t="s">
        <v>1666</v>
      </c>
      <c r="AG450">
        <f>AVERAGE(0.86,0.93)</f>
        <v>0.89500000000000002</v>
      </c>
      <c r="AH450" t="s">
        <v>2026</v>
      </c>
      <c r="AI450" t="s">
        <v>1667</v>
      </c>
      <c r="AJ450" t="s">
        <v>2027</v>
      </c>
      <c r="AK450">
        <v>2</v>
      </c>
      <c r="AL450" t="s">
        <v>710</v>
      </c>
      <c r="AM450" t="s">
        <v>2018</v>
      </c>
      <c r="AN450" t="s">
        <v>2028</v>
      </c>
      <c r="AO450" t="s">
        <v>2020</v>
      </c>
      <c r="AP450">
        <v>999</v>
      </c>
      <c r="AQ450">
        <v>999</v>
      </c>
      <c r="AR450" t="s">
        <v>1668</v>
      </c>
    </row>
    <row r="451" spans="2:44" ht="15">
      <c r="B451" t="s">
        <v>41</v>
      </c>
      <c r="C451">
        <v>17107</v>
      </c>
      <c r="D451" s="5">
        <v>11192</v>
      </c>
      <c r="E451" t="s">
        <v>2013</v>
      </c>
      <c r="F451">
        <v>11491</v>
      </c>
      <c r="I451" t="s">
        <v>2025</v>
      </c>
      <c r="J451" t="s">
        <v>779</v>
      </c>
      <c r="L451">
        <v>2006</v>
      </c>
      <c r="M451">
        <v>9</v>
      </c>
      <c r="O451" t="s">
        <v>1664</v>
      </c>
      <c r="R451">
        <v>29.07</v>
      </c>
      <c r="S451" t="s">
        <v>1648</v>
      </c>
      <c r="T451" t="s">
        <v>1615</v>
      </c>
      <c r="U451">
        <v>999</v>
      </c>
      <c r="V451">
        <v>999</v>
      </c>
      <c r="W451">
        <v>1.6</v>
      </c>
      <c r="X451">
        <v>999</v>
      </c>
      <c r="Y451">
        <v>8</v>
      </c>
      <c r="Z451">
        <v>5000</v>
      </c>
      <c r="AB451" t="s">
        <v>1616</v>
      </c>
      <c r="AC451">
        <v>20</v>
      </c>
      <c r="AD451" t="s">
        <v>1617</v>
      </c>
      <c r="AE451">
        <v>10</v>
      </c>
      <c r="AF451" t="s">
        <v>1666</v>
      </c>
      <c r="AG451">
        <f>AVERAGE(0.92,0.91)</f>
        <v>0.91500000000000004</v>
      </c>
      <c r="AH451" t="s">
        <v>2029</v>
      </c>
      <c r="AI451" t="s">
        <v>1667</v>
      </c>
      <c r="AJ451" t="s">
        <v>2027</v>
      </c>
      <c r="AK451">
        <v>2</v>
      </c>
      <c r="AL451" t="s">
        <v>710</v>
      </c>
      <c r="AM451" t="s">
        <v>2018</v>
      </c>
      <c r="AN451" t="s">
        <v>2028</v>
      </c>
      <c r="AO451" t="s">
        <v>2020</v>
      </c>
      <c r="AP451">
        <v>999</v>
      </c>
      <c r="AQ451">
        <v>999</v>
      </c>
      <c r="AR451" t="s">
        <v>1668</v>
      </c>
    </row>
    <row r="452" spans="2:44" ht="15">
      <c r="B452" t="s">
        <v>41</v>
      </c>
      <c r="C452">
        <v>17107</v>
      </c>
      <c r="D452" s="5">
        <v>11192</v>
      </c>
      <c r="E452" t="s">
        <v>2013</v>
      </c>
      <c r="F452">
        <v>11491</v>
      </c>
      <c r="I452" t="s">
        <v>2025</v>
      </c>
      <c r="J452" t="s">
        <v>779</v>
      </c>
      <c r="L452">
        <v>2006</v>
      </c>
      <c r="M452">
        <v>9</v>
      </c>
      <c r="O452" t="s">
        <v>1664</v>
      </c>
      <c r="R452">
        <v>25.48</v>
      </c>
      <c r="S452" t="s">
        <v>1648</v>
      </c>
      <c r="T452" t="s">
        <v>1615</v>
      </c>
      <c r="U452">
        <v>999</v>
      </c>
      <c r="V452">
        <v>999</v>
      </c>
      <c r="W452">
        <v>0.87</v>
      </c>
      <c r="X452">
        <v>999</v>
      </c>
      <c r="Y452">
        <v>8</v>
      </c>
      <c r="Z452">
        <v>5000</v>
      </c>
      <c r="AB452" t="s">
        <v>1616</v>
      </c>
      <c r="AC452">
        <v>30</v>
      </c>
      <c r="AD452" t="s">
        <v>1617</v>
      </c>
      <c r="AE452">
        <v>20</v>
      </c>
      <c r="AF452" t="s">
        <v>1666</v>
      </c>
      <c r="AG452">
        <f>AVERAGE(0.92,0.89)</f>
        <v>0.90500000000000003</v>
      </c>
      <c r="AH452" t="s">
        <v>2030</v>
      </c>
      <c r="AI452" t="s">
        <v>1667</v>
      </c>
      <c r="AJ452" t="s">
        <v>2027</v>
      </c>
      <c r="AK452">
        <v>2</v>
      </c>
      <c r="AL452" t="s">
        <v>710</v>
      </c>
      <c r="AM452" t="s">
        <v>2018</v>
      </c>
      <c r="AN452" t="s">
        <v>2028</v>
      </c>
      <c r="AO452" t="s">
        <v>2020</v>
      </c>
      <c r="AP452">
        <v>999</v>
      </c>
      <c r="AQ452">
        <v>999</v>
      </c>
      <c r="AR452" t="s">
        <v>1668</v>
      </c>
    </row>
    <row r="453" spans="2:44" ht="15">
      <c r="B453" t="s">
        <v>41</v>
      </c>
      <c r="C453">
        <v>17107</v>
      </c>
      <c r="D453" s="5">
        <v>11192</v>
      </c>
      <c r="E453" t="s">
        <v>2013</v>
      </c>
      <c r="F453">
        <v>11491</v>
      </c>
      <c r="I453" t="s">
        <v>2025</v>
      </c>
      <c r="J453" t="s">
        <v>779</v>
      </c>
      <c r="L453">
        <v>2006</v>
      </c>
      <c r="M453">
        <v>9</v>
      </c>
      <c r="O453" t="s">
        <v>1664</v>
      </c>
      <c r="R453">
        <v>24.66</v>
      </c>
      <c r="S453" t="s">
        <v>1648</v>
      </c>
      <c r="T453" t="s">
        <v>1615</v>
      </c>
      <c r="U453">
        <v>999</v>
      </c>
      <c r="V453">
        <v>999</v>
      </c>
      <c r="W453">
        <v>0.9</v>
      </c>
      <c r="X453">
        <v>999</v>
      </c>
      <c r="Y453">
        <v>8</v>
      </c>
      <c r="Z453">
        <v>5000</v>
      </c>
      <c r="AB453" t="s">
        <v>1616</v>
      </c>
      <c r="AC453">
        <v>40</v>
      </c>
      <c r="AD453" t="s">
        <v>1617</v>
      </c>
      <c r="AE453">
        <v>30</v>
      </c>
      <c r="AF453" t="s">
        <v>1666</v>
      </c>
      <c r="AG453">
        <f>AVERAGE(0.9,0.895)</f>
        <v>0.89749999999999996</v>
      </c>
      <c r="AH453" t="s">
        <v>2031</v>
      </c>
      <c r="AI453" t="s">
        <v>1667</v>
      </c>
      <c r="AJ453" t="s">
        <v>2027</v>
      </c>
      <c r="AK453">
        <v>2</v>
      </c>
      <c r="AL453" t="s">
        <v>710</v>
      </c>
      <c r="AM453" t="s">
        <v>2018</v>
      </c>
      <c r="AN453" t="s">
        <v>2028</v>
      </c>
      <c r="AO453" t="s">
        <v>2020</v>
      </c>
      <c r="AP453">
        <v>999</v>
      </c>
      <c r="AQ453">
        <v>999</v>
      </c>
      <c r="AR453" t="s">
        <v>1668</v>
      </c>
    </row>
    <row r="454" spans="2:44" ht="15">
      <c r="B454" t="s">
        <v>41</v>
      </c>
      <c r="C454">
        <v>17107</v>
      </c>
      <c r="D454" s="5">
        <v>11192</v>
      </c>
      <c r="E454" t="s">
        <v>2013</v>
      </c>
      <c r="F454">
        <v>11491</v>
      </c>
      <c r="I454" t="s">
        <v>2025</v>
      </c>
      <c r="J454" t="s">
        <v>779</v>
      </c>
      <c r="L454">
        <v>2005</v>
      </c>
      <c r="M454">
        <v>8</v>
      </c>
      <c r="O454" t="s">
        <v>1671</v>
      </c>
      <c r="R454">
        <v>2.2000000000000002</v>
      </c>
      <c r="S454" t="s">
        <v>1648</v>
      </c>
      <c r="T454" t="s">
        <v>1605</v>
      </c>
      <c r="U454">
        <v>999</v>
      </c>
      <c r="V454">
        <v>999</v>
      </c>
      <c r="W454">
        <v>0.1</v>
      </c>
      <c r="X454">
        <v>999</v>
      </c>
      <c r="Y454">
        <v>8</v>
      </c>
      <c r="Z454">
        <v>5000</v>
      </c>
      <c r="AB454" t="s">
        <v>1616</v>
      </c>
      <c r="AC454">
        <v>40</v>
      </c>
      <c r="AD454" t="s">
        <v>1617</v>
      </c>
      <c r="AE454">
        <v>30</v>
      </c>
      <c r="AF454" t="s">
        <v>1666</v>
      </c>
      <c r="AG454">
        <f>AVERAGE(0.9,0.895)</f>
        <v>0.89749999999999996</v>
      </c>
      <c r="AH454" t="s">
        <v>2031</v>
      </c>
      <c r="AI454" t="s">
        <v>1651</v>
      </c>
      <c r="AJ454" t="s">
        <v>2027</v>
      </c>
      <c r="AK454">
        <v>2</v>
      </c>
      <c r="AL454" t="s">
        <v>710</v>
      </c>
      <c r="AM454" t="s">
        <v>2018</v>
      </c>
      <c r="AN454" t="s">
        <v>2028</v>
      </c>
      <c r="AO454" t="s">
        <v>2020</v>
      </c>
      <c r="AP454">
        <v>999</v>
      </c>
      <c r="AQ454">
        <v>999</v>
      </c>
      <c r="AR454" t="s">
        <v>1668</v>
      </c>
    </row>
    <row r="455" spans="2:44" ht="15">
      <c r="B455" t="s">
        <v>41</v>
      </c>
      <c r="C455">
        <v>191</v>
      </c>
      <c r="D455">
        <v>11202</v>
      </c>
      <c r="E455" t="s">
        <v>2106</v>
      </c>
      <c r="F455">
        <v>920</v>
      </c>
      <c r="H455" s="4">
        <v>15535</v>
      </c>
      <c r="J455" t="s">
        <v>1602</v>
      </c>
      <c r="K455" t="s">
        <v>2107</v>
      </c>
      <c r="M455">
        <v>15</v>
      </c>
      <c r="O455" t="s">
        <v>1671</v>
      </c>
      <c r="R455">
        <v>5.07</v>
      </c>
      <c r="S455" t="s">
        <v>1648</v>
      </c>
      <c r="T455" t="s">
        <v>1626</v>
      </c>
      <c r="Z455">
        <v>170</v>
      </c>
      <c r="AA455" t="s">
        <v>1606</v>
      </c>
      <c r="AH455" t="s">
        <v>1934</v>
      </c>
      <c r="AJ455" t="s">
        <v>2108</v>
      </c>
      <c r="AK455">
        <v>5</v>
      </c>
      <c r="AL455" t="s">
        <v>1701</v>
      </c>
      <c r="AN455" t="s">
        <v>2109</v>
      </c>
    </row>
    <row r="456" spans="2:44" ht="15">
      <c r="B456" t="s">
        <v>41</v>
      </c>
      <c r="C456">
        <v>191</v>
      </c>
      <c r="D456">
        <v>11202</v>
      </c>
      <c r="E456" t="s">
        <v>2106</v>
      </c>
      <c r="F456">
        <v>920</v>
      </c>
      <c r="H456" s="4">
        <v>15449</v>
      </c>
      <c r="J456" t="s">
        <v>1602</v>
      </c>
      <c r="K456" t="s">
        <v>2107</v>
      </c>
      <c r="M456">
        <v>15</v>
      </c>
      <c r="O456" t="s">
        <v>1672</v>
      </c>
      <c r="R456">
        <v>47</v>
      </c>
      <c r="S456" t="s">
        <v>1648</v>
      </c>
      <c r="T456" t="s">
        <v>1626</v>
      </c>
      <c r="Z456">
        <v>170</v>
      </c>
      <c r="AA456" t="s">
        <v>1606</v>
      </c>
      <c r="AH456" t="s">
        <v>1934</v>
      </c>
      <c r="AJ456" t="s">
        <v>2108</v>
      </c>
      <c r="AK456">
        <v>5</v>
      </c>
      <c r="AL456" t="s">
        <v>1701</v>
      </c>
      <c r="AN456" t="s">
        <v>2109</v>
      </c>
      <c r="AR456">
        <v>8</v>
      </c>
    </row>
    <row r="457" spans="2:44" ht="15">
      <c r="B457" t="s">
        <v>41</v>
      </c>
      <c r="C457">
        <v>15511</v>
      </c>
      <c r="D457">
        <v>11202</v>
      </c>
      <c r="E457" t="s">
        <v>2110</v>
      </c>
      <c r="F457">
        <v>919</v>
      </c>
      <c r="H457" s="4">
        <v>15536</v>
      </c>
      <c r="J457" t="s">
        <v>1602</v>
      </c>
      <c r="K457">
        <v>4</v>
      </c>
      <c r="M457">
        <v>4</v>
      </c>
      <c r="O457" t="s">
        <v>1671</v>
      </c>
      <c r="R457">
        <v>3.98</v>
      </c>
      <c r="S457" t="s">
        <v>1648</v>
      </c>
      <c r="T457" t="s">
        <v>1626</v>
      </c>
      <c r="Z457">
        <v>280</v>
      </c>
      <c r="AA457" t="s">
        <v>1606</v>
      </c>
      <c r="AH457" t="s">
        <v>1711</v>
      </c>
      <c r="AJ457" t="s">
        <v>2111</v>
      </c>
      <c r="AK457">
        <v>1</v>
      </c>
      <c r="AL457" t="s">
        <v>710</v>
      </c>
      <c r="AN457" t="s">
        <v>2112</v>
      </c>
      <c r="AO457" t="s">
        <v>2113</v>
      </c>
    </row>
    <row r="458" spans="2:44" ht="15">
      <c r="B458" t="s">
        <v>41</v>
      </c>
      <c r="C458">
        <v>15511</v>
      </c>
      <c r="D458">
        <v>11202</v>
      </c>
      <c r="E458" t="s">
        <v>2110</v>
      </c>
      <c r="F458">
        <v>919</v>
      </c>
      <c r="H458" s="4">
        <v>15448</v>
      </c>
      <c r="J458" t="s">
        <v>1602</v>
      </c>
      <c r="K458">
        <v>4</v>
      </c>
      <c r="M458">
        <v>4</v>
      </c>
      <c r="O458" t="s">
        <v>1672</v>
      </c>
      <c r="R458">
        <v>19</v>
      </c>
      <c r="S458" t="s">
        <v>1648</v>
      </c>
      <c r="T458" t="s">
        <v>1626</v>
      </c>
      <c r="Z458">
        <v>280</v>
      </c>
      <c r="AA458" t="s">
        <v>1606</v>
      </c>
      <c r="AH458" t="s">
        <v>1711</v>
      </c>
      <c r="AJ458" t="s">
        <v>2111</v>
      </c>
      <c r="AK458">
        <v>1</v>
      </c>
      <c r="AL458" t="s">
        <v>710</v>
      </c>
      <c r="AN458" t="s">
        <v>2112</v>
      </c>
      <c r="AO458" t="s">
        <v>2113</v>
      </c>
      <c r="AR458">
        <v>8</v>
      </c>
    </row>
    <row r="459" spans="2:44" ht="15">
      <c r="B459" t="s">
        <v>41</v>
      </c>
      <c r="C459">
        <v>19270</v>
      </c>
      <c r="D459" s="5">
        <v>11202</v>
      </c>
      <c r="E459" t="s">
        <v>947</v>
      </c>
      <c r="F459">
        <v>12831</v>
      </c>
      <c r="G459" t="s">
        <v>2114</v>
      </c>
      <c r="I459">
        <v>999</v>
      </c>
      <c r="J459" t="s">
        <v>1765</v>
      </c>
      <c r="K459">
        <v>999</v>
      </c>
      <c r="M459">
        <v>4</v>
      </c>
      <c r="O459" t="s">
        <v>1672</v>
      </c>
      <c r="R459">
        <f>19-3.98-0.027</f>
        <v>14.993</v>
      </c>
      <c r="S459" t="s">
        <v>1648</v>
      </c>
      <c r="T459" t="s">
        <v>1626</v>
      </c>
      <c r="U459">
        <v>999</v>
      </c>
      <c r="V459">
        <v>999</v>
      </c>
      <c r="W459">
        <v>999</v>
      </c>
      <c r="X459">
        <v>999</v>
      </c>
      <c r="Y459">
        <v>999</v>
      </c>
      <c r="Z459">
        <v>280</v>
      </c>
      <c r="AA459" t="s">
        <v>1606</v>
      </c>
      <c r="AB459">
        <v>999</v>
      </c>
      <c r="AC459">
        <v>999</v>
      </c>
      <c r="AD459">
        <v>999</v>
      </c>
      <c r="AE459">
        <v>999</v>
      </c>
      <c r="AF459">
        <v>999</v>
      </c>
      <c r="AG459">
        <v>999</v>
      </c>
      <c r="AH459" t="s">
        <v>1711</v>
      </c>
      <c r="AJ459" t="s">
        <v>2115</v>
      </c>
      <c r="AK459">
        <v>5</v>
      </c>
      <c r="AL459" t="s">
        <v>1701</v>
      </c>
      <c r="AM459">
        <v>999</v>
      </c>
      <c r="AN459" t="s">
        <v>2116</v>
      </c>
      <c r="AO459" t="s">
        <v>2117</v>
      </c>
      <c r="AP459">
        <v>999</v>
      </c>
      <c r="AQ459">
        <v>999</v>
      </c>
      <c r="AR459" t="s">
        <v>2118</v>
      </c>
    </row>
    <row r="460" spans="2:44" ht="15">
      <c r="B460" t="s">
        <v>41</v>
      </c>
      <c r="C460">
        <v>19270</v>
      </c>
      <c r="D460" s="5">
        <v>11202</v>
      </c>
      <c r="E460" t="s">
        <v>947</v>
      </c>
      <c r="F460">
        <v>12831</v>
      </c>
      <c r="G460" t="s">
        <v>2114</v>
      </c>
      <c r="I460">
        <v>999</v>
      </c>
      <c r="J460" t="s">
        <v>1765</v>
      </c>
      <c r="K460">
        <v>999</v>
      </c>
      <c r="M460">
        <v>4</v>
      </c>
      <c r="O460" t="s">
        <v>1671</v>
      </c>
      <c r="R460">
        <v>3.98</v>
      </c>
      <c r="S460" t="s">
        <v>1648</v>
      </c>
      <c r="T460" t="s">
        <v>1626</v>
      </c>
      <c r="U460">
        <v>999</v>
      </c>
      <c r="V460">
        <v>999</v>
      </c>
      <c r="W460">
        <v>999</v>
      </c>
      <c r="X460">
        <v>999</v>
      </c>
      <c r="Y460">
        <v>999</v>
      </c>
      <c r="Z460">
        <v>280</v>
      </c>
      <c r="AA460" t="s">
        <v>1606</v>
      </c>
      <c r="AB460">
        <v>999</v>
      </c>
      <c r="AC460">
        <v>999</v>
      </c>
      <c r="AD460">
        <v>999</v>
      </c>
      <c r="AE460">
        <v>999</v>
      </c>
      <c r="AF460">
        <v>999</v>
      </c>
      <c r="AG460">
        <v>999</v>
      </c>
      <c r="AH460" t="s">
        <v>1711</v>
      </c>
      <c r="AJ460" t="s">
        <v>2115</v>
      </c>
      <c r="AK460">
        <v>5</v>
      </c>
      <c r="AL460" t="s">
        <v>1701</v>
      </c>
      <c r="AM460">
        <v>999</v>
      </c>
      <c r="AN460" t="s">
        <v>2116</v>
      </c>
      <c r="AO460" t="s">
        <v>2117</v>
      </c>
      <c r="AP460">
        <v>999</v>
      </c>
      <c r="AQ460">
        <v>999</v>
      </c>
      <c r="AR460" t="s">
        <v>2118</v>
      </c>
    </row>
    <row r="461" spans="2:44" ht="15">
      <c r="B461" t="s">
        <v>41</v>
      </c>
      <c r="C461">
        <v>19270</v>
      </c>
      <c r="D461" s="5">
        <v>11202</v>
      </c>
      <c r="E461" t="s">
        <v>947</v>
      </c>
      <c r="F461">
        <v>12831</v>
      </c>
      <c r="G461" t="s">
        <v>2114</v>
      </c>
      <c r="I461">
        <v>999</v>
      </c>
      <c r="J461" t="s">
        <v>1765</v>
      </c>
      <c r="K461">
        <v>999</v>
      </c>
      <c r="M461">
        <v>4</v>
      </c>
      <c r="O461" t="s">
        <v>1647</v>
      </c>
      <c r="R461">
        <v>2.7E-2</v>
      </c>
      <c r="S461" t="s">
        <v>1648</v>
      </c>
      <c r="T461" t="s">
        <v>1626</v>
      </c>
      <c r="U461">
        <v>999</v>
      </c>
      <c r="V461">
        <v>999</v>
      </c>
      <c r="W461">
        <v>999</v>
      </c>
      <c r="X461">
        <v>999</v>
      </c>
      <c r="Y461">
        <v>999</v>
      </c>
      <c r="Z461">
        <v>280</v>
      </c>
      <c r="AA461" t="s">
        <v>1606</v>
      </c>
      <c r="AB461">
        <v>999</v>
      </c>
      <c r="AC461">
        <v>999</v>
      </c>
      <c r="AD461">
        <v>999</v>
      </c>
      <c r="AE461">
        <v>999</v>
      </c>
      <c r="AF461">
        <v>999</v>
      </c>
      <c r="AG461">
        <v>999</v>
      </c>
      <c r="AH461" t="s">
        <v>1711</v>
      </c>
      <c r="AJ461" t="s">
        <v>2115</v>
      </c>
      <c r="AK461">
        <v>5</v>
      </c>
      <c r="AL461" t="s">
        <v>1701</v>
      </c>
      <c r="AM461">
        <v>999</v>
      </c>
      <c r="AN461" t="s">
        <v>2116</v>
      </c>
      <c r="AO461" t="s">
        <v>2117</v>
      </c>
      <c r="AP461">
        <v>999</v>
      </c>
      <c r="AQ461">
        <v>999</v>
      </c>
      <c r="AR461" t="s">
        <v>2118</v>
      </c>
    </row>
    <row r="462" spans="2:44" ht="15">
      <c r="B462" t="s">
        <v>41</v>
      </c>
      <c r="C462">
        <v>19271</v>
      </c>
      <c r="D462" s="5">
        <v>11202</v>
      </c>
      <c r="E462" t="s">
        <v>950</v>
      </c>
      <c r="F462">
        <v>12832</v>
      </c>
      <c r="G462" t="s">
        <v>2119</v>
      </c>
      <c r="I462">
        <v>999</v>
      </c>
      <c r="J462" t="s">
        <v>1765</v>
      </c>
      <c r="K462">
        <v>15</v>
      </c>
      <c r="M462" t="s">
        <v>2120</v>
      </c>
      <c r="O462" t="s">
        <v>1672</v>
      </c>
      <c r="R462">
        <f>47-5.07-0.028</f>
        <v>41.902000000000001</v>
      </c>
      <c r="S462" t="s">
        <v>1648</v>
      </c>
      <c r="T462" t="s">
        <v>1626</v>
      </c>
      <c r="U462">
        <v>999</v>
      </c>
      <c r="V462">
        <v>999</v>
      </c>
      <c r="W462">
        <v>999</v>
      </c>
      <c r="X462">
        <v>999</v>
      </c>
      <c r="Y462">
        <v>999</v>
      </c>
      <c r="Z462" t="s">
        <v>2121</v>
      </c>
      <c r="AA462" t="s">
        <v>1606</v>
      </c>
      <c r="AB462">
        <v>999</v>
      </c>
      <c r="AC462">
        <v>999</v>
      </c>
      <c r="AD462">
        <v>999</v>
      </c>
      <c r="AE462">
        <v>999</v>
      </c>
      <c r="AF462">
        <v>999</v>
      </c>
      <c r="AG462">
        <v>999</v>
      </c>
      <c r="AH462" t="s">
        <v>1934</v>
      </c>
      <c r="AJ462" t="s">
        <v>2122</v>
      </c>
      <c r="AK462">
        <v>1</v>
      </c>
      <c r="AL462" t="s">
        <v>710</v>
      </c>
      <c r="AM462">
        <v>999</v>
      </c>
      <c r="AN462" t="s">
        <v>2123</v>
      </c>
      <c r="AO462" t="s">
        <v>2117</v>
      </c>
      <c r="AP462">
        <v>999</v>
      </c>
      <c r="AQ462">
        <v>999</v>
      </c>
      <c r="AR462" t="s">
        <v>2118</v>
      </c>
    </row>
    <row r="463" spans="2:44" ht="15">
      <c r="B463" t="s">
        <v>41</v>
      </c>
      <c r="C463">
        <v>19271</v>
      </c>
      <c r="D463" s="5">
        <v>11202</v>
      </c>
      <c r="E463" t="s">
        <v>950</v>
      </c>
      <c r="F463">
        <v>12832</v>
      </c>
      <c r="G463" t="s">
        <v>2119</v>
      </c>
      <c r="I463">
        <v>999</v>
      </c>
      <c r="J463" t="s">
        <v>1765</v>
      </c>
      <c r="K463">
        <v>15</v>
      </c>
      <c r="M463" t="s">
        <v>2120</v>
      </c>
      <c r="O463" t="s">
        <v>1671</v>
      </c>
      <c r="R463">
        <v>5.07</v>
      </c>
      <c r="S463" t="s">
        <v>1648</v>
      </c>
      <c r="T463" t="s">
        <v>1626</v>
      </c>
      <c r="U463">
        <v>999</v>
      </c>
      <c r="V463">
        <v>999</v>
      </c>
      <c r="W463">
        <v>999</v>
      </c>
      <c r="X463">
        <v>999</v>
      </c>
      <c r="Y463">
        <v>999</v>
      </c>
      <c r="Z463" t="s">
        <v>2121</v>
      </c>
      <c r="AA463" t="s">
        <v>1606</v>
      </c>
      <c r="AB463">
        <v>999</v>
      </c>
      <c r="AC463">
        <v>999</v>
      </c>
      <c r="AD463">
        <v>999</v>
      </c>
      <c r="AE463">
        <v>999</v>
      </c>
      <c r="AF463">
        <v>999</v>
      </c>
      <c r="AG463">
        <v>999</v>
      </c>
      <c r="AH463" t="s">
        <v>1934</v>
      </c>
      <c r="AJ463" t="s">
        <v>2122</v>
      </c>
      <c r="AK463">
        <v>1</v>
      </c>
      <c r="AL463" t="s">
        <v>710</v>
      </c>
      <c r="AM463">
        <v>999</v>
      </c>
      <c r="AN463" t="s">
        <v>2123</v>
      </c>
      <c r="AO463" t="s">
        <v>2117</v>
      </c>
      <c r="AP463">
        <v>999</v>
      </c>
      <c r="AQ463">
        <v>999</v>
      </c>
      <c r="AR463" t="s">
        <v>2118</v>
      </c>
    </row>
    <row r="464" spans="2:44" ht="15">
      <c r="B464" t="s">
        <v>41</v>
      </c>
      <c r="C464">
        <v>19271</v>
      </c>
      <c r="D464" s="5">
        <v>11202</v>
      </c>
      <c r="E464" t="s">
        <v>950</v>
      </c>
      <c r="F464">
        <v>12832</v>
      </c>
      <c r="G464" t="s">
        <v>2119</v>
      </c>
      <c r="I464">
        <v>999</v>
      </c>
      <c r="J464" t="s">
        <v>1765</v>
      </c>
      <c r="K464">
        <v>15</v>
      </c>
      <c r="M464" t="s">
        <v>2120</v>
      </c>
      <c r="O464" t="s">
        <v>1647</v>
      </c>
      <c r="R464">
        <v>2.8000000000000001E-2</v>
      </c>
      <c r="S464" t="s">
        <v>1648</v>
      </c>
      <c r="T464" t="s">
        <v>1626</v>
      </c>
      <c r="U464">
        <v>999</v>
      </c>
      <c r="V464">
        <v>999</v>
      </c>
      <c r="W464">
        <v>999</v>
      </c>
      <c r="X464">
        <v>999</v>
      </c>
      <c r="Y464">
        <v>999</v>
      </c>
      <c r="Z464" t="s">
        <v>2121</v>
      </c>
      <c r="AA464" t="s">
        <v>1606</v>
      </c>
      <c r="AB464">
        <v>999</v>
      </c>
      <c r="AC464">
        <v>999</v>
      </c>
      <c r="AD464">
        <v>999</v>
      </c>
      <c r="AE464">
        <v>999</v>
      </c>
      <c r="AF464">
        <v>999</v>
      </c>
      <c r="AG464">
        <v>999</v>
      </c>
      <c r="AH464" t="s">
        <v>1934</v>
      </c>
      <c r="AJ464" t="s">
        <v>2122</v>
      </c>
      <c r="AK464">
        <v>1</v>
      </c>
      <c r="AL464" t="s">
        <v>710</v>
      </c>
      <c r="AM464">
        <v>999</v>
      </c>
      <c r="AN464" t="s">
        <v>2123</v>
      </c>
      <c r="AO464" t="s">
        <v>2117</v>
      </c>
      <c r="AP464">
        <v>999</v>
      </c>
      <c r="AQ464">
        <v>999</v>
      </c>
      <c r="AR464" t="s">
        <v>2118</v>
      </c>
    </row>
    <row r="465" spans="2:41" ht="15">
      <c r="C465">
        <v>194</v>
      </c>
      <c r="D465">
        <v>11203</v>
      </c>
      <c r="F465">
        <v>922</v>
      </c>
      <c r="H465" s="4">
        <v>15450</v>
      </c>
      <c r="I465" t="s">
        <v>2064</v>
      </c>
      <c r="J465" t="s">
        <v>1602</v>
      </c>
      <c r="M465">
        <v>8</v>
      </c>
      <c r="O465" t="s">
        <v>1672</v>
      </c>
      <c r="Q465">
        <v>15.1</v>
      </c>
      <c r="AJ465" t="s">
        <v>2089</v>
      </c>
      <c r="AL465" t="s">
        <v>710</v>
      </c>
      <c r="AN465" t="s">
        <v>2099</v>
      </c>
      <c r="AO465" t="s">
        <v>2100</v>
      </c>
    </row>
    <row r="466" spans="2:41" ht="15">
      <c r="C466">
        <v>194</v>
      </c>
      <c r="D466">
        <v>11203</v>
      </c>
      <c r="F466">
        <v>921</v>
      </c>
      <c r="H466" s="4">
        <v>15451</v>
      </c>
      <c r="I466" t="s">
        <v>2064</v>
      </c>
      <c r="J466" t="s">
        <v>1602</v>
      </c>
      <c r="M466">
        <v>8</v>
      </c>
      <c r="O466" t="s">
        <v>1672</v>
      </c>
      <c r="Q466">
        <v>21.4</v>
      </c>
      <c r="AJ466" t="s">
        <v>2090</v>
      </c>
      <c r="AL466" t="s">
        <v>710</v>
      </c>
      <c r="AN466" t="s">
        <v>2099</v>
      </c>
      <c r="AO466" t="s">
        <v>2100</v>
      </c>
    </row>
    <row r="467" spans="2:41" ht="15">
      <c r="B467" t="s">
        <v>41</v>
      </c>
      <c r="C467" s="6">
        <v>19390</v>
      </c>
      <c r="D467">
        <v>11204</v>
      </c>
      <c r="E467" t="s">
        <v>959</v>
      </c>
      <c r="F467">
        <v>13526</v>
      </c>
      <c r="G467" s="6" t="s">
        <v>2124</v>
      </c>
      <c r="I467">
        <v>999</v>
      </c>
      <c r="J467" s="6" t="s">
        <v>2125</v>
      </c>
      <c r="K467">
        <v>999</v>
      </c>
      <c r="L467">
        <v>999</v>
      </c>
      <c r="M467" s="6">
        <v>11</v>
      </c>
      <c r="O467" t="s">
        <v>1672</v>
      </c>
      <c r="R467" s="6">
        <v>16.38</v>
      </c>
      <c r="S467" t="s">
        <v>1752</v>
      </c>
      <c r="T467" t="s">
        <v>2126</v>
      </c>
      <c r="U467">
        <v>999</v>
      </c>
      <c r="V467">
        <v>999</v>
      </c>
      <c r="W467">
        <v>999</v>
      </c>
      <c r="X467">
        <v>999</v>
      </c>
      <c r="Z467">
        <v>999</v>
      </c>
      <c r="AB467" t="s">
        <v>1627</v>
      </c>
      <c r="AC467">
        <v>2.5</v>
      </c>
      <c r="AD467">
        <v>999</v>
      </c>
      <c r="AE467">
        <v>999</v>
      </c>
      <c r="AF467">
        <v>999</v>
      </c>
      <c r="AG467">
        <v>999</v>
      </c>
      <c r="AH467">
        <v>999</v>
      </c>
      <c r="AI467" t="s">
        <v>1651</v>
      </c>
      <c r="AJ467" s="6" t="s">
        <v>2127</v>
      </c>
      <c r="AK467" s="6" t="s">
        <v>1714</v>
      </c>
      <c r="AL467" s="6" t="s">
        <v>710</v>
      </c>
      <c r="AN467" t="s">
        <v>2128</v>
      </c>
    </row>
    <row r="468" spans="2:41" ht="15">
      <c r="B468" t="s">
        <v>41</v>
      </c>
      <c r="C468" s="6">
        <v>19391</v>
      </c>
      <c r="D468">
        <v>11204</v>
      </c>
      <c r="E468" t="s">
        <v>961</v>
      </c>
      <c r="F468">
        <v>13531</v>
      </c>
      <c r="G468" s="6" t="s">
        <v>2129</v>
      </c>
      <c r="I468">
        <v>999</v>
      </c>
      <c r="J468" s="6" t="s">
        <v>2125</v>
      </c>
      <c r="K468">
        <v>999</v>
      </c>
      <c r="L468">
        <v>999</v>
      </c>
      <c r="M468" s="6">
        <v>11</v>
      </c>
      <c r="O468" t="s">
        <v>1672</v>
      </c>
      <c r="R468" s="6">
        <v>11.89</v>
      </c>
      <c r="S468" t="s">
        <v>1752</v>
      </c>
      <c r="T468" t="s">
        <v>2130</v>
      </c>
      <c r="U468">
        <v>999</v>
      </c>
      <c r="V468">
        <v>999</v>
      </c>
      <c r="W468">
        <v>999</v>
      </c>
      <c r="X468">
        <v>999</v>
      </c>
      <c r="Z468">
        <v>999</v>
      </c>
      <c r="AB468" t="s">
        <v>1627</v>
      </c>
      <c r="AC468">
        <v>2.5</v>
      </c>
      <c r="AD468">
        <v>999</v>
      </c>
      <c r="AE468">
        <v>999</v>
      </c>
      <c r="AF468">
        <v>999</v>
      </c>
      <c r="AG468">
        <v>999</v>
      </c>
      <c r="AH468">
        <v>999</v>
      </c>
      <c r="AI468" t="s">
        <v>1651</v>
      </c>
      <c r="AJ468" s="6" t="s">
        <v>2127</v>
      </c>
      <c r="AK468" s="6" t="s">
        <v>1714</v>
      </c>
      <c r="AL468" s="6" t="s">
        <v>710</v>
      </c>
      <c r="AN468" t="s">
        <v>2128</v>
      </c>
    </row>
    <row r="469" spans="2:41" ht="15">
      <c r="B469" t="s">
        <v>41</v>
      </c>
      <c r="C469" s="6">
        <v>19390</v>
      </c>
      <c r="D469">
        <v>11204</v>
      </c>
      <c r="E469" t="s">
        <v>959</v>
      </c>
      <c r="F469">
        <v>13526</v>
      </c>
      <c r="G469" s="6" t="s">
        <v>2124</v>
      </c>
      <c r="J469" s="6" t="s">
        <v>2125</v>
      </c>
      <c r="M469" s="6">
        <v>11</v>
      </c>
      <c r="O469" t="s">
        <v>1664</v>
      </c>
      <c r="R469" s="6" t="s">
        <v>2131</v>
      </c>
      <c r="S469" t="s">
        <v>1752</v>
      </c>
      <c r="T469" t="s">
        <v>2126</v>
      </c>
      <c r="U469">
        <v>999</v>
      </c>
      <c r="V469">
        <v>999</v>
      </c>
      <c r="W469">
        <v>999</v>
      </c>
      <c r="X469">
        <v>999</v>
      </c>
      <c r="Z469">
        <v>999</v>
      </c>
      <c r="AB469" t="s">
        <v>1616</v>
      </c>
      <c r="AC469">
        <v>20</v>
      </c>
      <c r="AD469" t="s">
        <v>1617</v>
      </c>
      <c r="AE469">
        <v>0</v>
      </c>
      <c r="AF469" t="s">
        <v>1666</v>
      </c>
      <c r="AG469">
        <v>999</v>
      </c>
      <c r="AH469">
        <v>999</v>
      </c>
      <c r="AI469" t="s">
        <v>1651</v>
      </c>
      <c r="AJ469" s="6" t="s">
        <v>2127</v>
      </c>
      <c r="AK469" s="6" t="s">
        <v>1714</v>
      </c>
      <c r="AL469" s="6" t="s">
        <v>710</v>
      </c>
    </row>
    <row r="470" spans="2:41" ht="15">
      <c r="B470" t="s">
        <v>41</v>
      </c>
      <c r="C470" s="6">
        <v>19391</v>
      </c>
      <c r="D470">
        <v>11204</v>
      </c>
      <c r="E470" t="s">
        <v>961</v>
      </c>
      <c r="F470">
        <v>13531</v>
      </c>
      <c r="G470" s="6" t="s">
        <v>2129</v>
      </c>
      <c r="J470" s="6" t="s">
        <v>2125</v>
      </c>
      <c r="M470" s="6">
        <v>11</v>
      </c>
      <c r="O470" t="s">
        <v>1664</v>
      </c>
      <c r="R470" s="6" t="s">
        <v>2131</v>
      </c>
      <c r="S470" t="s">
        <v>1752</v>
      </c>
      <c r="T470" t="s">
        <v>2130</v>
      </c>
      <c r="U470">
        <v>999</v>
      </c>
      <c r="V470">
        <v>999</v>
      </c>
      <c r="W470">
        <v>999</v>
      </c>
      <c r="X470">
        <v>999</v>
      </c>
      <c r="Z470">
        <v>999</v>
      </c>
      <c r="AB470" t="s">
        <v>1616</v>
      </c>
      <c r="AC470">
        <v>20</v>
      </c>
      <c r="AD470" t="s">
        <v>1617</v>
      </c>
      <c r="AE470">
        <v>0</v>
      </c>
      <c r="AF470" t="s">
        <v>1666</v>
      </c>
      <c r="AG470">
        <v>999</v>
      </c>
      <c r="AH470">
        <v>999</v>
      </c>
      <c r="AI470" t="s">
        <v>1651</v>
      </c>
      <c r="AJ470" s="6" t="s">
        <v>2127</v>
      </c>
      <c r="AK470" s="6" t="s">
        <v>1714</v>
      </c>
      <c r="AL470" s="6" t="s">
        <v>710</v>
      </c>
    </row>
    <row r="471" spans="2:41" ht="15">
      <c r="B471" t="s">
        <v>41</v>
      </c>
      <c r="C471" s="6">
        <v>19394</v>
      </c>
      <c r="D471">
        <v>11204</v>
      </c>
      <c r="E471" t="s">
        <v>964</v>
      </c>
      <c r="F471">
        <v>13540</v>
      </c>
      <c r="G471" s="6" t="s">
        <v>2132</v>
      </c>
      <c r="I471">
        <v>999</v>
      </c>
      <c r="J471" s="6" t="s">
        <v>1847</v>
      </c>
      <c r="K471">
        <v>999</v>
      </c>
      <c r="L471">
        <v>999</v>
      </c>
      <c r="M471" s="6">
        <v>15</v>
      </c>
      <c r="O471" t="s">
        <v>1672</v>
      </c>
      <c r="R471" s="6">
        <v>16.59</v>
      </c>
      <c r="S471" t="s">
        <v>1752</v>
      </c>
      <c r="T471" t="s">
        <v>2133</v>
      </c>
      <c r="U471">
        <v>999</v>
      </c>
      <c r="V471">
        <v>999</v>
      </c>
      <c r="W471">
        <v>999</v>
      </c>
      <c r="X471">
        <v>999</v>
      </c>
      <c r="Z471">
        <v>1000</v>
      </c>
      <c r="AB471" t="s">
        <v>1627</v>
      </c>
      <c r="AC471">
        <v>2.5</v>
      </c>
      <c r="AD471">
        <v>999</v>
      </c>
      <c r="AE471">
        <v>999</v>
      </c>
      <c r="AF471">
        <v>999</v>
      </c>
      <c r="AG471">
        <v>999</v>
      </c>
      <c r="AH471">
        <v>999</v>
      </c>
      <c r="AI471" t="s">
        <v>1651</v>
      </c>
      <c r="AJ471" s="6" t="s">
        <v>2127</v>
      </c>
      <c r="AK471" s="6">
        <v>1</v>
      </c>
      <c r="AL471" s="6" t="s">
        <v>710</v>
      </c>
      <c r="AN471" t="s">
        <v>2134</v>
      </c>
    </row>
    <row r="472" spans="2:41" ht="15">
      <c r="B472" t="s">
        <v>41</v>
      </c>
      <c r="C472" s="6">
        <v>19394</v>
      </c>
      <c r="D472">
        <v>11204</v>
      </c>
      <c r="E472" t="s">
        <v>964</v>
      </c>
      <c r="F472">
        <v>13540</v>
      </c>
      <c r="G472" s="6" t="s">
        <v>2132</v>
      </c>
      <c r="J472" s="6" t="s">
        <v>1847</v>
      </c>
      <c r="M472" s="6">
        <v>15</v>
      </c>
      <c r="O472" t="s">
        <v>1664</v>
      </c>
      <c r="R472" s="6">
        <v>16.37</v>
      </c>
      <c r="S472" t="s">
        <v>1752</v>
      </c>
      <c r="T472" t="s">
        <v>2133</v>
      </c>
      <c r="U472">
        <v>999</v>
      </c>
      <c r="V472">
        <v>999</v>
      </c>
      <c r="W472">
        <v>999</v>
      </c>
      <c r="X472">
        <v>999</v>
      </c>
      <c r="Z472">
        <v>999</v>
      </c>
      <c r="AB472" t="s">
        <v>1616</v>
      </c>
      <c r="AC472">
        <v>20</v>
      </c>
      <c r="AD472" t="s">
        <v>1617</v>
      </c>
      <c r="AE472">
        <v>0</v>
      </c>
      <c r="AF472" t="s">
        <v>1666</v>
      </c>
      <c r="AG472">
        <v>999</v>
      </c>
      <c r="AH472">
        <v>999</v>
      </c>
      <c r="AI472" t="s">
        <v>1651</v>
      </c>
      <c r="AJ472" s="6" t="s">
        <v>2127</v>
      </c>
      <c r="AK472" s="6">
        <v>1</v>
      </c>
      <c r="AL472" s="6" t="s">
        <v>710</v>
      </c>
    </row>
    <row r="473" spans="2:41" ht="15">
      <c r="B473" t="s">
        <v>41</v>
      </c>
      <c r="C473" s="6">
        <v>19392</v>
      </c>
      <c r="D473">
        <v>11204</v>
      </c>
      <c r="E473" t="s">
        <v>962</v>
      </c>
      <c r="F473">
        <v>13534</v>
      </c>
      <c r="G473" s="6" t="s">
        <v>2135</v>
      </c>
      <c r="I473">
        <v>999</v>
      </c>
      <c r="J473" s="6" t="s">
        <v>1765</v>
      </c>
      <c r="K473">
        <v>999</v>
      </c>
      <c r="L473">
        <v>999</v>
      </c>
      <c r="M473" s="6">
        <v>15</v>
      </c>
      <c r="O473" t="s">
        <v>1672</v>
      </c>
      <c r="R473" s="6">
        <v>97.19</v>
      </c>
      <c r="S473" t="s">
        <v>1752</v>
      </c>
      <c r="T473" t="s">
        <v>2136</v>
      </c>
      <c r="U473">
        <v>999</v>
      </c>
      <c r="V473">
        <v>999</v>
      </c>
      <c r="W473">
        <v>999</v>
      </c>
      <c r="X473">
        <v>999</v>
      </c>
      <c r="Z473">
        <v>999</v>
      </c>
      <c r="AB473" t="s">
        <v>1627</v>
      </c>
      <c r="AC473">
        <v>2.5</v>
      </c>
      <c r="AD473">
        <v>999</v>
      </c>
      <c r="AE473">
        <v>999</v>
      </c>
      <c r="AF473">
        <v>999</v>
      </c>
      <c r="AG473">
        <v>999</v>
      </c>
      <c r="AH473">
        <v>999</v>
      </c>
      <c r="AI473" t="s">
        <v>1651</v>
      </c>
      <c r="AJ473" s="6" t="s">
        <v>2137</v>
      </c>
      <c r="AK473" s="6">
        <v>2</v>
      </c>
      <c r="AL473" s="6" t="s">
        <v>2138</v>
      </c>
    </row>
    <row r="474" spans="2:41" ht="15">
      <c r="B474" t="s">
        <v>41</v>
      </c>
      <c r="C474" s="6">
        <v>19392</v>
      </c>
      <c r="D474">
        <v>11204</v>
      </c>
      <c r="E474" t="s">
        <v>962</v>
      </c>
      <c r="F474">
        <v>13534</v>
      </c>
      <c r="G474" s="6" t="s">
        <v>2135</v>
      </c>
      <c r="J474" s="6" t="s">
        <v>1765</v>
      </c>
      <c r="M474" s="6">
        <v>15</v>
      </c>
      <c r="O474" t="s">
        <v>1664</v>
      </c>
      <c r="R474" s="6">
        <v>12.72</v>
      </c>
      <c r="S474" t="s">
        <v>1752</v>
      </c>
      <c r="T474" t="s">
        <v>2136</v>
      </c>
      <c r="U474">
        <v>999</v>
      </c>
      <c r="V474">
        <v>999</v>
      </c>
      <c r="W474">
        <v>999</v>
      </c>
      <c r="X474">
        <v>999</v>
      </c>
      <c r="Z474">
        <v>999</v>
      </c>
      <c r="AB474" t="s">
        <v>1616</v>
      </c>
      <c r="AC474">
        <v>20</v>
      </c>
      <c r="AD474" t="s">
        <v>1617</v>
      </c>
      <c r="AE474">
        <v>0</v>
      </c>
      <c r="AF474" t="s">
        <v>1666</v>
      </c>
      <c r="AG474">
        <v>999</v>
      </c>
      <c r="AH474">
        <v>999</v>
      </c>
      <c r="AI474" t="s">
        <v>1651</v>
      </c>
      <c r="AJ474" s="6" t="s">
        <v>2137</v>
      </c>
      <c r="AK474" s="6">
        <v>2</v>
      </c>
      <c r="AL474" s="6" t="s">
        <v>2138</v>
      </c>
    </row>
    <row r="475" spans="2:41" ht="15">
      <c r="B475" t="s">
        <v>41</v>
      </c>
      <c r="C475" s="6">
        <v>19393</v>
      </c>
      <c r="D475">
        <v>11204</v>
      </c>
      <c r="E475" t="s">
        <v>963</v>
      </c>
      <c r="F475">
        <v>13535</v>
      </c>
      <c r="G475" s="6" t="s">
        <v>2139</v>
      </c>
      <c r="I475">
        <v>999</v>
      </c>
      <c r="J475" s="6" t="s">
        <v>1765</v>
      </c>
      <c r="K475">
        <v>999</v>
      </c>
      <c r="L475">
        <v>999</v>
      </c>
      <c r="M475" s="6">
        <v>15</v>
      </c>
      <c r="O475" t="s">
        <v>1672</v>
      </c>
      <c r="R475" s="6">
        <v>64.5</v>
      </c>
      <c r="S475" t="s">
        <v>1752</v>
      </c>
      <c r="T475" t="s">
        <v>2140</v>
      </c>
      <c r="U475">
        <v>999</v>
      </c>
      <c r="V475">
        <v>999</v>
      </c>
      <c r="W475">
        <v>999</v>
      </c>
      <c r="X475">
        <v>999</v>
      </c>
      <c r="Z475">
        <v>999</v>
      </c>
      <c r="AB475" t="s">
        <v>1627</v>
      </c>
      <c r="AC475">
        <v>2.5</v>
      </c>
      <c r="AD475">
        <v>999</v>
      </c>
      <c r="AE475">
        <v>999</v>
      </c>
      <c r="AF475">
        <v>999</v>
      </c>
      <c r="AG475">
        <v>999</v>
      </c>
      <c r="AH475">
        <v>999</v>
      </c>
      <c r="AI475" t="s">
        <v>1651</v>
      </c>
      <c r="AJ475" s="6" t="s">
        <v>1733</v>
      </c>
      <c r="AK475" s="6" t="s">
        <v>1714</v>
      </c>
      <c r="AL475" s="6" t="s">
        <v>2141</v>
      </c>
    </row>
    <row r="476" spans="2:41" ht="15">
      <c r="B476" t="s">
        <v>41</v>
      </c>
      <c r="C476" s="6">
        <v>19393</v>
      </c>
      <c r="D476">
        <v>11204</v>
      </c>
      <c r="E476" t="s">
        <v>963</v>
      </c>
      <c r="F476">
        <v>13535</v>
      </c>
      <c r="G476" s="6" t="s">
        <v>2139</v>
      </c>
      <c r="J476" s="6" t="s">
        <v>1765</v>
      </c>
      <c r="M476" s="6">
        <v>15</v>
      </c>
      <c r="O476" t="s">
        <v>1664</v>
      </c>
      <c r="R476" s="6">
        <v>23.33</v>
      </c>
      <c r="S476" t="s">
        <v>1752</v>
      </c>
      <c r="T476" t="s">
        <v>2140</v>
      </c>
      <c r="U476">
        <v>999</v>
      </c>
      <c r="V476">
        <v>999</v>
      </c>
      <c r="W476">
        <v>999</v>
      </c>
      <c r="X476">
        <v>999</v>
      </c>
      <c r="Z476">
        <v>999</v>
      </c>
      <c r="AB476" t="s">
        <v>1616</v>
      </c>
      <c r="AC476">
        <v>20</v>
      </c>
      <c r="AD476" t="s">
        <v>1617</v>
      </c>
      <c r="AE476">
        <v>0</v>
      </c>
      <c r="AF476" t="s">
        <v>1666</v>
      </c>
      <c r="AG476">
        <v>999</v>
      </c>
      <c r="AH476">
        <v>999</v>
      </c>
      <c r="AI476" t="s">
        <v>1651</v>
      </c>
      <c r="AJ476" s="6" t="s">
        <v>1733</v>
      </c>
      <c r="AK476" s="6" t="s">
        <v>1714</v>
      </c>
      <c r="AL476" s="6" t="s">
        <v>2141</v>
      </c>
    </row>
    <row r="477" spans="2:41" ht="15">
      <c r="B477" t="s">
        <v>41</v>
      </c>
      <c r="C477" s="6">
        <v>19409</v>
      </c>
      <c r="D477">
        <v>11204</v>
      </c>
      <c r="E477" t="s">
        <v>982</v>
      </c>
      <c r="F477">
        <v>13469</v>
      </c>
      <c r="G477" s="6" t="s">
        <v>2142</v>
      </c>
      <c r="J477" s="6" t="s">
        <v>2143</v>
      </c>
      <c r="K477">
        <v>999</v>
      </c>
      <c r="L477">
        <v>999</v>
      </c>
      <c r="M477" s="6">
        <v>25</v>
      </c>
      <c r="O477" t="s">
        <v>1672</v>
      </c>
      <c r="R477" s="6">
        <v>131.63999999999999</v>
      </c>
      <c r="S477" t="s">
        <v>1752</v>
      </c>
      <c r="T477" t="s">
        <v>2144</v>
      </c>
      <c r="U477">
        <v>999</v>
      </c>
      <c r="V477">
        <v>999</v>
      </c>
      <c r="W477">
        <v>999</v>
      </c>
      <c r="X477">
        <v>999</v>
      </c>
      <c r="Z477">
        <v>999</v>
      </c>
      <c r="AB477" t="s">
        <v>1627</v>
      </c>
      <c r="AC477">
        <v>2.5</v>
      </c>
      <c r="AD477">
        <v>999</v>
      </c>
      <c r="AE477">
        <v>999</v>
      </c>
      <c r="AF477">
        <v>999</v>
      </c>
      <c r="AG477">
        <v>999</v>
      </c>
      <c r="AH477">
        <v>999</v>
      </c>
      <c r="AI477" t="s">
        <v>1651</v>
      </c>
      <c r="AJ477" s="6" t="s">
        <v>1608</v>
      </c>
      <c r="AK477" s="6">
        <v>999</v>
      </c>
      <c r="AL477" s="6" t="s">
        <v>1701</v>
      </c>
    </row>
    <row r="478" spans="2:41" ht="15">
      <c r="B478" t="s">
        <v>41</v>
      </c>
      <c r="C478" s="6">
        <v>19410</v>
      </c>
      <c r="D478">
        <v>11204</v>
      </c>
      <c r="E478" t="s">
        <v>983</v>
      </c>
      <c r="F478">
        <v>13475</v>
      </c>
      <c r="G478" s="6" t="s">
        <v>2145</v>
      </c>
      <c r="J478" s="6" t="s">
        <v>2143</v>
      </c>
      <c r="K478">
        <v>999</v>
      </c>
      <c r="L478">
        <v>999</v>
      </c>
      <c r="M478" s="6">
        <v>25</v>
      </c>
      <c r="O478" t="s">
        <v>1672</v>
      </c>
      <c r="R478" s="6">
        <v>100.14</v>
      </c>
      <c r="S478" t="s">
        <v>1752</v>
      </c>
      <c r="T478" t="s">
        <v>2146</v>
      </c>
      <c r="U478">
        <v>999</v>
      </c>
      <c r="V478">
        <v>999</v>
      </c>
      <c r="W478">
        <v>999</v>
      </c>
      <c r="X478">
        <v>999</v>
      </c>
      <c r="Z478">
        <v>999</v>
      </c>
      <c r="AB478" t="s">
        <v>1627</v>
      </c>
      <c r="AC478">
        <v>2.5</v>
      </c>
      <c r="AD478">
        <v>999</v>
      </c>
      <c r="AE478">
        <v>999</v>
      </c>
      <c r="AF478">
        <v>999</v>
      </c>
      <c r="AG478">
        <v>999</v>
      </c>
      <c r="AH478">
        <v>999</v>
      </c>
      <c r="AI478" t="s">
        <v>1651</v>
      </c>
      <c r="AJ478" s="6" t="s">
        <v>1608</v>
      </c>
      <c r="AK478" s="6">
        <v>999</v>
      </c>
      <c r="AL478" s="6" t="s">
        <v>1701</v>
      </c>
    </row>
    <row r="479" spans="2:41" ht="15">
      <c r="B479" t="s">
        <v>41</v>
      </c>
      <c r="C479" s="6">
        <v>19411</v>
      </c>
      <c r="D479">
        <v>11204</v>
      </c>
      <c r="E479" t="s">
        <v>984</v>
      </c>
      <c r="F479">
        <v>13481</v>
      </c>
      <c r="G479" s="6" t="s">
        <v>2147</v>
      </c>
      <c r="J479" s="6" t="s">
        <v>2143</v>
      </c>
      <c r="K479">
        <v>999</v>
      </c>
      <c r="L479">
        <v>999</v>
      </c>
      <c r="M479" s="6">
        <v>25</v>
      </c>
      <c r="O479" t="s">
        <v>1672</v>
      </c>
      <c r="R479" s="6">
        <v>61</v>
      </c>
      <c r="S479" t="s">
        <v>1752</v>
      </c>
      <c r="T479" t="s">
        <v>2148</v>
      </c>
      <c r="U479">
        <v>999</v>
      </c>
      <c r="V479">
        <v>999</v>
      </c>
      <c r="W479">
        <v>999</v>
      </c>
      <c r="X479">
        <v>999</v>
      </c>
      <c r="Z479">
        <v>999</v>
      </c>
      <c r="AB479" t="s">
        <v>1627</v>
      </c>
      <c r="AC479">
        <v>2.5</v>
      </c>
      <c r="AD479">
        <v>999</v>
      </c>
      <c r="AE479">
        <v>999</v>
      </c>
      <c r="AF479">
        <v>999</v>
      </c>
      <c r="AG479">
        <v>999</v>
      </c>
      <c r="AH479">
        <v>999</v>
      </c>
      <c r="AI479" t="s">
        <v>1651</v>
      </c>
      <c r="AJ479" s="6" t="s">
        <v>1608</v>
      </c>
      <c r="AK479" s="6">
        <v>999</v>
      </c>
      <c r="AL479" s="6" t="s">
        <v>1701</v>
      </c>
    </row>
    <row r="480" spans="2:41" ht="15">
      <c r="B480" t="s">
        <v>41</v>
      </c>
      <c r="C480" s="6">
        <v>19412</v>
      </c>
      <c r="D480">
        <v>11204</v>
      </c>
      <c r="E480" t="s">
        <v>985</v>
      </c>
      <c r="F480">
        <v>13487</v>
      </c>
      <c r="G480" s="6" t="s">
        <v>2149</v>
      </c>
      <c r="J480" s="6" t="s">
        <v>2143</v>
      </c>
      <c r="K480">
        <v>999</v>
      </c>
      <c r="L480">
        <v>999</v>
      </c>
      <c r="M480" s="6">
        <v>25</v>
      </c>
      <c r="O480" t="s">
        <v>1672</v>
      </c>
      <c r="R480" s="6">
        <v>54.23</v>
      </c>
      <c r="S480" t="s">
        <v>1752</v>
      </c>
      <c r="T480" t="s">
        <v>2150</v>
      </c>
      <c r="U480">
        <v>999</v>
      </c>
      <c r="V480">
        <v>999</v>
      </c>
      <c r="W480">
        <v>999</v>
      </c>
      <c r="X480">
        <v>999</v>
      </c>
      <c r="Z480">
        <v>999</v>
      </c>
      <c r="AB480" t="s">
        <v>1627</v>
      </c>
      <c r="AC480">
        <v>2.5</v>
      </c>
      <c r="AD480">
        <v>999</v>
      </c>
      <c r="AE480">
        <v>999</v>
      </c>
      <c r="AF480">
        <v>999</v>
      </c>
      <c r="AG480">
        <v>999</v>
      </c>
      <c r="AH480">
        <v>999</v>
      </c>
      <c r="AI480" t="s">
        <v>1651</v>
      </c>
      <c r="AJ480" s="6" t="s">
        <v>1608</v>
      </c>
      <c r="AK480" s="6">
        <v>999</v>
      </c>
      <c r="AL480" s="6" t="s">
        <v>1701</v>
      </c>
    </row>
    <row r="481" spans="2:41" ht="15">
      <c r="B481" t="s">
        <v>41</v>
      </c>
      <c r="C481" s="6">
        <v>19414</v>
      </c>
      <c r="D481">
        <v>11204</v>
      </c>
      <c r="E481" t="s">
        <v>987</v>
      </c>
      <c r="F481">
        <v>13497</v>
      </c>
      <c r="G481" s="6" t="s">
        <v>2151</v>
      </c>
      <c r="J481" s="6" t="s">
        <v>2143</v>
      </c>
      <c r="K481">
        <v>999</v>
      </c>
      <c r="L481">
        <v>999</v>
      </c>
      <c r="M481" s="6">
        <v>25</v>
      </c>
      <c r="O481" t="s">
        <v>1672</v>
      </c>
      <c r="R481" s="6">
        <v>96.6</v>
      </c>
      <c r="S481" t="s">
        <v>1752</v>
      </c>
      <c r="T481" t="s">
        <v>2152</v>
      </c>
      <c r="U481">
        <v>999</v>
      </c>
      <c r="V481">
        <v>999</v>
      </c>
      <c r="W481">
        <v>999</v>
      </c>
      <c r="X481">
        <v>999</v>
      </c>
      <c r="Z481">
        <v>999</v>
      </c>
      <c r="AB481" t="s">
        <v>1627</v>
      </c>
      <c r="AC481">
        <v>2.5</v>
      </c>
      <c r="AD481">
        <v>999</v>
      </c>
      <c r="AE481">
        <v>999</v>
      </c>
      <c r="AF481">
        <v>999</v>
      </c>
      <c r="AG481">
        <v>999</v>
      </c>
      <c r="AH481">
        <v>999</v>
      </c>
      <c r="AI481" t="s">
        <v>1651</v>
      </c>
      <c r="AJ481" s="6" t="s">
        <v>1608</v>
      </c>
      <c r="AK481" s="6">
        <v>999</v>
      </c>
      <c r="AL481" s="6" t="s">
        <v>1701</v>
      </c>
    </row>
    <row r="482" spans="2:41" ht="15">
      <c r="B482" t="s">
        <v>41</v>
      </c>
      <c r="C482" s="6">
        <v>19409</v>
      </c>
      <c r="D482">
        <v>11204</v>
      </c>
      <c r="E482" t="s">
        <v>982</v>
      </c>
      <c r="F482">
        <v>13469</v>
      </c>
      <c r="G482" s="6" t="s">
        <v>2142</v>
      </c>
      <c r="J482" s="6" t="s">
        <v>2143</v>
      </c>
      <c r="M482" s="6">
        <v>25</v>
      </c>
      <c r="O482" t="s">
        <v>1664</v>
      </c>
      <c r="R482" s="6">
        <v>49.6</v>
      </c>
      <c r="S482" t="s">
        <v>1752</v>
      </c>
      <c r="T482" t="s">
        <v>2144</v>
      </c>
      <c r="U482">
        <v>999</v>
      </c>
      <c r="V482">
        <v>999</v>
      </c>
      <c r="W482">
        <v>999</v>
      </c>
      <c r="X482">
        <v>999</v>
      </c>
      <c r="Z482">
        <v>999</v>
      </c>
      <c r="AB482" t="s">
        <v>1616</v>
      </c>
      <c r="AC482">
        <v>20</v>
      </c>
      <c r="AD482" t="s">
        <v>1617</v>
      </c>
      <c r="AE482">
        <v>0</v>
      </c>
      <c r="AF482" t="s">
        <v>1666</v>
      </c>
      <c r="AG482">
        <v>999</v>
      </c>
      <c r="AH482">
        <v>999</v>
      </c>
      <c r="AI482" t="s">
        <v>1651</v>
      </c>
      <c r="AJ482" s="6" t="s">
        <v>1608</v>
      </c>
      <c r="AK482" s="6">
        <v>999</v>
      </c>
      <c r="AL482" s="6" t="s">
        <v>1701</v>
      </c>
    </row>
    <row r="483" spans="2:41" ht="15">
      <c r="B483" t="s">
        <v>41</v>
      </c>
      <c r="C483" s="6">
        <v>19410</v>
      </c>
      <c r="D483">
        <v>11204</v>
      </c>
      <c r="E483" t="s">
        <v>983</v>
      </c>
      <c r="F483">
        <v>13475</v>
      </c>
      <c r="G483" s="6" t="s">
        <v>2145</v>
      </c>
      <c r="J483" s="6" t="s">
        <v>2143</v>
      </c>
      <c r="M483" s="6">
        <v>25</v>
      </c>
      <c r="O483" t="s">
        <v>1664</v>
      </c>
      <c r="R483" s="6">
        <v>41.8</v>
      </c>
      <c r="S483" t="s">
        <v>1752</v>
      </c>
      <c r="T483" t="s">
        <v>2146</v>
      </c>
      <c r="U483">
        <v>999</v>
      </c>
      <c r="V483">
        <v>999</v>
      </c>
      <c r="W483">
        <v>999</v>
      </c>
      <c r="X483">
        <v>999</v>
      </c>
      <c r="Z483">
        <v>999</v>
      </c>
      <c r="AB483" t="s">
        <v>1616</v>
      </c>
      <c r="AC483">
        <v>20</v>
      </c>
      <c r="AD483" t="s">
        <v>1617</v>
      </c>
      <c r="AE483">
        <v>0</v>
      </c>
      <c r="AF483" t="s">
        <v>1666</v>
      </c>
      <c r="AG483">
        <v>999</v>
      </c>
      <c r="AH483">
        <v>999</v>
      </c>
      <c r="AI483" t="s">
        <v>1651</v>
      </c>
      <c r="AJ483" s="6" t="s">
        <v>1608</v>
      </c>
      <c r="AK483" s="6">
        <v>999</v>
      </c>
      <c r="AL483" s="6" t="s">
        <v>1701</v>
      </c>
    </row>
    <row r="484" spans="2:41" ht="15">
      <c r="B484" t="s">
        <v>41</v>
      </c>
      <c r="C484" s="6">
        <v>19411</v>
      </c>
      <c r="D484">
        <v>11204</v>
      </c>
      <c r="E484" t="s">
        <v>984</v>
      </c>
      <c r="F484">
        <v>13481</v>
      </c>
      <c r="G484" s="6" t="s">
        <v>2147</v>
      </c>
      <c r="J484" s="6" t="s">
        <v>2143</v>
      </c>
      <c r="M484" s="6">
        <v>25</v>
      </c>
      <c r="O484" t="s">
        <v>1664</v>
      </c>
      <c r="R484" s="6">
        <v>32.5</v>
      </c>
      <c r="S484" t="s">
        <v>1752</v>
      </c>
      <c r="T484" t="s">
        <v>2148</v>
      </c>
      <c r="U484">
        <v>999</v>
      </c>
      <c r="V484">
        <v>999</v>
      </c>
      <c r="W484">
        <v>999</v>
      </c>
      <c r="X484">
        <v>999</v>
      </c>
      <c r="Z484">
        <v>999</v>
      </c>
      <c r="AB484" t="s">
        <v>1616</v>
      </c>
      <c r="AC484">
        <v>20</v>
      </c>
      <c r="AD484" t="s">
        <v>1617</v>
      </c>
      <c r="AE484">
        <v>0</v>
      </c>
      <c r="AF484" t="s">
        <v>1666</v>
      </c>
      <c r="AG484">
        <v>999</v>
      </c>
      <c r="AH484">
        <v>999</v>
      </c>
      <c r="AI484" t="s">
        <v>1651</v>
      </c>
      <c r="AJ484" s="6" t="s">
        <v>1608</v>
      </c>
      <c r="AK484" s="6">
        <v>999</v>
      </c>
      <c r="AL484" s="6" t="s">
        <v>1701</v>
      </c>
    </row>
    <row r="485" spans="2:41" ht="15">
      <c r="B485" t="s">
        <v>41</v>
      </c>
      <c r="C485" s="6">
        <v>19412</v>
      </c>
      <c r="D485">
        <v>11204</v>
      </c>
      <c r="E485" t="s">
        <v>985</v>
      </c>
      <c r="F485">
        <v>13487</v>
      </c>
      <c r="G485" s="6" t="s">
        <v>2149</v>
      </c>
      <c r="J485" s="6" t="s">
        <v>2143</v>
      </c>
      <c r="M485" s="6">
        <v>25</v>
      </c>
      <c r="O485" t="s">
        <v>1664</v>
      </c>
      <c r="R485" s="6">
        <v>52.8</v>
      </c>
      <c r="S485" t="s">
        <v>1752</v>
      </c>
      <c r="T485" t="s">
        <v>2150</v>
      </c>
      <c r="U485">
        <v>999</v>
      </c>
      <c r="V485">
        <v>999</v>
      </c>
      <c r="W485">
        <v>999</v>
      </c>
      <c r="X485">
        <v>999</v>
      </c>
      <c r="Z485">
        <v>999</v>
      </c>
      <c r="AB485" t="s">
        <v>1616</v>
      </c>
      <c r="AC485">
        <v>20</v>
      </c>
      <c r="AD485" t="s">
        <v>1617</v>
      </c>
      <c r="AE485">
        <v>0</v>
      </c>
      <c r="AF485" t="s">
        <v>1666</v>
      </c>
      <c r="AG485">
        <v>999</v>
      </c>
      <c r="AH485">
        <v>999</v>
      </c>
      <c r="AI485" t="s">
        <v>1651</v>
      </c>
      <c r="AJ485" s="6" t="s">
        <v>1608</v>
      </c>
      <c r="AK485" s="6">
        <v>999</v>
      </c>
      <c r="AL485" s="6" t="s">
        <v>1701</v>
      </c>
    </row>
    <row r="486" spans="2:41" ht="15">
      <c r="B486" t="s">
        <v>41</v>
      </c>
      <c r="C486" s="6">
        <v>19414</v>
      </c>
      <c r="D486">
        <v>11204</v>
      </c>
      <c r="E486" t="s">
        <v>987</v>
      </c>
      <c r="F486">
        <v>13497</v>
      </c>
      <c r="G486" s="6" t="s">
        <v>2151</v>
      </c>
      <c r="J486" s="6" t="s">
        <v>2143</v>
      </c>
      <c r="M486" s="6">
        <v>25</v>
      </c>
      <c r="O486" t="s">
        <v>1664</v>
      </c>
      <c r="R486" s="6">
        <v>39.5</v>
      </c>
      <c r="S486" t="s">
        <v>1752</v>
      </c>
      <c r="T486" t="s">
        <v>2152</v>
      </c>
      <c r="U486">
        <v>999</v>
      </c>
      <c r="V486">
        <v>999</v>
      </c>
      <c r="W486">
        <v>999</v>
      </c>
      <c r="X486">
        <v>999</v>
      </c>
      <c r="Z486">
        <v>999</v>
      </c>
      <c r="AB486" t="s">
        <v>1616</v>
      </c>
      <c r="AC486">
        <v>20</v>
      </c>
      <c r="AD486" t="s">
        <v>1617</v>
      </c>
      <c r="AE486">
        <v>0</v>
      </c>
      <c r="AF486" t="s">
        <v>1666</v>
      </c>
      <c r="AG486">
        <v>999</v>
      </c>
      <c r="AH486">
        <v>999</v>
      </c>
      <c r="AI486" t="s">
        <v>1651</v>
      </c>
      <c r="AJ486" s="6" t="s">
        <v>1608</v>
      </c>
      <c r="AK486" s="6">
        <v>999</v>
      </c>
      <c r="AL486" s="6" t="s">
        <v>1701</v>
      </c>
    </row>
    <row r="487" spans="2:41" ht="15">
      <c r="B487" t="s">
        <v>41</v>
      </c>
      <c r="C487">
        <v>370</v>
      </c>
      <c r="D487">
        <v>11272</v>
      </c>
      <c r="E487" t="s">
        <v>989</v>
      </c>
      <c r="F487">
        <v>1562</v>
      </c>
      <c r="H487" s="4">
        <v>15468</v>
      </c>
      <c r="J487" t="s">
        <v>1602</v>
      </c>
      <c r="M487">
        <v>6</v>
      </c>
      <c r="O487" t="s">
        <v>1672</v>
      </c>
      <c r="Q487">
        <v>7.7</v>
      </c>
      <c r="Z487">
        <v>156</v>
      </c>
      <c r="AJ487" t="s">
        <v>2153</v>
      </c>
      <c r="AL487" t="s">
        <v>710</v>
      </c>
    </row>
    <row r="488" spans="2:41" ht="15">
      <c r="B488" t="s">
        <v>41</v>
      </c>
      <c r="C488">
        <v>370</v>
      </c>
      <c r="D488">
        <v>11272</v>
      </c>
      <c r="E488" t="s">
        <v>989</v>
      </c>
      <c r="F488">
        <v>1564</v>
      </c>
      <c r="H488" s="4">
        <v>15470</v>
      </c>
      <c r="J488" t="s">
        <v>1602</v>
      </c>
      <c r="M488">
        <v>10</v>
      </c>
      <c r="O488" t="s">
        <v>1672</v>
      </c>
      <c r="Q488">
        <v>10.6</v>
      </c>
      <c r="Z488">
        <v>156</v>
      </c>
      <c r="AJ488" t="s">
        <v>2089</v>
      </c>
      <c r="AL488" t="s">
        <v>710</v>
      </c>
    </row>
    <row r="489" spans="2:41" ht="15">
      <c r="B489" t="s">
        <v>41</v>
      </c>
      <c r="C489">
        <v>370</v>
      </c>
      <c r="D489">
        <v>11272</v>
      </c>
      <c r="E489" t="s">
        <v>989</v>
      </c>
      <c r="F489">
        <v>1563</v>
      </c>
      <c r="H489" s="4">
        <v>15471</v>
      </c>
      <c r="J489" t="s">
        <v>1602</v>
      </c>
      <c r="M489">
        <v>8</v>
      </c>
      <c r="O489" t="s">
        <v>1672</v>
      </c>
      <c r="Q489">
        <v>12.3</v>
      </c>
      <c r="Z489">
        <v>156</v>
      </c>
      <c r="AJ489" t="s">
        <v>2153</v>
      </c>
      <c r="AL489" t="s">
        <v>710</v>
      </c>
    </row>
    <row r="490" spans="2:41" ht="15">
      <c r="B490" t="s">
        <v>41</v>
      </c>
      <c r="C490">
        <v>370</v>
      </c>
      <c r="D490">
        <v>11272</v>
      </c>
      <c r="E490" t="s">
        <v>989</v>
      </c>
      <c r="F490">
        <v>1561</v>
      </c>
      <c r="H490" s="4">
        <v>15472</v>
      </c>
      <c r="J490" t="s">
        <v>1602</v>
      </c>
      <c r="M490">
        <v>4</v>
      </c>
      <c r="O490" t="s">
        <v>1672</v>
      </c>
      <c r="Q490">
        <v>12.5</v>
      </c>
      <c r="Z490">
        <v>277</v>
      </c>
      <c r="AJ490" t="s">
        <v>2153</v>
      </c>
      <c r="AL490" t="s">
        <v>710</v>
      </c>
    </row>
    <row r="491" spans="2:41" ht="15">
      <c r="B491" t="s">
        <v>721</v>
      </c>
      <c r="C491" t="s">
        <v>995</v>
      </c>
      <c r="D491">
        <v>11272</v>
      </c>
      <c r="F491" t="s">
        <v>2154</v>
      </c>
      <c r="H491" s="4" t="s">
        <v>2154</v>
      </c>
      <c r="I491" t="s">
        <v>2155</v>
      </c>
      <c r="J491" t="s">
        <v>1602</v>
      </c>
      <c r="K491">
        <v>4</v>
      </c>
      <c r="O491" t="s">
        <v>1664</v>
      </c>
      <c r="Q491">
        <v>136.44999999999999</v>
      </c>
      <c r="AJ491" t="s">
        <v>2156</v>
      </c>
      <c r="AN491" t="s">
        <v>2157</v>
      </c>
    </row>
    <row r="492" spans="2:41" ht="15">
      <c r="B492" t="s">
        <v>721</v>
      </c>
      <c r="C492" t="s">
        <v>995</v>
      </c>
      <c r="D492">
        <v>11272</v>
      </c>
      <c r="F492" t="s">
        <v>2158</v>
      </c>
      <c r="H492" s="4" t="s">
        <v>2158</v>
      </c>
      <c r="I492" t="s">
        <v>2155</v>
      </c>
      <c r="J492" t="s">
        <v>1602</v>
      </c>
      <c r="K492">
        <v>6</v>
      </c>
      <c r="O492" t="s">
        <v>1664</v>
      </c>
      <c r="Q492">
        <v>157.94</v>
      </c>
      <c r="AJ492" t="s">
        <v>2156</v>
      </c>
      <c r="AN492" t="s">
        <v>2157</v>
      </c>
    </row>
    <row r="493" spans="2:41" ht="15">
      <c r="B493" t="s">
        <v>721</v>
      </c>
      <c r="C493" t="s">
        <v>995</v>
      </c>
      <c r="D493">
        <v>11272</v>
      </c>
      <c r="F493" t="s">
        <v>2159</v>
      </c>
      <c r="H493" s="4" t="s">
        <v>2159</v>
      </c>
      <c r="I493" t="s">
        <v>2155</v>
      </c>
      <c r="J493" t="s">
        <v>1602</v>
      </c>
      <c r="K493">
        <v>8</v>
      </c>
      <c r="O493" t="s">
        <v>1664</v>
      </c>
      <c r="Q493">
        <v>106.53</v>
      </c>
      <c r="AJ493" t="s">
        <v>2156</v>
      </c>
      <c r="AN493" t="s">
        <v>2157</v>
      </c>
    </row>
    <row r="494" spans="2:41" ht="15">
      <c r="B494" t="s">
        <v>721</v>
      </c>
      <c r="C494" t="s">
        <v>995</v>
      </c>
      <c r="D494">
        <v>11272</v>
      </c>
      <c r="F494" t="s">
        <v>2160</v>
      </c>
      <c r="H494" s="4" t="s">
        <v>2160</v>
      </c>
      <c r="I494" t="s">
        <v>2155</v>
      </c>
      <c r="J494" t="s">
        <v>1602</v>
      </c>
      <c r="K494">
        <v>10</v>
      </c>
      <c r="O494" t="s">
        <v>1664</v>
      </c>
      <c r="Q494">
        <v>180.89830000000001</v>
      </c>
      <c r="AJ494" t="s">
        <v>2161</v>
      </c>
      <c r="AN494" t="s">
        <v>2162</v>
      </c>
    </row>
    <row r="495" spans="2:41" ht="15">
      <c r="B495" t="s">
        <v>721</v>
      </c>
      <c r="C495" t="s">
        <v>993</v>
      </c>
      <c r="D495">
        <v>11272</v>
      </c>
      <c r="F495" t="s">
        <v>2163</v>
      </c>
      <c r="H495" s="4" t="s">
        <v>2163</v>
      </c>
      <c r="J495" t="s">
        <v>1602</v>
      </c>
      <c r="K495">
        <v>4</v>
      </c>
      <c r="O495" t="s">
        <v>2164</v>
      </c>
      <c r="Q495">
        <v>1.1000000000000001</v>
      </c>
      <c r="Z495" t="s">
        <v>2165</v>
      </c>
      <c r="AJ495" t="s">
        <v>2166</v>
      </c>
      <c r="AN495" t="s">
        <v>2167</v>
      </c>
      <c r="AO495" t="s">
        <v>2168</v>
      </c>
    </row>
    <row r="496" spans="2:41" ht="15">
      <c r="B496" t="s">
        <v>721</v>
      </c>
      <c r="C496" t="s">
        <v>993</v>
      </c>
      <c r="D496">
        <v>11272</v>
      </c>
      <c r="F496" t="s">
        <v>2169</v>
      </c>
      <c r="H496" s="4" t="s">
        <v>2169</v>
      </c>
      <c r="J496" t="s">
        <v>1602</v>
      </c>
      <c r="K496">
        <v>6</v>
      </c>
      <c r="O496" t="s">
        <v>2164</v>
      </c>
      <c r="Q496">
        <v>0.4</v>
      </c>
      <c r="Z496" t="s">
        <v>2165</v>
      </c>
      <c r="AJ496" t="s">
        <v>2170</v>
      </c>
      <c r="AN496" t="s">
        <v>2171</v>
      </c>
      <c r="AO496" t="s">
        <v>2168</v>
      </c>
    </row>
    <row r="497" spans="2:44" ht="15">
      <c r="B497" t="s">
        <v>721</v>
      </c>
      <c r="C497" t="s">
        <v>993</v>
      </c>
      <c r="D497">
        <v>11272</v>
      </c>
      <c r="F497" t="s">
        <v>2172</v>
      </c>
      <c r="H497" s="4" t="s">
        <v>2172</v>
      </c>
      <c r="J497" t="s">
        <v>1602</v>
      </c>
      <c r="K497">
        <v>8</v>
      </c>
      <c r="O497" t="s">
        <v>2164</v>
      </c>
      <c r="Q497">
        <v>0.4</v>
      </c>
      <c r="Z497" t="s">
        <v>2165</v>
      </c>
      <c r="AJ497" t="s">
        <v>2170</v>
      </c>
      <c r="AN497" t="s">
        <v>2171</v>
      </c>
      <c r="AO497" t="s">
        <v>2168</v>
      </c>
    </row>
    <row r="498" spans="2:44" ht="15">
      <c r="B498" t="s">
        <v>721</v>
      </c>
      <c r="C498" t="s">
        <v>993</v>
      </c>
      <c r="D498">
        <v>11272</v>
      </c>
      <c r="F498" t="s">
        <v>2173</v>
      </c>
      <c r="H498" s="4" t="s">
        <v>2173</v>
      </c>
      <c r="J498" t="s">
        <v>1602</v>
      </c>
      <c r="K498">
        <v>10</v>
      </c>
      <c r="O498" t="s">
        <v>2164</v>
      </c>
      <c r="Q498">
        <v>0.3</v>
      </c>
      <c r="Z498" t="s">
        <v>2165</v>
      </c>
      <c r="AJ498" t="s">
        <v>2174</v>
      </c>
      <c r="AN498" t="s">
        <v>2175</v>
      </c>
      <c r="AO498" t="s">
        <v>2168</v>
      </c>
    </row>
    <row r="499" spans="2:44" ht="15">
      <c r="B499" t="s">
        <v>41</v>
      </c>
      <c r="C499">
        <v>14589</v>
      </c>
      <c r="D499">
        <v>11406</v>
      </c>
      <c r="E499" t="s">
        <v>997</v>
      </c>
      <c r="F499">
        <v>9905</v>
      </c>
      <c r="I499">
        <v>999</v>
      </c>
      <c r="J499" t="s">
        <v>1602</v>
      </c>
      <c r="K499">
        <v>999</v>
      </c>
      <c r="L499">
        <v>1982</v>
      </c>
      <c r="M499">
        <v>5</v>
      </c>
      <c r="N499">
        <v>999</v>
      </c>
      <c r="O499" t="s">
        <v>1856</v>
      </c>
      <c r="R499">
        <v>9.8000000000000007</v>
      </c>
      <c r="S499" t="s">
        <v>1625</v>
      </c>
      <c r="T499" t="s">
        <v>2176</v>
      </c>
      <c r="U499">
        <v>999</v>
      </c>
      <c r="V499">
        <v>999</v>
      </c>
      <c r="W499">
        <v>999</v>
      </c>
      <c r="X499">
        <v>999</v>
      </c>
      <c r="Y499">
        <v>2</v>
      </c>
      <c r="Z499">
        <v>1111</v>
      </c>
      <c r="AA499" t="s">
        <v>1606</v>
      </c>
      <c r="AB499" t="s">
        <v>1627</v>
      </c>
      <c r="AC499">
        <v>5</v>
      </c>
      <c r="AD499">
        <v>999</v>
      </c>
      <c r="AE499">
        <v>999</v>
      </c>
      <c r="AF499">
        <v>999</v>
      </c>
      <c r="AG499">
        <v>999</v>
      </c>
      <c r="AH499">
        <v>999</v>
      </c>
      <c r="AI499" t="s">
        <v>1651</v>
      </c>
      <c r="AJ499" t="s">
        <v>2177</v>
      </c>
      <c r="AK499">
        <v>2</v>
      </c>
      <c r="AL499" t="s">
        <v>1701</v>
      </c>
      <c r="AM499" t="s">
        <v>2178</v>
      </c>
      <c r="AN499">
        <v>999</v>
      </c>
      <c r="AO499">
        <v>999</v>
      </c>
      <c r="AP499">
        <v>999</v>
      </c>
      <c r="AQ499">
        <v>999</v>
      </c>
      <c r="AR499" t="s">
        <v>1668</v>
      </c>
    </row>
    <row r="500" spans="2:44" ht="15">
      <c r="B500" t="s">
        <v>41</v>
      </c>
      <c r="C500">
        <v>14589</v>
      </c>
      <c r="D500">
        <v>11406</v>
      </c>
      <c r="E500" t="s">
        <v>997</v>
      </c>
      <c r="F500">
        <v>9906</v>
      </c>
      <c r="I500">
        <v>999</v>
      </c>
      <c r="J500" t="s">
        <v>1602</v>
      </c>
      <c r="K500">
        <v>999</v>
      </c>
      <c r="L500">
        <v>1982</v>
      </c>
      <c r="M500">
        <v>5</v>
      </c>
      <c r="N500">
        <v>999</v>
      </c>
      <c r="O500" t="s">
        <v>1856</v>
      </c>
      <c r="R500">
        <v>8.3000000000000007</v>
      </c>
      <c r="S500" t="s">
        <v>1625</v>
      </c>
      <c r="T500" t="s">
        <v>2176</v>
      </c>
      <c r="U500">
        <v>999</v>
      </c>
      <c r="V500">
        <v>999</v>
      </c>
      <c r="W500">
        <v>999</v>
      </c>
      <c r="X500">
        <v>999</v>
      </c>
      <c r="Y500">
        <v>2</v>
      </c>
      <c r="Z500">
        <v>1111</v>
      </c>
      <c r="AA500" t="s">
        <v>1606</v>
      </c>
      <c r="AB500" t="s">
        <v>1627</v>
      </c>
      <c r="AC500">
        <v>5</v>
      </c>
      <c r="AD500">
        <v>999</v>
      </c>
      <c r="AE500">
        <v>999</v>
      </c>
      <c r="AF500">
        <v>999</v>
      </c>
      <c r="AG500">
        <v>999</v>
      </c>
      <c r="AH500">
        <v>999</v>
      </c>
      <c r="AI500" t="s">
        <v>1651</v>
      </c>
      <c r="AJ500" t="s">
        <v>2179</v>
      </c>
      <c r="AK500">
        <v>2</v>
      </c>
      <c r="AL500" t="s">
        <v>1701</v>
      </c>
      <c r="AM500" t="s">
        <v>2178</v>
      </c>
      <c r="AN500">
        <v>999</v>
      </c>
      <c r="AO500">
        <v>999</v>
      </c>
      <c r="AP500">
        <v>999</v>
      </c>
      <c r="AQ500">
        <v>999</v>
      </c>
      <c r="AR500" t="s">
        <v>1668</v>
      </c>
    </row>
    <row r="501" spans="2:44" ht="15">
      <c r="B501" t="s">
        <v>41</v>
      </c>
      <c r="C501">
        <v>14589</v>
      </c>
      <c r="D501">
        <v>11406</v>
      </c>
      <c r="E501" t="s">
        <v>997</v>
      </c>
      <c r="F501">
        <v>9905</v>
      </c>
      <c r="I501">
        <v>999</v>
      </c>
      <c r="J501" t="s">
        <v>1602</v>
      </c>
      <c r="K501">
        <v>999</v>
      </c>
      <c r="L501">
        <v>1987</v>
      </c>
      <c r="M501">
        <v>10</v>
      </c>
      <c r="N501">
        <v>999</v>
      </c>
      <c r="O501" t="s">
        <v>1856</v>
      </c>
      <c r="R501">
        <v>35.9</v>
      </c>
      <c r="S501" t="s">
        <v>1625</v>
      </c>
      <c r="T501" t="s">
        <v>2176</v>
      </c>
      <c r="U501">
        <v>999</v>
      </c>
      <c r="V501">
        <v>999</v>
      </c>
      <c r="W501">
        <v>999</v>
      </c>
      <c r="X501">
        <v>999</v>
      </c>
      <c r="Y501">
        <v>2</v>
      </c>
      <c r="Z501">
        <v>1111</v>
      </c>
      <c r="AA501" t="s">
        <v>1606</v>
      </c>
      <c r="AB501" t="s">
        <v>1627</v>
      </c>
      <c r="AC501">
        <v>5</v>
      </c>
      <c r="AD501">
        <v>999</v>
      </c>
      <c r="AE501">
        <v>999</v>
      </c>
      <c r="AF501">
        <v>999</v>
      </c>
      <c r="AG501">
        <v>999</v>
      </c>
      <c r="AH501">
        <v>999</v>
      </c>
      <c r="AI501" t="s">
        <v>1651</v>
      </c>
      <c r="AJ501" t="s">
        <v>2177</v>
      </c>
      <c r="AK501">
        <v>2</v>
      </c>
      <c r="AL501" t="s">
        <v>1701</v>
      </c>
      <c r="AM501" t="s">
        <v>2178</v>
      </c>
      <c r="AN501">
        <v>999</v>
      </c>
      <c r="AO501">
        <v>999</v>
      </c>
      <c r="AP501">
        <v>999</v>
      </c>
      <c r="AQ501">
        <v>999</v>
      </c>
      <c r="AR501" t="s">
        <v>1668</v>
      </c>
    </row>
    <row r="502" spans="2:44" ht="15">
      <c r="B502" t="s">
        <v>41</v>
      </c>
      <c r="C502">
        <v>14589</v>
      </c>
      <c r="D502">
        <v>11406</v>
      </c>
      <c r="E502" t="s">
        <v>997</v>
      </c>
      <c r="F502">
        <v>9906</v>
      </c>
      <c r="I502">
        <v>999</v>
      </c>
      <c r="J502" t="s">
        <v>1602</v>
      </c>
      <c r="K502">
        <v>999</v>
      </c>
      <c r="L502">
        <v>1987</v>
      </c>
      <c r="M502">
        <v>10</v>
      </c>
      <c r="N502">
        <v>999</v>
      </c>
      <c r="O502" t="s">
        <v>1856</v>
      </c>
      <c r="R502">
        <v>27.2</v>
      </c>
      <c r="S502" t="s">
        <v>1625</v>
      </c>
      <c r="T502" t="s">
        <v>2176</v>
      </c>
      <c r="U502">
        <v>999</v>
      </c>
      <c r="V502">
        <v>999</v>
      </c>
      <c r="W502">
        <v>999</v>
      </c>
      <c r="X502">
        <v>999</v>
      </c>
      <c r="Y502">
        <v>2</v>
      </c>
      <c r="Z502">
        <v>1111</v>
      </c>
      <c r="AA502" t="s">
        <v>1606</v>
      </c>
      <c r="AB502" t="s">
        <v>1627</v>
      </c>
      <c r="AC502">
        <v>5</v>
      </c>
      <c r="AD502">
        <v>999</v>
      </c>
      <c r="AE502">
        <v>999</v>
      </c>
      <c r="AF502">
        <v>999</v>
      </c>
      <c r="AG502">
        <v>999</v>
      </c>
      <c r="AH502">
        <v>999</v>
      </c>
      <c r="AI502" t="s">
        <v>1651</v>
      </c>
      <c r="AJ502" t="s">
        <v>2179</v>
      </c>
      <c r="AK502">
        <v>2</v>
      </c>
      <c r="AL502" t="s">
        <v>1701</v>
      </c>
      <c r="AM502" t="s">
        <v>2178</v>
      </c>
      <c r="AN502">
        <v>999</v>
      </c>
      <c r="AO502">
        <v>999</v>
      </c>
      <c r="AP502">
        <v>999</v>
      </c>
      <c r="AQ502">
        <v>999</v>
      </c>
      <c r="AR502" t="s">
        <v>1668</v>
      </c>
    </row>
    <row r="503" spans="2:44" ht="15">
      <c r="B503" t="s">
        <v>41</v>
      </c>
      <c r="C503">
        <v>14589</v>
      </c>
      <c r="D503">
        <v>11406</v>
      </c>
      <c r="E503" t="s">
        <v>997</v>
      </c>
      <c r="F503">
        <v>9905</v>
      </c>
      <c r="I503">
        <v>999</v>
      </c>
      <c r="J503" t="s">
        <v>1602</v>
      </c>
      <c r="K503">
        <v>999</v>
      </c>
      <c r="L503">
        <v>1977</v>
      </c>
      <c r="M503">
        <v>0</v>
      </c>
      <c r="N503">
        <v>999</v>
      </c>
      <c r="O503" t="s">
        <v>1664</v>
      </c>
      <c r="R503">
        <v>71</v>
      </c>
      <c r="S503" t="s">
        <v>1625</v>
      </c>
      <c r="T503" t="s">
        <v>2176</v>
      </c>
      <c r="U503">
        <v>999</v>
      </c>
      <c r="V503">
        <v>999</v>
      </c>
      <c r="W503">
        <v>999</v>
      </c>
      <c r="X503">
        <v>999</v>
      </c>
      <c r="Y503">
        <v>6</v>
      </c>
      <c r="Z503">
        <f t="shared" ref="Z503:Z528" si="0">278+1111</f>
        <v>1389</v>
      </c>
      <c r="AA503" t="s">
        <v>1606</v>
      </c>
      <c r="AB503" t="s">
        <v>1616</v>
      </c>
      <c r="AC503">
        <v>15</v>
      </c>
      <c r="AD503" t="s">
        <v>1617</v>
      </c>
      <c r="AE503">
        <v>0</v>
      </c>
      <c r="AF503" t="s">
        <v>1666</v>
      </c>
      <c r="AG503">
        <v>999</v>
      </c>
      <c r="AH503">
        <v>999</v>
      </c>
      <c r="AI503" t="s">
        <v>1892</v>
      </c>
      <c r="AJ503" t="s">
        <v>2177</v>
      </c>
      <c r="AK503">
        <v>2</v>
      </c>
      <c r="AL503" t="s">
        <v>1701</v>
      </c>
      <c r="AM503" t="s">
        <v>2178</v>
      </c>
      <c r="AN503">
        <v>999</v>
      </c>
      <c r="AO503">
        <v>999</v>
      </c>
      <c r="AP503">
        <v>999</v>
      </c>
      <c r="AQ503">
        <v>999</v>
      </c>
      <c r="AR503" t="s">
        <v>1668</v>
      </c>
    </row>
    <row r="504" spans="2:44" ht="15">
      <c r="B504" t="s">
        <v>41</v>
      </c>
      <c r="C504">
        <v>14589</v>
      </c>
      <c r="D504">
        <v>11406</v>
      </c>
      <c r="E504" t="s">
        <v>997</v>
      </c>
      <c r="F504">
        <v>9905</v>
      </c>
      <c r="I504">
        <v>999</v>
      </c>
      <c r="J504" t="s">
        <v>1602</v>
      </c>
      <c r="K504">
        <v>999</v>
      </c>
      <c r="L504">
        <v>1977</v>
      </c>
      <c r="M504">
        <v>0</v>
      </c>
      <c r="N504">
        <v>999</v>
      </c>
      <c r="O504" t="s">
        <v>1664</v>
      </c>
      <c r="R504">
        <v>56.3</v>
      </c>
      <c r="S504" t="s">
        <v>1625</v>
      </c>
      <c r="T504" t="s">
        <v>2176</v>
      </c>
      <c r="U504">
        <v>999</v>
      </c>
      <c r="V504">
        <v>999</v>
      </c>
      <c r="W504">
        <v>999</v>
      </c>
      <c r="X504">
        <v>999</v>
      </c>
      <c r="Y504">
        <v>6</v>
      </c>
      <c r="Z504">
        <f t="shared" si="0"/>
        <v>1389</v>
      </c>
      <c r="AA504" t="s">
        <v>1606</v>
      </c>
      <c r="AB504" t="s">
        <v>1616</v>
      </c>
      <c r="AC504">
        <v>30</v>
      </c>
      <c r="AD504" t="s">
        <v>1617</v>
      </c>
      <c r="AE504">
        <v>15</v>
      </c>
      <c r="AF504" t="s">
        <v>1666</v>
      </c>
      <c r="AG504">
        <v>999</v>
      </c>
      <c r="AH504">
        <v>999</v>
      </c>
      <c r="AI504" t="s">
        <v>1892</v>
      </c>
      <c r="AJ504" t="s">
        <v>2177</v>
      </c>
      <c r="AK504">
        <v>2</v>
      </c>
      <c r="AL504" t="s">
        <v>1701</v>
      </c>
      <c r="AM504" t="s">
        <v>2178</v>
      </c>
      <c r="AN504">
        <v>999</v>
      </c>
      <c r="AO504">
        <v>999</v>
      </c>
      <c r="AP504">
        <v>999</v>
      </c>
      <c r="AQ504">
        <v>999</v>
      </c>
      <c r="AR504" t="s">
        <v>1668</v>
      </c>
    </row>
    <row r="505" spans="2:44" ht="15">
      <c r="B505" t="s">
        <v>41</v>
      </c>
      <c r="C505">
        <v>14589</v>
      </c>
      <c r="D505">
        <v>11406</v>
      </c>
      <c r="E505" t="s">
        <v>997</v>
      </c>
      <c r="F505">
        <v>9905</v>
      </c>
      <c r="I505">
        <v>999</v>
      </c>
      <c r="J505" t="s">
        <v>1602</v>
      </c>
      <c r="K505">
        <v>999</v>
      </c>
      <c r="L505">
        <v>1977</v>
      </c>
      <c r="M505">
        <v>0</v>
      </c>
      <c r="N505">
        <v>999</v>
      </c>
      <c r="O505" t="s">
        <v>1664</v>
      </c>
      <c r="R505">
        <v>41</v>
      </c>
      <c r="S505" t="s">
        <v>1625</v>
      </c>
      <c r="T505" t="s">
        <v>2176</v>
      </c>
      <c r="U505">
        <v>999</v>
      </c>
      <c r="V505">
        <v>999</v>
      </c>
      <c r="W505">
        <v>999</v>
      </c>
      <c r="X505">
        <v>999</v>
      </c>
      <c r="Y505">
        <v>6</v>
      </c>
      <c r="Z505">
        <f t="shared" si="0"/>
        <v>1389</v>
      </c>
      <c r="AA505" t="s">
        <v>1606</v>
      </c>
      <c r="AB505" t="s">
        <v>1616</v>
      </c>
      <c r="AC505">
        <v>45</v>
      </c>
      <c r="AD505" t="s">
        <v>1617</v>
      </c>
      <c r="AE505">
        <v>30</v>
      </c>
      <c r="AF505" t="s">
        <v>1666</v>
      </c>
      <c r="AG505">
        <v>999</v>
      </c>
      <c r="AH505">
        <v>999</v>
      </c>
      <c r="AI505" t="s">
        <v>1892</v>
      </c>
      <c r="AJ505" t="s">
        <v>2177</v>
      </c>
      <c r="AK505">
        <v>2</v>
      </c>
      <c r="AL505" t="s">
        <v>1701</v>
      </c>
      <c r="AM505" t="s">
        <v>2178</v>
      </c>
      <c r="AN505">
        <v>999</v>
      </c>
      <c r="AO505">
        <v>999</v>
      </c>
      <c r="AP505">
        <v>999</v>
      </c>
      <c r="AQ505">
        <v>999</v>
      </c>
      <c r="AR505" t="s">
        <v>1668</v>
      </c>
    </row>
    <row r="506" spans="2:44" ht="15">
      <c r="B506" t="s">
        <v>41</v>
      </c>
      <c r="C506">
        <v>14589</v>
      </c>
      <c r="D506">
        <v>11406</v>
      </c>
      <c r="E506" t="s">
        <v>997</v>
      </c>
      <c r="F506">
        <v>9905</v>
      </c>
      <c r="I506">
        <v>999</v>
      </c>
      <c r="J506" t="s">
        <v>1602</v>
      </c>
      <c r="K506">
        <v>999</v>
      </c>
      <c r="L506">
        <v>1982</v>
      </c>
      <c r="M506">
        <v>5</v>
      </c>
      <c r="N506">
        <v>999</v>
      </c>
      <c r="O506" t="s">
        <v>1664</v>
      </c>
      <c r="R506">
        <v>75.7</v>
      </c>
      <c r="S506" t="s">
        <v>1625</v>
      </c>
      <c r="T506" t="s">
        <v>2176</v>
      </c>
      <c r="U506">
        <v>999</v>
      </c>
      <c r="V506">
        <v>999</v>
      </c>
      <c r="W506">
        <v>999</v>
      </c>
      <c r="X506">
        <v>999</v>
      </c>
      <c r="Y506">
        <v>6</v>
      </c>
      <c r="Z506">
        <f t="shared" si="0"/>
        <v>1389</v>
      </c>
      <c r="AA506" t="s">
        <v>1606</v>
      </c>
      <c r="AB506" t="s">
        <v>1616</v>
      </c>
      <c r="AC506">
        <v>15</v>
      </c>
      <c r="AD506" t="s">
        <v>1617</v>
      </c>
      <c r="AE506">
        <v>0</v>
      </c>
      <c r="AF506" t="s">
        <v>1666</v>
      </c>
      <c r="AG506">
        <v>999</v>
      </c>
      <c r="AH506">
        <v>999</v>
      </c>
      <c r="AI506" t="s">
        <v>1892</v>
      </c>
      <c r="AJ506" t="s">
        <v>2177</v>
      </c>
      <c r="AK506">
        <v>2</v>
      </c>
      <c r="AL506" t="s">
        <v>1701</v>
      </c>
      <c r="AM506" t="s">
        <v>2178</v>
      </c>
      <c r="AN506">
        <v>999</v>
      </c>
      <c r="AO506">
        <v>999</v>
      </c>
      <c r="AP506">
        <v>999</v>
      </c>
      <c r="AQ506">
        <v>999</v>
      </c>
      <c r="AR506" t="s">
        <v>1668</v>
      </c>
    </row>
    <row r="507" spans="2:44" ht="15">
      <c r="B507" t="s">
        <v>41</v>
      </c>
      <c r="C507">
        <v>14589</v>
      </c>
      <c r="D507">
        <v>11406</v>
      </c>
      <c r="E507" t="s">
        <v>997</v>
      </c>
      <c r="F507">
        <v>9905</v>
      </c>
      <c r="I507">
        <v>999</v>
      </c>
      <c r="J507" t="s">
        <v>1602</v>
      </c>
      <c r="K507">
        <v>999</v>
      </c>
      <c r="L507">
        <v>1982</v>
      </c>
      <c r="M507">
        <v>5</v>
      </c>
      <c r="N507">
        <v>999</v>
      </c>
      <c r="O507" t="s">
        <v>1664</v>
      </c>
      <c r="R507">
        <v>65.5</v>
      </c>
      <c r="S507" t="s">
        <v>1625</v>
      </c>
      <c r="T507" t="s">
        <v>2176</v>
      </c>
      <c r="U507">
        <v>999</v>
      </c>
      <c r="V507">
        <v>999</v>
      </c>
      <c r="W507">
        <v>999</v>
      </c>
      <c r="X507">
        <v>999</v>
      </c>
      <c r="Y507">
        <v>6</v>
      </c>
      <c r="Z507">
        <f t="shared" si="0"/>
        <v>1389</v>
      </c>
      <c r="AA507" t="s">
        <v>1606</v>
      </c>
      <c r="AB507" t="s">
        <v>1616</v>
      </c>
      <c r="AC507">
        <v>30</v>
      </c>
      <c r="AD507" t="s">
        <v>1617</v>
      </c>
      <c r="AE507">
        <v>15</v>
      </c>
      <c r="AF507" t="s">
        <v>1666</v>
      </c>
      <c r="AG507">
        <v>999</v>
      </c>
      <c r="AH507">
        <v>999</v>
      </c>
      <c r="AI507" t="s">
        <v>1892</v>
      </c>
      <c r="AJ507" t="s">
        <v>2177</v>
      </c>
      <c r="AK507">
        <v>2</v>
      </c>
      <c r="AL507" t="s">
        <v>1701</v>
      </c>
      <c r="AM507" t="s">
        <v>2178</v>
      </c>
      <c r="AN507">
        <v>999</v>
      </c>
      <c r="AO507">
        <v>999</v>
      </c>
      <c r="AP507">
        <v>999</v>
      </c>
      <c r="AQ507">
        <v>999</v>
      </c>
      <c r="AR507" t="s">
        <v>1668</v>
      </c>
    </row>
    <row r="508" spans="2:44" ht="15">
      <c r="B508" t="s">
        <v>41</v>
      </c>
      <c r="C508">
        <v>14589</v>
      </c>
      <c r="D508">
        <v>11406</v>
      </c>
      <c r="E508" t="s">
        <v>997</v>
      </c>
      <c r="F508">
        <v>9905</v>
      </c>
      <c r="I508">
        <v>999</v>
      </c>
      <c r="J508" t="s">
        <v>1602</v>
      </c>
      <c r="K508">
        <v>999</v>
      </c>
      <c r="L508">
        <v>1982</v>
      </c>
      <c r="M508">
        <v>5</v>
      </c>
      <c r="N508">
        <v>999</v>
      </c>
      <c r="O508" t="s">
        <v>1664</v>
      </c>
      <c r="R508">
        <v>47.1</v>
      </c>
      <c r="S508" t="s">
        <v>1625</v>
      </c>
      <c r="T508" t="s">
        <v>2176</v>
      </c>
      <c r="U508">
        <v>999</v>
      </c>
      <c r="V508">
        <v>999</v>
      </c>
      <c r="W508">
        <v>999</v>
      </c>
      <c r="X508">
        <v>999</v>
      </c>
      <c r="Y508">
        <v>6</v>
      </c>
      <c r="Z508">
        <f t="shared" si="0"/>
        <v>1389</v>
      </c>
      <c r="AA508" t="s">
        <v>1606</v>
      </c>
      <c r="AB508" t="s">
        <v>1616</v>
      </c>
      <c r="AC508">
        <v>45</v>
      </c>
      <c r="AD508" t="s">
        <v>1617</v>
      </c>
      <c r="AE508">
        <v>30</v>
      </c>
      <c r="AF508" t="s">
        <v>1666</v>
      </c>
      <c r="AG508">
        <v>999</v>
      </c>
      <c r="AH508">
        <v>999</v>
      </c>
      <c r="AI508" t="s">
        <v>1892</v>
      </c>
      <c r="AJ508" t="s">
        <v>2177</v>
      </c>
      <c r="AK508">
        <v>2</v>
      </c>
      <c r="AL508" t="s">
        <v>1701</v>
      </c>
      <c r="AM508" t="s">
        <v>2178</v>
      </c>
      <c r="AN508">
        <v>999</v>
      </c>
      <c r="AO508">
        <v>999</v>
      </c>
      <c r="AP508">
        <v>999</v>
      </c>
      <c r="AQ508">
        <v>999</v>
      </c>
      <c r="AR508" t="s">
        <v>1668</v>
      </c>
    </row>
    <row r="509" spans="2:44" ht="15">
      <c r="B509" t="s">
        <v>41</v>
      </c>
      <c r="C509">
        <v>14589</v>
      </c>
      <c r="D509">
        <v>11406</v>
      </c>
      <c r="E509" t="s">
        <v>997</v>
      </c>
      <c r="F509">
        <v>9905</v>
      </c>
      <c r="I509">
        <v>999</v>
      </c>
      <c r="J509" t="s">
        <v>1602</v>
      </c>
      <c r="K509">
        <v>999</v>
      </c>
      <c r="L509">
        <v>1987</v>
      </c>
      <c r="M509">
        <v>10</v>
      </c>
      <c r="N509">
        <v>999</v>
      </c>
      <c r="O509" t="s">
        <v>1664</v>
      </c>
      <c r="R509">
        <v>76.5</v>
      </c>
      <c r="S509" t="s">
        <v>1625</v>
      </c>
      <c r="T509" t="s">
        <v>2176</v>
      </c>
      <c r="U509">
        <v>999</v>
      </c>
      <c r="V509">
        <v>999</v>
      </c>
      <c r="W509">
        <v>999</v>
      </c>
      <c r="X509">
        <v>999</v>
      </c>
      <c r="Y509">
        <v>6</v>
      </c>
      <c r="Z509">
        <f t="shared" si="0"/>
        <v>1389</v>
      </c>
      <c r="AA509" t="s">
        <v>1606</v>
      </c>
      <c r="AB509" t="s">
        <v>1616</v>
      </c>
      <c r="AC509">
        <v>15</v>
      </c>
      <c r="AD509" t="s">
        <v>1617</v>
      </c>
      <c r="AE509">
        <v>0</v>
      </c>
      <c r="AF509" t="s">
        <v>1666</v>
      </c>
      <c r="AG509">
        <v>999</v>
      </c>
      <c r="AH509">
        <v>999</v>
      </c>
      <c r="AI509" t="s">
        <v>1892</v>
      </c>
      <c r="AJ509" t="s">
        <v>2177</v>
      </c>
      <c r="AK509">
        <v>2</v>
      </c>
      <c r="AL509" t="s">
        <v>1701</v>
      </c>
      <c r="AM509" t="s">
        <v>2178</v>
      </c>
      <c r="AN509">
        <v>999</v>
      </c>
      <c r="AO509">
        <v>999</v>
      </c>
      <c r="AP509">
        <v>999</v>
      </c>
      <c r="AQ509">
        <v>999</v>
      </c>
      <c r="AR509" t="s">
        <v>1668</v>
      </c>
    </row>
    <row r="510" spans="2:44" ht="15">
      <c r="B510" t="s">
        <v>41</v>
      </c>
      <c r="C510">
        <v>14589</v>
      </c>
      <c r="D510">
        <v>11406</v>
      </c>
      <c r="E510" t="s">
        <v>997</v>
      </c>
      <c r="F510">
        <v>9905</v>
      </c>
      <c r="I510">
        <v>999</v>
      </c>
      <c r="J510" t="s">
        <v>1602</v>
      </c>
      <c r="K510">
        <v>999</v>
      </c>
      <c r="L510">
        <v>1987</v>
      </c>
      <c r="M510">
        <v>10</v>
      </c>
      <c r="N510">
        <v>999</v>
      </c>
      <c r="O510" t="s">
        <v>1664</v>
      </c>
      <c r="R510">
        <v>60</v>
      </c>
      <c r="S510" t="s">
        <v>1625</v>
      </c>
      <c r="T510" t="s">
        <v>2176</v>
      </c>
      <c r="U510">
        <v>999</v>
      </c>
      <c r="V510">
        <v>999</v>
      </c>
      <c r="W510">
        <v>999</v>
      </c>
      <c r="X510">
        <v>999</v>
      </c>
      <c r="Y510">
        <v>6</v>
      </c>
      <c r="Z510">
        <f t="shared" si="0"/>
        <v>1389</v>
      </c>
      <c r="AA510" t="s">
        <v>1606</v>
      </c>
      <c r="AB510" t="s">
        <v>1616</v>
      </c>
      <c r="AC510">
        <v>30</v>
      </c>
      <c r="AD510" t="s">
        <v>1617</v>
      </c>
      <c r="AE510">
        <v>15</v>
      </c>
      <c r="AF510" t="s">
        <v>1666</v>
      </c>
      <c r="AG510">
        <v>999</v>
      </c>
      <c r="AH510">
        <v>999</v>
      </c>
      <c r="AI510" t="s">
        <v>1892</v>
      </c>
      <c r="AJ510" t="s">
        <v>2177</v>
      </c>
      <c r="AK510">
        <v>2</v>
      </c>
      <c r="AL510" t="s">
        <v>1701</v>
      </c>
      <c r="AM510" t="s">
        <v>2178</v>
      </c>
      <c r="AN510">
        <v>999</v>
      </c>
      <c r="AO510">
        <v>999</v>
      </c>
      <c r="AP510">
        <v>999</v>
      </c>
      <c r="AQ510">
        <v>999</v>
      </c>
      <c r="AR510" t="s">
        <v>1668</v>
      </c>
    </row>
    <row r="511" spans="2:44" ht="15">
      <c r="B511" t="s">
        <v>41</v>
      </c>
      <c r="C511">
        <v>14589</v>
      </c>
      <c r="D511">
        <v>11406</v>
      </c>
      <c r="E511" t="s">
        <v>997</v>
      </c>
      <c r="F511">
        <v>9905</v>
      </c>
      <c r="I511">
        <v>999</v>
      </c>
      <c r="J511" t="s">
        <v>1602</v>
      </c>
      <c r="K511">
        <v>999</v>
      </c>
      <c r="L511">
        <v>1987</v>
      </c>
      <c r="M511">
        <v>10</v>
      </c>
      <c r="N511">
        <v>999</v>
      </c>
      <c r="O511" t="s">
        <v>1664</v>
      </c>
      <c r="R511">
        <v>47.3</v>
      </c>
      <c r="S511" t="s">
        <v>1625</v>
      </c>
      <c r="T511" t="s">
        <v>2176</v>
      </c>
      <c r="U511">
        <v>999</v>
      </c>
      <c r="V511">
        <v>999</v>
      </c>
      <c r="W511">
        <v>999</v>
      </c>
      <c r="X511">
        <v>999</v>
      </c>
      <c r="Y511">
        <v>6</v>
      </c>
      <c r="Z511">
        <f t="shared" si="0"/>
        <v>1389</v>
      </c>
      <c r="AA511" t="s">
        <v>1606</v>
      </c>
      <c r="AB511" t="s">
        <v>1616</v>
      </c>
      <c r="AC511">
        <v>45</v>
      </c>
      <c r="AD511" t="s">
        <v>1617</v>
      </c>
      <c r="AE511">
        <v>30</v>
      </c>
      <c r="AF511" t="s">
        <v>1666</v>
      </c>
      <c r="AG511">
        <v>999</v>
      </c>
      <c r="AH511">
        <v>999</v>
      </c>
      <c r="AI511" t="s">
        <v>1892</v>
      </c>
      <c r="AJ511" t="s">
        <v>2177</v>
      </c>
      <c r="AK511">
        <v>2</v>
      </c>
      <c r="AL511" t="s">
        <v>1701</v>
      </c>
      <c r="AM511" t="s">
        <v>2178</v>
      </c>
      <c r="AN511">
        <v>999</v>
      </c>
      <c r="AO511">
        <v>999</v>
      </c>
      <c r="AP511">
        <v>999</v>
      </c>
      <c r="AQ511">
        <v>999</v>
      </c>
      <c r="AR511" t="s">
        <v>1668</v>
      </c>
    </row>
    <row r="512" spans="2:44" ht="15">
      <c r="B512" t="s">
        <v>41</v>
      </c>
      <c r="C512">
        <v>14589</v>
      </c>
      <c r="D512">
        <v>11406</v>
      </c>
      <c r="E512" t="s">
        <v>997</v>
      </c>
      <c r="F512">
        <v>9906</v>
      </c>
      <c r="I512">
        <v>999</v>
      </c>
      <c r="J512" t="s">
        <v>1602</v>
      </c>
      <c r="K512">
        <v>999</v>
      </c>
      <c r="L512">
        <v>1977</v>
      </c>
      <c r="M512">
        <v>0</v>
      </c>
      <c r="N512">
        <v>999</v>
      </c>
      <c r="O512" t="s">
        <v>1664</v>
      </c>
      <c r="R512">
        <v>81.7</v>
      </c>
      <c r="S512" t="s">
        <v>1625</v>
      </c>
      <c r="T512" t="s">
        <v>2176</v>
      </c>
      <c r="U512">
        <v>999</v>
      </c>
      <c r="V512">
        <v>999</v>
      </c>
      <c r="W512">
        <v>999</v>
      </c>
      <c r="X512">
        <v>999</v>
      </c>
      <c r="Y512">
        <v>6</v>
      </c>
      <c r="Z512">
        <f t="shared" si="0"/>
        <v>1389</v>
      </c>
      <c r="AA512" t="s">
        <v>1606</v>
      </c>
      <c r="AB512" t="s">
        <v>1616</v>
      </c>
      <c r="AC512">
        <v>15</v>
      </c>
      <c r="AD512" t="s">
        <v>1617</v>
      </c>
      <c r="AE512">
        <v>0</v>
      </c>
      <c r="AF512" t="s">
        <v>1666</v>
      </c>
      <c r="AG512">
        <v>999</v>
      </c>
      <c r="AH512">
        <v>999</v>
      </c>
      <c r="AI512" t="s">
        <v>1892</v>
      </c>
      <c r="AJ512" t="s">
        <v>2179</v>
      </c>
      <c r="AK512">
        <v>2</v>
      </c>
      <c r="AL512" t="s">
        <v>1701</v>
      </c>
      <c r="AM512" t="s">
        <v>2178</v>
      </c>
      <c r="AN512">
        <v>999</v>
      </c>
      <c r="AO512">
        <v>999</v>
      </c>
      <c r="AP512">
        <v>999</v>
      </c>
      <c r="AQ512">
        <v>999</v>
      </c>
      <c r="AR512" t="s">
        <v>1668</v>
      </c>
    </row>
    <row r="513" spans="2:46" ht="15">
      <c r="B513" t="s">
        <v>41</v>
      </c>
      <c r="C513">
        <v>14589</v>
      </c>
      <c r="D513">
        <v>11406</v>
      </c>
      <c r="E513" t="s">
        <v>997</v>
      </c>
      <c r="F513">
        <v>9906</v>
      </c>
      <c r="I513">
        <v>999</v>
      </c>
      <c r="J513" t="s">
        <v>1602</v>
      </c>
      <c r="K513">
        <v>999</v>
      </c>
      <c r="L513">
        <v>1977</v>
      </c>
      <c r="M513">
        <v>0</v>
      </c>
      <c r="N513">
        <v>999</v>
      </c>
      <c r="O513" t="s">
        <v>1664</v>
      </c>
      <c r="R513">
        <v>75</v>
      </c>
      <c r="S513" t="s">
        <v>1625</v>
      </c>
      <c r="T513" t="s">
        <v>2176</v>
      </c>
      <c r="U513">
        <v>999</v>
      </c>
      <c r="V513">
        <v>999</v>
      </c>
      <c r="W513">
        <v>999</v>
      </c>
      <c r="X513">
        <v>999</v>
      </c>
      <c r="Y513">
        <v>6</v>
      </c>
      <c r="Z513">
        <f t="shared" si="0"/>
        <v>1389</v>
      </c>
      <c r="AA513" t="s">
        <v>1606</v>
      </c>
      <c r="AB513" t="s">
        <v>1616</v>
      </c>
      <c r="AC513">
        <v>30</v>
      </c>
      <c r="AD513" t="s">
        <v>1617</v>
      </c>
      <c r="AE513">
        <v>15</v>
      </c>
      <c r="AF513" t="s">
        <v>1666</v>
      </c>
      <c r="AG513">
        <v>999</v>
      </c>
      <c r="AH513">
        <v>999</v>
      </c>
      <c r="AI513" t="s">
        <v>1892</v>
      </c>
      <c r="AJ513" t="s">
        <v>2179</v>
      </c>
      <c r="AK513">
        <v>2</v>
      </c>
      <c r="AL513" t="s">
        <v>1701</v>
      </c>
      <c r="AM513" t="s">
        <v>2178</v>
      </c>
      <c r="AN513">
        <v>999</v>
      </c>
      <c r="AO513">
        <v>999</v>
      </c>
      <c r="AP513">
        <v>999</v>
      </c>
      <c r="AQ513">
        <v>999</v>
      </c>
      <c r="AR513" t="s">
        <v>1668</v>
      </c>
    </row>
    <row r="514" spans="2:46" ht="15">
      <c r="B514" t="s">
        <v>41</v>
      </c>
      <c r="C514">
        <v>14589</v>
      </c>
      <c r="D514">
        <v>11406</v>
      </c>
      <c r="E514" t="s">
        <v>997</v>
      </c>
      <c r="F514">
        <v>9906</v>
      </c>
      <c r="I514">
        <v>999</v>
      </c>
      <c r="J514" t="s">
        <v>1602</v>
      </c>
      <c r="K514">
        <v>999</v>
      </c>
      <c r="L514">
        <v>1977</v>
      </c>
      <c r="M514">
        <v>0</v>
      </c>
      <c r="N514">
        <v>999</v>
      </c>
      <c r="O514" t="s">
        <v>1664</v>
      </c>
      <c r="R514">
        <v>41.7</v>
      </c>
      <c r="S514" t="s">
        <v>1625</v>
      </c>
      <c r="T514" t="s">
        <v>2176</v>
      </c>
      <c r="U514">
        <v>999</v>
      </c>
      <c r="V514">
        <v>999</v>
      </c>
      <c r="W514">
        <v>999</v>
      </c>
      <c r="X514">
        <v>999</v>
      </c>
      <c r="Y514">
        <v>6</v>
      </c>
      <c r="Z514">
        <f t="shared" si="0"/>
        <v>1389</v>
      </c>
      <c r="AA514" t="s">
        <v>1606</v>
      </c>
      <c r="AB514" t="s">
        <v>1616</v>
      </c>
      <c r="AC514">
        <v>45</v>
      </c>
      <c r="AD514" t="s">
        <v>1617</v>
      </c>
      <c r="AE514">
        <v>30</v>
      </c>
      <c r="AF514" t="s">
        <v>1666</v>
      </c>
      <c r="AG514">
        <v>999</v>
      </c>
      <c r="AH514">
        <v>999</v>
      </c>
      <c r="AI514" t="s">
        <v>1892</v>
      </c>
      <c r="AJ514" t="s">
        <v>2179</v>
      </c>
      <c r="AK514">
        <v>2</v>
      </c>
      <c r="AL514" t="s">
        <v>1701</v>
      </c>
      <c r="AM514" t="s">
        <v>2178</v>
      </c>
      <c r="AN514">
        <v>999</v>
      </c>
      <c r="AO514">
        <v>999</v>
      </c>
      <c r="AP514">
        <v>999</v>
      </c>
      <c r="AQ514">
        <v>999</v>
      </c>
      <c r="AR514" t="s">
        <v>1668</v>
      </c>
    </row>
    <row r="515" spans="2:46" ht="15">
      <c r="B515" t="s">
        <v>41</v>
      </c>
      <c r="C515">
        <v>14589</v>
      </c>
      <c r="D515">
        <v>11406</v>
      </c>
      <c r="E515" t="s">
        <v>997</v>
      </c>
      <c r="F515">
        <v>9906</v>
      </c>
      <c r="I515">
        <v>999</v>
      </c>
      <c r="J515" t="s">
        <v>1602</v>
      </c>
      <c r="K515">
        <v>999</v>
      </c>
      <c r="L515">
        <v>1982</v>
      </c>
      <c r="M515">
        <v>5</v>
      </c>
      <c r="N515">
        <v>999</v>
      </c>
      <c r="O515" t="s">
        <v>1664</v>
      </c>
      <c r="R515">
        <v>83.5</v>
      </c>
      <c r="S515" t="s">
        <v>1625</v>
      </c>
      <c r="T515" t="s">
        <v>2176</v>
      </c>
      <c r="U515">
        <v>999</v>
      </c>
      <c r="V515">
        <v>999</v>
      </c>
      <c r="W515">
        <v>999</v>
      </c>
      <c r="X515">
        <v>999</v>
      </c>
      <c r="Y515">
        <v>6</v>
      </c>
      <c r="Z515">
        <f t="shared" si="0"/>
        <v>1389</v>
      </c>
      <c r="AA515" t="s">
        <v>1606</v>
      </c>
      <c r="AB515" t="s">
        <v>1616</v>
      </c>
      <c r="AC515">
        <v>15</v>
      </c>
      <c r="AD515" t="s">
        <v>1617</v>
      </c>
      <c r="AE515">
        <v>0</v>
      </c>
      <c r="AF515" t="s">
        <v>1666</v>
      </c>
      <c r="AG515">
        <v>999</v>
      </c>
      <c r="AH515">
        <v>999</v>
      </c>
      <c r="AI515" t="s">
        <v>1892</v>
      </c>
      <c r="AJ515" t="s">
        <v>2179</v>
      </c>
      <c r="AK515">
        <v>2</v>
      </c>
      <c r="AL515" t="s">
        <v>1701</v>
      </c>
      <c r="AM515" t="s">
        <v>2178</v>
      </c>
      <c r="AN515">
        <v>999</v>
      </c>
      <c r="AO515">
        <v>999</v>
      </c>
      <c r="AP515">
        <v>999</v>
      </c>
      <c r="AQ515">
        <v>999</v>
      </c>
      <c r="AR515" t="s">
        <v>1668</v>
      </c>
    </row>
    <row r="516" spans="2:46" ht="15">
      <c r="B516" t="s">
        <v>41</v>
      </c>
      <c r="C516">
        <v>14589</v>
      </c>
      <c r="D516">
        <v>11406</v>
      </c>
      <c r="E516" t="s">
        <v>997</v>
      </c>
      <c r="F516">
        <v>9906</v>
      </c>
      <c r="I516">
        <v>999</v>
      </c>
      <c r="J516" t="s">
        <v>1602</v>
      </c>
      <c r="K516">
        <v>999</v>
      </c>
      <c r="L516">
        <v>1982</v>
      </c>
      <c r="M516">
        <v>5</v>
      </c>
      <c r="N516">
        <v>999</v>
      </c>
      <c r="O516" t="s">
        <v>1664</v>
      </c>
      <c r="R516">
        <v>87.4</v>
      </c>
      <c r="S516" t="s">
        <v>1625</v>
      </c>
      <c r="T516" t="s">
        <v>2176</v>
      </c>
      <c r="U516">
        <v>999</v>
      </c>
      <c r="V516">
        <v>999</v>
      </c>
      <c r="W516">
        <v>999</v>
      </c>
      <c r="X516">
        <v>999</v>
      </c>
      <c r="Y516">
        <v>6</v>
      </c>
      <c r="Z516">
        <f t="shared" si="0"/>
        <v>1389</v>
      </c>
      <c r="AA516" t="s">
        <v>1606</v>
      </c>
      <c r="AB516" t="s">
        <v>1616</v>
      </c>
      <c r="AC516">
        <v>30</v>
      </c>
      <c r="AD516" t="s">
        <v>1617</v>
      </c>
      <c r="AE516">
        <v>15</v>
      </c>
      <c r="AF516" t="s">
        <v>1666</v>
      </c>
      <c r="AG516">
        <v>999</v>
      </c>
      <c r="AH516">
        <v>999</v>
      </c>
      <c r="AI516" t="s">
        <v>1892</v>
      </c>
      <c r="AJ516" t="s">
        <v>2179</v>
      </c>
      <c r="AK516">
        <v>2</v>
      </c>
      <c r="AL516" t="s">
        <v>1701</v>
      </c>
      <c r="AM516" t="s">
        <v>2178</v>
      </c>
      <c r="AN516">
        <v>999</v>
      </c>
      <c r="AO516">
        <v>999</v>
      </c>
      <c r="AP516">
        <v>999</v>
      </c>
      <c r="AQ516">
        <v>999</v>
      </c>
      <c r="AR516" t="s">
        <v>1668</v>
      </c>
    </row>
    <row r="517" spans="2:46" ht="15">
      <c r="B517" t="s">
        <v>41</v>
      </c>
      <c r="C517">
        <v>14589</v>
      </c>
      <c r="D517">
        <v>11406</v>
      </c>
      <c r="E517" t="s">
        <v>997</v>
      </c>
      <c r="F517">
        <v>9906</v>
      </c>
      <c r="I517">
        <v>999</v>
      </c>
      <c r="J517" t="s">
        <v>1602</v>
      </c>
      <c r="K517">
        <v>999</v>
      </c>
      <c r="L517">
        <v>1982</v>
      </c>
      <c r="M517">
        <v>5</v>
      </c>
      <c r="N517">
        <v>999</v>
      </c>
      <c r="O517" t="s">
        <v>1664</v>
      </c>
      <c r="R517">
        <v>58.5</v>
      </c>
      <c r="S517" t="s">
        <v>1625</v>
      </c>
      <c r="T517" t="s">
        <v>2176</v>
      </c>
      <c r="U517">
        <v>999</v>
      </c>
      <c r="V517">
        <v>999</v>
      </c>
      <c r="W517">
        <v>999</v>
      </c>
      <c r="X517">
        <v>999</v>
      </c>
      <c r="Y517">
        <v>6</v>
      </c>
      <c r="Z517">
        <f t="shared" si="0"/>
        <v>1389</v>
      </c>
      <c r="AA517" t="s">
        <v>1606</v>
      </c>
      <c r="AB517" t="s">
        <v>1616</v>
      </c>
      <c r="AC517">
        <v>45</v>
      </c>
      <c r="AD517" t="s">
        <v>1617</v>
      </c>
      <c r="AE517">
        <v>30</v>
      </c>
      <c r="AF517" t="s">
        <v>1666</v>
      </c>
      <c r="AG517">
        <v>999</v>
      </c>
      <c r="AH517">
        <v>999</v>
      </c>
      <c r="AI517" t="s">
        <v>1892</v>
      </c>
      <c r="AJ517" t="s">
        <v>2179</v>
      </c>
      <c r="AK517">
        <v>2</v>
      </c>
      <c r="AL517" t="s">
        <v>1701</v>
      </c>
      <c r="AM517" t="s">
        <v>2178</v>
      </c>
      <c r="AN517">
        <v>999</v>
      </c>
      <c r="AO517">
        <v>999</v>
      </c>
      <c r="AP517">
        <v>999</v>
      </c>
      <c r="AQ517">
        <v>999</v>
      </c>
      <c r="AR517" t="s">
        <v>1668</v>
      </c>
    </row>
    <row r="518" spans="2:46" ht="15">
      <c r="B518" t="s">
        <v>41</v>
      </c>
      <c r="C518">
        <v>14589</v>
      </c>
      <c r="D518">
        <v>11406</v>
      </c>
      <c r="E518" t="s">
        <v>997</v>
      </c>
      <c r="F518">
        <v>9906</v>
      </c>
      <c r="I518">
        <v>999</v>
      </c>
      <c r="J518" t="s">
        <v>1602</v>
      </c>
      <c r="K518">
        <v>999</v>
      </c>
      <c r="L518">
        <v>1987</v>
      </c>
      <c r="M518">
        <v>10</v>
      </c>
      <c r="N518">
        <v>999</v>
      </c>
      <c r="O518" t="s">
        <v>1664</v>
      </c>
      <c r="R518">
        <v>94.9</v>
      </c>
      <c r="S518" t="s">
        <v>1625</v>
      </c>
      <c r="T518" t="s">
        <v>2176</v>
      </c>
      <c r="U518">
        <v>999</v>
      </c>
      <c r="V518">
        <v>999</v>
      </c>
      <c r="W518">
        <v>999</v>
      </c>
      <c r="X518">
        <v>999</v>
      </c>
      <c r="Y518">
        <v>6</v>
      </c>
      <c r="Z518">
        <f t="shared" si="0"/>
        <v>1389</v>
      </c>
      <c r="AA518" t="s">
        <v>1606</v>
      </c>
      <c r="AB518" t="s">
        <v>1616</v>
      </c>
      <c r="AC518">
        <v>15</v>
      </c>
      <c r="AD518" t="s">
        <v>1617</v>
      </c>
      <c r="AE518">
        <v>0</v>
      </c>
      <c r="AF518" t="s">
        <v>1666</v>
      </c>
      <c r="AG518">
        <v>999</v>
      </c>
      <c r="AH518">
        <v>999</v>
      </c>
      <c r="AI518" t="s">
        <v>1892</v>
      </c>
      <c r="AJ518" t="s">
        <v>2179</v>
      </c>
      <c r="AK518">
        <v>2</v>
      </c>
      <c r="AL518" t="s">
        <v>1701</v>
      </c>
      <c r="AM518" t="s">
        <v>2178</v>
      </c>
      <c r="AN518">
        <v>999</v>
      </c>
      <c r="AO518">
        <v>999</v>
      </c>
      <c r="AP518">
        <v>999</v>
      </c>
      <c r="AQ518">
        <v>999</v>
      </c>
      <c r="AR518" t="s">
        <v>1668</v>
      </c>
    </row>
    <row r="519" spans="2:46" ht="15">
      <c r="B519" t="s">
        <v>41</v>
      </c>
      <c r="C519">
        <v>14589</v>
      </c>
      <c r="D519">
        <v>11406</v>
      </c>
      <c r="E519" t="s">
        <v>997</v>
      </c>
      <c r="F519">
        <v>9906</v>
      </c>
      <c r="I519">
        <v>999</v>
      </c>
      <c r="J519" t="s">
        <v>1602</v>
      </c>
      <c r="K519">
        <v>999</v>
      </c>
      <c r="L519">
        <v>1987</v>
      </c>
      <c r="M519">
        <v>10</v>
      </c>
      <c r="N519">
        <v>999</v>
      </c>
      <c r="O519" t="s">
        <v>1664</v>
      </c>
      <c r="R519">
        <v>81.900000000000006</v>
      </c>
      <c r="S519" t="s">
        <v>1625</v>
      </c>
      <c r="T519" t="s">
        <v>2176</v>
      </c>
      <c r="U519">
        <v>999</v>
      </c>
      <c r="V519">
        <v>999</v>
      </c>
      <c r="W519">
        <v>999</v>
      </c>
      <c r="X519">
        <v>999</v>
      </c>
      <c r="Y519">
        <v>6</v>
      </c>
      <c r="Z519">
        <f t="shared" si="0"/>
        <v>1389</v>
      </c>
      <c r="AA519" t="s">
        <v>1606</v>
      </c>
      <c r="AB519" t="s">
        <v>1616</v>
      </c>
      <c r="AC519">
        <v>30</v>
      </c>
      <c r="AD519" t="s">
        <v>1617</v>
      </c>
      <c r="AE519">
        <v>15</v>
      </c>
      <c r="AF519" t="s">
        <v>1666</v>
      </c>
      <c r="AG519">
        <v>999</v>
      </c>
      <c r="AH519">
        <v>999</v>
      </c>
      <c r="AI519" t="s">
        <v>1892</v>
      </c>
      <c r="AJ519" t="s">
        <v>2179</v>
      </c>
      <c r="AK519">
        <v>2</v>
      </c>
      <c r="AL519" t="s">
        <v>1701</v>
      </c>
      <c r="AM519" t="s">
        <v>2178</v>
      </c>
      <c r="AN519">
        <v>999</v>
      </c>
      <c r="AO519">
        <v>999</v>
      </c>
      <c r="AP519">
        <v>999</v>
      </c>
      <c r="AQ519">
        <v>999</v>
      </c>
      <c r="AR519" t="s">
        <v>1668</v>
      </c>
    </row>
    <row r="520" spans="2:46" ht="15">
      <c r="B520" t="s">
        <v>41</v>
      </c>
      <c r="C520">
        <v>14589</v>
      </c>
      <c r="D520">
        <v>11406</v>
      </c>
      <c r="E520" t="s">
        <v>997</v>
      </c>
      <c r="F520">
        <v>9906</v>
      </c>
      <c r="I520">
        <v>999</v>
      </c>
      <c r="J520" t="s">
        <v>1602</v>
      </c>
      <c r="K520">
        <v>999</v>
      </c>
      <c r="L520">
        <v>1987</v>
      </c>
      <c r="M520">
        <v>10</v>
      </c>
      <c r="N520">
        <v>999</v>
      </c>
      <c r="O520" t="s">
        <v>1664</v>
      </c>
      <c r="R520">
        <v>63.2</v>
      </c>
      <c r="S520" t="s">
        <v>1625</v>
      </c>
      <c r="T520" t="s">
        <v>2176</v>
      </c>
      <c r="U520">
        <v>999</v>
      </c>
      <c r="V520">
        <v>999</v>
      </c>
      <c r="W520">
        <v>999</v>
      </c>
      <c r="X520">
        <v>999</v>
      </c>
      <c r="Y520">
        <v>6</v>
      </c>
      <c r="Z520">
        <f t="shared" si="0"/>
        <v>1389</v>
      </c>
      <c r="AA520" t="s">
        <v>1606</v>
      </c>
      <c r="AB520" t="s">
        <v>1616</v>
      </c>
      <c r="AC520">
        <v>45</v>
      </c>
      <c r="AD520" t="s">
        <v>1617</v>
      </c>
      <c r="AE520">
        <v>30</v>
      </c>
      <c r="AF520" t="s">
        <v>1666</v>
      </c>
      <c r="AG520">
        <v>999</v>
      </c>
      <c r="AH520">
        <v>999</v>
      </c>
      <c r="AI520" t="s">
        <v>1892</v>
      </c>
      <c r="AJ520" t="s">
        <v>2179</v>
      </c>
      <c r="AK520">
        <v>2</v>
      </c>
      <c r="AL520" t="s">
        <v>1701</v>
      </c>
      <c r="AM520" t="s">
        <v>2178</v>
      </c>
      <c r="AN520">
        <v>999</v>
      </c>
      <c r="AO520">
        <v>999</v>
      </c>
      <c r="AP520">
        <v>999</v>
      </c>
      <c r="AQ520">
        <v>999</v>
      </c>
      <c r="AR520" t="s">
        <v>1668</v>
      </c>
    </row>
    <row r="521" spans="2:46" ht="15">
      <c r="B521" t="s">
        <v>41</v>
      </c>
      <c r="C521">
        <v>14589</v>
      </c>
      <c r="D521">
        <v>11406</v>
      </c>
      <c r="E521" t="s">
        <v>997</v>
      </c>
      <c r="F521">
        <v>9905</v>
      </c>
      <c r="I521">
        <v>999</v>
      </c>
      <c r="J521" t="s">
        <v>1602</v>
      </c>
      <c r="K521">
        <v>999</v>
      </c>
      <c r="L521">
        <v>1982</v>
      </c>
      <c r="M521">
        <v>5</v>
      </c>
      <c r="N521">
        <v>999</v>
      </c>
      <c r="O521" t="s">
        <v>2180</v>
      </c>
      <c r="R521">
        <v>4.2</v>
      </c>
      <c r="S521" t="s">
        <v>1625</v>
      </c>
      <c r="T521" t="s">
        <v>2176</v>
      </c>
      <c r="U521">
        <v>999</v>
      </c>
      <c r="V521">
        <v>999</v>
      </c>
      <c r="W521">
        <v>999</v>
      </c>
      <c r="X521">
        <v>999</v>
      </c>
      <c r="Y521">
        <v>2</v>
      </c>
      <c r="Z521">
        <f t="shared" si="0"/>
        <v>1389</v>
      </c>
      <c r="AA521" t="s">
        <v>1606</v>
      </c>
      <c r="AB521">
        <v>999</v>
      </c>
      <c r="AC521">
        <v>999</v>
      </c>
      <c r="AD521">
        <v>999</v>
      </c>
      <c r="AE521">
        <v>999</v>
      </c>
      <c r="AF521">
        <v>999</v>
      </c>
      <c r="AG521">
        <v>999</v>
      </c>
      <c r="AH521">
        <v>999</v>
      </c>
      <c r="AI521" t="s">
        <v>1651</v>
      </c>
      <c r="AJ521" t="s">
        <v>2177</v>
      </c>
      <c r="AK521">
        <v>2</v>
      </c>
      <c r="AL521" t="s">
        <v>1701</v>
      </c>
      <c r="AM521" t="s">
        <v>2178</v>
      </c>
      <c r="AN521">
        <v>999</v>
      </c>
      <c r="AO521">
        <v>999</v>
      </c>
      <c r="AP521">
        <v>999</v>
      </c>
      <c r="AQ521">
        <v>999</v>
      </c>
      <c r="AR521" t="s">
        <v>1668</v>
      </c>
      <c r="AT521" t="s">
        <v>2181</v>
      </c>
    </row>
    <row r="522" spans="2:46" ht="15">
      <c r="B522" t="s">
        <v>41</v>
      </c>
      <c r="C522">
        <v>14589</v>
      </c>
      <c r="D522">
        <v>11406</v>
      </c>
      <c r="E522" t="s">
        <v>997</v>
      </c>
      <c r="F522">
        <v>9906</v>
      </c>
      <c r="I522">
        <v>999</v>
      </c>
      <c r="J522" t="s">
        <v>1602</v>
      </c>
      <c r="K522">
        <v>999</v>
      </c>
      <c r="L522">
        <v>1982</v>
      </c>
      <c r="M522">
        <v>5</v>
      </c>
      <c r="N522">
        <v>999</v>
      </c>
      <c r="O522" t="s">
        <v>2180</v>
      </c>
      <c r="R522">
        <v>1.8</v>
      </c>
      <c r="S522" t="s">
        <v>1625</v>
      </c>
      <c r="T522" t="s">
        <v>2176</v>
      </c>
      <c r="U522">
        <v>999</v>
      </c>
      <c r="V522">
        <v>999</v>
      </c>
      <c r="W522">
        <v>999</v>
      </c>
      <c r="X522">
        <v>999</v>
      </c>
      <c r="Y522">
        <v>2</v>
      </c>
      <c r="Z522">
        <f t="shared" si="0"/>
        <v>1389</v>
      </c>
      <c r="AA522" t="s">
        <v>1606</v>
      </c>
      <c r="AB522">
        <v>999</v>
      </c>
      <c r="AC522">
        <v>999</v>
      </c>
      <c r="AD522">
        <v>999</v>
      </c>
      <c r="AE522">
        <v>999</v>
      </c>
      <c r="AF522">
        <v>999</v>
      </c>
      <c r="AG522">
        <v>999</v>
      </c>
      <c r="AH522">
        <v>999</v>
      </c>
      <c r="AI522" t="s">
        <v>1651</v>
      </c>
      <c r="AJ522" t="s">
        <v>2179</v>
      </c>
      <c r="AK522">
        <v>2</v>
      </c>
      <c r="AL522" t="s">
        <v>1701</v>
      </c>
      <c r="AM522" t="s">
        <v>2178</v>
      </c>
      <c r="AN522">
        <v>999</v>
      </c>
      <c r="AO522">
        <v>999</v>
      </c>
      <c r="AP522">
        <v>999</v>
      </c>
      <c r="AQ522">
        <v>999</v>
      </c>
      <c r="AR522" t="s">
        <v>1668</v>
      </c>
      <c r="AT522" t="s">
        <v>2181</v>
      </c>
    </row>
    <row r="523" spans="2:46" ht="15">
      <c r="B523" t="s">
        <v>41</v>
      </c>
      <c r="C523">
        <v>14589</v>
      </c>
      <c r="D523">
        <v>11406</v>
      </c>
      <c r="E523" t="s">
        <v>997</v>
      </c>
      <c r="F523">
        <v>9905</v>
      </c>
      <c r="I523">
        <v>999</v>
      </c>
      <c r="J523" t="s">
        <v>1602</v>
      </c>
      <c r="K523">
        <v>999</v>
      </c>
      <c r="L523">
        <v>1987</v>
      </c>
      <c r="M523">
        <v>10</v>
      </c>
      <c r="N523">
        <v>999</v>
      </c>
      <c r="O523" t="s">
        <v>2180</v>
      </c>
      <c r="R523">
        <v>9.8000000000000007</v>
      </c>
      <c r="S523" t="s">
        <v>1625</v>
      </c>
      <c r="T523" t="s">
        <v>2176</v>
      </c>
      <c r="U523">
        <v>999</v>
      </c>
      <c r="V523">
        <v>999</v>
      </c>
      <c r="W523">
        <v>999</v>
      </c>
      <c r="X523">
        <v>999</v>
      </c>
      <c r="Y523">
        <v>2</v>
      </c>
      <c r="Z523">
        <f t="shared" si="0"/>
        <v>1389</v>
      </c>
      <c r="AA523" t="s">
        <v>1606</v>
      </c>
      <c r="AB523">
        <v>999</v>
      </c>
      <c r="AC523">
        <v>999</v>
      </c>
      <c r="AD523">
        <v>999</v>
      </c>
      <c r="AE523">
        <v>999</v>
      </c>
      <c r="AF523">
        <v>999</v>
      </c>
      <c r="AG523">
        <v>999</v>
      </c>
      <c r="AH523">
        <v>999</v>
      </c>
      <c r="AI523" t="s">
        <v>1651</v>
      </c>
      <c r="AJ523" t="s">
        <v>2177</v>
      </c>
      <c r="AK523">
        <v>2</v>
      </c>
      <c r="AL523" t="s">
        <v>1701</v>
      </c>
      <c r="AM523" t="s">
        <v>2178</v>
      </c>
      <c r="AN523">
        <v>999</v>
      </c>
      <c r="AO523">
        <v>999</v>
      </c>
      <c r="AP523">
        <v>999</v>
      </c>
      <c r="AQ523">
        <v>999</v>
      </c>
      <c r="AR523" t="s">
        <v>1668</v>
      </c>
      <c r="AT523" t="s">
        <v>2181</v>
      </c>
    </row>
    <row r="524" spans="2:46" ht="15">
      <c r="B524" t="s">
        <v>41</v>
      </c>
      <c r="C524">
        <v>14589</v>
      </c>
      <c r="D524">
        <v>11406</v>
      </c>
      <c r="E524" t="s">
        <v>997</v>
      </c>
      <c r="F524">
        <v>9906</v>
      </c>
      <c r="I524">
        <v>999</v>
      </c>
      <c r="J524" t="s">
        <v>1602</v>
      </c>
      <c r="K524">
        <v>999</v>
      </c>
      <c r="L524">
        <v>1987</v>
      </c>
      <c r="M524">
        <v>10</v>
      </c>
      <c r="N524">
        <v>999</v>
      </c>
      <c r="O524" t="s">
        <v>2180</v>
      </c>
      <c r="R524">
        <v>5.7</v>
      </c>
      <c r="S524" t="s">
        <v>1625</v>
      </c>
      <c r="T524" t="s">
        <v>2176</v>
      </c>
      <c r="U524">
        <v>999</v>
      </c>
      <c r="V524">
        <v>999</v>
      </c>
      <c r="W524">
        <v>999</v>
      </c>
      <c r="X524">
        <v>999</v>
      </c>
      <c r="Y524">
        <v>2</v>
      </c>
      <c r="Z524">
        <f t="shared" si="0"/>
        <v>1389</v>
      </c>
      <c r="AA524" t="s">
        <v>1606</v>
      </c>
      <c r="AB524">
        <v>999</v>
      </c>
      <c r="AC524">
        <v>999</v>
      </c>
      <c r="AD524">
        <v>999</v>
      </c>
      <c r="AE524">
        <v>999</v>
      </c>
      <c r="AF524">
        <v>999</v>
      </c>
      <c r="AG524">
        <v>999</v>
      </c>
      <c r="AH524">
        <v>999</v>
      </c>
      <c r="AI524" t="s">
        <v>1651</v>
      </c>
      <c r="AJ524" t="s">
        <v>2179</v>
      </c>
      <c r="AK524">
        <v>2</v>
      </c>
      <c r="AL524" t="s">
        <v>1701</v>
      </c>
      <c r="AM524" t="s">
        <v>2178</v>
      </c>
      <c r="AN524">
        <v>999</v>
      </c>
      <c r="AO524">
        <v>999</v>
      </c>
      <c r="AP524">
        <v>999</v>
      </c>
      <c r="AQ524">
        <v>999</v>
      </c>
      <c r="AR524" t="s">
        <v>1668</v>
      </c>
      <c r="AT524" t="s">
        <v>2181</v>
      </c>
    </row>
    <row r="525" spans="2:46" ht="15">
      <c r="B525" t="s">
        <v>41</v>
      </c>
      <c r="C525">
        <v>14589</v>
      </c>
      <c r="D525">
        <v>11406</v>
      </c>
      <c r="E525" t="s">
        <v>997</v>
      </c>
      <c r="F525">
        <v>9905</v>
      </c>
      <c r="I525">
        <v>999</v>
      </c>
      <c r="J525" t="s">
        <v>1602</v>
      </c>
      <c r="K525">
        <v>999</v>
      </c>
      <c r="L525">
        <v>1982</v>
      </c>
      <c r="M525">
        <v>5</v>
      </c>
      <c r="N525">
        <v>999</v>
      </c>
      <c r="O525" t="s">
        <v>1807</v>
      </c>
      <c r="R525">
        <v>4.4000000000000004</v>
      </c>
      <c r="S525" t="s">
        <v>1625</v>
      </c>
      <c r="T525" t="s">
        <v>2176</v>
      </c>
      <c r="U525">
        <v>999</v>
      </c>
      <c r="V525">
        <v>999</v>
      </c>
      <c r="W525">
        <v>999</v>
      </c>
      <c r="X525">
        <v>999</v>
      </c>
      <c r="Y525">
        <v>6</v>
      </c>
      <c r="Z525">
        <f t="shared" si="0"/>
        <v>1389</v>
      </c>
      <c r="AA525" t="s">
        <v>1606</v>
      </c>
      <c r="AB525">
        <v>999</v>
      </c>
      <c r="AC525">
        <v>999</v>
      </c>
      <c r="AD525">
        <v>999</v>
      </c>
      <c r="AE525">
        <v>999</v>
      </c>
      <c r="AF525">
        <v>999</v>
      </c>
      <c r="AG525">
        <v>999</v>
      </c>
      <c r="AH525">
        <v>999</v>
      </c>
      <c r="AI525" t="s">
        <v>1651</v>
      </c>
      <c r="AJ525" t="s">
        <v>2177</v>
      </c>
      <c r="AK525">
        <v>2</v>
      </c>
      <c r="AL525" t="s">
        <v>1701</v>
      </c>
      <c r="AM525" t="s">
        <v>2178</v>
      </c>
      <c r="AN525">
        <v>999</v>
      </c>
      <c r="AO525">
        <v>999</v>
      </c>
      <c r="AP525">
        <v>999</v>
      </c>
      <c r="AQ525">
        <v>999</v>
      </c>
      <c r="AR525" t="s">
        <v>1668</v>
      </c>
    </row>
    <row r="526" spans="2:46" ht="15">
      <c r="B526" t="s">
        <v>41</v>
      </c>
      <c r="C526">
        <v>14589</v>
      </c>
      <c r="D526">
        <v>11406</v>
      </c>
      <c r="E526" t="s">
        <v>997</v>
      </c>
      <c r="F526">
        <v>9906</v>
      </c>
      <c r="I526">
        <v>999</v>
      </c>
      <c r="J526" t="s">
        <v>1602</v>
      </c>
      <c r="K526">
        <v>999</v>
      </c>
      <c r="L526">
        <v>1982</v>
      </c>
      <c r="M526">
        <v>5</v>
      </c>
      <c r="N526">
        <v>999</v>
      </c>
      <c r="O526" t="s">
        <v>1807</v>
      </c>
      <c r="R526">
        <v>7.1</v>
      </c>
      <c r="S526" t="s">
        <v>1625</v>
      </c>
      <c r="T526" t="s">
        <v>2176</v>
      </c>
      <c r="U526">
        <v>999</v>
      </c>
      <c r="V526">
        <v>999</v>
      </c>
      <c r="W526">
        <v>999</v>
      </c>
      <c r="X526">
        <v>999</v>
      </c>
      <c r="Y526">
        <v>6</v>
      </c>
      <c r="Z526">
        <f t="shared" si="0"/>
        <v>1389</v>
      </c>
      <c r="AA526" t="s">
        <v>1606</v>
      </c>
      <c r="AB526">
        <v>999</v>
      </c>
      <c r="AC526">
        <v>999</v>
      </c>
      <c r="AD526">
        <v>999</v>
      </c>
      <c r="AE526">
        <v>999</v>
      </c>
      <c r="AF526">
        <v>999</v>
      </c>
      <c r="AG526">
        <v>999</v>
      </c>
      <c r="AH526">
        <v>999</v>
      </c>
      <c r="AI526" t="s">
        <v>1651</v>
      </c>
      <c r="AJ526" t="s">
        <v>2179</v>
      </c>
      <c r="AK526">
        <v>2</v>
      </c>
      <c r="AL526" t="s">
        <v>1701</v>
      </c>
      <c r="AM526" t="s">
        <v>2178</v>
      </c>
      <c r="AN526">
        <v>999</v>
      </c>
      <c r="AO526">
        <v>999</v>
      </c>
      <c r="AP526">
        <v>999</v>
      </c>
      <c r="AQ526">
        <v>999</v>
      </c>
      <c r="AR526" t="s">
        <v>1668</v>
      </c>
    </row>
    <row r="527" spans="2:46" ht="15">
      <c r="B527" t="s">
        <v>41</v>
      </c>
      <c r="C527">
        <v>14589</v>
      </c>
      <c r="D527">
        <v>11406</v>
      </c>
      <c r="E527" t="s">
        <v>997</v>
      </c>
      <c r="F527">
        <v>9905</v>
      </c>
      <c r="I527">
        <v>999</v>
      </c>
      <c r="J527" t="s">
        <v>1602</v>
      </c>
      <c r="K527">
        <v>999</v>
      </c>
      <c r="L527">
        <v>1987</v>
      </c>
      <c r="M527">
        <v>10</v>
      </c>
      <c r="N527">
        <v>999</v>
      </c>
      <c r="O527" t="s">
        <v>1807</v>
      </c>
      <c r="R527">
        <v>15.2</v>
      </c>
      <c r="S527" t="s">
        <v>1625</v>
      </c>
      <c r="T527" t="s">
        <v>2176</v>
      </c>
      <c r="U527">
        <v>999</v>
      </c>
      <c r="V527">
        <v>999</v>
      </c>
      <c r="W527">
        <v>999</v>
      </c>
      <c r="X527">
        <v>999</v>
      </c>
      <c r="Y527">
        <v>6</v>
      </c>
      <c r="Z527">
        <f t="shared" si="0"/>
        <v>1389</v>
      </c>
      <c r="AA527" t="s">
        <v>1606</v>
      </c>
      <c r="AB527">
        <v>999</v>
      </c>
      <c r="AC527">
        <v>999</v>
      </c>
      <c r="AD527">
        <v>999</v>
      </c>
      <c r="AE527">
        <v>999</v>
      </c>
      <c r="AF527">
        <v>999</v>
      </c>
      <c r="AG527">
        <v>999</v>
      </c>
      <c r="AH527">
        <v>999</v>
      </c>
      <c r="AI527" t="s">
        <v>1651</v>
      </c>
      <c r="AJ527" t="s">
        <v>2177</v>
      </c>
      <c r="AK527">
        <v>2</v>
      </c>
      <c r="AL527" t="s">
        <v>1701</v>
      </c>
      <c r="AM527" t="s">
        <v>2178</v>
      </c>
      <c r="AN527">
        <v>999</v>
      </c>
      <c r="AO527">
        <v>999</v>
      </c>
      <c r="AP527">
        <v>999</v>
      </c>
      <c r="AQ527">
        <v>999</v>
      </c>
      <c r="AR527" t="s">
        <v>1668</v>
      </c>
    </row>
    <row r="528" spans="2:46" ht="15">
      <c r="B528" t="s">
        <v>41</v>
      </c>
      <c r="C528">
        <v>14589</v>
      </c>
      <c r="D528">
        <v>11406</v>
      </c>
      <c r="E528" t="s">
        <v>997</v>
      </c>
      <c r="F528">
        <v>9906</v>
      </c>
      <c r="I528">
        <v>999</v>
      </c>
      <c r="J528" t="s">
        <v>1602</v>
      </c>
      <c r="K528">
        <v>999</v>
      </c>
      <c r="L528">
        <v>1987</v>
      </c>
      <c r="M528">
        <v>10</v>
      </c>
      <c r="N528">
        <v>999</v>
      </c>
      <c r="O528" t="s">
        <v>1807</v>
      </c>
      <c r="R528">
        <v>16.5</v>
      </c>
      <c r="S528" t="s">
        <v>1625</v>
      </c>
      <c r="T528" t="s">
        <v>2176</v>
      </c>
      <c r="U528">
        <v>999</v>
      </c>
      <c r="V528">
        <v>999</v>
      </c>
      <c r="W528">
        <v>999</v>
      </c>
      <c r="X528">
        <v>999</v>
      </c>
      <c r="Y528">
        <v>6</v>
      </c>
      <c r="Z528">
        <f t="shared" si="0"/>
        <v>1389</v>
      </c>
      <c r="AA528" t="s">
        <v>1606</v>
      </c>
      <c r="AB528">
        <v>999</v>
      </c>
      <c r="AC528">
        <v>999</v>
      </c>
      <c r="AD528">
        <v>999</v>
      </c>
      <c r="AE528">
        <v>999</v>
      </c>
      <c r="AF528">
        <v>999</v>
      </c>
      <c r="AG528">
        <v>999</v>
      </c>
      <c r="AH528">
        <v>999</v>
      </c>
      <c r="AI528" t="s">
        <v>1651</v>
      </c>
      <c r="AJ528" t="s">
        <v>2179</v>
      </c>
      <c r="AK528">
        <v>2</v>
      </c>
      <c r="AL528" t="s">
        <v>1701</v>
      </c>
      <c r="AM528" t="s">
        <v>2178</v>
      </c>
      <c r="AN528">
        <v>999</v>
      </c>
      <c r="AO528">
        <v>999</v>
      </c>
      <c r="AP528">
        <v>999</v>
      </c>
      <c r="AQ528">
        <v>999</v>
      </c>
      <c r="AR528" t="s">
        <v>1668</v>
      </c>
    </row>
    <row r="529" spans="2:44" ht="15">
      <c r="B529" t="s">
        <v>41</v>
      </c>
      <c r="C529">
        <v>14589</v>
      </c>
      <c r="D529">
        <v>11406</v>
      </c>
      <c r="E529" t="s">
        <v>997</v>
      </c>
      <c r="F529">
        <v>9905</v>
      </c>
      <c r="I529">
        <v>999</v>
      </c>
      <c r="J529" t="s">
        <v>1602</v>
      </c>
      <c r="K529">
        <v>999</v>
      </c>
      <c r="L529">
        <v>1982</v>
      </c>
      <c r="M529">
        <v>5</v>
      </c>
      <c r="N529">
        <v>999</v>
      </c>
      <c r="O529" t="s">
        <v>1611</v>
      </c>
      <c r="R529">
        <v>31.9</v>
      </c>
      <c r="S529" t="s">
        <v>1625</v>
      </c>
      <c r="T529" t="s">
        <v>2176</v>
      </c>
      <c r="U529">
        <v>999</v>
      </c>
      <c r="V529">
        <v>999</v>
      </c>
      <c r="W529">
        <v>999</v>
      </c>
      <c r="X529">
        <v>999</v>
      </c>
      <c r="Y529">
        <v>2</v>
      </c>
      <c r="Z529">
        <v>278</v>
      </c>
      <c r="AA529" t="s">
        <v>1606</v>
      </c>
      <c r="AB529" t="s">
        <v>1627</v>
      </c>
      <c r="AC529">
        <v>10</v>
      </c>
      <c r="AD529">
        <v>999</v>
      </c>
      <c r="AE529">
        <v>999</v>
      </c>
      <c r="AF529">
        <v>999</v>
      </c>
      <c r="AG529">
        <v>999</v>
      </c>
      <c r="AH529">
        <v>999</v>
      </c>
      <c r="AI529" t="s">
        <v>1651</v>
      </c>
      <c r="AJ529" t="s">
        <v>2177</v>
      </c>
      <c r="AK529">
        <v>2</v>
      </c>
      <c r="AL529" t="s">
        <v>1701</v>
      </c>
      <c r="AM529" t="s">
        <v>2178</v>
      </c>
      <c r="AN529">
        <v>999</v>
      </c>
      <c r="AO529">
        <v>999</v>
      </c>
      <c r="AP529">
        <v>999</v>
      </c>
      <c r="AQ529">
        <v>999</v>
      </c>
      <c r="AR529" t="s">
        <v>1668</v>
      </c>
    </row>
    <row r="530" spans="2:44" ht="15">
      <c r="B530" t="s">
        <v>41</v>
      </c>
      <c r="C530">
        <v>14589</v>
      </c>
      <c r="D530">
        <v>11406</v>
      </c>
      <c r="E530" t="s">
        <v>997</v>
      </c>
      <c r="F530">
        <v>9906</v>
      </c>
      <c r="I530">
        <v>999</v>
      </c>
      <c r="J530" t="s">
        <v>1602</v>
      </c>
      <c r="K530">
        <v>999</v>
      </c>
      <c r="L530">
        <v>1982</v>
      </c>
      <c r="M530">
        <v>5</v>
      </c>
      <c r="N530">
        <v>999</v>
      </c>
      <c r="O530" t="s">
        <v>1611</v>
      </c>
      <c r="R530">
        <v>15.6</v>
      </c>
      <c r="S530" t="s">
        <v>1625</v>
      </c>
      <c r="T530" t="s">
        <v>2176</v>
      </c>
      <c r="U530">
        <v>999</v>
      </c>
      <c r="V530">
        <v>999</v>
      </c>
      <c r="W530">
        <v>999</v>
      </c>
      <c r="X530">
        <v>999</v>
      </c>
      <c r="Y530">
        <v>2</v>
      </c>
      <c r="Z530">
        <v>278</v>
      </c>
      <c r="AA530" t="s">
        <v>1606</v>
      </c>
      <c r="AB530" t="s">
        <v>1627</v>
      </c>
      <c r="AC530">
        <v>10</v>
      </c>
      <c r="AD530">
        <v>999</v>
      </c>
      <c r="AE530">
        <v>999</v>
      </c>
      <c r="AF530">
        <v>999</v>
      </c>
      <c r="AG530">
        <v>999</v>
      </c>
      <c r="AH530">
        <v>999</v>
      </c>
      <c r="AI530" t="s">
        <v>1651</v>
      </c>
      <c r="AJ530" t="s">
        <v>2179</v>
      </c>
      <c r="AK530">
        <v>2</v>
      </c>
      <c r="AL530" t="s">
        <v>1701</v>
      </c>
      <c r="AM530" t="s">
        <v>2178</v>
      </c>
      <c r="AN530">
        <v>999</v>
      </c>
      <c r="AO530">
        <v>999</v>
      </c>
      <c r="AP530">
        <v>999</v>
      </c>
      <c r="AQ530">
        <v>999</v>
      </c>
      <c r="AR530" t="s">
        <v>1668</v>
      </c>
    </row>
    <row r="531" spans="2:44" ht="15">
      <c r="B531" t="s">
        <v>41</v>
      </c>
      <c r="C531">
        <v>14589</v>
      </c>
      <c r="D531">
        <v>11406</v>
      </c>
      <c r="E531" t="s">
        <v>997</v>
      </c>
      <c r="F531">
        <v>9905</v>
      </c>
      <c r="I531">
        <v>999</v>
      </c>
      <c r="J531" t="s">
        <v>1602</v>
      </c>
      <c r="K531">
        <v>999</v>
      </c>
      <c r="L531">
        <v>1987</v>
      </c>
      <c r="M531">
        <v>10</v>
      </c>
      <c r="N531">
        <v>999</v>
      </c>
      <c r="O531" t="s">
        <v>1611</v>
      </c>
      <c r="R531">
        <v>49.7</v>
      </c>
      <c r="S531" t="s">
        <v>1625</v>
      </c>
      <c r="T531" t="s">
        <v>2176</v>
      </c>
      <c r="U531">
        <v>999</v>
      </c>
      <c r="V531">
        <v>999</v>
      </c>
      <c r="W531">
        <v>999</v>
      </c>
      <c r="X531">
        <v>999</v>
      </c>
      <c r="Y531">
        <v>2</v>
      </c>
      <c r="Z531">
        <v>278</v>
      </c>
      <c r="AA531" t="s">
        <v>1606</v>
      </c>
      <c r="AB531" t="s">
        <v>1627</v>
      </c>
      <c r="AC531">
        <v>10</v>
      </c>
      <c r="AD531">
        <v>999</v>
      </c>
      <c r="AE531">
        <v>999</v>
      </c>
      <c r="AF531">
        <v>999</v>
      </c>
      <c r="AG531">
        <v>999</v>
      </c>
      <c r="AH531">
        <v>999</v>
      </c>
      <c r="AI531" t="s">
        <v>1651</v>
      </c>
      <c r="AJ531" t="s">
        <v>2177</v>
      </c>
      <c r="AK531">
        <v>2</v>
      </c>
      <c r="AL531" t="s">
        <v>1701</v>
      </c>
      <c r="AM531" t="s">
        <v>2178</v>
      </c>
      <c r="AN531">
        <v>999</v>
      </c>
      <c r="AO531">
        <v>999</v>
      </c>
      <c r="AP531">
        <v>999</v>
      </c>
      <c r="AQ531">
        <v>999</v>
      </c>
      <c r="AR531" t="s">
        <v>1668</v>
      </c>
    </row>
    <row r="532" spans="2:44" ht="15">
      <c r="B532" t="s">
        <v>41</v>
      </c>
      <c r="C532">
        <v>14589</v>
      </c>
      <c r="D532">
        <v>11406</v>
      </c>
      <c r="E532" t="s">
        <v>997</v>
      </c>
      <c r="F532">
        <v>9906</v>
      </c>
      <c r="I532">
        <v>999</v>
      </c>
      <c r="J532" t="s">
        <v>1602</v>
      </c>
      <c r="K532">
        <v>999</v>
      </c>
      <c r="L532">
        <v>1987</v>
      </c>
      <c r="M532">
        <v>10</v>
      </c>
      <c r="N532">
        <v>999</v>
      </c>
      <c r="O532" t="s">
        <v>1611</v>
      </c>
      <c r="R532">
        <v>37.9</v>
      </c>
      <c r="S532" t="s">
        <v>1625</v>
      </c>
      <c r="T532" t="s">
        <v>2176</v>
      </c>
      <c r="U532">
        <v>999</v>
      </c>
      <c r="V532">
        <v>999</v>
      </c>
      <c r="W532">
        <v>999</v>
      </c>
      <c r="X532">
        <v>999</v>
      </c>
      <c r="Y532">
        <v>2</v>
      </c>
      <c r="Z532">
        <v>278</v>
      </c>
      <c r="AA532" t="s">
        <v>1606</v>
      </c>
      <c r="AB532" t="s">
        <v>1627</v>
      </c>
      <c r="AC532">
        <v>10</v>
      </c>
      <c r="AD532">
        <v>999</v>
      </c>
      <c r="AE532">
        <v>999</v>
      </c>
      <c r="AF532">
        <v>999</v>
      </c>
      <c r="AG532">
        <v>999</v>
      </c>
      <c r="AH532">
        <v>999</v>
      </c>
      <c r="AI532" t="s">
        <v>1651</v>
      </c>
      <c r="AJ532" t="s">
        <v>2179</v>
      </c>
      <c r="AK532">
        <v>2</v>
      </c>
      <c r="AL532" t="s">
        <v>1701</v>
      </c>
      <c r="AM532" t="s">
        <v>2178</v>
      </c>
      <c r="AN532">
        <v>999</v>
      </c>
      <c r="AO532">
        <v>999</v>
      </c>
      <c r="AP532">
        <v>999</v>
      </c>
      <c r="AQ532">
        <v>999</v>
      </c>
      <c r="AR532" t="s">
        <v>1668</v>
      </c>
    </row>
    <row r="533" spans="2:44" ht="15">
      <c r="B533" t="s">
        <v>41</v>
      </c>
      <c r="C533" t="s">
        <v>999</v>
      </c>
      <c r="D533" s="5">
        <v>16005</v>
      </c>
      <c r="E533" t="s">
        <v>1000</v>
      </c>
      <c r="F533">
        <v>12689</v>
      </c>
      <c r="G533" t="s">
        <v>2182</v>
      </c>
      <c r="J533" t="s">
        <v>1847</v>
      </c>
      <c r="K533">
        <v>999</v>
      </c>
      <c r="L533">
        <v>999</v>
      </c>
      <c r="M533">
        <v>999</v>
      </c>
      <c r="O533" t="s">
        <v>2015</v>
      </c>
      <c r="R533" s="6">
        <v>2.0699999999999998</v>
      </c>
      <c r="S533" t="s">
        <v>2183</v>
      </c>
      <c r="T533" t="s">
        <v>1931</v>
      </c>
      <c r="U533">
        <v>999</v>
      </c>
      <c r="V533">
        <v>999</v>
      </c>
      <c r="W533">
        <v>0.22</v>
      </c>
      <c r="X533">
        <v>999</v>
      </c>
      <c r="Y533">
        <v>5</v>
      </c>
      <c r="Z533">
        <v>999</v>
      </c>
      <c r="AB533" t="s">
        <v>1616</v>
      </c>
      <c r="AC533">
        <v>30</v>
      </c>
      <c r="AD533" t="s">
        <v>1617</v>
      </c>
      <c r="AE533">
        <v>0</v>
      </c>
      <c r="AF533" t="s">
        <v>1666</v>
      </c>
      <c r="AG533">
        <v>0.87</v>
      </c>
      <c r="AH533">
        <v>999</v>
      </c>
      <c r="AI533" t="s">
        <v>1667</v>
      </c>
      <c r="AJ533" t="s">
        <v>1682</v>
      </c>
      <c r="AK533">
        <v>1</v>
      </c>
      <c r="AL533" t="s">
        <v>710</v>
      </c>
      <c r="AM533">
        <v>999</v>
      </c>
      <c r="AN533">
        <v>999</v>
      </c>
      <c r="AO533" t="s">
        <v>2184</v>
      </c>
      <c r="AP533">
        <v>999</v>
      </c>
      <c r="AQ533">
        <v>999</v>
      </c>
      <c r="AR533" t="s">
        <v>1668</v>
      </c>
    </row>
    <row r="534" spans="2:44" ht="15">
      <c r="B534" t="s">
        <v>41</v>
      </c>
      <c r="C534" t="s">
        <v>999</v>
      </c>
      <c r="D534" s="5">
        <v>16005</v>
      </c>
      <c r="E534" t="s">
        <v>1000</v>
      </c>
      <c r="F534">
        <v>12691</v>
      </c>
      <c r="G534" t="s">
        <v>2185</v>
      </c>
      <c r="J534" t="s">
        <v>2186</v>
      </c>
      <c r="K534">
        <v>999</v>
      </c>
      <c r="L534">
        <v>999</v>
      </c>
      <c r="M534">
        <v>999</v>
      </c>
      <c r="O534" t="s">
        <v>2015</v>
      </c>
      <c r="R534">
        <v>2.1800000000000002</v>
      </c>
      <c r="S534" t="s">
        <v>2183</v>
      </c>
      <c r="T534" t="s">
        <v>1931</v>
      </c>
      <c r="U534">
        <v>999</v>
      </c>
      <c r="V534">
        <v>999</v>
      </c>
      <c r="W534">
        <v>0.22</v>
      </c>
      <c r="X534">
        <v>999</v>
      </c>
      <c r="Y534">
        <v>5</v>
      </c>
      <c r="Z534">
        <v>999</v>
      </c>
      <c r="AB534" t="s">
        <v>1616</v>
      </c>
      <c r="AC534">
        <v>30</v>
      </c>
      <c r="AD534" t="s">
        <v>1617</v>
      </c>
      <c r="AE534">
        <v>0</v>
      </c>
      <c r="AF534" t="s">
        <v>1666</v>
      </c>
      <c r="AG534">
        <v>0.83</v>
      </c>
      <c r="AH534">
        <v>999</v>
      </c>
      <c r="AI534" t="s">
        <v>1667</v>
      </c>
      <c r="AJ534" t="s">
        <v>2187</v>
      </c>
      <c r="AK534">
        <v>2</v>
      </c>
      <c r="AL534" t="s">
        <v>2188</v>
      </c>
      <c r="AM534">
        <v>999</v>
      </c>
      <c r="AN534">
        <v>999</v>
      </c>
      <c r="AO534" t="s">
        <v>2184</v>
      </c>
      <c r="AP534">
        <v>999</v>
      </c>
      <c r="AQ534">
        <v>999</v>
      </c>
      <c r="AR534" t="s">
        <v>1668</v>
      </c>
    </row>
    <row r="535" spans="2:44" ht="15">
      <c r="B535" t="s">
        <v>41</v>
      </c>
      <c r="C535" t="s">
        <v>999</v>
      </c>
      <c r="D535" s="5">
        <v>16005</v>
      </c>
      <c r="E535" t="s">
        <v>1000</v>
      </c>
      <c r="F535">
        <v>12690</v>
      </c>
      <c r="G535" t="s">
        <v>2189</v>
      </c>
      <c r="J535" t="s">
        <v>2190</v>
      </c>
      <c r="K535">
        <v>999</v>
      </c>
      <c r="L535">
        <v>999</v>
      </c>
      <c r="M535">
        <v>999</v>
      </c>
      <c r="O535" t="s">
        <v>2015</v>
      </c>
      <c r="R535">
        <v>1.87</v>
      </c>
      <c r="S535" t="s">
        <v>2183</v>
      </c>
      <c r="T535" t="s">
        <v>1931</v>
      </c>
      <c r="U535">
        <v>999</v>
      </c>
      <c r="V535">
        <v>999</v>
      </c>
      <c r="W535">
        <v>0.21</v>
      </c>
      <c r="X535">
        <v>999</v>
      </c>
      <c r="Y535">
        <v>5</v>
      </c>
      <c r="Z535">
        <v>999</v>
      </c>
      <c r="AB535" t="s">
        <v>1616</v>
      </c>
      <c r="AC535">
        <v>30</v>
      </c>
      <c r="AD535" t="s">
        <v>1617</v>
      </c>
      <c r="AE535">
        <v>0</v>
      </c>
      <c r="AF535" t="s">
        <v>1666</v>
      </c>
      <c r="AG535">
        <v>0.92</v>
      </c>
      <c r="AH535">
        <v>999</v>
      </c>
      <c r="AI535" t="s">
        <v>1667</v>
      </c>
      <c r="AJ535" t="s">
        <v>2191</v>
      </c>
      <c r="AK535">
        <v>2</v>
      </c>
      <c r="AL535" t="s">
        <v>2192</v>
      </c>
      <c r="AM535">
        <v>999</v>
      </c>
      <c r="AN535">
        <v>999</v>
      </c>
      <c r="AO535" t="s">
        <v>2184</v>
      </c>
      <c r="AP535">
        <v>999</v>
      </c>
      <c r="AQ535">
        <v>999</v>
      </c>
      <c r="AR535" t="s">
        <v>1668</v>
      </c>
    </row>
    <row r="536" spans="2:44" ht="15">
      <c r="B536" t="s">
        <v>721</v>
      </c>
      <c r="C536" t="s">
        <v>999</v>
      </c>
      <c r="D536">
        <v>16005</v>
      </c>
      <c r="F536" t="s">
        <v>2193</v>
      </c>
      <c r="H536" s="4" t="s">
        <v>2193</v>
      </c>
      <c r="I536" t="s">
        <v>2155</v>
      </c>
      <c r="J536" t="s">
        <v>1602</v>
      </c>
      <c r="K536">
        <v>25</v>
      </c>
      <c r="O536" t="s">
        <v>1664</v>
      </c>
      <c r="Q536" t="s">
        <v>2194</v>
      </c>
      <c r="AJ536" t="s">
        <v>2195</v>
      </c>
      <c r="AN536" t="s">
        <v>2196</v>
      </c>
    </row>
    <row r="537" spans="2:44" ht="15">
      <c r="B537" t="s">
        <v>721</v>
      </c>
      <c r="C537" t="s">
        <v>999</v>
      </c>
      <c r="D537">
        <v>16005</v>
      </c>
      <c r="F537" t="s">
        <v>2193</v>
      </c>
      <c r="H537" s="4" t="s">
        <v>2193</v>
      </c>
      <c r="I537" t="s">
        <v>2155</v>
      </c>
      <c r="J537" t="s">
        <v>1602</v>
      </c>
      <c r="K537">
        <v>25</v>
      </c>
      <c r="O537" t="s">
        <v>1664</v>
      </c>
      <c r="Q537">
        <v>-3.399999999999999</v>
      </c>
      <c r="AJ537" t="s">
        <v>2195</v>
      </c>
      <c r="AN537" t="s">
        <v>2196</v>
      </c>
    </row>
    <row r="538" spans="2:44" ht="15">
      <c r="B538" t="s">
        <v>721</v>
      </c>
      <c r="C538" t="s">
        <v>999</v>
      </c>
      <c r="D538">
        <v>16005</v>
      </c>
      <c r="F538" t="s">
        <v>2197</v>
      </c>
      <c r="H538" s="4" t="s">
        <v>2197</v>
      </c>
      <c r="I538" t="s">
        <v>2155</v>
      </c>
      <c r="J538" t="s">
        <v>1602</v>
      </c>
      <c r="K538">
        <v>25</v>
      </c>
      <c r="O538" t="s">
        <v>1664</v>
      </c>
      <c r="Q538" t="s">
        <v>2198</v>
      </c>
      <c r="AJ538" t="s">
        <v>2199</v>
      </c>
      <c r="AN538" t="s">
        <v>2200</v>
      </c>
    </row>
    <row r="539" spans="2:44" ht="15">
      <c r="B539" t="s">
        <v>721</v>
      </c>
      <c r="C539" t="s">
        <v>999</v>
      </c>
      <c r="D539">
        <v>16005</v>
      </c>
      <c r="F539" t="s">
        <v>2197</v>
      </c>
      <c r="H539" s="4" t="s">
        <v>2197</v>
      </c>
      <c r="I539" t="s">
        <v>2155</v>
      </c>
      <c r="J539" t="s">
        <v>1602</v>
      </c>
      <c r="K539">
        <v>25</v>
      </c>
      <c r="O539" t="s">
        <v>1664</v>
      </c>
      <c r="Q539">
        <v>-0.5</v>
      </c>
      <c r="AJ539" t="s">
        <v>2199</v>
      </c>
      <c r="AN539" t="s">
        <v>2200</v>
      </c>
    </row>
    <row r="540" spans="2:44" ht="15">
      <c r="B540" t="s">
        <v>721</v>
      </c>
      <c r="C540" t="s">
        <v>1002</v>
      </c>
      <c r="D540">
        <v>16024</v>
      </c>
      <c r="E540" t="s">
        <v>1003</v>
      </c>
      <c r="F540">
        <v>9910</v>
      </c>
      <c r="I540" t="s">
        <v>2201</v>
      </c>
      <c r="J540" t="s">
        <v>1843</v>
      </c>
      <c r="K540">
        <v>999</v>
      </c>
      <c r="M540">
        <v>30</v>
      </c>
      <c r="N540">
        <v>999</v>
      </c>
      <c r="O540" t="s">
        <v>2202</v>
      </c>
      <c r="R540">
        <v>112.3</v>
      </c>
      <c r="S540" t="s">
        <v>1625</v>
      </c>
      <c r="T540" t="s">
        <v>1615</v>
      </c>
      <c r="U540">
        <v>999</v>
      </c>
      <c r="V540">
        <v>999</v>
      </c>
      <c r="W540">
        <v>21.5</v>
      </c>
      <c r="X540">
        <v>999</v>
      </c>
      <c r="Y540">
        <v>6</v>
      </c>
      <c r="Z540">
        <v>999</v>
      </c>
      <c r="AA540" t="s">
        <v>2203</v>
      </c>
      <c r="AB540" t="s">
        <v>1627</v>
      </c>
      <c r="AC540">
        <v>0</v>
      </c>
      <c r="AD540">
        <v>999</v>
      </c>
      <c r="AE540">
        <v>999</v>
      </c>
      <c r="AF540">
        <v>999</v>
      </c>
      <c r="AG540">
        <v>999</v>
      </c>
      <c r="AH540" t="s">
        <v>2204</v>
      </c>
      <c r="AI540" t="s">
        <v>1651</v>
      </c>
      <c r="AJ540" t="s">
        <v>2127</v>
      </c>
      <c r="AK540">
        <v>2.2999999999999998</v>
      </c>
      <c r="AL540" t="s">
        <v>710</v>
      </c>
      <c r="AM540" t="s">
        <v>2205</v>
      </c>
      <c r="AN540">
        <v>999</v>
      </c>
      <c r="AO540">
        <v>999</v>
      </c>
      <c r="AP540">
        <v>999</v>
      </c>
      <c r="AQ540">
        <v>999</v>
      </c>
      <c r="AR540" t="s">
        <v>2206</v>
      </c>
    </row>
    <row r="541" spans="2:44" ht="15">
      <c r="B541" t="s">
        <v>41</v>
      </c>
      <c r="C541" t="s">
        <v>1002</v>
      </c>
      <c r="D541">
        <v>16024</v>
      </c>
      <c r="E541" t="s">
        <v>1003</v>
      </c>
      <c r="F541">
        <v>9908</v>
      </c>
      <c r="I541" t="s">
        <v>2201</v>
      </c>
      <c r="J541" t="s">
        <v>2207</v>
      </c>
      <c r="K541">
        <v>999</v>
      </c>
      <c r="M541">
        <v>38.799999999999997</v>
      </c>
      <c r="N541">
        <v>999</v>
      </c>
      <c r="O541" t="s">
        <v>2208</v>
      </c>
      <c r="R541">
        <v>155.80000000000001</v>
      </c>
      <c r="S541" t="s">
        <v>1625</v>
      </c>
      <c r="T541" t="s">
        <v>1615</v>
      </c>
      <c r="U541">
        <v>999</v>
      </c>
      <c r="V541">
        <v>999</v>
      </c>
      <c r="W541">
        <v>19</v>
      </c>
      <c r="X541">
        <v>999</v>
      </c>
      <c r="Y541">
        <v>6</v>
      </c>
      <c r="Z541">
        <v>999</v>
      </c>
      <c r="AA541" t="s">
        <v>1606</v>
      </c>
      <c r="AB541" t="s">
        <v>1627</v>
      </c>
      <c r="AC541">
        <v>0</v>
      </c>
      <c r="AD541">
        <v>999</v>
      </c>
      <c r="AE541">
        <v>999</v>
      </c>
      <c r="AF541">
        <v>999</v>
      </c>
      <c r="AG541">
        <v>999</v>
      </c>
      <c r="AH541" t="s">
        <v>2204</v>
      </c>
      <c r="AI541" t="s">
        <v>1651</v>
      </c>
      <c r="AJ541" t="s">
        <v>2209</v>
      </c>
      <c r="AK541">
        <v>28.5</v>
      </c>
      <c r="AL541" t="s">
        <v>2210</v>
      </c>
      <c r="AM541" t="s">
        <v>2211</v>
      </c>
      <c r="AN541">
        <v>999</v>
      </c>
      <c r="AO541">
        <v>999</v>
      </c>
      <c r="AP541">
        <v>999</v>
      </c>
      <c r="AQ541">
        <v>999</v>
      </c>
      <c r="AR541" t="s">
        <v>2206</v>
      </c>
    </row>
    <row r="542" spans="2:44" ht="15">
      <c r="B542" t="s">
        <v>41</v>
      </c>
      <c r="C542" t="s">
        <v>1012</v>
      </c>
      <c r="D542" s="8">
        <v>16037</v>
      </c>
      <c r="E542" t="s">
        <v>1013</v>
      </c>
      <c r="F542" t="s">
        <v>2212</v>
      </c>
      <c r="I542">
        <v>999</v>
      </c>
      <c r="J542" t="s">
        <v>1765</v>
      </c>
      <c r="K542">
        <v>999</v>
      </c>
      <c r="M542">
        <v>20</v>
      </c>
      <c r="O542" t="s">
        <v>2213</v>
      </c>
      <c r="Q542">
        <v>1.1499999999999999</v>
      </c>
      <c r="S542" t="s">
        <v>1648</v>
      </c>
      <c r="T542" t="s">
        <v>1615</v>
      </c>
      <c r="U542">
        <v>999</v>
      </c>
      <c r="V542">
        <v>999</v>
      </c>
      <c r="W542">
        <v>999</v>
      </c>
      <c r="X542">
        <v>999</v>
      </c>
      <c r="Y542">
        <v>5</v>
      </c>
      <c r="Z542">
        <f>1280+20+100+20</f>
        <v>1420</v>
      </c>
      <c r="AB542" t="s">
        <v>1627</v>
      </c>
      <c r="AC542">
        <v>999</v>
      </c>
      <c r="AD542">
        <v>999</v>
      </c>
      <c r="AE542">
        <v>999</v>
      </c>
      <c r="AF542">
        <v>999</v>
      </c>
      <c r="AG542">
        <v>999</v>
      </c>
      <c r="AH542">
        <v>999</v>
      </c>
      <c r="AI542" t="s">
        <v>1651</v>
      </c>
      <c r="AJ542" t="s">
        <v>2214</v>
      </c>
      <c r="AK542">
        <v>4</v>
      </c>
      <c r="AL542" t="s">
        <v>2215</v>
      </c>
      <c r="AM542">
        <v>999</v>
      </c>
      <c r="AN542" t="s">
        <v>2216</v>
      </c>
      <c r="AO542" t="s">
        <v>2217</v>
      </c>
      <c r="AP542">
        <v>999</v>
      </c>
      <c r="AQ542">
        <v>999</v>
      </c>
      <c r="AR542" t="s">
        <v>2218</v>
      </c>
    </row>
    <row r="543" spans="2:44" ht="15">
      <c r="B543" t="s">
        <v>41</v>
      </c>
      <c r="C543" t="s">
        <v>1008</v>
      </c>
      <c r="D543" s="8">
        <v>16037</v>
      </c>
      <c r="E543" t="s">
        <v>1009</v>
      </c>
      <c r="F543" t="s">
        <v>2212</v>
      </c>
      <c r="I543">
        <v>999</v>
      </c>
      <c r="J543" t="s">
        <v>1765</v>
      </c>
      <c r="K543">
        <v>999</v>
      </c>
      <c r="M543">
        <v>20</v>
      </c>
      <c r="O543" t="s">
        <v>2213</v>
      </c>
      <c r="Q543">
        <v>6.8</v>
      </c>
      <c r="S543" t="s">
        <v>1648</v>
      </c>
      <c r="T543" t="s">
        <v>1615</v>
      </c>
      <c r="U543">
        <v>999</v>
      </c>
      <c r="V543">
        <v>999</v>
      </c>
      <c r="W543">
        <v>999</v>
      </c>
      <c r="X543">
        <v>999</v>
      </c>
      <c r="Y543">
        <v>5</v>
      </c>
      <c r="Z543">
        <f>625+20+120+40+20+20+20+20</f>
        <v>885</v>
      </c>
      <c r="AB543" t="s">
        <v>1627</v>
      </c>
      <c r="AC543">
        <v>999</v>
      </c>
      <c r="AD543">
        <v>999</v>
      </c>
      <c r="AE543">
        <v>999</v>
      </c>
      <c r="AF543">
        <v>999</v>
      </c>
      <c r="AG543">
        <v>999</v>
      </c>
      <c r="AH543">
        <v>999</v>
      </c>
      <c r="AI543" t="s">
        <v>1651</v>
      </c>
      <c r="AJ543" t="s">
        <v>2219</v>
      </c>
      <c r="AK543">
        <v>8</v>
      </c>
      <c r="AL543" t="s">
        <v>2215</v>
      </c>
      <c r="AM543">
        <v>999</v>
      </c>
      <c r="AN543" t="s">
        <v>2220</v>
      </c>
      <c r="AO543" t="s">
        <v>2220</v>
      </c>
      <c r="AP543" t="s">
        <v>2220</v>
      </c>
      <c r="AQ543">
        <v>999</v>
      </c>
      <c r="AR543" t="s">
        <v>2218</v>
      </c>
    </row>
    <row r="544" spans="2:44" ht="15">
      <c r="B544" t="s">
        <v>41</v>
      </c>
      <c r="C544" t="s">
        <v>1015</v>
      </c>
      <c r="D544" s="8">
        <v>16037</v>
      </c>
      <c r="E544" t="s">
        <v>1016</v>
      </c>
      <c r="F544" t="s">
        <v>2212</v>
      </c>
      <c r="I544">
        <v>999</v>
      </c>
      <c r="J544" t="s">
        <v>1765</v>
      </c>
      <c r="K544">
        <v>999</v>
      </c>
      <c r="M544">
        <v>12</v>
      </c>
      <c r="O544" t="s">
        <v>2213</v>
      </c>
      <c r="Q544">
        <v>0.28000000000000003</v>
      </c>
      <c r="S544" t="s">
        <v>1648</v>
      </c>
      <c r="T544" t="s">
        <v>1615</v>
      </c>
      <c r="U544">
        <v>999</v>
      </c>
      <c r="V544">
        <v>999</v>
      </c>
      <c r="W544">
        <v>999</v>
      </c>
      <c r="X544">
        <v>999</v>
      </c>
      <c r="Y544">
        <v>5</v>
      </c>
      <c r="Z544">
        <f>2500+340+20+100</f>
        <v>2960</v>
      </c>
      <c r="AB544" t="s">
        <v>1627</v>
      </c>
      <c r="AC544">
        <v>999</v>
      </c>
      <c r="AD544">
        <v>999</v>
      </c>
      <c r="AE544">
        <v>999</v>
      </c>
      <c r="AF544">
        <v>999</v>
      </c>
      <c r="AG544">
        <v>999</v>
      </c>
      <c r="AH544">
        <v>999</v>
      </c>
      <c r="AI544" t="s">
        <v>1651</v>
      </c>
      <c r="AJ544" t="s">
        <v>2221</v>
      </c>
      <c r="AK544">
        <v>4</v>
      </c>
      <c r="AL544" t="s">
        <v>2215</v>
      </c>
      <c r="AM544">
        <v>999</v>
      </c>
      <c r="AN544" t="s">
        <v>2216</v>
      </c>
      <c r="AO544" t="s">
        <v>2217</v>
      </c>
      <c r="AP544">
        <v>999</v>
      </c>
      <c r="AQ544">
        <v>999</v>
      </c>
      <c r="AR544" t="s">
        <v>2218</v>
      </c>
    </row>
    <row r="545" spans="2:44" ht="15">
      <c r="B545" t="s">
        <v>41</v>
      </c>
      <c r="C545" t="s">
        <v>1012</v>
      </c>
      <c r="D545" s="8">
        <v>16037</v>
      </c>
      <c r="E545" t="s">
        <v>1013</v>
      </c>
      <c r="F545" t="s">
        <v>2212</v>
      </c>
      <c r="I545">
        <v>999</v>
      </c>
      <c r="J545" t="s">
        <v>1765</v>
      </c>
      <c r="K545">
        <v>999</v>
      </c>
      <c r="M545">
        <v>5</v>
      </c>
      <c r="O545" t="s">
        <v>2213</v>
      </c>
      <c r="Q545">
        <v>0.65</v>
      </c>
      <c r="S545" t="s">
        <v>1648</v>
      </c>
      <c r="T545" t="s">
        <v>1615</v>
      </c>
      <c r="U545">
        <v>999</v>
      </c>
      <c r="V545">
        <v>999</v>
      </c>
      <c r="W545">
        <v>999</v>
      </c>
      <c r="X545">
        <v>999</v>
      </c>
      <c r="Y545">
        <v>5</v>
      </c>
      <c r="Z545">
        <f>2500+340</f>
        <v>2840</v>
      </c>
      <c r="AB545" t="s">
        <v>1627</v>
      </c>
      <c r="AC545">
        <v>999</v>
      </c>
      <c r="AD545">
        <v>999</v>
      </c>
      <c r="AE545">
        <v>999</v>
      </c>
      <c r="AF545">
        <v>999</v>
      </c>
      <c r="AG545">
        <v>999</v>
      </c>
      <c r="AH545">
        <v>999</v>
      </c>
      <c r="AI545" t="s">
        <v>1651</v>
      </c>
      <c r="AJ545" t="s">
        <v>2222</v>
      </c>
      <c r="AK545">
        <v>2</v>
      </c>
      <c r="AL545" t="s">
        <v>2215</v>
      </c>
      <c r="AM545">
        <v>999</v>
      </c>
      <c r="AN545" t="s">
        <v>2216</v>
      </c>
      <c r="AO545" t="s">
        <v>2217</v>
      </c>
      <c r="AP545">
        <v>999</v>
      </c>
      <c r="AQ545">
        <v>999</v>
      </c>
      <c r="AR545" t="s">
        <v>2218</v>
      </c>
    </row>
    <row r="546" spans="2:44" ht="15">
      <c r="B546" t="s">
        <v>41</v>
      </c>
      <c r="C546" t="s">
        <v>1012</v>
      </c>
      <c r="D546" s="8">
        <v>16037</v>
      </c>
      <c r="E546" t="s">
        <v>1013</v>
      </c>
      <c r="F546" t="s">
        <v>2212</v>
      </c>
      <c r="I546">
        <v>999</v>
      </c>
      <c r="J546" t="s">
        <v>1765</v>
      </c>
      <c r="K546">
        <v>999</v>
      </c>
      <c r="M546">
        <v>20</v>
      </c>
      <c r="O546" t="s">
        <v>2223</v>
      </c>
      <c r="Q546">
        <v>9.9700000000000006</v>
      </c>
      <c r="S546" t="s">
        <v>1648</v>
      </c>
      <c r="T546" t="s">
        <v>1615</v>
      </c>
      <c r="U546">
        <v>999</v>
      </c>
      <c r="V546">
        <v>999</v>
      </c>
      <c r="W546">
        <v>999</v>
      </c>
      <c r="X546">
        <v>999</v>
      </c>
      <c r="Y546">
        <v>5</v>
      </c>
      <c r="Z546">
        <f>1280+20+100+20</f>
        <v>1420</v>
      </c>
      <c r="AB546" t="s">
        <v>1627</v>
      </c>
      <c r="AC546">
        <v>999</v>
      </c>
      <c r="AD546">
        <v>999</v>
      </c>
      <c r="AE546">
        <v>999</v>
      </c>
      <c r="AF546">
        <v>999</v>
      </c>
      <c r="AG546">
        <v>999</v>
      </c>
      <c r="AH546">
        <v>999</v>
      </c>
      <c r="AI546" t="s">
        <v>1651</v>
      </c>
      <c r="AJ546" t="s">
        <v>2214</v>
      </c>
      <c r="AK546">
        <v>4</v>
      </c>
      <c r="AL546" t="s">
        <v>2215</v>
      </c>
      <c r="AM546">
        <v>999</v>
      </c>
      <c r="AN546" t="s">
        <v>2216</v>
      </c>
      <c r="AO546" t="s">
        <v>2217</v>
      </c>
      <c r="AP546">
        <v>999</v>
      </c>
      <c r="AQ546">
        <v>999</v>
      </c>
      <c r="AR546" t="s">
        <v>2218</v>
      </c>
    </row>
    <row r="547" spans="2:44" ht="15">
      <c r="B547" t="s">
        <v>41</v>
      </c>
      <c r="C547" t="s">
        <v>1008</v>
      </c>
      <c r="D547" s="8">
        <v>16037</v>
      </c>
      <c r="E547" t="s">
        <v>1009</v>
      </c>
      <c r="F547" t="s">
        <v>2212</v>
      </c>
      <c r="I547">
        <v>999</v>
      </c>
      <c r="J547" t="s">
        <v>1765</v>
      </c>
      <c r="K547">
        <v>999</v>
      </c>
      <c r="M547">
        <v>20</v>
      </c>
      <c r="O547" t="s">
        <v>2223</v>
      </c>
      <c r="Q547">
        <v>4.5</v>
      </c>
      <c r="S547" t="s">
        <v>1648</v>
      </c>
      <c r="T547" t="s">
        <v>1615</v>
      </c>
      <c r="U547">
        <v>999</v>
      </c>
      <c r="V547">
        <v>999</v>
      </c>
      <c r="W547">
        <v>999</v>
      </c>
      <c r="X547">
        <v>999</v>
      </c>
      <c r="Y547">
        <v>5</v>
      </c>
      <c r="Z547">
        <f>625+20+120+40+20+20+20+20</f>
        <v>885</v>
      </c>
      <c r="AB547" t="s">
        <v>1627</v>
      </c>
      <c r="AC547">
        <v>999</v>
      </c>
      <c r="AD547">
        <v>999</v>
      </c>
      <c r="AE547">
        <v>999</v>
      </c>
      <c r="AF547">
        <v>999</v>
      </c>
      <c r="AG547">
        <v>999</v>
      </c>
      <c r="AH547">
        <v>999</v>
      </c>
      <c r="AI547" t="s">
        <v>1651</v>
      </c>
      <c r="AJ547" t="s">
        <v>2219</v>
      </c>
      <c r="AK547">
        <v>8</v>
      </c>
      <c r="AL547" t="s">
        <v>2215</v>
      </c>
      <c r="AM547">
        <v>999</v>
      </c>
      <c r="AN547" t="s">
        <v>2220</v>
      </c>
      <c r="AO547" t="s">
        <v>2220</v>
      </c>
      <c r="AP547" t="s">
        <v>2220</v>
      </c>
      <c r="AQ547">
        <v>999</v>
      </c>
      <c r="AR547" t="s">
        <v>2218</v>
      </c>
    </row>
    <row r="548" spans="2:44" ht="15">
      <c r="B548" t="s">
        <v>41</v>
      </c>
      <c r="C548" t="s">
        <v>1015</v>
      </c>
      <c r="D548" s="8">
        <v>16037</v>
      </c>
      <c r="E548" t="s">
        <v>1016</v>
      </c>
      <c r="F548" t="s">
        <v>2212</v>
      </c>
      <c r="I548">
        <v>999</v>
      </c>
      <c r="J548" t="s">
        <v>1765</v>
      </c>
      <c r="K548">
        <v>999</v>
      </c>
      <c r="M548">
        <v>12</v>
      </c>
      <c r="O548" t="s">
        <v>2223</v>
      </c>
      <c r="Q548">
        <v>8</v>
      </c>
      <c r="S548" t="s">
        <v>1648</v>
      </c>
      <c r="T548" t="s">
        <v>1615</v>
      </c>
      <c r="U548">
        <v>999</v>
      </c>
      <c r="V548">
        <v>999</v>
      </c>
      <c r="W548">
        <v>999</v>
      </c>
      <c r="X548">
        <v>999</v>
      </c>
      <c r="Y548">
        <v>5</v>
      </c>
      <c r="Z548">
        <f>2500+340+20+100</f>
        <v>2960</v>
      </c>
      <c r="AB548" t="s">
        <v>1627</v>
      </c>
      <c r="AC548">
        <v>999</v>
      </c>
      <c r="AD548">
        <v>999</v>
      </c>
      <c r="AE548">
        <v>999</v>
      </c>
      <c r="AF548">
        <v>999</v>
      </c>
      <c r="AG548">
        <v>999</v>
      </c>
      <c r="AH548">
        <v>999</v>
      </c>
      <c r="AI548" t="s">
        <v>1651</v>
      </c>
      <c r="AJ548" t="s">
        <v>2221</v>
      </c>
      <c r="AK548">
        <v>4</v>
      </c>
      <c r="AL548" t="s">
        <v>2215</v>
      </c>
      <c r="AM548">
        <v>999</v>
      </c>
      <c r="AN548" t="s">
        <v>2216</v>
      </c>
      <c r="AO548" t="s">
        <v>2217</v>
      </c>
      <c r="AP548">
        <v>999</v>
      </c>
      <c r="AQ548">
        <v>999</v>
      </c>
      <c r="AR548" t="s">
        <v>2218</v>
      </c>
    </row>
    <row r="549" spans="2:44" ht="15">
      <c r="B549" t="s">
        <v>41</v>
      </c>
      <c r="C549" t="s">
        <v>1012</v>
      </c>
      <c r="D549" s="8">
        <v>16037</v>
      </c>
      <c r="E549" t="s">
        <v>1013</v>
      </c>
      <c r="F549" t="s">
        <v>2212</v>
      </c>
      <c r="I549">
        <v>999</v>
      </c>
      <c r="J549" t="s">
        <v>1765</v>
      </c>
      <c r="K549">
        <v>999</v>
      </c>
      <c r="M549">
        <v>5</v>
      </c>
      <c r="O549" t="s">
        <v>2223</v>
      </c>
      <c r="Q549">
        <v>6.7</v>
      </c>
      <c r="S549" t="s">
        <v>1648</v>
      </c>
      <c r="T549" t="s">
        <v>1615</v>
      </c>
      <c r="U549">
        <v>999</v>
      </c>
      <c r="V549">
        <v>999</v>
      </c>
      <c r="W549">
        <v>999</v>
      </c>
      <c r="X549">
        <v>999</v>
      </c>
      <c r="Y549">
        <v>5</v>
      </c>
      <c r="Z549">
        <f>2500+340</f>
        <v>2840</v>
      </c>
      <c r="AB549" t="s">
        <v>1627</v>
      </c>
      <c r="AC549">
        <v>999</v>
      </c>
      <c r="AD549">
        <v>999</v>
      </c>
      <c r="AE549">
        <v>999</v>
      </c>
      <c r="AF549">
        <v>999</v>
      </c>
      <c r="AG549">
        <v>999</v>
      </c>
      <c r="AH549">
        <v>999</v>
      </c>
      <c r="AI549" t="s">
        <v>1651</v>
      </c>
      <c r="AJ549" t="s">
        <v>2222</v>
      </c>
      <c r="AK549">
        <v>2</v>
      </c>
      <c r="AL549" t="s">
        <v>2215</v>
      </c>
      <c r="AM549">
        <v>999</v>
      </c>
      <c r="AN549" t="s">
        <v>2216</v>
      </c>
      <c r="AO549" t="s">
        <v>2217</v>
      </c>
      <c r="AP549">
        <v>999</v>
      </c>
      <c r="AQ549">
        <v>999</v>
      </c>
      <c r="AR549" t="s">
        <v>2218</v>
      </c>
    </row>
    <row r="550" spans="2:44" ht="15">
      <c r="B550" t="s">
        <v>41</v>
      </c>
      <c r="C550" t="s">
        <v>1012</v>
      </c>
      <c r="D550" s="8">
        <v>16037</v>
      </c>
      <c r="E550" t="s">
        <v>1013</v>
      </c>
      <c r="F550" t="s">
        <v>2212</v>
      </c>
      <c r="I550">
        <v>999</v>
      </c>
      <c r="J550" t="s">
        <v>1765</v>
      </c>
      <c r="K550">
        <v>999</v>
      </c>
      <c r="M550">
        <v>20</v>
      </c>
      <c r="O550" t="s">
        <v>2224</v>
      </c>
      <c r="Q550">
        <f>0.639+0.693</f>
        <v>1.3319999999999999</v>
      </c>
      <c r="S550" t="s">
        <v>1648</v>
      </c>
      <c r="T550" t="s">
        <v>1615</v>
      </c>
      <c r="U550">
        <v>999</v>
      </c>
      <c r="V550">
        <v>999</v>
      </c>
      <c r="W550">
        <v>999</v>
      </c>
      <c r="X550">
        <v>999</v>
      </c>
      <c r="Y550">
        <v>5</v>
      </c>
      <c r="Z550">
        <f>1280+20+100+20</f>
        <v>1420</v>
      </c>
      <c r="AB550" t="s">
        <v>1627</v>
      </c>
      <c r="AC550">
        <v>999</v>
      </c>
      <c r="AD550">
        <v>999</v>
      </c>
      <c r="AE550">
        <v>999</v>
      </c>
      <c r="AF550">
        <v>999</v>
      </c>
      <c r="AG550">
        <v>999</v>
      </c>
      <c r="AH550">
        <v>999</v>
      </c>
      <c r="AI550" t="s">
        <v>1651</v>
      </c>
      <c r="AJ550" t="s">
        <v>2214</v>
      </c>
      <c r="AK550">
        <v>4</v>
      </c>
      <c r="AL550" t="s">
        <v>2215</v>
      </c>
      <c r="AM550">
        <v>999</v>
      </c>
      <c r="AN550" t="s">
        <v>2216</v>
      </c>
      <c r="AO550" t="s">
        <v>2217</v>
      </c>
      <c r="AP550">
        <v>999</v>
      </c>
      <c r="AQ550">
        <v>999</v>
      </c>
      <c r="AR550" t="s">
        <v>2218</v>
      </c>
    </row>
    <row r="551" spans="2:44" ht="15">
      <c r="B551" t="s">
        <v>41</v>
      </c>
      <c r="C551" t="s">
        <v>1008</v>
      </c>
      <c r="D551" s="8">
        <v>16037</v>
      </c>
      <c r="E551" t="s">
        <v>1009</v>
      </c>
      <c r="F551" t="s">
        <v>2212</v>
      </c>
      <c r="I551">
        <v>999</v>
      </c>
      <c r="J551" t="s">
        <v>1765</v>
      </c>
      <c r="K551">
        <v>999</v>
      </c>
      <c r="M551">
        <v>20</v>
      </c>
      <c r="O551" t="s">
        <v>2224</v>
      </c>
      <c r="Q551">
        <f>2.475</f>
        <v>2.4750000000000001</v>
      </c>
      <c r="S551" t="s">
        <v>1648</v>
      </c>
      <c r="T551" t="s">
        <v>1615</v>
      </c>
      <c r="U551">
        <v>999</v>
      </c>
      <c r="V551">
        <v>999</v>
      </c>
      <c r="W551">
        <v>999</v>
      </c>
      <c r="X551">
        <v>999</v>
      </c>
      <c r="Y551">
        <v>5</v>
      </c>
      <c r="Z551">
        <f>625+20+120+40+20+20+20+20</f>
        <v>885</v>
      </c>
      <c r="AB551" t="s">
        <v>1627</v>
      </c>
      <c r="AC551">
        <v>999</v>
      </c>
      <c r="AD551">
        <v>999</v>
      </c>
      <c r="AE551">
        <v>999</v>
      </c>
      <c r="AF551">
        <v>999</v>
      </c>
      <c r="AG551">
        <v>999</v>
      </c>
      <c r="AH551">
        <v>999</v>
      </c>
      <c r="AI551" t="s">
        <v>1651</v>
      </c>
      <c r="AJ551" t="s">
        <v>2219</v>
      </c>
      <c r="AK551">
        <v>8</v>
      </c>
      <c r="AL551" t="s">
        <v>2215</v>
      </c>
      <c r="AM551">
        <v>999</v>
      </c>
      <c r="AN551" t="s">
        <v>2220</v>
      </c>
      <c r="AO551" t="s">
        <v>2220</v>
      </c>
      <c r="AP551" t="s">
        <v>2220</v>
      </c>
      <c r="AQ551">
        <v>999</v>
      </c>
      <c r="AR551" t="s">
        <v>2218</v>
      </c>
    </row>
    <row r="552" spans="2:44" ht="15">
      <c r="B552" t="s">
        <v>41</v>
      </c>
      <c r="C552" t="s">
        <v>1015</v>
      </c>
      <c r="D552" s="8">
        <v>16037</v>
      </c>
      <c r="E552" t="s">
        <v>1016</v>
      </c>
      <c r="F552" t="s">
        <v>2212</v>
      </c>
      <c r="I552">
        <v>999</v>
      </c>
      <c r="J552" t="s">
        <v>1765</v>
      </c>
      <c r="K552">
        <v>999</v>
      </c>
      <c r="M552">
        <v>12</v>
      </c>
      <c r="O552" t="s">
        <v>2224</v>
      </c>
      <c r="Q552">
        <v>0.9</v>
      </c>
      <c r="S552" t="s">
        <v>1648</v>
      </c>
      <c r="T552" t="s">
        <v>1615</v>
      </c>
      <c r="U552">
        <v>999</v>
      </c>
      <c r="V552">
        <v>999</v>
      </c>
      <c r="W552">
        <v>999</v>
      </c>
      <c r="X552">
        <v>999</v>
      </c>
      <c r="Y552">
        <v>5</v>
      </c>
      <c r="Z552">
        <f>2500+340+20+100</f>
        <v>2960</v>
      </c>
      <c r="AB552" t="s">
        <v>1627</v>
      </c>
      <c r="AC552">
        <v>999</v>
      </c>
      <c r="AD552">
        <v>999</v>
      </c>
      <c r="AE552">
        <v>999</v>
      </c>
      <c r="AF552">
        <v>999</v>
      </c>
      <c r="AG552">
        <v>999</v>
      </c>
      <c r="AH552">
        <v>999</v>
      </c>
      <c r="AI552" t="s">
        <v>1651</v>
      </c>
      <c r="AJ552" t="s">
        <v>2221</v>
      </c>
      <c r="AK552">
        <v>4</v>
      </c>
      <c r="AL552" t="s">
        <v>2215</v>
      </c>
      <c r="AM552">
        <v>999</v>
      </c>
      <c r="AN552" t="s">
        <v>2216</v>
      </c>
      <c r="AO552" t="s">
        <v>2217</v>
      </c>
      <c r="AP552">
        <v>999</v>
      </c>
      <c r="AQ552">
        <v>999</v>
      </c>
      <c r="AR552" t="s">
        <v>2218</v>
      </c>
    </row>
    <row r="553" spans="2:44" ht="15">
      <c r="B553" t="s">
        <v>41</v>
      </c>
      <c r="C553" t="s">
        <v>1012</v>
      </c>
      <c r="D553" s="8">
        <v>16037</v>
      </c>
      <c r="E553" t="s">
        <v>1013</v>
      </c>
      <c r="F553" t="s">
        <v>2212</v>
      </c>
      <c r="I553">
        <v>999</v>
      </c>
      <c r="J553" t="s">
        <v>1765</v>
      </c>
      <c r="K553">
        <v>999</v>
      </c>
      <c r="M553">
        <v>5</v>
      </c>
      <c r="O553" t="s">
        <v>2224</v>
      </c>
      <c r="Q553">
        <f>2.9+4.5</f>
        <v>7.4</v>
      </c>
      <c r="S553" t="s">
        <v>1648</v>
      </c>
      <c r="T553" t="s">
        <v>1615</v>
      </c>
      <c r="U553">
        <v>999</v>
      </c>
      <c r="V553">
        <v>999</v>
      </c>
      <c r="W553">
        <v>999</v>
      </c>
      <c r="X553">
        <v>999</v>
      </c>
      <c r="Y553">
        <v>5</v>
      </c>
      <c r="Z553">
        <f>2500+340</f>
        <v>2840</v>
      </c>
      <c r="AB553" t="s">
        <v>1627</v>
      </c>
      <c r="AC553">
        <v>999</v>
      </c>
      <c r="AD553">
        <v>999</v>
      </c>
      <c r="AE553">
        <v>999</v>
      </c>
      <c r="AF553">
        <v>999</v>
      </c>
      <c r="AG553">
        <v>999</v>
      </c>
      <c r="AH553">
        <v>999</v>
      </c>
      <c r="AI553" t="s">
        <v>1651</v>
      </c>
      <c r="AJ553" t="s">
        <v>2222</v>
      </c>
      <c r="AK553">
        <v>2</v>
      </c>
      <c r="AL553" t="s">
        <v>2215</v>
      </c>
      <c r="AM553">
        <v>999</v>
      </c>
      <c r="AN553" t="s">
        <v>2216</v>
      </c>
      <c r="AO553" t="s">
        <v>2217</v>
      </c>
      <c r="AP553">
        <v>999</v>
      </c>
      <c r="AQ553">
        <v>999</v>
      </c>
      <c r="AR553" t="s">
        <v>2218</v>
      </c>
    </row>
    <row r="554" spans="2:44" ht="15">
      <c r="B554" t="s">
        <v>41</v>
      </c>
      <c r="C554" t="s">
        <v>1012</v>
      </c>
      <c r="D554" s="8">
        <v>16037</v>
      </c>
      <c r="E554" t="s">
        <v>1013</v>
      </c>
      <c r="F554" t="s">
        <v>2212</v>
      </c>
      <c r="I554">
        <v>999</v>
      </c>
      <c r="J554" t="s">
        <v>1765</v>
      </c>
      <c r="K554">
        <v>999</v>
      </c>
      <c r="M554">
        <v>20</v>
      </c>
      <c r="O554" t="s">
        <v>2225</v>
      </c>
      <c r="Q554">
        <v>32.4</v>
      </c>
      <c r="S554" t="s">
        <v>1648</v>
      </c>
      <c r="T554" t="s">
        <v>1615</v>
      </c>
      <c r="U554">
        <v>999</v>
      </c>
      <c r="V554">
        <v>999</v>
      </c>
      <c r="W554">
        <v>999</v>
      </c>
      <c r="X554">
        <v>999</v>
      </c>
      <c r="Y554">
        <v>5</v>
      </c>
      <c r="Z554">
        <f>1280+20+100+20</f>
        <v>1420</v>
      </c>
      <c r="AB554" t="s">
        <v>1627</v>
      </c>
      <c r="AC554">
        <v>999</v>
      </c>
      <c r="AD554">
        <v>999</v>
      </c>
      <c r="AE554">
        <v>999</v>
      </c>
      <c r="AF554">
        <v>999</v>
      </c>
      <c r="AG554">
        <v>999</v>
      </c>
      <c r="AH554">
        <v>999</v>
      </c>
      <c r="AI554" t="s">
        <v>1651</v>
      </c>
      <c r="AJ554" t="s">
        <v>2214</v>
      </c>
      <c r="AK554">
        <v>4</v>
      </c>
      <c r="AL554" t="s">
        <v>2215</v>
      </c>
      <c r="AM554">
        <v>999</v>
      </c>
      <c r="AN554" t="s">
        <v>2216</v>
      </c>
      <c r="AO554" t="s">
        <v>2217</v>
      </c>
      <c r="AP554">
        <v>999</v>
      </c>
      <c r="AQ554">
        <v>999</v>
      </c>
      <c r="AR554" t="s">
        <v>2218</v>
      </c>
    </row>
    <row r="555" spans="2:44" ht="15">
      <c r="B555" t="s">
        <v>41</v>
      </c>
      <c r="C555" t="s">
        <v>1008</v>
      </c>
      <c r="D555" s="8">
        <v>16037</v>
      </c>
      <c r="E555" t="s">
        <v>1009</v>
      </c>
      <c r="F555" t="s">
        <v>2212</v>
      </c>
      <c r="I555">
        <v>999</v>
      </c>
      <c r="J555" t="s">
        <v>1765</v>
      </c>
      <c r="K555">
        <v>999</v>
      </c>
      <c r="M555">
        <v>20</v>
      </c>
      <c r="O555" t="s">
        <v>2225</v>
      </c>
      <c r="Q555">
        <v>26.991</v>
      </c>
      <c r="S555" t="s">
        <v>1648</v>
      </c>
      <c r="T555" t="s">
        <v>1615</v>
      </c>
      <c r="U555">
        <v>999</v>
      </c>
      <c r="V555">
        <v>999</v>
      </c>
      <c r="W555">
        <v>999</v>
      </c>
      <c r="X555">
        <v>999</v>
      </c>
      <c r="Y555">
        <v>5</v>
      </c>
      <c r="Z555">
        <f>625+20+120+40+20+20+20+20</f>
        <v>885</v>
      </c>
      <c r="AB555" t="s">
        <v>1627</v>
      </c>
      <c r="AC555">
        <v>999</v>
      </c>
      <c r="AD555">
        <v>999</v>
      </c>
      <c r="AE555">
        <v>999</v>
      </c>
      <c r="AF555">
        <v>999</v>
      </c>
      <c r="AG555">
        <v>999</v>
      </c>
      <c r="AH555">
        <v>999</v>
      </c>
      <c r="AI555" t="s">
        <v>1651</v>
      </c>
      <c r="AJ555" t="s">
        <v>2219</v>
      </c>
      <c r="AK555">
        <v>8</v>
      </c>
      <c r="AL555" t="s">
        <v>2215</v>
      </c>
      <c r="AM555">
        <v>999</v>
      </c>
      <c r="AN555" t="s">
        <v>2220</v>
      </c>
      <c r="AO555" t="s">
        <v>2220</v>
      </c>
      <c r="AP555" t="s">
        <v>2220</v>
      </c>
      <c r="AQ555">
        <v>999</v>
      </c>
      <c r="AR555" t="s">
        <v>2218</v>
      </c>
    </row>
    <row r="556" spans="2:44" ht="15">
      <c r="B556" t="s">
        <v>41</v>
      </c>
      <c r="C556" t="s">
        <v>1015</v>
      </c>
      <c r="D556" s="8">
        <v>16037</v>
      </c>
      <c r="E556" t="s">
        <v>1016</v>
      </c>
      <c r="F556" t="s">
        <v>2212</v>
      </c>
      <c r="I556">
        <v>999</v>
      </c>
      <c r="J556" t="s">
        <v>1765</v>
      </c>
      <c r="K556">
        <v>999</v>
      </c>
      <c r="M556">
        <v>12</v>
      </c>
      <c r="O556" t="s">
        <v>2225</v>
      </c>
      <c r="Q556">
        <v>35.5</v>
      </c>
      <c r="S556" t="s">
        <v>1648</v>
      </c>
      <c r="T556" t="s">
        <v>1615</v>
      </c>
      <c r="U556">
        <v>999</v>
      </c>
      <c r="V556">
        <v>999</v>
      </c>
      <c r="W556">
        <v>999</v>
      </c>
      <c r="X556">
        <v>999</v>
      </c>
      <c r="Y556">
        <v>5</v>
      </c>
      <c r="Z556">
        <f>2500+340+20+100</f>
        <v>2960</v>
      </c>
      <c r="AB556" t="s">
        <v>1627</v>
      </c>
      <c r="AC556">
        <v>999</v>
      </c>
      <c r="AD556">
        <v>999</v>
      </c>
      <c r="AE556">
        <v>999</v>
      </c>
      <c r="AF556">
        <v>999</v>
      </c>
      <c r="AG556">
        <v>999</v>
      </c>
      <c r="AH556">
        <v>999</v>
      </c>
      <c r="AI556" t="s">
        <v>1651</v>
      </c>
      <c r="AJ556" t="s">
        <v>2221</v>
      </c>
      <c r="AK556">
        <v>4</v>
      </c>
      <c r="AL556" t="s">
        <v>2215</v>
      </c>
      <c r="AM556">
        <v>999</v>
      </c>
      <c r="AN556" t="s">
        <v>2216</v>
      </c>
      <c r="AO556" t="s">
        <v>2217</v>
      </c>
      <c r="AP556">
        <v>999</v>
      </c>
      <c r="AQ556">
        <v>999</v>
      </c>
      <c r="AR556" t="s">
        <v>2218</v>
      </c>
    </row>
    <row r="557" spans="2:44" ht="15">
      <c r="B557" t="s">
        <v>41</v>
      </c>
      <c r="C557" t="s">
        <v>1012</v>
      </c>
      <c r="D557" s="8">
        <v>16037</v>
      </c>
      <c r="E557" t="s">
        <v>1013</v>
      </c>
      <c r="F557" t="s">
        <v>2212</v>
      </c>
      <c r="I557">
        <v>999</v>
      </c>
      <c r="J557" t="s">
        <v>1765</v>
      </c>
      <c r="K557">
        <v>999</v>
      </c>
      <c r="M557">
        <v>5</v>
      </c>
      <c r="O557" t="s">
        <v>2225</v>
      </c>
      <c r="Q557">
        <v>14.23</v>
      </c>
      <c r="S557" t="s">
        <v>1648</v>
      </c>
      <c r="T557" t="s">
        <v>1615</v>
      </c>
      <c r="U557">
        <v>999</v>
      </c>
      <c r="V557">
        <v>999</v>
      </c>
      <c r="W557">
        <v>999</v>
      </c>
      <c r="X557">
        <v>999</v>
      </c>
      <c r="Y557">
        <v>5</v>
      </c>
      <c r="Z557">
        <f>2500+340</f>
        <v>2840</v>
      </c>
      <c r="AB557" t="s">
        <v>1627</v>
      </c>
      <c r="AC557">
        <v>999</v>
      </c>
      <c r="AD557">
        <v>999</v>
      </c>
      <c r="AE557">
        <v>999</v>
      </c>
      <c r="AF557">
        <v>999</v>
      </c>
      <c r="AG557">
        <v>999</v>
      </c>
      <c r="AH557">
        <v>999</v>
      </c>
      <c r="AI557" t="s">
        <v>1651</v>
      </c>
      <c r="AJ557" t="s">
        <v>2222</v>
      </c>
      <c r="AK557">
        <v>2</v>
      </c>
      <c r="AL557" t="s">
        <v>2215</v>
      </c>
      <c r="AM557">
        <v>999</v>
      </c>
      <c r="AN557" t="s">
        <v>2216</v>
      </c>
      <c r="AO557" t="s">
        <v>2217</v>
      </c>
      <c r="AP557">
        <v>999</v>
      </c>
      <c r="AQ557">
        <v>999</v>
      </c>
      <c r="AR557" t="s">
        <v>2218</v>
      </c>
    </row>
    <row r="558" spans="2:44" ht="15">
      <c r="B558" t="s">
        <v>41</v>
      </c>
      <c r="C558" t="s">
        <v>1017</v>
      </c>
      <c r="D558" s="8">
        <v>16037</v>
      </c>
      <c r="E558" t="s">
        <v>1018</v>
      </c>
      <c r="F558" t="s">
        <v>2212</v>
      </c>
      <c r="I558">
        <v>999</v>
      </c>
      <c r="J558" t="s">
        <v>1765</v>
      </c>
      <c r="K558">
        <v>999</v>
      </c>
      <c r="M558">
        <v>12</v>
      </c>
      <c r="O558" t="s">
        <v>2213</v>
      </c>
      <c r="Q558">
        <v>2.48</v>
      </c>
      <c r="S558" t="s">
        <v>1648</v>
      </c>
      <c r="T558" t="s">
        <v>1615</v>
      </c>
      <c r="U558">
        <v>999</v>
      </c>
      <c r="V558">
        <v>999</v>
      </c>
      <c r="W558">
        <v>999</v>
      </c>
      <c r="X558">
        <v>999</v>
      </c>
      <c r="Y558">
        <v>5</v>
      </c>
      <c r="Z558">
        <f>2500+80+220+1005+40</f>
        <v>3845</v>
      </c>
      <c r="AB558" t="s">
        <v>1627</v>
      </c>
      <c r="AC558">
        <v>999</v>
      </c>
      <c r="AD558">
        <v>999</v>
      </c>
      <c r="AE558">
        <v>999</v>
      </c>
      <c r="AF558">
        <v>999</v>
      </c>
      <c r="AG558">
        <v>999</v>
      </c>
      <c r="AH558">
        <v>999</v>
      </c>
      <c r="AI558" t="s">
        <v>1651</v>
      </c>
      <c r="AJ558" t="s">
        <v>2226</v>
      </c>
      <c r="AK558">
        <v>5</v>
      </c>
      <c r="AL558" t="s">
        <v>2227</v>
      </c>
      <c r="AM558">
        <v>999</v>
      </c>
      <c r="AN558" t="s">
        <v>2228</v>
      </c>
      <c r="AO558" t="s">
        <v>2229</v>
      </c>
      <c r="AP558">
        <v>999</v>
      </c>
      <c r="AQ558">
        <v>999</v>
      </c>
      <c r="AR558" t="s">
        <v>2218</v>
      </c>
    </row>
    <row r="559" spans="2:44" ht="15">
      <c r="B559" t="s">
        <v>41</v>
      </c>
      <c r="C559" t="s">
        <v>1017</v>
      </c>
      <c r="D559" s="8">
        <v>16037</v>
      </c>
      <c r="E559" t="s">
        <v>1018</v>
      </c>
      <c r="F559" t="s">
        <v>2212</v>
      </c>
      <c r="I559">
        <v>999</v>
      </c>
      <c r="J559" t="s">
        <v>1765</v>
      </c>
      <c r="K559">
        <v>999</v>
      </c>
      <c r="M559">
        <v>5</v>
      </c>
      <c r="O559" t="s">
        <v>2213</v>
      </c>
      <c r="Q559">
        <v>0.05</v>
      </c>
      <c r="S559" t="s">
        <v>1648</v>
      </c>
      <c r="T559" t="s">
        <v>1615</v>
      </c>
      <c r="U559">
        <v>999</v>
      </c>
      <c r="V559">
        <v>999</v>
      </c>
      <c r="W559">
        <v>999</v>
      </c>
      <c r="X559">
        <v>999</v>
      </c>
      <c r="Y559">
        <v>5</v>
      </c>
      <c r="Z559">
        <f>840+100+120+20+140+200+20+40</f>
        <v>1480</v>
      </c>
      <c r="AB559" t="s">
        <v>1627</v>
      </c>
      <c r="AC559">
        <v>999</v>
      </c>
      <c r="AD559">
        <v>999</v>
      </c>
      <c r="AE559">
        <v>999</v>
      </c>
      <c r="AF559">
        <v>999</v>
      </c>
      <c r="AG559">
        <v>999</v>
      </c>
      <c r="AH559">
        <v>999</v>
      </c>
      <c r="AI559" t="s">
        <v>1651</v>
      </c>
      <c r="AJ559" t="s">
        <v>2226</v>
      </c>
      <c r="AK559">
        <v>5</v>
      </c>
      <c r="AL559" t="s">
        <v>2227</v>
      </c>
      <c r="AM559">
        <v>999</v>
      </c>
      <c r="AN559" t="s">
        <v>2216</v>
      </c>
      <c r="AO559" t="s">
        <v>2217</v>
      </c>
      <c r="AP559">
        <v>999</v>
      </c>
      <c r="AQ559">
        <v>999</v>
      </c>
      <c r="AR559" t="s">
        <v>2218</v>
      </c>
    </row>
    <row r="560" spans="2:44" ht="15">
      <c r="B560" t="s">
        <v>41</v>
      </c>
      <c r="C560" t="s">
        <v>1017</v>
      </c>
      <c r="D560" s="8">
        <v>16037</v>
      </c>
      <c r="E560" t="s">
        <v>1018</v>
      </c>
      <c r="F560" t="s">
        <v>2212</v>
      </c>
      <c r="I560">
        <v>999</v>
      </c>
      <c r="J560" t="s">
        <v>1765</v>
      </c>
      <c r="K560">
        <v>999</v>
      </c>
      <c r="M560">
        <v>12</v>
      </c>
      <c r="O560" t="s">
        <v>2223</v>
      </c>
      <c r="Q560">
        <v>7.14</v>
      </c>
      <c r="S560" t="s">
        <v>1648</v>
      </c>
      <c r="T560" t="s">
        <v>1615</v>
      </c>
      <c r="U560">
        <v>999</v>
      </c>
      <c r="V560">
        <v>999</v>
      </c>
      <c r="W560">
        <v>999</v>
      </c>
      <c r="X560">
        <v>999</v>
      </c>
      <c r="Y560">
        <v>5</v>
      </c>
      <c r="Z560">
        <f>2500+80+220+1005+40</f>
        <v>3845</v>
      </c>
      <c r="AB560" t="s">
        <v>1627</v>
      </c>
      <c r="AC560">
        <v>999</v>
      </c>
      <c r="AD560">
        <v>999</v>
      </c>
      <c r="AE560">
        <v>999</v>
      </c>
      <c r="AF560">
        <v>999</v>
      </c>
      <c r="AG560">
        <v>999</v>
      </c>
      <c r="AH560">
        <v>999</v>
      </c>
      <c r="AI560" t="s">
        <v>1651</v>
      </c>
      <c r="AJ560" t="s">
        <v>2226</v>
      </c>
      <c r="AK560">
        <v>5</v>
      </c>
      <c r="AL560" t="s">
        <v>2227</v>
      </c>
      <c r="AM560">
        <v>999</v>
      </c>
      <c r="AN560" t="s">
        <v>2228</v>
      </c>
      <c r="AO560" t="s">
        <v>2229</v>
      </c>
      <c r="AP560">
        <v>999</v>
      </c>
      <c r="AQ560">
        <v>999</v>
      </c>
      <c r="AR560" t="s">
        <v>2218</v>
      </c>
    </row>
    <row r="561" spans="2:47" ht="15">
      <c r="B561" t="s">
        <v>41</v>
      </c>
      <c r="C561" t="s">
        <v>1017</v>
      </c>
      <c r="D561" s="8">
        <v>16037</v>
      </c>
      <c r="E561" t="s">
        <v>1018</v>
      </c>
      <c r="F561" t="s">
        <v>2212</v>
      </c>
      <c r="I561">
        <v>999</v>
      </c>
      <c r="J561" t="s">
        <v>1765</v>
      </c>
      <c r="K561">
        <v>999</v>
      </c>
      <c r="M561">
        <v>5</v>
      </c>
      <c r="O561" t="s">
        <v>2223</v>
      </c>
      <c r="Q561">
        <v>4</v>
      </c>
      <c r="S561" t="s">
        <v>1648</v>
      </c>
      <c r="T561" t="s">
        <v>1615</v>
      </c>
      <c r="U561">
        <v>999</v>
      </c>
      <c r="V561">
        <v>999</v>
      </c>
      <c r="W561">
        <v>999</v>
      </c>
      <c r="X561">
        <v>999</v>
      </c>
      <c r="Y561">
        <v>5</v>
      </c>
      <c r="Z561">
        <f>840+100+120+20+140+200+20+40</f>
        <v>1480</v>
      </c>
      <c r="AB561" t="s">
        <v>1627</v>
      </c>
      <c r="AC561">
        <v>999</v>
      </c>
      <c r="AD561">
        <v>999</v>
      </c>
      <c r="AE561">
        <v>999</v>
      </c>
      <c r="AF561">
        <v>999</v>
      </c>
      <c r="AG561">
        <v>999</v>
      </c>
      <c r="AH561">
        <v>999</v>
      </c>
      <c r="AI561" t="s">
        <v>1651</v>
      </c>
      <c r="AJ561" t="s">
        <v>2226</v>
      </c>
      <c r="AK561">
        <v>5</v>
      </c>
      <c r="AL561" t="s">
        <v>2227</v>
      </c>
      <c r="AM561">
        <v>999</v>
      </c>
      <c r="AN561" t="s">
        <v>2216</v>
      </c>
      <c r="AO561" t="s">
        <v>2217</v>
      </c>
      <c r="AP561">
        <v>999</v>
      </c>
      <c r="AQ561">
        <v>999</v>
      </c>
      <c r="AR561" t="s">
        <v>2218</v>
      </c>
    </row>
    <row r="562" spans="2:47" ht="15">
      <c r="B562" t="s">
        <v>41</v>
      </c>
      <c r="C562" t="s">
        <v>1017</v>
      </c>
      <c r="D562" s="8">
        <v>16037</v>
      </c>
      <c r="E562" t="s">
        <v>1018</v>
      </c>
      <c r="F562" t="s">
        <v>2212</v>
      </c>
      <c r="I562">
        <v>999</v>
      </c>
      <c r="J562" t="s">
        <v>1765</v>
      </c>
      <c r="K562">
        <v>999</v>
      </c>
      <c r="M562">
        <v>12</v>
      </c>
      <c r="O562" t="s">
        <v>2224</v>
      </c>
      <c r="Q562">
        <f>0.17+4.13</f>
        <v>4.3</v>
      </c>
      <c r="S562" t="s">
        <v>1648</v>
      </c>
      <c r="T562" t="s">
        <v>1615</v>
      </c>
      <c r="U562">
        <v>999</v>
      </c>
      <c r="V562">
        <v>999</v>
      </c>
      <c r="W562">
        <v>999</v>
      </c>
      <c r="X562">
        <v>999</v>
      </c>
      <c r="Y562">
        <v>5</v>
      </c>
      <c r="Z562">
        <f>2500+80+220+1005+40</f>
        <v>3845</v>
      </c>
      <c r="AB562" t="s">
        <v>1627</v>
      </c>
      <c r="AC562">
        <v>999</v>
      </c>
      <c r="AD562">
        <v>999</v>
      </c>
      <c r="AE562">
        <v>999</v>
      </c>
      <c r="AF562">
        <v>999</v>
      </c>
      <c r="AG562">
        <v>999</v>
      </c>
      <c r="AH562">
        <v>999</v>
      </c>
      <c r="AI562" t="s">
        <v>1651</v>
      </c>
      <c r="AJ562" t="s">
        <v>2226</v>
      </c>
      <c r="AK562">
        <v>5</v>
      </c>
      <c r="AL562" t="s">
        <v>2227</v>
      </c>
      <c r="AM562">
        <v>999</v>
      </c>
      <c r="AN562" t="s">
        <v>2228</v>
      </c>
      <c r="AO562" t="s">
        <v>2229</v>
      </c>
      <c r="AP562">
        <v>999</v>
      </c>
      <c r="AQ562">
        <v>999</v>
      </c>
      <c r="AR562" t="s">
        <v>2218</v>
      </c>
    </row>
    <row r="563" spans="2:47" ht="15">
      <c r="B563" t="s">
        <v>41</v>
      </c>
      <c r="C563" t="s">
        <v>1017</v>
      </c>
      <c r="D563" s="8">
        <v>16037</v>
      </c>
      <c r="E563" t="s">
        <v>1018</v>
      </c>
      <c r="F563" t="s">
        <v>2212</v>
      </c>
      <c r="I563">
        <v>999</v>
      </c>
      <c r="J563" t="s">
        <v>1765</v>
      </c>
      <c r="K563">
        <v>999</v>
      </c>
      <c r="M563">
        <v>5</v>
      </c>
      <c r="O563" t="s">
        <v>2224</v>
      </c>
      <c r="Q563">
        <f>1.38+8.7</f>
        <v>10.079999999999998</v>
      </c>
      <c r="S563" t="s">
        <v>1648</v>
      </c>
      <c r="T563" t="s">
        <v>1615</v>
      </c>
      <c r="U563">
        <v>999</v>
      </c>
      <c r="V563">
        <v>999</v>
      </c>
      <c r="W563">
        <v>999</v>
      </c>
      <c r="X563">
        <v>999</v>
      </c>
      <c r="Y563">
        <v>5</v>
      </c>
      <c r="Z563">
        <f>840+100+120+20+140+200+20+40</f>
        <v>1480</v>
      </c>
      <c r="AB563" t="s">
        <v>1627</v>
      </c>
      <c r="AC563">
        <v>999</v>
      </c>
      <c r="AD563">
        <v>999</v>
      </c>
      <c r="AE563">
        <v>999</v>
      </c>
      <c r="AF563">
        <v>999</v>
      </c>
      <c r="AG563">
        <v>999</v>
      </c>
      <c r="AH563">
        <v>999</v>
      </c>
      <c r="AI563" t="s">
        <v>1651</v>
      </c>
      <c r="AJ563" t="s">
        <v>2226</v>
      </c>
      <c r="AK563">
        <v>5</v>
      </c>
      <c r="AL563" t="s">
        <v>2227</v>
      </c>
      <c r="AM563">
        <v>999</v>
      </c>
      <c r="AN563" t="s">
        <v>2216</v>
      </c>
      <c r="AO563" t="s">
        <v>2217</v>
      </c>
      <c r="AP563">
        <v>999</v>
      </c>
      <c r="AQ563">
        <v>999</v>
      </c>
      <c r="AR563" t="s">
        <v>2218</v>
      </c>
    </row>
    <row r="564" spans="2:47" ht="15">
      <c r="B564" t="s">
        <v>41</v>
      </c>
      <c r="C564" t="s">
        <v>1017</v>
      </c>
      <c r="D564" s="8">
        <v>16037</v>
      </c>
      <c r="E564" t="s">
        <v>1018</v>
      </c>
      <c r="F564" t="s">
        <v>2212</v>
      </c>
      <c r="I564">
        <v>999</v>
      </c>
      <c r="J564" t="s">
        <v>1765</v>
      </c>
      <c r="K564">
        <v>999</v>
      </c>
      <c r="M564">
        <v>12</v>
      </c>
      <c r="O564" t="s">
        <v>2225</v>
      </c>
      <c r="Q564">
        <v>31.18</v>
      </c>
      <c r="S564" t="s">
        <v>1648</v>
      </c>
      <c r="T564" t="s">
        <v>1615</v>
      </c>
      <c r="U564">
        <v>999</v>
      </c>
      <c r="V564">
        <v>999</v>
      </c>
      <c r="W564">
        <v>999</v>
      </c>
      <c r="X564">
        <v>999</v>
      </c>
      <c r="Y564">
        <v>5</v>
      </c>
      <c r="Z564">
        <f>2500+80+220+1005+40</f>
        <v>3845</v>
      </c>
      <c r="AB564" t="s">
        <v>1627</v>
      </c>
      <c r="AC564">
        <v>999</v>
      </c>
      <c r="AD564">
        <v>999</v>
      </c>
      <c r="AE564">
        <v>999</v>
      </c>
      <c r="AF564">
        <v>999</v>
      </c>
      <c r="AG564">
        <v>999</v>
      </c>
      <c r="AH564">
        <v>999</v>
      </c>
      <c r="AI564" t="s">
        <v>1651</v>
      </c>
      <c r="AJ564" t="s">
        <v>2226</v>
      </c>
      <c r="AK564">
        <v>5</v>
      </c>
      <c r="AL564" t="s">
        <v>2227</v>
      </c>
      <c r="AM564">
        <v>999</v>
      </c>
      <c r="AN564" t="s">
        <v>2228</v>
      </c>
      <c r="AO564" t="s">
        <v>2229</v>
      </c>
      <c r="AP564">
        <v>999</v>
      </c>
      <c r="AQ564">
        <v>999</v>
      </c>
      <c r="AR564" t="s">
        <v>2218</v>
      </c>
    </row>
    <row r="565" spans="2:47" ht="15">
      <c r="B565" t="s">
        <v>41</v>
      </c>
      <c r="C565" t="s">
        <v>1017</v>
      </c>
      <c r="D565" s="8">
        <v>16037</v>
      </c>
      <c r="E565" t="s">
        <v>1018</v>
      </c>
      <c r="F565" t="s">
        <v>2212</v>
      </c>
      <c r="I565">
        <v>999</v>
      </c>
      <c r="J565" t="s">
        <v>1765</v>
      </c>
      <c r="K565">
        <v>999</v>
      </c>
      <c r="M565">
        <v>5</v>
      </c>
      <c r="O565" t="s">
        <v>2225</v>
      </c>
      <c r="Q565">
        <v>12.09</v>
      </c>
      <c r="S565" t="s">
        <v>1648</v>
      </c>
      <c r="T565" t="s">
        <v>1615</v>
      </c>
      <c r="U565">
        <v>999</v>
      </c>
      <c r="V565">
        <v>999</v>
      </c>
      <c r="W565">
        <v>999</v>
      </c>
      <c r="X565">
        <v>999</v>
      </c>
      <c r="Y565">
        <v>5</v>
      </c>
      <c r="Z565">
        <f>840+100+120+20+140+200+20+40</f>
        <v>1480</v>
      </c>
      <c r="AB565" t="s">
        <v>1627</v>
      </c>
      <c r="AC565">
        <v>999</v>
      </c>
      <c r="AD565">
        <v>999</v>
      </c>
      <c r="AE565">
        <v>999</v>
      </c>
      <c r="AF565">
        <v>999</v>
      </c>
      <c r="AG565">
        <v>999</v>
      </c>
      <c r="AH565">
        <v>999</v>
      </c>
      <c r="AI565" t="s">
        <v>1651</v>
      </c>
      <c r="AJ565" t="s">
        <v>2226</v>
      </c>
      <c r="AK565">
        <v>5</v>
      </c>
      <c r="AL565" t="s">
        <v>2227</v>
      </c>
      <c r="AM565">
        <v>999</v>
      </c>
      <c r="AN565" t="s">
        <v>2216</v>
      </c>
      <c r="AO565" t="s">
        <v>2217</v>
      </c>
      <c r="AP565">
        <v>999</v>
      </c>
      <c r="AQ565">
        <v>999</v>
      </c>
      <c r="AR565" t="s">
        <v>2218</v>
      </c>
    </row>
    <row r="566" spans="2:47" ht="15">
      <c r="B566" t="s">
        <v>41</v>
      </c>
      <c r="C566" t="s">
        <v>1020</v>
      </c>
      <c r="D566" s="8">
        <v>16039</v>
      </c>
      <c r="E566" t="s">
        <v>1021</v>
      </c>
      <c r="F566" t="s">
        <v>2230</v>
      </c>
      <c r="I566" t="s">
        <v>1443</v>
      </c>
      <c r="J566" t="s">
        <v>2231</v>
      </c>
      <c r="K566">
        <v>34</v>
      </c>
      <c r="L566">
        <v>999</v>
      </c>
      <c r="M566">
        <v>34</v>
      </c>
      <c r="N566">
        <v>999</v>
      </c>
      <c r="O566" t="s">
        <v>2213</v>
      </c>
      <c r="R566">
        <v>3.77</v>
      </c>
      <c r="S566" t="s">
        <v>1648</v>
      </c>
      <c r="T566" t="s">
        <v>2232</v>
      </c>
      <c r="U566">
        <v>999</v>
      </c>
      <c r="V566">
        <v>999</v>
      </c>
      <c r="W566">
        <v>999</v>
      </c>
      <c r="X566">
        <v>999</v>
      </c>
      <c r="Y566">
        <v>1</v>
      </c>
      <c r="Z566">
        <v>1111</v>
      </c>
      <c r="AB566" t="s">
        <v>1627</v>
      </c>
      <c r="AC566">
        <v>999</v>
      </c>
      <c r="AD566">
        <v>999</v>
      </c>
      <c r="AE566">
        <v>999</v>
      </c>
      <c r="AF566">
        <v>999</v>
      </c>
      <c r="AG566">
        <v>999</v>
      </c>
      <c r="AH566" t="s">
        <v>1729</v>
      </c>
      <c r="AI566" t="s">
        <v>1651</v>
      </c>
      <c r="AJ566" t="s">
        <v>2233</v>
      </c>
      <c r="AK566">
        <v>2</v>
      </c>
      <c r="AL566" t="s">
        <v>2234</v>
      </c>
      <c r="AM566">
        <v>999</v>
      </c>
      <c r="AN566" t="s">
        <v>2235</v>
      </c>
      <c r="AO566">
        <v>999</v>
      </c>
      <c r="AP566">
        <v>999</v>
      </c>
      <c r="AQ566">
        <v>999</v>
      </c>
      <c r="AR566" t="s">
        <v>1668</v>
      </c>
    </row>
    <row r="567" spans="2:47" ht="15">
      <c r="B567" t="s">
        <v>41</v>
      </c>
      <c r="C567" t="s">
        <v>1020</v>
      </c>
      <c r="D567" s="8">
        <v>16039</v>
      </c>
      <c r="E567" t="s">
        <v>1021</v>
      </c>
      <c r="F567" t="s">
        <v>2230</v>
      </c>
      <c r="I567" t="s">
        <v>1443</v>
      </c>
      <c r="J567" t="s">
        <v>2231</v>
      </c>
      <c r="K567">
        <v>34</v>
      </c>
      <c r="L567">
        <v>999</v>
      </c>
      <c r="M567">
        <v>34</v>
      </c>
      <c r="N567">
        <v>999</v>
      </c>
      <c r="O567" t="s">
        <v>2236</v>
      </c>
      <c r="R567">
        <f>84.65+5.22</f>
        <v>89.87</v>
      </c>
      <c r="S567" t="s">
        <v>1648</v>
      </c>
      <c r="T567" t="s">
        <v>2232</v>
      </c>
      <c r="U567">
        <v>999</v>
      </c>
      <c r="V567">
        <v>999</v>
      </c>
      <c r="W567">
        <v>999</v>
      </c>
      <c r="X567">
        <v>999</v>
      </c>
      <c r="Y567">
        <v>1</v>
      </c>
      <c r="Z567">
        <f>1111+476</f>
        <v>1587</v>
      </c>
      <c r="AB567" t="s">
        <v>1616</v>
      </c>
      <c r="AC567">
        <v>200</v>
      </c>
      <c r="AD567">
        <v>999</v>
      </c>
      <c r="AE567">
        <v>999</v>
      </c>
      <c r="AF567">
        <v>999</v>
      </c>
      <c r="AG567">
        <v>999</v>
      </c>
      <c r="AH567" t="s">
        <v>1729</v>
      </c>
      <c r="AI567" t="s">
        <v>1651</v>
      </c>
      <c r="AJ567" t="s">
        <v>2233</v>
      </c>
      <c r="AK567">
        <v>2</v>
      </c>
      <c r="AL567" t="s">
        <v>2234</v>
      </c>
      <c r="AM567">
        <v>999</v>
      </c>
      <c r="AN567" t="s">
        <v>2235</v>
      </c>
      <c r="AO567">
        <v>999</v>
      </c>
      <c r="AP567">
        <v>999</v>
      </c>
      <c r="AQ567">
        <v>999</v>
      </c>
      <c r="AR567" t="s">
        <v>1668</v>
      </c>
      <c r="AT567" t="s">
        <v>2237</v>
      </c>
    </row>
    <row r="568" spans="2:47" ht="15">
      <c r="B568" t="s">
        <v>41</v>
      </c>
      <c r="C568" t="s">
        <v>1020</v>
      </c>
      <c r="D568" s="8">
        <v>16039</v>
      </c>
      <c r="E568" t="s">
        <v>1021</v>
      </c>
      <c r="F568" t="s">
        <v>2230</v>
      </c>
      <c r="I568" t="s">
        <v>1443</v>
      </c>
      <c r="J568" t="s">
        <v>2231</v>
      </c>
      <c r="K568">
        <v>34</v>
      </c>
      <c r="L568">
        <v>999</v>
      </c>
      <c r="M568">
        <v>34</v>
      </c>
      <c r="N568">
        <v>999</v>
      </c>
      <c r="O568" t="s">
        <v>2225</v>
      </c>
      <c r="R568">
        <v>68.41</v>
      </c>
      <c r="S568" t="s">
        <v>1648</v>
      </c>
      <c r="T568" t="s">
        <v>2232</v>
      </c>
      <c r="U568">
        <v>999</v>
      </c>
      <c r="V568">
        <v>999</v>
      </c>
      <c r="W568">
        <v>999</v>
      </c>
      <c r="X568">
        <v>999</v>
      </c>
      <c r="Y568">
        <v>1</v>
      </c>
      <c r="Z568">
        <v>476</v>
      </c>
      <c r="AB568" t="s">
        <v>1627</v>
      </c>
      <c r="AC568">
        <v>999</v>
      </c>
      <c r="AD568">
        <v>999</v>
      </c>
      <c r="AE568">
        <v>999</v>
      </c>
      <c r="AF568">
        <v>999</v>
      </c>
      <c r="AG568">
        <v>999</v>
      </c>
      <c r="AH568" t="s">
        <v>1729</v>
      </c>
      <c r="AI568" t="s">
        <v>1651</v>
      </c>
      <c r="AJ568" t="s">
        <v>2233</v>
      </c>
      <c r="AK568">
        <v>2</v>
      </c>
      <c r="AL568" t="s">
        <v>2234</v>
      </c>
      <c r="AM568">
        <v>999</v>
      </c>
      <c r="AN568" t="s">
        <v>2235</v>
      </c>
      <c r="AO568">
        <v>999</v>
      </c>
      <c r="AP568">
        <v>999</v>
      </c>
      <c r="AQ568">
        <v>999</v>
      </c>
      <c r="AR568" t="s">
        <v>1668</v>
      </c>
    </row>
    <row r="569" spans="2:47" ht="15">
      <c r="B569" t="s">
        <v>41</v>
      </c>
      <c r="C569" t="s">
        <v>2238</v>
      </c>
      <c r="D569" s="5">
        <v>16045</v>
      </c>
      <c r="E569" t="s">
        <v>1025</v>
      </c>
      <c r="F569">
        <v>11117</v>
      </c>
      <c r="I569" t="s">
        <v>2239</v>
      </c>
      <c r="J569" t="s">
        <v>2240</v>
      </c>
      <c r="L569">
        <v>2001</v>
      </c>
      <c r="O569" t="s">
        <v>1664</v>
      </c>
      <c r="R569">
        <v>81</v>
      </c>
      <c r="S569" t="s">
        <v>1648</v>
      </c>
      <c r="T569" t="s">
        <v>1605</v>
      </c>
      <c r="U569">
        <v>999</v>
      </c>
      <c r="V569">
        <v>999</v>
      </c>
      <c r="W569">
        <v>999</v>
      </c>
      <c r="X569">
        <v>23</v>
      </c>
      <c r="Y569">
        <f>15*3</f>
        <v>45</v>
      </c>
      <c r="Z569">
        <v>999</v>
      </c>
      <c r="AB569" t="s">
        <v>1616</v>
      </c>
      <c r="AC569">
        <v>10</v>
      </c>
      <c r="AD569" t="s">
        <v>1617</v>
      </c>
      <c r="AE569">
        <v>0</v>
      </c>
      <c r="AF569" t="s">
        <v>1666</v>
      </c>
      <c r="AG569">
        <v>1.2</v>
      </c>
      <c r="AH569">
        <v>999</v>
      </c>
      <c r="AI569" t="s">
        <v>1667</v>
      </c>
      <c r="AJ569" t="s">
        <v>2241</v>
      </c>
      <c r="AK569" t="s">
        <v>1714</v>
      </c>
      <c r="AL569" t="s">
        <v>2242</v>
      </c>
      <c r="AM569">
        <v>999</v>
      </c>
      <c r="AN569" t="s">
        <v>2243</v>
      </c>
      <c r="AO569" t="s">
        <v>2244</v>
      </c>
      <c r="AP569" t="s">
        <v>2245</v>
      </c>
      <c r="AQ569">
        <v>999</v>
      </c>
      <c r="AR569" t="s">
        <v>1668</v>
      </c>
    </row>
    <row r="570" spans="2:47" ht="15">
      <c r="B570" t="s">
        <v>41</v>
      </c>
      <c r="C570" t="s">
        <v>2238</v>
      </c>
      <c r="D570" s="5">
        <v>16045</v>
      </c>
      <c r="E570" t="s">
        <v>1025</v>
      </c>
      <c r="F570">
        <v>11117</v>
      </c>
      <c r="I570" t="s">
        <v>2239</v>
      </c>
      <c r="J570" t="s">
        <v>2240</v>
      </c>
      <c r="L570">
        <v>2001</v>
      </c>
      <c r="M570">
        <v>4</v>
      </c>
      <c r="O570" t="s">
        <v>1807</v>
      </c>
      <c r="R570">
        <v>0</v>
      </c>
      <c r="S570" t="s">
        <v>1625</v>
      </c>
      <c r="T570" t="s">
        <v>1605</v>
      </c>
      <c r="U570">
        <v>999</v>
      </c>
      <c r="V570">
        <v>999</v>
      </c>
      <c r="W570">
        <v>999</v>
      </c>
      <c r="X570">
        <v>999</v>
      </c>
      <c r="Y570">
        <f>15*3</f>
        <v>45</v>
      </c>
      <c r="Z570">
        <v>999</v>
      </c>
      <c r="AB570" t="s">
        <v>1616</v>
      </c>
      <c r="AC570">
        <v>10</v>
      </c>
      <c r="AD570" t="s">
        <v>1617</v>
      </c>
      <c r="AE570">
        <v>0</v>
      </c>
      <c r="AF570" t="s">
        <v>1666</v>
      </c>
      <c r="AG570">
        <v>1.2</v>
      </c>
      <c r="AH570">
        <v>999</v>
      </c>
      <c r="AI570" t="s">
        <v>1667</v>
      </c>
      <c r="AJ570" t="s">
        <v>2241</v>
      </c>
      <c r="AK570" t="s">
        <v>1714</v>
      </c>
      <c r="AL570" t="s">
        <v>2242</v>
      </c>
      <c r="AM570">
        <v>999</v>
      </c>
      <c r="AN570" t="s">
        <v>2243</v>
      </c>
      <c r="AO570" t="s">
        <v>2244</v>
      </c>
      <c r="AP570" t="s">
        <v>2245</v>
      </c>
      <c r="AQ570">
        <v>999</v>
      </c>
      <c r="AR570" t="s">
        <v>1668</v>
      </c>
    </row>
    <row r="571" spans="2:47" ht="15">
      <c r="B571" t="s">
        <v>721</v>
      </c>
      <c r="C571" t="s">
        <v>1035</v>
      </c>
      <c r="D571">
        <v>16053</v>
      </c>
      <c r="F571" t="s">
        <v>2246</v>
      </c>
      <c r="H571" s="4" t="s">
        <v>2246</v>
      </c>
      <c r="J571" t="s">
        <v>1602</v>
      </c>
      <c r="K571">
        <v>26</v>
      </c>
      <c r="O571" t="s">
        <v>2164</v>
      </c>
      <c r="Q571">
        <v>5.5769230769230766</v>
      </c>
      <c r="Z571" t="s">
        <v>2247</v>
      </c>
      <c r="AJ571" t="s">
        <v>2248</v>
      </c>
      <c r="AN571" t="s">
        <v>2249</v>
      </c>
      <c r="AO571" t="s">
        <v>2168</v>
      </c>
    </row>
    <row r="572" spans="2:47" ht="15">
      <c r="B572" t="s">
        <v>282</v>
      </c>
      <c r="C572">
        <v>17102</v>
      </c>
      <c r="D572">
        <v>16063</v>
      </c>
      <c r="E572" t="s">
        <v>1037</v>
      </c>
      <c r="F572">
        <v>11521</v>
      </c>
      <c r="I572">
        <v>999</v>
      </c>
      <c r="J572" t="s">
        <v>2250</v>
      </c>
      <c r="L572" t="s">
        <v>2251</v>
      </c>
      <c r="M572">
        <v>999</v>
      </c>
      <c r="O572" t="s">
        <v>1706</v>
      </c>
      <c r="R572">
        <v>45.4</v>
      </c>
      <c r="S572" t="s">
        <v>1625</v>
      </c>
      <c r="T572" t="s">
        <v>1649</v>
      </c>
      <c r="U572">
        <v>999</v>
      </c>
      <c r="V572">
        <v>999</v>
      </c>
      <c r="W572">
        <v>3.78</v>
      </c>
      <c r="X572">
        <v>999</v>
      </c>
      <c r="Y572">
        <v>25</v>
      </c>
      <c r="Z572">
        <v>999</v>
      </c>
      <c r="AB572" t="s">
        <v>1616</v>
      </c>
      <c r="AC572">
        <v>20</v>
      </c>
      <c r="AD572">
        <v>999</v>
      </c>
      <c r="AE572">
        <v>999</v>
      </c>
      <c r="AF572">
        <v>999</v>
      </c>
      <c r="AG572">
        <v>999</v>
      </c>
      <c r="AH572">
        <v>999</v>
      </c>
      <c r="AI572">
        <v>999</v>
      </c>
      <c r="AJ572">
        <v>999</v>
      </c>
      <c r="AK572">
        <v>999</v>
      </c>
      <c r="AL572">
        <v>999</v>
      </c>
      <c r="AM572">
        <v>999</v>
      </c>
      <c r="AN572">
        <v>999</v>
      </c>
      <c r="AO572">
        <v>999</v>
      </c>
      <c r="AP572">
        <v>999</v>
      </c>
      <c r="AQ572">
        <v>999</v>
      </c>
      <c r="AU572" t="s">
        <v>2252</v>
      </c>
    </row>
    <row r="573" spans="2:47" ht="15">
      <c r="B573" t="s">
        <v>282</v>
      </c>
      <c r="C573">
        <v>17102</v>
      </c>
      <c r="D573">
        <v>16063</v>
      </c>
      <c r="E573" t="s">
        <v>1037</v>
      </c>
      <c r="F573">
        <v>11521</v>
      </c>
      <c r="I573">
        <v>999</v>
      </c>
      <c r="J573" t="s">
        <v>2250</v>
      </c>
      <c r="L573" t="s">
        <v>2251</v>
      </c>
      <c r="M573">
        <v>999</v>
      </c>
      <c r="O573" t="s">
        <v>1611</v>
      </c>
      <c r="R573">
        <v>227</v>
      </c>
      <c r="S573" t="s">
        <v>1625</v>
      </c>
      <c r="T573" t="s">
        <v>1649</v>
      </c>
      <c r="U573">
        <v>999</v>
      </c>
      <c r="V573">
        <v>999</v>
      </c>
      <c r="W573">
        <v>12</v>
      </c>
      <c r="X573">
        <v>999</v>
      </c>
      <c r="Y573">
        <v>25</v>
      </c>
      <c r="Z573">
        <v>999</v>
      </c>
      <c r="AA573">
        <v>999</v>
      </c>
      <c r="AB573">
        <v>999</v>
      </c>
      <c r="AC573">
        <v>999</v>
      </c>
      <c r="AD573">
        <v>999</v>
      </c>
      <c r="AE573">
        <v>999</v>
      </c>
      <c r="AF573">
        <v>999</v>
      </c>
      <c r="AG573">
        <v>999</v>
      </c>
      <c r="AH573">
        <v>999</v>
      </c>
      <c r="AI573">
        <v>999</v>
      </c>
      <c r="AJ573">
        <v>999</v>
      </c>
      <c r="AK573">
        <v>999</v>
      </c>
      <c r="AL573">
        <v>999</v>
      </c>
      <c r="AM573">
        <v>999</v>
      </c>
      <c r="AN573">
        <v>999</v>
      </c>
      <c r="AO573">
        <v>999</v>
      </c>
      <c r="AP573">
        <v>999</v>
      </c>
      <c r="AQ573">
        <v>999</v>
      </c>
      <c r="AU573" t="s">
        <v>2252</v>
      </c>
    </row>
    <row r="574" spans="2:47" ht="15">
      <c r="B574" t="s">
        <v>282</v>
      </c>
      <c r="C574">
        <v>17102</v>
      </c>
      <c r="D574">
        <v>16063</v>
      </c>
      <c r="E574" t="s">
        <v>1037</v>
      </c>
      <c r="F574">
        <v>11520</v>
      </c>
      <c r="I574">
        <v>999</v>
      </c>
      <c r="J574" t="s">
        <v>2253</v>
      </c>
      <c r="L574" t="s">
        <v>2251</v>
      </c>
      <c r="M574">
        <v>999</v>
      </c>
      <c r="O574" t="s">
        <v>1706</v>
      </c>
      <c r="R574">
        <v>43.2</v>
      </c>
      <c r="S574" t="s">
        <v>1625</v>
      </c>
      <c r="T574" t="s">
        <v>1649</v>
      </c>
      <c r="U574">
        <v>999</v>
      </c>
      <c r="V574">
        <v>999</v>
      </c>
      <c r="W574">
        <v>3.63</v>
      </c>
      <c r="X574">
        <v>999</v>
      </c>
      <c r="Y574">
        <v>25</v>
      </c>
      <c r="Z574">
        <v>999</v>
      </c>
      <c r="AB574" t="s">
        <v>1616</v>
      </c>
      <c r="AC574">
        <v>20</v>
      </c>
      <c r="AD574">
        <v>999</v>
      </c>
      <c r="AE574">
        <v>999</v>
      </c>
      <c r="AF574">
        <v>999</v>
      </c>
      <c r="AG574">
        <v>999</v>
      </c>
      <c r="AH574">
        <v>999</v>
      </c>
      <c r="AI574">
        <v>999</v>
      </c>
      <c r="AJ574" t="s">
        <v>2254</v>
      </c>
      <c r="AK574">
        <v>999</v>
      </c>
      <c r="AL574">
        <v>999</v>
      </c>
      <c r="AM574">
        <v>999</v>
      </c>
      <c r="AN574">
        <v>999</v>
      </c>
      <c r="AO574">
        <v>999</v>
      </c>
      <c r="AP574">
        <v>999</v>
      </c>
      <c r="AQ574">
        <v>999</v>
      </c>
      <c r="AT574" t="s">
        <v>2255</v>
      </c>
      <c r="AU574" t="s">
        <v>2252</v>
      </c>
    </row>
    <row r="575" spans="2:47" ht="15">
      <c r="B575" t="s">
        <v>282</v>
      </c>
      <c r="C575">
        <v>17102</v>
      </c>
      <c r="D575">
        <v>16063</v>
      </c>
      <c r="E575" t="s">
        <v>1037</v>
      </c>
      <c r="F575">
        <v>11520</v>
      </c>
      <c r="I575">
        <v>999</v>
      </c>
      <c r="J575" t="s">
        <v>2253</v>
      </c>
      <c r="L575" t="s">
        <v>2251</v>
      </c>
      <c r="M575">
        <v>999</v>
      </c>
      <c r="O575" t="s">
        <v>1611</v>
      </c>
      <c r="R575">
        <v>88.7</v>
      </c>
      <c r="S575" t="s">
        <v>1625</v>
      </c>
      <c r="T575" t="s">
        <v>1649</v>
      </c>
      <c r="U575">
        <v>999</v>
      </c>
      <c r="V575">
        <v>999</v>
      </c>
      <c r="W575">
        <v>14.1</v>
      </c>
      <c r="X575">
        <v>999</v>
      </c>
      <c r="Y575">
        <v>25</v>
      </c>
      <c r="Z575">
        <v>999</v>
      </c>
      <c r="AA575">
        <v>999</v>
      </c>
      <c r="AB575">
        <v>999</v>
      </c>
      <c r="AC575">
        <v>999</v>
      </c>
      <c r="AD575">
        <v>999</v>
      </c>
      <c r="AE575">
        <v>999</v>
      </c>
      <c r="AF575">
        <v>999</v>
      </c>
      <c r="AG575">
        <v>999</v>
      </c>
      <c r="AH575">
        <v>999</v>
      </c>
      <c r="AI575">
        <v>999</v>
      </c>
      <c r="AJ575" t="s">
        <v>2254</v>
      </c>
      <c r="AK575">
        <v>999</v>
      </c>
      <c r="AL575">
        <v>999</v>
      </c>
      <c r="AM575">
        <v>999</v>
      </c>
      <c r="AN575">
        <v>999</v>
      </c>
      <c r="AO575">
        <v>999</v>
      </c>
      <c r="AP575">
        <v>999</v>
      </c>
      <c r="AQ575">
        <v>999</v>
      </c>
      <c r="AT575" t="s">
        <v>2256</v>
      </c>
      <c r="AU575" t="s">
        <v>2252</v>
      </c>
    </row>
    <row r="576" spans="2:47" ht="15">
      <c r="B576" t="s">
        <v>721</v>
      </c>
      <c r="C576" t="s">
        <v>1039</v>
      </c>
      <c r="D576">
        <v>16063</v>
      </c>
      <c r="F576" t="s">
        <v>2257</v>
      </c>
      <c r="H576" s="4" t="s">
        <v>2257</v>
      </c>
      <c r="I576" t="s">
        <v>2064</v>
      </c>
      <c r="J576" t="s">
        <v>1602</v>
      </c>
      <c r="K576">
        <v>40</v>
      </c>
      <c r="O576" t="s">
        <v>2164</v>
      </c>
      <c r="Q576">
        <v>1.96</v>
      </c>
      <c r="Z576" t="s">
        <v>2247</v>
      </c>
      <c r="AJ576" t="s">
        <v>2258</v>
      </c>
      <c r="AN576" t="s">
        <v>2259</v>
      </c>
      <c r="AO576" t="s">
        <v>2260</v>
      </c>
    </row>
    <row r="577" spans="2:46" ht="15">
      <c r="B577" t="s">
        <v>721</v>
      </c>
      <c r="C577" t="s">
        <v>1039</v>
      </c>
      <c r="D577">
        <v>16063</v>
      </c>
      <c r="F577" t="s">
        <v>2257</v>
      </c>
      <c r="H577" s="4" t="s">
        <v>2257</v>
      </c>
      <c r="I577" t="s">
        <v>2064</v>
      </c>
      <c r="J577" t="s">
        <v>1602</v>
      </c>
      <c r="K577">
        <v>40</v>
      </c>
      <c r="O577" t="s">
        <v>2164</v>
      </c>
      <c r="Q577">
        <v>3.55</v>
      </c>
      <c r="Z577" t="s">
        <v>2247</v>
      </c>
      <c r="AJ577" t="s">
        <v>2258</v>
      </c>
      <c r="AN577" t="s">
        <v>2259</v>
      </c>
      <c r="AO577" t="s">
        <v>2260</v>
      </c>
    </row>
    <row r="578" spans="2:46" ht="15">
      <c r="B578" t="s">
        <v>721</v>
      </c>
      <c r="C578" t="s">
        <v>1039</v>
      </c>
      <c r="D578">
        <v>16063</v>
      </c>
      <c r="F578" t="s">
        <v>2257</v>
      </c>
      <c r="H578" s="4" t="s">
        <v>2257</v>
      </c>
      <c r="I578" t="s">
        <v>2064</v>
      </c>
      <c r="J578" t="s">
        <v>1602</v>
      </c>
      <c r="K578">
        <v>40</v>
      </c>
      <c r="O578" t="s">
        <v>2164</v>
      </c>
      <c r="Q578">
        <v>1.59</v>
      </c>
      <c r="Z578" t="s">
        <v>2247</v>
      </c>
      <c r="AJ578" t="s">
        <v>2258</v>
      </c>
      <c r="AN578" t="s">
        <v>2259</v>
      </c>
      <c r="AO578" t="s">
        <v>2260</v>
      </c>
    </row>
    <row r="579" spans="2:46" ht="15">
      <c r="B579" t="s">
        <v>41</v>
      </c>
      <c r="C579">
        <v>19224</v>
      </c>
      <c r="D579" s="6">
        <v>16074</v>
      </c>
      <c r="E579" t="s">
        <v>1041</v>
      </c>
      <c r="F579">
        <v>12394</v>
      </c>
      <c r="G579" t="s">
        <v>2261</v>
      </c>
      <c r="I579" t="s">
        <v>2262</v>
      </c>
      <c r="J579" t="s">
        <v>770</v>
      </c>
      <c r="K579">
        <v>8</v>
      </c>
      <c r="L579">
        <v>2005</v>
      </c>
      <c r="M579">
        <v>8</v>
      </c>
      <c r="O579" t="s">
        <v>2263</v>
      </c>
      <c r="R579">
        <v>20.75</v>
      </c>
      <c r="S579" t="s">
        <v>2263</v>
      </c>
      <c r="T579" t="s">
        <v>1615</v>
      </c>
      <c r="U579">
        <v>999</v>
      </c>
      <c r="V579">
        <v>999</v>
      </c>
      <c r="W579">
        <v>999</v>
      </c>
      <c r="X579">
        <v>999</v>
      </c>
      <c r="Y579">
        <v>3</v>
      </c>
      <c r="Z579">
        <v>1100</v>
      </c>
      <c r="AB579">
        <v>999</v>
      </c>
      <c r="AC579">
        <v>999</v>
      </c>
      <c r="AD579">
        <v>999</v>
      </c>
      <c r="AE579">
        <v>999</v>
      </c>
      <c r="AF579">
        <v>999</v>
      </c>
      <c r="AG579">
        <v>999</v>
      </c>
      <c r="AH579" s="9">
        <v>2.8432638888888886</v>
      </c>
      <c r="AI579" t="s">
        <v>1651</v>
      </c>
      <c r="AJ579" t="s">
        <v>1608</v>
      </c>
      <c r="AK579">
        <v>1</v>
      </c>
      <c r="AL579" t="s">
        <v>1701</v>
      </c>
      <c r="AM579">
        <v>999</v>
      </c>
      <c r="AN579" t="s">
        <v>2264</v>
      </c>
      <c r="AO579" t="s">
        <v>1651</v>
      </c>
      <c r="AP579">
        <v>999</v>
      </c>
      <c r="AQ579">
        <v>999</v>
      </c>
      <c r="AR579" t="s">
        <v>1792</v>
      </c>
      <c r="AT579" t="s">
        <v>2261</v>
      </c>
    </row>
    <row r="580" spans="2:46" ht="15">
      <c r="B580" t="s">
        <v>41</v>
      </c>
      <c r="C580">
        <v>19224</v>
      </c>
      <c r="D580" s="6">
        <v>16074</v>
      </c>
      <c r="E580" t="s">
        <v>1041</v>
      </c>
      <c r="F580">
        <v>12395</v>
      </c>
      <c r="G580" t="s">
        <v>2261</v>
      </c>
      <c r="I580" t="s">
        <v>2262</v>
      </c>
      <c r="J580" t="s">
        <v>770</v>
      </c>
      <c r="K580">
        <v>8</v>
      </c>
      <c r="L580">
        <v>2005</v>
      </c>
      <c r="M580">
        <v>8</v>
      </c>
      <c r="O580" t="s">
        <v>2263</v>
      </c>
      <c r="R580">
        <v>36</v>
      </c>
      <c r="S580" t="s">
        <v>2263</v>
      </c>
      <c r="T580" t="s">
        <v>1615</v>
      </c>
      <c r="U580">
        <v>999</v>
      </c>
      <c r="V580">
        <v>999</v>
      </c>
      <c r="W580">
        <v>999</v>
      </c>
      <c r="X580">
        <v>999</v>
      </c>
      <c r="Y580">
        <v>3</v>
      </c>
      <c r="Z580">
        <v>1130</v>
      </c>
      <c r="AB580">
        <v>999</v>
      </c>
      <c r="AC580">
        <v>999</v>
      </c>
      <c r="AD580">
        <v>999</v>
      </c>
      <c r="AE580">
        <v>999</v>
      </c>
      <c r="AF580">
        <v>999</v>
      </c>
      <c r="AG580">
        <v>999</v>
      </c>
      <c r="AH580" s="9">
        <v>2.8432638888888886</v>
      </c>
      <c r="AI580" t="s">
        <v>1651</v>
      </c>
      <c r="AJ580" t="s">
        <v>2265</v>
      </c>
      <c r="AK580">
        <v>2</v>
      </c>
      <c r="AL580" t="s">
        <v>1701</v>
      </c>
      <c r="AM580">
        <v>999</v>
      </c>
      <c r="AN580" t="s">
        <v>2264</v>
      </c>
      <c r="AO580" t="s">
        <v>1651</v>
      </c>
      <c r="AP580">
        <v>999</v>
      </c>
      <c r="AQ580">
        <v>999</v>
      </c>
      <c r="AR580" t="s">
        <v>1792</v>
      </c>
      <c r="AT580" t="s">
        <v>2261</v>
      </c>
    </row>
    <row r="581" spans="2:46" ht="15">
      <c r="B581" t="s">
        <v>41</v>
      </c>
      <c r="C581">
        <v>19224</v>
      </c>
      <c r="D581" s="6">
        <v>16074</v>
      </c>
      <c r="E581" t="s">
        <v>1041</v>
      </c>
      <c r="F581">
        <v>12396</v>
      </c>
      <c r="G581" t="s">
        <v>2261</v>
      </c>
      <c r="I581" t="s">
        <v>2262</v>
      </c>
      <c r="J581" t="s">
        <v>770</v>
      </c>
      <c r="K581">
        <v>8</v>
      </c>
      <c r="L581">
        <v>2005</v>
      </c>
      <c r="M581">
        <v>8</v>
      </c>
      <c r="O581" t="s">
        <v>2263</v>
      </c>
      <c r="R581">
        <v>37.28</v>
      </c>
      <c r="S581" t="s">
        <v>2263</v>
      </c>
      <c r="T581" t="s">
        <v>1615</v>
      </c>
      <c r="U581">
        <v>999</v>
      </c>
      <c r="V581">
        <v>999</v>
      </c>
      <c r="W581">
        <v>999</v>
      </c>
      <c r="X581">
        <v>999</v>
      </c>
      <c r="Y581">
        <v>3</v>
      </c>
      <c r="Z581">
        <v>1130</v>
      </c>
      <c r="AB581">
        <v>999</v>
      </c>
      <c r="AC581">
        <v>999</v>
      </c>
      <c r="AD581">
        <v>999</v>
      </c>
      <c r="AE581">
        <v>999</v>
      </c>
      <c r="AF581">
        <v>999</v>
      </c>
      <c r="AG581">
        <v>999</v>
      </c>
      <c r="AH581" s="9">
        <v>2.8432638888888899</v>
      </c>
      <c r="AI581" t="s">
        <v>1651</v>
      </c>
      <c r="AJ581" t="s">
        <v>2266</v>
      </c>
      <c r="AK581">
        <v>2</v>
      </c>
      <c r="AL581" t="s">
        <v>1701</v>
      </c>
      <c r="AM581">
        <v>999</v>
      </c>
      <c r="AN581" t="s">
        <v>2264</v>
      </c>
      <c r="AO581" t="s">
        <v>1651</v>
      </c>
      <c r="AP581">
        <v>999</v>
      </c>
      <c r="AQ581">
        <v>999</v>
      </c>
      <c r="AR581" t="s">
        <v>1792</v>
      </c>
      <c r="AT581" t="s">
        <v>2261</v>
      </c>
    </row>
    <row r="582" spans="2:46" ht="15">
      <c r="B582" t="s">
        <v>41</v>
      </c>
      <c r="C582">
        <v>19224</v>
      </c>
      <c r="D582" s="6">
        <v>16074</v>
      </c>
      <c r="E582" t="s">
        <v>1041</v>
      </c>
      <c r="F582">
        <v>12397</v>
      </c>
      <c r="G582" t="s">
        <v>2261</v>
      </c>
      <c r="I582" t="s">
        <v>2262</v>
      </c>
      <c r="J582" t="s">
        <v>770</v>
      </c>
      <c r="K582">
        <v>8</v>
      </c>
      <c r="L582">
        <v>2005</v>
      </c>
      <c r="M582">
        <v>8</v>
      </c>
      <c r="O582" t="s">
        <v>2263</v>
      </c>
      <c r="R582">
        <v>27.99</v>
      </c>
      <c r="S582" t="s">
        <v>2263</v>
      </c>
      <c r="T582" t="s">
        <v>1615</v>
      </c>
      <c r="U582">
        <v>999</v>
      </c>
      <c r="V582">
        <v>999</v>
      </c>
      <c r="W582">
        <v>999</v>
      </c>
      <c r="X582">
        <v>999</v>
      </c>
      <c r="Y582">
        <v>3</v>
      </c>
      <c r="Z582">
        <v>1130</v>
      </c>
      <c r="AB582">
        <v>999</v>
      </c>
      <c r="AC582">
        <v>999</v>
      </c>
      <c r="AD582">
        <v>999</v>
      </c>
      <c r="AE582">
        <v>999</v>
      </c>
      <c r="AF582">
        <v>999</v>
      </c>
      <c r="AG582">
        <v>999</v>
      </c>
      <c r="AH582" s="9">
        <v>2.8432638888888899</v>
      </c>
      <c r="AI582" t="s">
        <v>1651</v>
      </c>
      <c r="AJ582" t="s">
        <v>2267</v>
      </c>
      <c r="AK582">
        <v>2</v>
      </c>
      <c r="AL582" t="s">
        <v>1701</v>
      </c>
      <c r="AM582">
        <v>999</v>
      </c>
      <c r="AN582" t="s">
        <v>2264</v>
      </c>
      <c r="AO582" t="s">
        <v>1651</v>
      </c>
      <c r="AP582">
        <v>999</v>
      </c>
      <c r="AQ582">
        <v>999</v>
      </c>
      <c r="AR582" t="s">
        <v>1792</v>
      </c>
      <c r="AT582" t="s">
        <v>2261</v>
      </c>
    </row>
    <row r="583" spans="2:46" ht="15">
      <c r="B583" t="s">
        <v>41</v>
      </c>
      <c r="C583">
        <v>19224</v>
      </c>
      <c r="D583" s="6">
        <v>16074</v>
      </c>
      <c r="E583" t="s">
        <v>1041</v>
      </c>
      <c r="F583">
        <v>12394</v>
      </c>
      <c r="G583" t="s">
        <v>2268</v>
      </c>
      <c r="I583" t="s">
        <v>2262</v>
      </c>
      <c r="J583" t="s">
        <v>770</v>
      </c>
      <c r="K583">
        <v>8</v>
      </c>
      <c r="L583">
        <v>2005</v>
      </c>
      <c r="M583">
        <v>8</v>
      </c>
      <c r="O583" t="s">
        <v>2263</v>
      </c>
      <c r="R583">
        <v>20.75</v>
      </c>
      <c r="S583" t="s">
        <v>2263</v>
      </c>
      <c r="T583" t="s">
        <v>1615</v>
      </c>
      <c r="U583">
        <v>999</v>
      </c>
      <c r="V583">
        <v>999</v>
      </c>
      <c r="W583">
        <v>999</v>
      </c>
      <c r="X583">
        <v>999</v>
      </c>
      <c r="Y583">
        <v>3</v>
      </c>
      <c r="Z583">
        <v>1100</v>
      </c>
      <c r="AB583">
        <v>999</v>
      </c>
      <c r="AC583">
        <v>999</v>
      </c>
      <c r="AD583">
        <v>999</v>
      </c>
      <c r="AE583">
        <v>999</v>
      </c>
      <c r="AF583">
        <v>999</v>
      </c>
      <c r="AG583">
        <v>999</v>
      </c>
      <c r="AH583" s="9">
        <v>2.8432638888888886</v>
      </c>
      <c r="AI583" t="s">
        <v>1651</v>
      </c>
      <c r="AJ583" t="s">
        <v>1608</v>
      </c>
      <c r="AK583">
        <v>1</v>
      </c>
      <c r="AL583" t="s">
        <v>1701</v>
      </c>
      <c r="AM583">
        <v>999</v>
      </c>
      <c r="AN583" t="s">
        <v>2264</v>
      </c>
      <c r="AO583" t="s">
        <v>1651</v>
      </c>
      <c r="AP583">
        <v>999</v>
      </c>
      <c r="AQ583">
        <v>999</v>
      </c>
      <c r="AR583" t="s">
        <v>1792</v>
      </c>
      <c r="AT583" t="s">
        <v>2268</v>
      </c>
    </row>
    <row r="584" spans="2:46" ht="15">
      <c r="B584" t="s">
        <v>41</v>
      </c>
      <c r="C584">
        <v>19224</v>
      </c>
      <c r="D584" s="6">
        <v>16074</v>
      </c>
      <c r="E584" t="s">
        <v>1041</v>
      </c>
      <c r="F584">
        <v>12395</v>
      </c>
      <c r="G584" t="s">
        <v>2268</v>
      </c>
      <c r="I584" t="s">
        <v>2262</v>
      </c>
      <c r="J584" t="s">
        <v>770</v>
      </c>
      <c r="K584">
        <v>8</v>
      </c>
      <c r="L584">
        <v>2005</v>
      </c>
      <c r="M584">
        <v>8</v>
      </c>
      <c r="O584" t="s">
        <v>2263</v>
      </c>
      <c r="R584">
        <v>20.07</v>
      </c>
      <c r="S584" t="s">
        <v>2263</v>
      </c>
      <c r="T584" t="s">
        <v>1615</v>
      </c>
      <c r="U584">
        <v>999</v>
      </c>
      <c r="V584">
        <v>999</v>
      </c>
      <c r="W584">
        <v>999</v>
      </c>
      <c r="X584">
        <v>999</v>
      </c>
      <c r="Y584">
        <v>3</v>
      </c>
      <c r="Z584">
        <v>1130</v>
      </c>
      <c r="AB584">
        <v>999</v>
      </c>
      <c r="AC584">
        <v>999</v>
      </c>
      <c r="AD584">
        <v>999</v>
      </c>
      <c r="AE584">
        <v>999</v>
      </c>
      <c r="AF584">
        <v>999</v>
      </c>
      <c r="AG584">
        <v>999</v>
      </c>
      <c r="AH584" s="9">
        <v>2.8432638888888886</v>
      </c>
      <c r="AI584" t="s">
        <v>1651</v>
      </c>
      <c r="AJ584" t="s">
        <v>2265</v>
      </c>
      <c r="AK584">
        <v>2</v>
      </c>
      <c r="AL584" t="s">
        <v>1701</v>
      </c>
      <c r="AM584">
        <v>999</v>
      </c>
      <c r="AN584" t="s">
        <v>2264</v>
      </c>
      <c r="AO584" t="s">
        <v>1651</v>
      </c>
      <c r="AP584">
        <v>999</v>
      </c>
      <c r="AQ584">
        <v>999</v>
      </c>
      <c r="AR584" t="s">
        <v>1792</v>
      </c>
      <c r="AT584" t="s">
        <v>2268</v>
      </c>
    </row>
    <row r="585" spans="2:46" ht="15">
      <c r="B585" t="s">
        <v>41</v>
      </c>
      <c r="C585">
        <v>19224</v>
      </c>
      <c r="D585" s="6">
        <v>16074</v>
      </c>
      <c r="E585" t="s">
        <v>1041</v>
      </c>
      <c r="F585">
        <v>12396</v>
      </c>
      <c r="G585" t="s">
        <v>2268</v>
      </c>
      <c r="I585" t="s">
        <v>2262</v>
      </c>
      <c r="J585" t="s">
        <v>770</v>
      </c>
      <c r="K585">
        <v>8</v>
      </c>
      <c r="L585">
        <v>2005</v>
      </c>
      <c r="M585">
        <v>8</v>
      </c>
      <c r="O585" t="s">
        <v>2263</v>
      </c>
      <c r="R585">
        <v>21.97</v>
      </c>
      <c r="S585" t="s">
        <v>2263</v>
      </c>
      <c r="T585" t="s">
        <v>1615</v>
      </c>
      <c r="U585">
        <v>999</v>
      </c>
      <c r="V585">
        <v>999</v>
      </c>
      <c r="W585">
        <v>999</v>
      </c>
      <c r="X585">
        <v>999</v>
      </c>
      <c r="Y585">
        <v>3</v>
      </c>
      <c r="Z585">
        <v>1130</v>
      </c>
      <c r="AB585">
        <v>999</v>
      </c>
      <c r="AC585">
        <v>999</v>
      </c>
      <c r="AD585">
        <v>999</v>
      </c>
      <c r="AE585">
        <v>999</v>
      </c>
      <c r="AF585">
        <v>999</v>
      </c>
      <c r="AG585">
        <v>999</v>
      </c>
      <c r="AH585" s="9">
        <v>2.8432638888888899</v>
      </c>
      <c r="AI585" t="s">
        <v>1651</v>
      </c>
      <c r="AJ585" t="s">
        <v>2266</v>
      </c>
      <c r="AK585">
        <v>2</v>
      </c>
      <c r="AL585" t="s">
        <v>1701</v>
      </c>
      <c r="AM585">
        <v>999</v>
      </c>
      <c r="AN585" t="s">
        <v>2264</v>
      </c>
      <c r="AO585" t="s">
        <v>1651</v>
      </c>
      <c r="AP585">
        <v>999</v>
      </c>
      <c r="AQ585">
        <v>999</v>
      </c>
      <c r="AR585" t="s">
        <v>1792</v>
      </c>
      <c r="AT585" t="s">
        <v>2268</v>
      </c>
    </row>
    <row r="586" spans="2:46" ht="15">
      <c r="B586" t="s">
        <v>41</v>
      </c>
      <c r="C586">
        <v>19224</v>
      </c>
      <c r="D586" s="6">
        <v>16074</v>
      </c>
      <c r="E586" t="s">
        <v>1041</v>
      </c>
      <c r="F586">
        <v>12397</v>
      </c>
      <c r="G586" t="s">
        <v>2268</v>
      </c>
      <c r="I586" t="s">
        <v>2262</v>
      </c>
      <c r="J586" t="s">
        <v>770</v>
      </c>
      <c r="K586">
        <v>8</v>
      </c>
      <c r="L586">
        <v>2005</v>
      </c>
      <c r="M586">
        <v>8</v>
      </c>
      <c r="O586" t="s">
        <v>2263</v>
      </c>
      <c r="R586">
        <v>19.71</v>
      </c>
      <c r="S586" t="s">
        <v>2263</v>
      </c>
      <c r="T586" t="s">
        <v>1615</v>
      </c>
      <c r="U586">
        <v>999</v>
      </c>
      <c r="V586">
        <v>999</v>
      </c>
      <c r="W586">
        <v>999</v>
      </c>
      <c r="X586">
        <v>999</v>
      </c>
      <c r="Y586">
        <v>3</v>
      </c>
      <c r="Z586">
        <v>1130</v>
      </c>
      <c r="AB586">
        <v>999</v>
      </c>
      <c r="AC586">
        <v>999</v>
      </c>
      <c r="AD586">
        <v>999</v>
      </c>
      <c r="AE586">
        <v>999</v>
      </c>
      <c r="AF586">
        <v>999</v>
      </c>
      <c r="AG586">
        <v>999</v>
      </c>
      <c r="AH586" s="9">
        <v>2.8432638888888899</v>
      </c>
      <c r="AI586" t="s">
        <v>1651</v>
      </c>
      <c r="AJ586" t="s">
        <v>2267</v>
      </c>
      <c r="AK586">
        <v>2</v>
      </c>
      <c r="AL586" t="s">
        <v>1701</v>
      </c>
      <c r="AM586">
        <v>999</v>
      </c>
      <c r="AN586" t="s">
        <v>2264</v>
      </c>
      <c r="AO586" t="s">
        <v>1651</v>
      </c>
      <c r="AP586">
        <v>999</v>
      </c>
      <c r="AQ586">
        <v>999</v>
      </c>
      <c r="AR586" t="s">
        <v>1792</v>
      </c>
      <c r="AT586" t="s">
        <v>2268</v>
      </c>
    </row>
    <row r="587" spans="2:46" ht="15">
      <c r="B587" t="s">
        <v>41</v>
      </c>
      <c r="C587" t="s">
        <v>1043</v>
      </c>
      <c r="D587" s="5">
        <v>16075</v>
      </c>
      <c r="E587" t="s">
        <v>782</v>
      </c>
      <c r="F587" t="s">
        <v>2269</v>
      </c>
      <c r="I587" t="s">
        <v>2270</v>
      </c>
      <c r="J587" t="s">
        <v>2271</v>
      </c>
      <c r="K587">
        <v>999</v>
      </c>
      <c r="L587" t="s">
        <v>2272</v>
      </c>
      <c r="M587">
        <v>13</v>
      </c>
      <c r="O587" t="s">
        <v>2273</v>
      </c>
      <c r="R587">
        <v>2.9</v>
      </c>
      <c r="S587" t="s">
        <v>1768</v>
      </c>
      <c r="T587" t="s">
        <v>1615</v>
      </c>
      <c r="U587">
        <v>999</v>
      </c>
      <c r="V587">
        <v>999</v>
      </c>
      <c r="W587">
        <v>0.3</v>
      </c>
      <c r="X587">
        <v>999</v>
      </c>
      <c r="Y587">
        <v>4</v>
      </c>
      <c r="Z587">
        <v>999</v>
      </c>
      <c r="AB587" t="s">
        <v>1616</v>
      </c>
      <c r="AC587">
        <v>25</v>
      </c>
      <c r="AD587" t="s">
        <v>1617</v>
      </c>
      <c r="AE587">
        <v>0</v>
      </c>
      <c r="AF587" t="s">
        <v>1666</v>
      </c>
      <c r="AG587">
        <v>1</v>
      </c>
      <c r="AH587">
        <v>999</v>
      </c>
      <c r="AI587" t="s">
        <v>1667</v>
      </c>
      <c r="AJ587" t="s">
        <v>1608</v>
      </c>
      <c r="AK587">
        <v>10.199999999999999</v>
      </c>
      <c r="AL587" t="s">
        <v>2215</v>
      </c>
      <c r="AM587">
        <v>999</v>
      </c>
      <c r="AN587">
        <v>999</v>
      </c>
      <c r="AO587" t="s">
        <v>2274</v>
      </c>
      <c r="AP587">
        <v>999</v>
      </c>
      <c r="AQ587">
        <v>999</v>
      </c>
      <c r="AR587">
        <v>999</v>
      </c>
    </row>
    <row r="588" spans="2:46" ht="15">
      <c r="B588" t="s">
        <v>41</v>
      </c>
      <c r="C588" t="s">
        <v>1043</v>
      </c>
      <c r="D588" s="5">
        <v>16075</v>
      </c>
      <c r="E588" t="s">
        <v>782</v>
      </c>
      <c r="F588" t="s">
        <v>2275</v>
      </c>
      <c r="I588" t="s">
        <v>2270</v>
      </c>
      <c r="J588" t="s">
        <v>2276</v>
      </c>
      <c r="K588">
        <v>999</v>
      </c>
      <c r="L588" t="s">
        <v>2272</v>
      </c>
      <c r="M588">
        <v>14</v>
      </c>
      <c r="O588" t="s">
        <v>2273</v>
      </c>
      <c r="R588">
        <v>2.5</v>
      </c>
      <c r="S588" t="s">
        <v>1768</v>
      </c>
      <c r="T588" t="s">
        <v>1615</v>
      </c>
      <c r="U588">
        <v>999</v>
      </c>
      <c r="V588">
        <v>999</v>
      </c>
      <c r="W588">
        <v>0.1</v>
      </c>
      <c r="X588">
        <v>999</v>
      </c>
      <c r="Y588">
        <v>4</v>
      </c>
      <c r="Z588">
        <v>999</v>
      </c>
      <c r="AB588" t="s">
        <v>1616</v>
      </c>
      <c r="AC588">
        <v>25</v>
      </c>
      <c r="AD588" t="s">
        <v>1617</v>
      </c>
      <c r="AE588">
        <v>0</v>
      </c>
      <c r="AF588" t="s">
        <v>1666</v>
      </c>
      <c r="AG588">
        <v>1.3</v>
      </c>
      <c r="AH588">
        <v>999</v>
      </c>
      <c r="AI588" t="s">
        <v>1667</v>
      </c>
      <c r="AJ588" t="s">
        <v>1608</v>
      </c>
      <c r="AK588">
        <v>1.6</v>
      </c>
      <c r="AL588" t="s">
        <v>1701</v>
      </c>
      <c r="AM588">
        <v>999</v>
      </c>
      <c r="AN588">
        <v>999</v>
      </c>
      <c r="AO588" t="s">
        <v>1654</v>
      </c>
      <c r="AP588">
        <v>999</v>
      </c>
      <c r="AQ588">
        <v>999</v>
      </c>
      <c r="AR588">
        <v>999</v>
      </c>
    </row>
    <row r="589" spans="2:46" ht="15">
      <c r="B589" t="s">
        <v>41</v>
      </c>
      <c r="C589">
        <v>19236</v>
      </c>
      <c r="D589" s="6">
        <v>16085</v>
      </c>
      <c r="E589" t="s">
        <v>1048</v>
      </c>
      <c r="F589" t="s">
        <v>2277</v>
      </c>
      <c r="G589" t="s">
        <v>2278</v>
      </c>
      <c r="I589">
        <v>999</v>
      </c>
      <c r="J589" t="s">
        <v>1635</v>
      </c>
      <c r="K589">
        <v>999</v>
      </c>
      <c r="L589">
        <v>999</v>
      </c>
      <c r="M589">
        <v>999</v>
      </c>
      <c r="O589" t="s">
        <v>2273</v>
      </c>
      <c r="R589" s="6">
        <v>6.04</v>
      </c>
      <c r="S589" t="s">
        <v>2183</v>
      </c>
      <c r="T589" t="s">
        <v>1634</v>
      </c>
      <c r="U589">
        <v>999</v>
      </c>
      <c r="V589">
        <v>999</v>
      </c>
      <c r="W589" s="6">
        <v>0.36</v>
      </c>
      <c r="X589">
        <v>999</v>
      </c>
      <c r="Y589">
        <v>5</v>
      </c>
      <c r="Z589">
        <v>999</v>
      </c>
      <c r="AB589" t="s">
        <v>1616</v>
      </c>
      <c r="AC589">
        <v>10</v>
      </c>
      <c r="AD589" t="s">
        <v>1617</v>
      </c>
      <c r="AE589">
        <v>0</v>
      </c>
      <c r="AF589" t="s">
        <v>1666</v>
      </c>
      <c r="AG589" s="6">
        <v>0.96</v>
      </c>
      <c r="AH589" t="s">
        <v>2279</v>
      </c>
      <c r="AI589" t="s">
        <v>1667</v>
      </c>
      <c r="AJ589" t="s">
        <v>2280</v>
      </c>
      <c r="AK589">
        <v>7</v>
      </c>
      <c r="AL589" t="s">
        <v>2281</v>
      </c>
      <c r="AO589" t="s">
        <v>2282</v>
      </c>
      <c r="AP589">
        <v>999</v>
      </c>
      <c r="AQ589" t="s">
        <v>2283</v>
      </c>
      <c r="AR589" t="s">
        <v>1668</v>
      </c>
    </row>
    <row r="590" spans="2:46" ht="15">
      <c r="B590" t="s">
        <v>41</v>
      </c>
      <c r="C590">
        <v>19236</v>
      </c>
      <c r="D590" s="6">
        <v>16085</v>
      </c>
      <c r="E590" t="s">
        <v>1048</v>
      </c>
      <c r="F590" t="s">
        <v>2277</v>
      </c>
      <c r="G590" t="s">
        <v>2278</v>
      </c>
      <c r="I590">
        <v>999</v>
      </c>
      <c r="J590" t="s">
        <v>1635</v>
      </c>
      <c r="K590">
        <v>999</v>
      </c>
      <c r="L590">
        <v>999</v>
      </c>
      <c r="M590">
        <v>999</v>
      </c>
      <c r="O590" t="s">
        <v>2273</v>
      </c>
      <c r="R590" s="6">
        <v>4.33</v>
      </c>
      <c r="S590" t="s">
        <v>2183</v>
      </c>
      <c r="T590" t="s">
        <v>1634</v>
      </c>
      <c r="U590">
        <v>999</v>
      </c>
      <c r="V590">
        <v>999</v>
      </c>
      <c r="W590" s="6">
        <v>0.48</v>
      </c>
      <c r="X590">
        <v>999</v>
      </c>
      <c r="Y590">
        <v>5</v>
      </c>
      <c r="Z590">
        <v>999</v>
      </c>
      <c r="AB590" t="s">
        <v>1616</v>
      </c>
      <c r="AC590">
        <v>20</v>
      </c>
      <c r="AD590" t="s">
        <v>1617</v>
      </c>
      <c r="AE590">
        <v>10</v>
      </c>
      <c r="AF590" t="s">
        <v>1666</v>
      </c>
      <c r="AG590" s="6">
        <v>1.07</v>
      </c>
      <c r="AH590" t="s">
        <v>2279</v>
      </c>
      <c r="AI590" t="s">
        <v>1667</v>
      </c>
      <c r="AJ590" t="s">
        <v>2280</v>
      </c>
      <c r="AK590">
        <v>7</v>
      </c>
      <c r="AL590" t="s">
        <v>2281</v>
      </c>
      <c r="AO590" t="s">
        <v>2282</v>
      </c>
      <c r="AP590">
        <v>999</v>
      </c>
      <c r="AQ590" t="s">
        <v>2283</v>
      </c>
      <c r="AR590" t="s">
        <v>1668</v>
      </c>
    </row>
    <row r="591" spans="2:46" ht="15">
      <c r="B591" t="s">
        <v>41</v>
      </c>
      <c r="C591">
        <v>19236</v>
      </c>
      <c r="D591" s="6">
        <v>16085</v>
      </c>
      <c r="E591" t="s">
        <v>1048</v>
      </c>
      <c r="F591" t="s">
        <v>2277</v>
      </c>
      <c r="G591" t="s">
        <v>2278</v>
      </c>
      <c r="I591">
        <v>999</v>
      </c>
      <c r="J591" t="s">
        <v>1635</v>
      </c>
      <c r="K591">
        <v>999</v>
      </c>
      <c r="L591">
        <v>999</v>
      </c>
      <c r="M591">
        <v>999</v>
      </c>
      <c r="O591" t="s">
        <v>2273</v>
      </c>
      <c r="R591" s="6">
        <v>2.98</v>
      </c>
      <c r="S591" t="s">
        <v>2183</v>
      </c>
      <c r="T591" t="s">
        <v>1634</v>
      </c>
      <c r="U591">
        <v>999</v>
      </c>
      <c r="V591">
        <v>999</v>
      </c>
      <c r="W591" s="6">
        <v>0.56000000000000005</v>
      </c>
      <c r="X591">
        <v>999</v>
      </c>
      <c r="Y591">
        <v>5</v>
      </c>
      <c r="Z591">
        <v>999</v>
      </c>
      <c r="AB591" t="s">
        <v>1616</v>
      </c>
      <c r="AC591">
        <v>40</v>
      </c>
      <c r="AD591" t="s">
        <v>1617</v>
      </c>
      <c r="AE591">
        <v>20</v>
      </c>
      <c r="AF591" t="s">
        <v>1666</v>
      </c>
      <c r="AG591" s="6">
        <v>1.1200000000000001</v>
      </c>
      <c r="AH591" t="s">
        <v>2279</v>
      </c>
      <c r="AI591" t="s">
        <v>1667</v>
      </c>
      <c r="AJ591" t="s">
        <v>2280</v>
      </c>
      <c r="AK591">
        <v>7</v>
      </c>
      <c r="AL591" t="s">
        <v>2281</v>
      </c>
      <c r="AO591" t="s">
        <v>2282</v>
      </c>
      <c r="AP591">
        <v>999</v>
      </c>
      <c r="AQ591" t="s">
        <v>2283</v>
      </c>
      <c r="AR591" t="s">
        <v>1668</v>
      </c>
    </row>
    <row r="592" spans="2:46" ht="15">
      <c r="B592" t="s">
        <v>41</v>
      </c>
      <c r="C592">
        <v>19236</v>
      </c>
      <c r="D592" s="6">
        <v>16085</v>
      </c>
      <c r="E592" t="s">
        <v>1048</v>
      </c>
      <c r="F592" t="s">
        <v>2277</v>
      </c>
      <c r="G592" t="s">
        <v>2278</v>
      </c>
      <c r="I592">
        <v>999</v>
      </c>
      <c r="J592" t="s">
        <v>1635</v>
      </c>
      <c r="K592">
        <v>999</v>
      </c>
      <c r="L592">
        <v>999</v>
      </c>
      <c r="M592">
        <v>999</v>
      </c>
      <c r="O592" t="s">
        <v>2273</v>
      </c>
      <c r="R592" s="6">
        <v>2.37</v>
      </c>
      <c r="S592" t="s">
        <v>2183</v>
      </c>
      <c r="T592" t="s">
        <v>1634</v>
      </c>
      <c r="U592">
        <v>999</v>
      </c>
      <c r="V592">
        <v>999</v>
      </c>
      <c r="W592" s="6">
        <v>0.2</v>
      </c>
      <c r="X592">
        <v>999</v>
      </c>
      <c r="Y592">
        <v>5</v>
      </c>
      <c r="Z592">
        <v>999</v>
      </c>
      <c r="AB592" t="s">
        <v>1616</v>
      </c>
      <c r="AC592">
        <v>70</v>
      </c>
      <c r="AD592" t="s">
        <v>1617</v>
      </c>
      <c r="AE592">
        <v>40</v>
      </c>
      <c r="AF592" t="s">
        <v>1666</v>
      </c>
      <c r="AG592" s="6">
        <v>1.24</v>
      </c>
      <c r="AH592" t="s">
        <v>2279</v>
      </c>
      <c r="AI592" t="s">
        <v>1667</v>
      </c>
      <c r="AJ592" t="s">
        <v>2280</v>
      </c>
      <c r="AK592">
        <v>7</v>
      </c>
      <c r="AL592" t="s">
        <v>2281</v>
      </c>
      <c r="AO592" t="s">
        <v>2282</v>
      </c>
      <c r="AP592">
        <v>999</v>
      </c>
      <c r="AQ592" t="s">
        <v>2283</v>
      </c>
      <c r="AR592" t="s">
        <v>1668</v>
      </c>
    </row>
    <row r="593" spans="2:44" ht="15">
      <c r="B593" t="s">
        <v>41</v>
      </c>
      <c r="C593">
        <v>19236</v>
      </c>
      <c r="D593" s="6">
        <v>16085</v>
      </c>
      <c r="E593" t="s">
        <v>1048</v>
      </c>
      <c r="F593" t="s">
        <v>2277</v>
      </c>
      <c r="G593" t="s">
        <v>2278</v>
      </c>
      <c r="I593">
        <v>999</v>
      </c>
      <c r="J593" t="s">
        <v>1635</v>
      </c>
      <c r="K593">
        <v>999</v>
      </c>
      <c r="L593">
        <v>999</v>
      </c>
      <c r="M593">
        <v>999</v>
      </c>
      <c r="O593" t="s">
        <v>2273</v>
      </c>
      <c r="R593" s="6">
        <v>1.67</v>
      </c>
      <c r="S593" t="s">
        <v>2183</v>
      </c>
      <c r="T593" t="s">
        <v>1634</v>
      </c>
      <c r="U593">
        <v>999</v>
      </c>
      <c r="V593">
        <v>999</v>
      </c>
      <c r="W593" s="6">
        <v>0.31</v>
      </c>
      <c r="X593">
        <v>999</v>
      </c>
      <c r="Y593">
        <v>5</v>
      </c>
      <c r="Z593">
        <v>999</v>
      </c>
      <c r="AB593" t="s">
        <v>1616</v>
      </c>
      <c r="AC593">
        <v>100</v>
      </c>
      <c r="AD593" t="s">
        <v>1617</v>
      </c>
      <c r="AE593">
        <v>70</v>
      </c>
      <c r="AF593" t="s">
        <v>1666</v>
      </c>
      <c r="AG593" s="6">
        <v>1.28</v>
      </c>
      <c r="AH593" t="s">
        <v>2279</v>
      </c>
      <c r="AI593" t="s">
        <v>1667</v>
      </c>
      <c r="AJ593" t="s">
        <v>2280</v>
      </c>
      <c r="AK593">
        <v>7</v>
      </c>
      <c r="AL593" t="s">
        <v>2281</v>
      </c>
      <c r="AO593" t="s">
        <v>2282</v>
      </c>
      <c r="AP593">
        <v>999</v>
      </c>
      <c r="AQ593" t="s">
        <v>2283</v>
      </c>
      <c r="AR593" t="s">
        <v>1668</v>
      </c>
    </row>
    <row r="594" spans="2:44" ht="15">
      <c r="B594" t="s">
        <v>41</v>
      </c>
      <c r="C594">
        <v>19237</v>
      </c>
      <c r="D594" s="6">
        <v>16085</v>
      </c>
      <c r="E594" t="s">
        <v>1051</v>
      </c>
      <c r="F594" t="s">
        <v>2284</v>
      </c>
      <c r="G594" t="s">
        <v>2285</v>
      </c>
      <c r="I594">
        <v>999</v>
      </c>
      <c r="J594" t="s">
        <v>1635</v>
      </c>
      <c r="K594">
        <v>999</v>
      </c>
      <c r="L594">
        <v>999</v>
      </c>
      <c r="M594">
        <v>999</v>
      </c>
      <c r="O594" t="s">
        <v>2273</v>
      </c>
      <c r="R594" s="6">
        <v>3.88</v>
      </c>
      <c r="S594" t="s">
        <v>2183</v>
      </c>
      <c r="T594" t="s">
        <v>1634</v>
      </c>
      <c r="U594">
        <v>999</v>
      </c>
      <c r="V594">
        <v>999</v>
      </c>
      <c r="W594" s="6">
        <v>0.4</v>
      </c>
      <c r="X594">
        <v>999</v>
      </c>
      <c r="Y594">
        <v>5</v>
      </c>
      <c r="Z594">
        <v>999</v>
      </c>
      <c r="AB594" t="s">
        <v>1616</v>
      </c>
      <c r="AC594">
        <v>10</v>
      </c>
      <c r="AD594" t="s">
        <v>1617</v>
      </c>
      <c r="AE594">
        <v>0</v>
      </c>
      <c r="AF594" t="s">
        <v>1666</v>
      </c>
      <c r="AG594" s="6">
        <v>0.79</v>
      </c>
      <c r="AH594" t="s">
        <v>2286</v>
      </c>
      <c r="AI594" t="s">
        <v>1667</v>
      </c>
      <c r="AJ594" t="s">
        <v>2280</v>
      </c>
      <c r="AK594">
        <v>7</v>
      </c>
      <c r="AL594" t="s">
        <v>2281</v>
      </c>
      <c r="AO594" t="s">
        <v>2282</v>
      </c>
      <c r="AP594">
        <v>999</v>
      </c>
      <c r="AQ594" t="s">
        <v>2283</v>
      </c>
      <c r="AR594" t="s">
        <v>1668</v>
      </c>
    </row>
    <row r="595" spans="2:44" ht="15">
      <c r="B595" t="s">
        <v>41</v>
      </c>
      <c r="C595">
        <v>19237</v>
      </c>
      <c r="D595" s="6">
        <v>16085</v>
      </c>
      <c r="E595" t="s">
        <v>1051</v>
      </c>
      <c r="F595" t="s">
        <v>2284</v>
      </c>
      <c r="G595" t="s">
        <v>2285</v>
      </c>
      <c r="I595">
        <v>999</v>
      </c>
      <c r="J595" t="s">
        <v>1635</v>
      </c>
      <c r="K595">
        <v>999</v>
      </c>
      <c r="L595">
        <v>999</v>
      </c>
      <c r="M595">
        <v>999</v>
      </c>
      <c r="O595" t="s">
        <v>2273</v>
      </c>
      <c r="R595" s="6">
        <v>3.09</v>
      </c>
      <c r="S595" t="s">
        <v>2183</v>
      </c>
      <c r="T595" t="s">
        <v>1634</v>
      </c>
      <c r="U595">
        <v>999</v>
      </c>
      <c r="V595">
        <v>999</v>
      </c>
      <c r="W595" s="6">
        <v>0.3</v>
      </c>
      <c r="X595">
        <v>999</v>
      </c>
      <c r="Y595">
        <v>5</v>
      </c>
      <c r="Z595">
        <v>999</v>
      </c>
      <c r="AB595" t="s">
        <v>1616</v>
      </c>
      <c r="AC595">
        <v>20</v>
      </c>
      <c r="AD595" t="s">
        <v>1617</v>
      </c>
      <c r="AE595">
        <v>10</v>
      </c>
      <c r="AF595" t="s">
        <v>1666</v>
      </c>
      <c r="AG595" s="6">
        <v>0.79</v>
      </c>
      <c r="AH595" t="s">
        <v>2286</v>
      </c>
      <c r="AI595" t="s">
        <v>1667</v>
      </c>
      <c r="AJ595" t="s">
        <v>2280</v>
      </c>
      <c r="AK595">
        <v>7</v>
      </c>
      <c r="AL595" t="s">
        <v>2281</v>
      </c>
      <c r="AO595" t="s">
        <v>2282</v>
      </c>
      <c r="AP595">
        <v>999</v>
      </c>
      <c r="AQ595" t="s">
        <v>2283</v>
      </c>
      <c r="AR595" t="s">
        <v>1668</v>
      </c>
    </row>
    <row r="596" spans="2:44" ht="15">
      <c r="B596" t="s">
        <v>41</v>
      </c>
      <c r="C596">
        <v>19237</v>
      </c>
      <c r="D596" s="6">
        <v>16085</v>
      </c>
      <c r="E596" t="s">
        <v>1051</v>
      </c>
      <c r="F596" t="s">
        <v>2284</v>
      </c>
      <c r="G596" t="s">
        <v>2285</v>
      </c>
      <c r="I596">
        <v>999</v>
      </c>
      <c r="J596" t="s">
        <v>1635</v>
      </c>
      <c r="K596">
        <v>999</v>
      </c>
      <c r="L596">
        <v>999</v>
      </c>
      <c r="M596">
        <v>999</v>
      </c>
      <c r="O596" t="s">
        <v>2273</v>
      </c>
      <c r="R596" s="6">
        <v>2.16</v>
      </c>
      <c r="S596" t="s">
        <v>2183</v>
      </c>
      <c r="T596" t="s">
        <v>1634</v>
      </c>
      <c r="U596">
        <v>999</v>
      </c>
      <c r="V596">
        <v>999</v>
      </c>
      <c r="W596" s="6">
        <v>0.55000000000000004</v>
      </c>
      <c r="X596">
        <v>999</v>
      </c>
      <c r="Y596">
        <v>5</v>
      </c>
      <c r="Z596">
        <v>999</v>
      </c>
      <c r="AB596" t="s">
        <v>1616</v>
      </c>
      <c r="AC596">
        <v>40</v>
      </c>
      <c r="AD596" t="s">
        <v>1617</v>
      </c>
      <c r="AE596">
        <v>20</v>
      </c>
      <c r="AF596" t="s">
        <v>1666</v>
      </c>
      <c r="AG596" s="6">
        <v>0.83</v>
      </c>
      <c r="AH596" t="s">
        <v>2286</v>
      </c>
      <c r="AI596" t="s">
        <v>1667</v>
      </c>
      <c r="AJ596" t="s">
        <v>2280</v>
      </c>
      <c r="AK596">
        <v>7</v>
      </c>
      <c r="AL596" t="s">
        <v>2281</v>
      </c>
      <c r="AO596" t="s">
        <v>2282</v>
      </c>
      <c r="AP596">
        <v>999</v>
      </c>
      <c r="AQ596" t="s">
        <v>2283</v>
      </c>
      <c r="AR596" t="s">
        <v>1668</v>
      </c>
    </row>
    <row r="597" spans="2:44" ht="15">
      <c r="B597" t="s">
        <v>41</v>
      </c>
      <c r="C597">
        <v>19237</v>
      </c>
      <c r="D597" s="6">
        <v>16085</v>
      </c>
      <c r="E597" t="s">
        <v>1051</v>
      </c>
      <c r="F597" t="s">
        <v>2284</v>
      </c>
      <c r="G597" t="s">
        <v>2285</v>
      </c>
      <c r="I597">
        <v>999</v>
      </c>
      <c r="J597" t="s">
        <v>1635</v>
      </c>
      <c r="K597">
        <v>999</v>
      </c>
      <c r="L597">
        <v>999</v>
      </c>
      <c r="M597">
        <v>999</v>
      </c>
      <c r="O597" t="s">
        <v>2273</v>
      </c>
      <c r="R597" s="6">
        <v>0.97</v>
      </c>
      <c r="S597" t="s">
        <v>2183</v>
      </c>
      <c r="T597" t="s">
        <v>1634</v>
      </c>
      <c r="U597">
        <v>999</v>
      </c>
      <c r="V597">
        <v>999</v>
      </c>
      <c r="W597" s="6">
        <v>0.17</v>
      </c>
      <c r="X597">
        <v>999</v>
      </c>
      <c r="Y597">
        <v>5</v>
      </c>
      <c r="Z597">
        <v>999</v>
      </c>
      <c r="AB597" t="s">
        <v>1616</v>
      </c>
      <c r="AC597">
        <v>70</v>
      </c>
      <c r="AD597" t="s">
        <v>1617</v>
      </c>
      <c r="AE597">
        <v>40</v>
      </c>
      <c r="AF597" t="s">
        <v>1666</v>
      </c>
      <c r="AG597" s="6">
        <v>0.93</v>
      </c>
      <c r="AH597" t="s">
        <v>2286</v>
      </c>
      <c r="AI597" t="s">
        <v>1667</v>
      </c>
      <c r="AJ597" t="s">
        <v>2280</v>
      </c>
      <c r="AK597">
        <v>7</v>
      </c>
      <c r="AL597" t="s">
        <v>2281</v>
      </c>
      <c r="AO597" t="s">
        <v>2282</v>
      </c>
      <c r="AP597">
        <v>999</v>
      </c>
      <c r="AQ597" t="s">
        <v>2283</v>
      </c>
      <c r="AR597" t="s">
        <v>1668</v>
      </c>
    </row>
    <row r="598" spans="2:44" ht="15">
      <c r="B598" t="s">
        <v>41</v>
      </c>
      <c r="C598">
        <v>19237</v>
      </c>
      <c r="D598" s="6">
        <v>16085</v>
      </c>
      <c r="E598" t="s">
        <v>1051</v>
      </c>
      <c r="F598" t="s">
        <v>2284</v>
      </c>
      <c r="G598" t="s">
        <v>2285</v>
      </c>
      <c r="I598">
        <v>999</v>
      </c>
      <c r="J598" t="s">
        <v>1635</v>
      </c>
      <c r="K598">
        <v>999</v>
      </c>
      <c r="L598">
        <v>999</v>
      </c>
      <c r="M598">
        <v>999</v>
      </c>
      <c r="O598" t="s">
        <v>2273</v>
      </c>
      <c r="R598" s="6">
        <v>0.63</v>
      </c>
      <c r="S598" t="s">
        <v>2183</v>
      </c>
      <c r="T598" t="s">
        <v>1634</v>
      </c>
      <c r="U598">
        <v>999</v>
      </c>
      <c r="V598">
        <v>999</v>
      </c>
      <c r="W598" s="6">
        <v>0.11</v>
      </c>
      <c r="X598">
        <v>999</v>
      </c>
      <c r="Y598">
        <v>5</v>
      </c>
      <c r="Z598">
        <v>999</v>
      </c>
      <c r="AB598" t="s">
        <v>1616</v>
      </c>
      <c r="AC598">
        <v>100</v>
      </c>
      <c r="AD598" t="s">
        <v>1617</v>
      </c>
      <c r="AE598">
        <v>70</v>
      </c>
      <c r="AF598" t="s">
        <v>1666</v>
      </c>
      <c r="AG598" s="6">
        <v>0.99</v>
      </c>
      <c r="AH598" t="s">
        <v>2286</v>
      </c>
      <c r="AI598" t="s">
        <v>1667</v>
      </c>
      <c r="AJ598" t="s">
        <v>2280</v>
      </c>
      <c r="AK598">
        <v>7</v>
      </c>
      <c r="AL598" t="s">
        <v>2281</v>
      </c>
      <c r="AO598" t="s">
        <v>2282</v>
      </c>
      <c r="AP598">
        <v>999</v>
      </c>
      <c r="AQ598" t="s">
        <v>2283</v>
      </c>
      <c r="AR598" t="s">
        <v>1668</v>
      </c>
    </row>
    <row r="599" spans="2:44" ht="15">
      <c r="B599" t="s">
        <v>41</v>
      </c>
      <c r="C599">
        <v>19238</v>
      </c>
      <c r="D599" s="6">
        <v>16085</v>
      </c>
      <c r="E599" t="s">
        <v>1052</v>
      </c>
      <c r="F599" t="s">
        <v>2287</v>
      </c>
      <c r="G599" t="s">
        <v>2288</v>
      </c>
      <c r="I599">
        <v>999</v>
      </c>
      <c r="J599" t="s">
        <v>1635</v>
      </c>
      <c r="K599">
        <v>999</v>
      </c>
      <c r="L599">
        <v>999</v>
      </c>
      <c r="M599">
        <v>999</v>
      </c>
      <c r="O599" t="s">
        <v>2273</v>
      </c>
      <c r="R599" s="6">
        <v>4.24</v>
      </c>
      <c r="S599" t="s">
        <v>2183</v>
      </c>
      <c r="T599" t="s">
        <v>1634</v>
      </c>
      <c r="U599">
        <v>999</v>
      </c>
      <c r="V599">
        <v>999</v>
      </c>
      <c r="W599" s="6">
        <v>0.2</v>
      </c>
      <c r="X599">
        <v>999</v>
      </c>
      <c r="Y599">
        <v>5</v>
      </c>
      <c r="Z599">
        <v>999</v>
      </c>
      <c r="AB599" t="s">
        <v>1616</v>
      </c>
      <c r="AC599">
        <v>10</v>
      </c>
      <c r="AD599" t="s">
        <v>1617</v>
      </c>
      <c r="AE599">
        <v>0</v>
      </c>
      <c r="AF599" t="s">
        <v>1666</v>
      </c>
      <c r="AG599" s="6">
        <v>0.76</v>
      </c>
      <c r="AH599" t="s">
        <v>2289</v>
      </c>
      <c r="AI599" t="s">
        <v>1667</v>
      </c>
      <c r="AJ599" t="s">
        <v>2280</v>
      </c>
      <c r="AK599">
        <v>7</v>
      </c>
      <c r="AL599" t="s">
        <v>2281</v>
      </c>
      <c r="AO599" t="s">
        <v>2282</v>
      </c>
      <c r="AP599">
        <v>999</v>
      </c>
      <c r="AQ599" t="s">
        <v>2283</v>
      </c>
      <c r="AR599" t="s">
        <v>1668</v>
      </c>
    </row>
    <row r="600" spans="2:44" ht="15">
      <c r="B600" t="s">
        <v>41</v>
      </c>
      <c r="C600">
        <v>19238</v>
      </c>
      <c r="D600" s="6">
        <v>16085</v>
      </c>
      <c r="E600" t="s">
        <v>1052</v>
      </c>
      <c r="F600" t="s">
        <v>2287</v>
      </c>
      <c r="G600" t="s">
        <v>2288</v>
      </c>
      <c r="I600">
        <v>999</v>
      </c>
      <c r="J600" t="s">
        <v>1635</v>
      </c>
      <c r="K600">
        <v>999</v>
      </c>
      <c r="L600">
        <v>999</v>
      </c>
      <c r="M600">
        <v>999</v>
      </c>
      <c r="O600" t="s">
        <v>2273</v>
      </c>
      <c r="R600" s="6">
        <v>3.69</v>
      </c>
      <c r="S600" t="s">
        <v>2183</v>
      </c>
      <c r="T600" t="s">
        <v>1634</v>
      </c>
      <c r="U600">
        <v>999</v>
      </c>
      <c r="V600">
        <v>999</v>
      </c>
      <c r="W600" s="6">
        <v>0.19</v>
      </c>
      <c r="X600">
        <v>999</v>
      </c>
      <c r="Y600">
        <v>5</v>
      </c>
      <c r="Z600">
        <v>999</v>
      </c>
      <c r="AB600" t="s">
        <v>1616</v>
      </c>
      <c r="AC600">
        <v>20</v>
      </c>
      <c r="AD600" t="s">
        <v>1617</v>
      </c>
      <c r="AE600">
        <v>10</v>
      </c>
      <c r="AF600" t="s">
        <v>1666</v>
      </c>
      <c r="AG600" s="6">
        <v>0.78</v>
      </c>
      <c r="AH600" t="s">
        <v>2289</v>
      </c>
      <c r="AI600" t="s">
        <v>1667</v>
      </c>
      <c r="AJ600" t="s">
        <v>2280</v>
      </c>
      <c r="AK600">
        <v>7</v>
      </c>
      <c r="AL600" t="s">
        <v>2281</v>
      </c>
      <c r="AO600" t="s">
        <v>2282</v>
      </c>
      <c r="AP600">
        <v>999</v>
      </c>
      <c r="AQ600" t="s">
        <v>2283</v>
      </c>
      <c r="AR600" t="s">
        <v>1668</v>
      </c>
    </row>
    <row r="601" spans="2:44" ht="15">
      <c r="B601" t="s">
        <v>41</v>
      </c>
      <c r="C601">
        <v>19238</v>
      </c>
      <c r="D601" s="6">
        <v>16085</v>
      </c>
      <c r="E601" t="s">
        <v>1052</v>
      </c>
      <c r="F601" t="s">
        <v>2287</v>
      </c>
      <c r="G601" t="s">
        <v>2288</v>
      </c>
      <c r="I601">
        <v>999</v>
      </c>
      <c r="J601" t="s">
        <v>1635</v>
      </c>
      <c r="K601">
        <v>999</v>
      </c>
      <c r="L601">
        <v>999</v>
      </c>
      <c r="M601">
        <v>999</v>
      </c>
      <c r="O601" t="s">
        <v>2273</v>
      </c>
      <c r="R601" s="6">
        <v>2.4500000000000002</v>
      </c>
      <c r="S601" t="s">
        <v>2183</v>
      </c>
      <c r="T601" t="s">
        <v>1634</v>
      </c>
      <c r="U601">
        <v>999</v>
      </c>
      <c r="V601">
        <v>999</v>
      </c>
      <c r="W601" s="6">
        <v>0.28000000000000003</v>
      </c>
      <c r="X601">
        <v>999</v>
      </c>
      <c r="Y601">
        <v>5</v>
      </c>
      <c r="Z601">
        <v>999</v>
      </c>
      <c r="AB601" t="s">
        <v>1616</v>
      </c>
      <c r="AC601">
        <v>40</v>
      </c>
      <c r="AD601" t="s">
        <v>1617</v>
      </c>
      <c r="AE601">
        <v>20</v>
      </c>
      <c r="AF601" t="s">
        <v>1666</v>
      </c>
      <c r="AG601" s="6">
        <v>0.78</v>
      </c>
      <c r="AH601" t="s">
        <v>2289</v>
      </c>
      <c r="AI601" t="s">
        <v>1667</v>
      </c>
      <c r="AJ601" t="s">
        <v>2280</v>
      </c>
      <c r="AK601">
        <v>7</v>
      </c>
      <c r="AL601" t="s">
        <v>2281</v>
      </c>
      <c r="AO601" t="s">
        <v>2282</v>
      </c>
      <c r="AP601">
        <v>999</v>
      </c>
      <c r="AQ601" t="s">
        <v>2283</v>
      </c>
      <c r="AR601" t="s">
        <v>1668</v>
      </c>
    </row>
    <row r="602" spans="2:44" ht="15">
      <c r="B602" t="s">
        <v>41</v>
      </c>
      <c r="C602">
        <v>19238</v>
      </c>
      <c r="D602" s="6">
        <v>16085</v>
      </c>
      <c r="E602" t="s">
        <v>1052</v>
      </c>
      <c r="F602" t="s">
        <v>2287</v>
      </c>
      <c r="G602" t="s">
        <v>2288</v>
      </c>
      <c r="I602">
        <v>999</v>
      </c>
      <c r="J602" t="s">
        <v>1635</v>
      </c>
      <c r="K602">
        <v>999</v>
      </c>
      <c r="L602">
        <v>999</v>
      </c>
      <c r="M602">
        <v>999</v>
      </c>
      <c r="O602" t="s">
        <v>2273</v>
      </c>
      <c r="R602" s="6">
        <v>1.17</v>
      </c>
      <c r="S602" t="s">
        <v>2183</v>
      </c>
      <c r="T602" t="s">
        <v>1634</v>
      </c>
      <c r="U602">
        <v>999</v>
      </c>
      <c r="V602">
        <v>999</v>
      </c>
      <c r="W602" s="6">
        <v>0.24</v>
      </c>
      <c r="X602">
        <v>999</v>
      </c>
      <c r="Y602">
        <v>5</v>
      </c>
      <c r="Z602">
        <v>999</v>
      </c>
      <c r="AB602" t="s">
        <v>1616</v>
      </c>
      <c r="AC602">
        <v>70</v>
      </c>
      <c r="AD602" t="s">
        <v>1617</v>
      </c>
      <c r="AE602">
        <v>40</v>
      </c>
      <c r="AF602" t="s">
        <v>1666</v>
      </c>
      <c r="AG602" s="6">
        <v>0.82</v>
      </c>
      <c r="AH602" t="s">
        <v>2289</v>
      </c>
      <c r="AI602" t="s">
        <v>1667</v>
      </c>
      <c r="AJ602" t="s">
        <v>2280</v>
      </c>
      <c r="AK602">
        <v>7</v>
      </c>
      <c r="AL602" t="s">
        <v>2281</v>
      </c>
      <c r="AO602" t="s">
        <v>2282</v>
      </c>
      <c r="AP602">
        <v>999</v>
      </c>
      <c r="AQ602" t="s">
        <v>2283</v>
      </c>
      <c r="AR602" t="s">
        <v>1668</v>
      </c>
    </row>
    <row r="603" spans="2:44" ht="15">
      <c r="B603" t="s">
        <v>41</v>
      </c>
      <c r="C603">
        <v>19238</v>
      </c>
      <c r="D603" s="6">
        <v>16085</v>
      </c>
      <c r="E603" t="s">
        <v>1052</v>
      </c>
      <c r="F603" t="s">
        <v>2287</v>
      </c>
      <c r="G603" t="s">
        <v>2288</v>
      </c>
      <c r="I603">
        <v>999</v>
      </c>
      <c r="J603" t="s">
        <v>1635</v>
      </c>
      <c r="K603">
        <v>999</v>
      </c>
      <c r="L603">
        <v>999</v>
      </c>
      <c r="M603">
        <v>999</v>
      </c>
      <c r="O603" t="s">
        <v>2273</v>
      </c>
      <c r="R603" s="6">
        <v>0.6</v>
      </c>
      <c r="S603" t="s">
        <v>2183</v>
      </c>
      <c r="T603" t="s">
        <v>1634</v>
      </c>
      <c r="U603">
        <v>999</v>
      </c>
      <c r="V603">
        <v>999</v>
      </c>
      <c r="W603" s="6">
        <v>0.06</v>
      </c>
      <c r="X603">
        <v>999</v>
      </c>
      <c r="Y603">
        <v>5</v>
      </c>
      <c r="Z603">
        <v>999</v>
      </c>
      <c r="AB603" t="s">
        <v>1616</v>
      </c>
      <c r="AC603">
        <v>100</v>
      </c>
      <c r="AD603" t="s">
        <v>1617</v>
      </c>
      <c r="AE603">
        <v>70</v>
      </c>
      <c r="AF603" t="s">
        <v>1666</v>
      </c>
      <c r="AG603" s="6">
        <v>0.87</v>
      </c>
      <c r="AH603" t="s">
        <v>2289</v>
      </c>
      <c r="AI603" t="s">
        <v>1667</v>
      </c>
      <c r="AJ603" t="s">
        <v>2280</v>
      </c>
      <c r="AK603">
        <v>7</v>
      </c>
      <c r="AL603" t="s">
        <v>2281</v>
      </c>
      <c r="AO603" t="s">
        <v>2282</v>
      </c>
      <c r="AP603">
        <v>999</v>
      </c>
      <c r="AQ603" t="s">
        <v>2283</v>
      </c>
      <c r="AR603" t="s">
        <v>1668</v>
      </c>
    </row>
    <row r="604" spans="2:44" ht="15">
      <c r="B604" t="s">
        <v>41</v>
      </c>
      <c r="C604">
        <v>19239</v>
      </c>
      <c r="D604" s="6">
        <v>16085</v>
      </c>
      <c r="E604" t="s">
        <v>1053</v>
      </c>
      <c r="F604" t="s">
        <v>2290</v>
      </c>
      <c r="G604" t="s">
        <v>2291</v>
      </c>
      <c r="I604">
        <v>999</v>
      </c>
      <c r="J604" t="s">
        <v>1635</v>
      </c>
      <c r="K604">
        <v>999</v>
      </c>
      <c r="L604">
        <v>999</v>
      </c>
      <c r="M604">
        <v>999</v>
      </c>
      <c r="O604" t="s">
        <v>2273</v>
      </c>
      <c r="R604" s="6">
        <v>6.02</v>
      </c>
      <c r="S604" t="s">
        <v>2183</v>
      </c>
      <c r="T604" t="s">
        <v>1634</v>
      </c>
      <c r="U604">
        <v>999</v>
      </c>
      <c r="V604">
        <v>999</v>
      </c>
      <c r="W604" s="6">
        <v>0.98</v>
      </c>
      <c r="X604">
        <v>999</v>
      </c>
      <c r="Y604">
        <v>5</v>
      </c>
      <c r="Z604">
        <v>999</v>
      </c>
      <c r="AB604" t="s">
        <v>1616</v>
      </c>
      <c r="AC604">
        <v>10</v>
      </c>
      <c r="AD604" t="s">
        <v>1617</v>
      </c>
      <c r="AE604">
        <v>0</v>
      </c>
      <c r="AF604" t="s">
        <v>1666</v>
      </c>
      <c r="AG604" s="6">
        <v>0.77</v>
      </c>
      <c r="AH604" t="s">
        <v>2292</v>
      </c>
      <c r="AI604" t="s">
        <v>1667</v>
      </c>
      <c r="AJ604" t="s">
        <v>2280</v>
      </c>
      <c r="AK604">
        <v>7</v>
      </c>
      <c r="AL604" t="s">
        <v>2281</v>
      </c>
      <c r="AO604" t="s">
        <v>2282</v>
      </c>
      <c r="AP604">
        <v>999</v>
      </c>
      <c r="AQ604" t="s">
        <v>2283</v>
      </c>
      <c r="AR604" t="s">
        <v>1668</v>
      </c>
    </row>
    <row r="605" spans="2:44" ht="15">
      <c r="B605" t="s">
        <v>41</v>
      </c>
      <c r="C605">
        <v>19239</v>
      </c>
      <c r="D605" s="6">
        <v>16085</v>
      </c>
      <c r="E605" t="s">
        <v>1053</v>
      </c>
      <c r="F605" t="s">
        <v>2290</v>
      </c>
      <c r="G605" t="s">
        <v>2291</v>
      </c>
      <c r="I605">
        <v>999</v>
      </c>
      <c r="J605" t="s">
        <v>1635</v>
      </c>
      <c r="K605">
        <v>999</v>
      </c>
      <c r="L605">
        <v>999</v>
      </c>
      <c r="M605">
        <v>999</v>
      </c>
      <c r="O605" t="s">
        <v>2273</v>
      </c>
      <c r="R605" s="6">
        <v>3.65</v>
      </c>
      <c r="S605" t="s">
        <v>2183</v>
      </c>
      <c r="T605" t="s">
        <v>1634</v>
      </c>
      <c r="U605">
        <v>999</v>
      </c>
      <c r="V605">
        <v>999</v>
      </c>
      <c r="W605" s="6">
        <v>0.17</v>
      </c>
      <c r="X605">
        <v>999</v>
      </c>
      <c r="Y605">
        <v>5</v>
      </c>
      <c r="Z605">
        <v>999</v>
      </c>
      <c r="AB605" t="s">
        <v>1616</v>
      </c>
      <c r="AC605">
        <v>20</v>
      </c>
      <c r="AD605" t="s">
        <v>1617</v>
      </c>
      <c r="AE605">
        <v>10</v>
      </c>
      <c r="AF605" t="s">
        <v>1666</v>
      </c>
      <c r="AG605" s="6">
        <v>0.87</v>
      </c>
      <c r="AH605" t="s">
        <v>2292</v>
      </c>
      <c r="AI605" t="s">
        <v>1667</v>
      </c>
      <c r="AJ605" t="s">
        <v>2280</v>
      </c>
      <c r="AK605">
        <v>7</v>
      </c>
      <c r="AL605" t="s">
        <v>2281</v>
      </c>
      <c r="AO605" t="s">
        <v>2282</v>
      </c>
      <c r="AP605">
        <v>999</v>
      </c>
      <c r="AQ605" t="s">
        <v>2283</v>
      </c>
      <c r="AR605" t="s">
        <v>1668</v>
      </c>
    </row>
    <row r="606" spans="2:44" ht="15">
      <c r="B606" t="s">
        <v>41</v>
      </c>
      <c r="C606">
        <v>19239</v>
      </c>
      <c r="D606" s="6">
        <v>16085</v>
      </c>
      <c r="E606" t="s">
        <v>1053</v>
      </c>
      <c r="F606" t="s">
        <v>2290</v>
      </c>
      <c r="G606" t="s">
        <v>2291</v>
      </c>
      <c r="I606">
        <v>999</v>
      </c>
      <c r="J606" t="s">
        <v>1635</v>
      </c>
      <c r="K606">
        <v>999</v>
      </c>
      <c r="L606">
        <v>999</v>
      </c>
      <c r="M606">
        <v>999</v>
      </c>
      <c r="O606" t="s">
        <v>2273</v>
      </c>
      <c r="R606" s="6">
        <v>2.5</v>
      </c>
      <c r="S606" t="s">
        <v>2183</v>
      </c>
      <c r="T606" t="s">
        <v>1634</v>
      </c>
      <c r="U606">
        <v>999</v>
      </c>
      <c r="V606">
        <v>999</v>
      </c>
      <c r="W606" s="6">
        <v>0.14000000000000001</v>
      </c>
      <c r="X606">
        <v>999</v>
      </c>
      <c r="Y606">
        <v>5</v>
      </c>
      <c r="Z606">
        <v>999</v>
      </c>
      <c r="AB606" t="s">
        <v>1616</v>
      </c>
      <c r="AC606">
        <v>40</v>
      </c>
      <c r="AD606" t="s">
        <v>1617</v>
      </c>
      <c r="AE606">
        <v>20</v>
      </c>
      <c r="AF606" t="s">
        <v>1666</v>
      </c>
      <c r="AG606" s="6">
        <v>0.86</v>
      </c>
      <c r="AH606" t="s">
        <v>2292</v>
      </c>
      <c r="AI606" t="s">
        <v>1667</v>
      </c>
      <c r="AJ606" t="s">
        <v>2280</v>
      </c>
      <c r="AK606">
        <v>7</v>
      </c>
      <c r="AL606" t="s">
        <v>2281</v>
      </c>
      <c r="AO606" t="s">
        <v>2282</v>
      </c>
      <c r="AP606">
        <v>999</v>
      </c>
      <c r="AQ606" t="s">
        <v>2283</v>
      </c>
      <c r="AR606" t="s">
        <v>1668</v>
      </c>
    </row>
    <row r="607" spans="2:44" ht="15">
      <c r="B607" t="s">
        <v>41</v>
      </c>
      <c r="C607">
        <v>19239</v>
      </c>
      <c r="D607" s="6">
        <v>16085</v>
      </c>
      <c r="E607" t="s">
        <v>1053</v>
      </c>
      <c r="F607" t="s">
        <v>2290</v>
      </c>
      <c r="G607" t="s">
        <v>2291</v>
      </c>
      <c r="I607">
        <v>999</v>
      </c>
      <c r="J607" t="s">
        <v>1635</v>
      </c>
      <c r="K607">
        <v>999</v>
      </c>
      <c r="L607">
        <v>999</v>
      </c>
      <c r="M607">
        <v>999</v>
      </c>
      <c r="O607" t="s">
        <v>2273</v>
      </c>
      <c r="R607" s="6">
        <v>1.61</v>
      </c>
      <c r="S607" t="s">
        <v>2183</v>
      </c>
      <c r="T607" t="s">
        <v>1634</v>
      </c>
      <c r="U607">
        <v>999</v>
      </c>
      <c r="V607">
        <v>999</v>
      </c>
      <c r="W607" s="6">
        <v>0.06</v>
      </c>
      <c r="X607">
        <v>999</v>
      </c>
      <c r="Y607">
        <v>5</v>
      </c>
      <c r="Z607">
        <v>999</v>
      </c>
      <c r="AB607" t="s">
        <v>1616</v>
      </c>
      <c r="AC607">
        <v>70</v>
      </c>
      <c r="AD607" t="s">
        <v>1617</v>
      </c>
      <c r="AE607">
        <v>40</v>
      </c>
      <c r="AF607" t="s">
        <v>1666</v>
      </c>
      <c r="AG607" s="6">
        <v>0.92</v>
      </c>
      <c r="AH607" t="s">
        <v>2292</v>
      </c>
      <c r="AI607" t="s">
        <v>1667</v>
      </c>
      <c r="AJ607" t="s">
        <v>2280</v>
      </c>
      <c r="AK607">
        <v>7</v>
      </c>
      <c r="AL607" t="s">
        <v>2281</v>
      </c>
      <c r="AO607" t="s">
        <v>2282</v>
      </c>
      <c r="AP607">
        <v>999</v>
      </c>
      <c r="AQ607" t="s">
        <v>2283</v>
      </c>
      <c r="AR607" t="s">
        <v>1668</v>
      </c>
    </row>
    <row r="608" spans="2:44" ht="15">
      <c r="B608" t="s">
        <v>41</v>
      </c>
      <c r="C608">
        <v>19239</v>
      </c>
      <c r="D608" s="6">
        <v>16085</v>
      </c>
      <c r="E608" t="s">
        <v>1053</v>
      </c>
      <c r="F608" t="s">
        <v>2290</v>
      </c>
      <c r="G608" t="s">
        <v>2291</v>
      </c>
      <c r="I608">
        <v>999</v>
      </c>
      <c r="J608" t="s">
        <v>1635</v>
      </c>
      <c r="K608">
        <v>999</v>
      </c>
      <c r="L608">
        <v>999</v>
      </c>
      <c r="M608">
        <v>999</v>
      </c>
      <c r="O608" t="s">
        <v>2273</v>
      </c>
      <c r="R608" s="6">
        <v>1.04</v>
      </c>
      <c r="S608" t="s">
        <v>2183</v>
      </c>
      <c r="T608" t="s">
        <v>1634</v>
      </c>
      <c r="U608">
        <v>999</v>
      </c>
      <c r="V608">
        <v>999</v>
      </c>
      <c r="W608" s="6">
        <v>0.1</v>
      </c>
      <c r="X608">
        <v>999</v>
      </c>
      <c r="Y608">
        <v>5</v>
      </c>
      <c r="Z608">
        <v>999</v>
      </c>
      <c r="AB608" t="s">
        <v>1616</v>
      </c>
      <c r="AC608">
        <v>100</v>
      </c>
      <c r="AD608" t="s">
        <v>1617</v>
      </c>
      <c r="AE608">
        <v>70</v>
      </c>
      <c r="AF608" t="s">
        <v>1666</v>
      </c>
      <c r="AG608" s="6">
        <v>0.95</v>
      </c>
      <c r="AH608" t="s">
        <v>2292</v>
      </c>
      <c r="AI608" t="s">
        <v>1667</v>
      </c>
      <c r="AJ608" t="s">
        <v>2280</v>
      </c>
      <c r="AK608">
        <v>7</v>
      </c>
      <c r="AL608" t="s">
        <v>2281</v>
      </c>
      <c r="AO608" t="s">
        <v>2282</v>
      </c>
      <c r="AP608">
        <v>999</v>
      </c>
      <c r="AQ608" t="s">
        <v>2283</v>
      </c>
      <c r="AR608" t="s">
        <v>1668</v>
      </c>
    </row>
    <row r="609" spans="2:44" ht="15">
      <c r="B609" t="s">
        <v>41</v>
      </c>
      <c r="C609">
        <v>19240</v>
      </c>
      <c r="D609" s="6">
        <v>16085</v>
      </c>
      <c r="E609" t="s">
        <v>1054</v>
      </c>
      <c r="F609" t="s">
        <v>2293</v>
      </c>
      <c r="G609" t="s">
        <v>2294</v>
      </c>
      <c r="I609">
        <v>999</v>
      </c>
      <c r="J609" t="s">
        <v>1635</v>
      </c>
      <c r="K609">
        <v>999</v>
      </c>
      <c r="L609">
        <v>999</v>
      </c>
      <c r="M609">
        <v>999</v>
      </c>
      <c r="O609" t="s">
        <v>2273</v>
      </c>
      <c r="R609" s="6">
        <v>4.57</v>
      </c>
      <c r="S609" t="s">
        <v>2183</v>
      </c>
      <c r="T609" t="s">
        <v>1634</v>
      </c>
      <c r="U609">
        <v>999</v>
      </c>
      <c r="V609">
        <v>999</v>
      </c>
      <c r="W609" s="6">
        <v>0.21</v>
      </c>
      <c r="X609">
        <v>999</v>
      </c>
      <c r="Y609">
        <v>5</v>
      </c>
      <c r="Z609">
        <v>999</v>
      </c>
      <c r="AB609" t="s">
        <v>1616</v>
      </c>
      <c r="AC609">
        <v>10</v>
      </c>
      <c r="AD609" t="s">
        <v>1617</v>
      </c>
      <c r="AE609">
        <v>0</v>
      </c>
      <c r="AF609" t="s">
        <v>1666</v>
      </c>
      <c r="AG609" s="6">
        <v>0.82</v>
      </c>
      <c r="AH609" t="s">
        <v>2295</v>
      </c>
      <c r="AI609" t="s">
        <v>1667</v>
      </c>
      <c r="AJ609" t="s">
        <v>2280</v>
      </c>
      <c r="AK609">
        <v>7</v>
      </c>
      <c r="AL609" t="s">
        <v>2281</v>
      </c>
      <c r="AO609" t="s">
        <v>2282</v>
      </c>
      <c r="AP609">
        <v>999</v>
      </c>
      <c r="AQ609" t="s">
        <v>2283</v>
      </c>
      <c r="AR609" t="s">
        <v>1668</v>
      </c>
    </row>
    <row r="610" spans="2:44" ht="15">
      <c r="B610" t="s">
        <v>41</v>
      </c>
      <c r="C610">
        <v>19240</v>
      </c>
      <c r="D610" s="6">
        <v>16085</v>
      </c>
      <c r="E610" t="s">
        <v>1054</v>
      </c>
      <c r="F610" t="s">
        <v>2293</v>
      </c>
      <c r="G610" t="s">
        <v>2294</v>
      </c>
      <c r="I610">
        <v>999</v>
      </c>
      <c r="J610" t="s">
        <v>1635</v>
      </c>
      <c r="K610">
        <v>999</v>
      </c>
      <c r="L610">
        <v>999</v>
      </c>
      <c r="M610">
        <v>999</v>
      </c>
      <c r="O610" t="s">
        <v>2273</v>
      </c>
      <c r="R610" s="6">
        <v>3.29</v>
      </c>
      <c r="S610" t="s">
        <v>2183</v>
      </c>
      <c r="T610" t="s">
        <v>1634</v>
      </c>
      <c r="U610">
        <v>999</v>
      </c>
      <c r="V610">
        <v>999</v>
      </c>
      <c r="W610" s="6">
        <v>0.42</v>
      </c>
      <c r="X610">
        <v>999</v>
      </c>
      <c r="Y610">
        <v>5</v>
      </c>
      <c r="Z610">
        <v>999</v>
      </c>
      <c r="AB610" t="s">
        <v>1616</v>
      </c>
      <c r="AC610">
        <v>20</v>
      </c>
      <c r="AD610" t="s">
        <v>1617</v>
      </c>
      <c r="AE610">
        <v>10</v>
      </c>
      <c r="AF610" t="s">
        <v>1666</v>
      </c>
      <c r="AG610" s="6">
        <v>0.8</v>
      </c>
      <c r="AH610" t="s">
        <v>2295</v>
      </c>
      <c r="AI610" t="s">
        <v>1667</v>
      </c>
      <c r="AJ610" t="s">
        <v>2280</v>
      </c>
      <c r="AK610">
        <v>7</v>
      </c>
      <c r="AL610" t="s">
        <v>2281</v>
      </c>
      <c r="AO610" t="s">
        <v>2282</v>
      </c>
      <c r="AP610">
        <v>999</v>
      </c>
      <c r="AQ610" t="s">
        <v>2283</v>
      </c>
      <c r="AR610" t="s">
        <v>1668</v>
      </c>
    </row>
    <row r="611" spans="2:44" ht="15">
      <c r="B611" t="s">
        <v>41</v>
      </c>
      <c r="C611">
        <v>19240</v>
      </c>
      <c r="D611" s="6">
        <v>16085</v>
      </c>
      <c r="E611" t="s">
        <v>1054</v>
      </c>
      <c r="F611" t="s">
        <v>2293</v>
      </c>
      <c r="G611" t="s">
        <v>2294</v>
      </c>
      <c r="I611">
        <v>999</v>
      </c>
      <c r="J611" t="s">
        <v>1635</v>
      </c>
      <c r="K611">
        <v>999</v>
      </c>
      <c r="L611">
        <v>999</v>
      </c>
      <c r="M611">
        <v>999</v>
      </c>
      <c r="O611" t="s">
        <v>2273</v>
      </c>
      <c r="R611" s="6">
        <v>1.77</v>
      </c>
      <c r="S611" t="s">
        <v>2183</v>
      </c>
      <c r="T611" t="s">
        <v>1634</v>
      </c>
      <c r="U611">
        <v>999</v>
      </c>
      <c r="V611">
        <v>999</v>
      </c>
      <c r="W611" s="6">
        <v>0.2</v>
      </c>
      <c r="X611">
        <v>999</v>
      </c>
      <c r="Y611">
        <v>5</v>
      </c>
      <c r="Z611">
        <v>999</v>
      </c>
      <c r="AB611" t="s">
        <v>1616</v>
      </c>
      <c r="AC611">
        <v>40</v>
      </c>
      <c r="AD611" t="s">
        <v>1617</v>
      </c>
      <c r="AE611">
        <v>20</v>
      </c>
      <c r="AF611" t="s">
        <v>1666</v>
      </c>
      <c r="AG611" s="6">
        <v>0.92</v>
      </c>
      <c r="AH611" t="s">
        <v>2295</v>
      </c>
      <c r="AI611" t="s">
        <v>1667</v>
      </c>
      <c r="AJ611" t="s">
        <v>2280</v>
      </c>
      <c r="AK611">
        <v>7</v>
      </c>
      <c r="AL611" t="s">
        <v>2281</v>
      </c>
      <c r="AO611" t="s">
        <v>2282</v>
      </c>
      <c r="AP611">
        <v>999</v>
      </c>
      <c r="AQ611" t="s">
        <v>2283</v>
      </c>
      <c r="AR611" t="s">
        <v>1668</v>
      </c>
    </row>
    <row r="612" spans="2:44" ht="15">
      <c r="B612" t="s">
        <v>41</v>
      </c>
      <c r="C612">
        <v>19240</v>
      </c>
      <c r="D612" s="6">
        <v>16085</v>
      </c>
      <c r="E612" t="s">
        <v>1054</v>
      </c>
      <c r="F612" t="s">
        <v>2293</v>
      </c>
      <c r="G612" t="s">
        <v>2294</v>
      </c>
      <c r="I612">
        <v>999</v>
      </c>
      <c r="J612" t="s">
        <v>1635</v>
      </c>
      <c r="K612">
        <v>999</v>
      </c>
      <c r="L612">
        <v>999</v>
      </c>
      <c r="M612">
        <v>999</v>
      </c>
      <c r="O612" t="s">
        <v>2273</v>
      </c>
      <c r="R612" s="6">
        <v>1.21</v>
      </c>
      <c r="S612" t="s">
        <v>2183</v>
      </c>
      <c r="T612" t="s">
        <v>1634</v>
      </c>
      <c r="U612">
        <v>999</v>
      </c>
      <c r="V612">
        <v>999</v>
      </c>
      <c r="W612" s="6">
        <v>0.17</v>
      </c>
      <c r="X612">
        <v>999</v>
      </c>
      <c r="Y612">
        <v>5</v>
      </c>
      <c r="Z612">
        <v>999</v>
      </c>
      <c r="AB612" t="s">
        <v>1616</v>
      </c>
      <c r="AC612">
        <v>70</v>
      </c>
      <c r="AD612" t="s">
        <v>1617</v>
      </c>
      <c r="AE612">
        <v>40</v>
      </c>
      <c r="AF612" t="s">
        <v>1666</v>
      </c>
      <c r="AG612" s="6">
        <v>1.08</v>
      </c>
      <c r="AH612" t="s">
        <v>2295</v>
      </c>
      <c r="AI612" t="s">
        <v>1667</v>
      </c>
      <c r="AJ612" t="s">
        <v>2280</v>
      </c>
      <c r="AK612">
        <v>7</v>
      </c>
      <c r="AL612" t="s">
        <v>2281</v>
      </c>
      <c r="AO612" t="s">
        <v>2282</v>
      </c>
      <c r="AP612">
        <v>999</v>
      </c>
      <c r="AQ612" t="s">
        <v>2283</v>
      </c>
      <c r="AR612" t="s">
        <v>1668</v>
      </c>
    </row>
    <row r="613" spans="2:44" ht="15">
      <c r="B613" t="s">
        <v>41</v>
      </c>
      <c r="C613">
        <v>19240</v>
      </c>
      <c r="D613" s="6">
        <v>16085</v>
      </c>
      <c r="E613" t="s">
        <v>1054</v>
      </c>
      <c r="F613" t="s">
        <v>2293</v>
      </c>
      <c r="G613" t="s">
        <v>2294</v>
      </c>
      <c r="I613">
        <v>999</v>
      </c>
      <c r="J613" t="s">
        <v>1635</v>
      </c>
      <c r="K613">
        <v>999</v>
      </c>
      <c r="L613">
        <v>999</v>
      </c>
      <c r="M613">
        <v>999</v>
      </c>
      <c r="O613" t="s">
        <v>2273</v>
      </c>
      <c r="R613" s="6">
        <v>0.61</v>
      </c>
      <c r="S613" t="s">
        <v>2183</v>
      </c>
      <c r="T613" t="s">
        <v>1634</v>
      </c>
      <c r="U613">
        <v>999</v>
      </c>
      <c r="V613">
        <v>999</v>
      </c>
      <c r="W613" s="6">
        <v>0.13</v>
      </c>
      <c r="X613">
        <v>999</v>
      </c>
      <c r="Y613">
        <v>5</v>
      </c>
      <c r="Z613">
        <v>999</v>
      </c>
      <c r="AB613" t="s">
        <v>1616</v>
      </c>
      <c r="AC613">
        <v>100</v>
      </c>
      <c r="AD613" t="s">
        <v>1617</v>
      </c>
      <c r="AE613">
        <v>70</v>
      </c>
      <c r="AF613" t="s">
        <v>1666</v>
      </c>
      <c r="AG613" s="6">
        <v>1.01</v>
      </c>
      <c r="AH613" t="s">
        <v>2295</v>
      </c>
      <c r="AI613" t="s">
        <v>1667</v>
      </c>
      <c r="AJ613" t="s">
        <v>2280</v>
      </c>
      <c r="AK613">
        <v>7</v>
      </c>
      <c r="AL613" t="s">
        <v>2281</v>
      </c>
      <c r="AO613" t="s">
        <v>2282</v>
      </c>
      <c r="AP613">
        <v>999</v>
      </c>
      <c r="AQ613" t="s">
        <v>2283</v>
      </c>
      <c r="AR613" t="s">
        <v>1668</v>
      </c>
    </row>
    <row r="614" spans="2:44" ht="15">
      <c r="B614" t="s">
        <v>41</v>
      </c>
      <c r="C614">
        <v>19241</v>
      </c>
      <c r="D614" s="6">
        <v>16085</v>
      </c>
      <c r="E614" t="s">
        <v>1055</v>
      </c>
      <c r="F614" t="s">
        <v>2296</v>
      </c>
      <c r="G614" t="s">
        <v>2297</v>
      </c>
      <c r="I614">
        <v>999</v>
      </c>
      <c r="J614" t="s">
        <v>1635</v>
      </c>
      <c r="K614">
        <v>999</v>
      </c>
      <c r="L614">
        <v>999</v>
      </c>
      <c r="M614">
        <v>999</v>
      </c>
      <c r="O614" t="s">
        <v>2273</v>
      </c>
      <c r="R614" s="6">
        <v>6.03</v>
      </c>
      <c r="S614" t="s">
        <v>2183</v>
      </c>
      <c r="T614" t="s">
        <v>1634</v>
      </c>
      <c r="U614">
        <v>999</v>
      </c>
      <c r="V614">
        <v>999</v>
      </c>
      <c r="W614" s="6">
        <v>0.46</v>
      </c>
      <c r="X614">
        <v>999</v>
      </c>
      <c r="Y614">
        <v>5</v>
      </c>
      <c r="Z614">
        <v>999</v>
      </c>
      <c r="AB614" t="s">
        <v>1616</v>
      </c>
      <c r="AC614">
        <v>10</v>
      </c>
      <c r="AD614" t="s">
        <v>1617</v>
      </c>
      <c r="AE614">
        <v>0</v>
      </c>
      <c r="AF614" t="s">
        <v>1666</v>
      </c>
      <c r="AG614" s="6">
        <v>0.72</v>
      </c>
      <c r="AH614" t="s">
        <v>2298</v>
      </c>
      <c r="AI614" t="s">
        <v>1667</v>
      </c>
      <c r="AJ614" t="s">
        <v>2280</v>
      </c>
      <c r="AK614">
        <v>7</v>
      </c>
      <c r="AL614" t="s">
        <v>2281</v>
      </c>
      <c r="AO614" t="s">
        <v>2282</v>
      </c>
      <c r="AP614">
        <v>999</v>
      </c>
      <c r="AQ614" t="s">
        <v>2283</v>
      </c>
      <c r="AR614" t="s">
        <v>1668</v>
      </c>
    </row>
    <row r="615" spans="2:44" ht="15">
      <c r="B615" t="s">
        <v>41</v>
      </c>
      <c r="C615">
        <v>19241</v>
      </c>
      <c r="D615" s="6">
        <v>16085</v>
      </c>
      <c r="E615" t="s">
        <v>1055</v>
      </c>
      <c r="F615" t="s">
        <v>2296</v>
      </c>
      <c r="G615" t="s">
        <v>2297</v>
      </c>
      <c r="I615">
        <v>999</v>
      </c>
      <c r="J615" t="s">
        <v>1635</v>
      </c>
      <c r="K615">
        <v>999</v>
      </c>
      <c r="L615">
        <v>999</v>
      </c>
      <c r="M615">
        <v>999</v>
      </c>
      <c r="O615" t="s">
        <v>2273</v>
      </c>
      <c r="R615" s="6">
        <v>5.61</v>
      </c>
      <c r="S615" t="s">
        <v>2183</v>
      </c>
      <c r="T615" t="s">
        <v>1634</v>
      </c>
      <c r="U615">
        <v>999</v>
      </c>
      <c r="V615">
        <v>999</v>
      </c>
      <c r="W615" s="6">
        <v>0.39</v>
      </c>
      <c r="X615">
        <v>999</v>
      </c>
      <c r="Y615">
        <v>5</v>
      </c>
      <c r="Z615">
        <v>999</v>
      </c>
      <c r="AB615" t="s">
        <v>1616</v>
      </c>
      <c r="AC615">
        <v>20</v>
      </c>
      <c r="AD615" t="s">
        <v>1617</v>
      </c>
      <c r="AE615">
        <v>10</v>
      </c>
      <c r="AF615" t="s">
        <v>1666</v>
      </c>
      <c r="AG615" s="6">
        <v>0.72</v>
      </c>
      <c r="AH615" t="s">
        <v>2298</v>
      </c>
      <c r="AI615" t="s">
        <v>1667</v>
      </c>
      <c r="AJ615" t="s">
        <v>2280</v>
      </c>
      <c r="AK615">
        <v>7</v>
      </c>
      <c r="AL615" t="s">
        <v>2281</v>
      </c>
      <c r="AO615" t="s">
        <v>2282</v>
      </c>
      <c r="AP615">
        <v>999</v>
      </c>
      <c r="AQ615" t="s">
        <v>2283</v>
      </c>
      <c r="AR615" t="s">
        <v>1668</v>
      </c>
    </row>
    <row r="616" spans="2:44" ht="15">
      <c r="B616" t="s">
        <v>41</v>
      </c>
      <c r="C616">
        <v>19241</v>
      </c>
      <c r="D616" s="6">
        <v>16085</v>
      </c>
      <c r="E616" t="s">
        <v>1055</v>
      </c>
      <c r="F616" t="s">
        <v>2296</v>
      </c>
      <c r="G616" t="s">
        <v>2297</v>
      </c>
      <c r="I616">
        <v>999</v>
      </c>
      <c r="J616" t="s">
        <v>1635</v>
      </c>
      <c r="K616">
        <v>999</v>
      </c>
      <c r="L616">
        <v>999</v>
      </c>
      <c r="M616">
        <v>999</v>
      </c>
      <c r="O616" t="s">
        <v>2273</v>
      </c>
      <c r="R616" s="6">
        <v>4.57</v>
      </c>
      <c r="S616" t="s">
        <v>2183</v>
      </c>
      <c r="T616" t="s">
        <v>1634</v>
      </c>
      <c r="U616">
        <v>999</v>
      </c>
      <c r="V616">
        <v>999</v>
      </c>
      <c r="W616" s="6">
        <v>0.42</v>
      </c>
      <c r="X616">
        <v>999</v>
      </c>
      <c r="Y616">
        <v>5</v>
      </c>
      <c r="Z616">
        <v>999</v>
      </c>
      <c r="AB616" t="s">
        <v>1616</v>
      </c>
      <c r="AC616">
        <v>40</v>
      </c>
      <c r="AD616" t="s">
        <v>1617</v>
      </c>
      <c r="AE616">
        <v>20</v>
      </c>
      <c r="AF616" t="s">
        <v>1666</v>
      </c>
      <c r="AG616" s="6">
        <v>0.75</v>
      </c>
      <c r="AH616" t="s">
        <v>2298</v>
      </c>
      <c r="AI616" t="s">
        <v>1667</v>
      </c>
      <c r="AJ616" t="s">
        <v>2280</v>
      </c>
      <c r="AK616">
        <v>7</v>
      </c>
      <c r="AL616" t="s">
        <v>2281</v>
      </c>
      <c r="AO616" t="s">
        <v>2282</v>
      </c>
      <c r="AP616">
        <v>999</v>
      </c>
      <c r="AQ616" t="s">
        <v>2283</v>
      </c>
      <c r="AR616" t="s">
        <v>1668</v>
      </c>
    </row>
    <row r="617" spans="2:44" ht="15">
      <c r="B617" t="s">
        <v>41</v>
      </c>
      <c r="C617">
        <v>19241</v>
      </c>
      <c r="D617" s="6">
        <v>16085</v>
      </c>
      <c r="E617" t="s">
        <v>1055</v>
      </c>
      <c r="F617" t="s">
        <v>2296</v>
      </c>
      <c r="G617" t="s">
        <v>2297</v>
      </c>
      <c r="I617">
        <v>999</v>
      </c>
      <c r="J617" t="s">
        <v>1635</v>
      </c>
      <c r="K617">
        <v>999</v>
      </c>
      <c r="L617">
        <v>999</v>
      </c>
      <c r="M617">
        <v>999</v>
      </c>
      <c r="O617" t="s">
        <v>2273</v>
      </c>
      <c r="R617" s="6">
        <v>3.09</v>
      </c>
      <c r="S617" t="s">
        <v>2183</v>
      </c>
      <c r="T617" t="s">
        <v>1634</v>
      </c>
      <c r="U617">
        <v>999</v>
      </c>
      <c r="V617">
        <v>999</v>
      </c>
      <c r="W617" s="6">
        <v>0.51</v>
      </c>
      <c r="X617">
        <v>999</v>
      </c>
      <c r="Y617">
        <v>5</v>
      </c>
      <c r="Z617">
        <v>999</v>
      </c>
      <c r="AB617" t="s">
        <v>1616</v>
      </c>
      <c r="AC617">
        <v>70</v>
      </c>
      <c r="AD617" t="s">
        <v>1617</v>
      </c>
      <c r="AE617">
        <v>40</v>
      </c>
      <c r="AF617" t="s">
        <v>1666</v>
      </c>
      <c r="AG617" s="6">
        <v>0.85</v>
      </c>
      <c r="AH617" t="s">
        <v>2298</v>
      </c>
      <c r="AI617" t="s">
        <v>1667</v>
      </c>
      <c r="AJ617" t="s">
        <v>2280</v>
      </c>
      <c r="AK617">
        <v>7</v>
      </c>
      <c r="AL617" t="s">
        <v>2281</v>
      </c>
      <c r="AO617" t="s">
        <v>2282</v>
      </c>
      <c r="AP617">
        <v>999</v>
      </c>
      <c r="AQ617" t="s">
        <v>2283</v>
      </c>
      <c r="AR617" t="s">
        <v>1668</v>
      </c>
    </row>
    <row r="618" spans="2:44" ht="15">
      <c r="B618" t="s">
        <v>41</v>
      </c>
      <c r="C618">
        <v>19241</v>
      </c>
      <c r="D618" s="6">
        <v>16085</v>
      </c>
      <c r="E618" t="s">
        <v>1055</v>
      </c>
      <c r="F618" t="s">
        <v>2296</v>
      </c>
      <c r="G618" t="s">
        <v>2297</v>
      </c>
      <c r="I618">
        <v>999</v>
      </c>
      <c r="J618" t="s">
        <v>1635</v>
      </c>
      <c r="K618">
        <v>999</v>
      </c>
      <c r="L618">
        <v>999</v>
      </c>
      <c r="M618">
        <v>999</v>
      </c>
      <c r="O618" t="s">
        <v>2273</v>
      </c>
      <c r="R618" s="6">
        <v>2.0699999999999998</v>
      </c>
      <c r="S618" t="s">
        <v>2183</v>
      </c>
      <c r="T618" t="s">
        <v>1634</v>
      </c>
      <c r="U618">
        <v>999</v>
      </c>
      <c r="V618">
        <v>999</v>
      </c>
      <c r="W618" s="6">
        <v>0.17</v>
      </c>
      <c r="X618">
        <v>999</v>
      </c>
      <c r="Y618">
        <v>5</v>
      </c>
      <c r="Z618">
        <v>999</v>
      </c>
      <c r="AB618" t="s">
        <v>1616</v>
      </c>
      <c r="AC618">
        <v>100</v>
      </c>
      <c r="AD618" t="s">
        <v>1617</v>
      </c>
      <c r="AE618">
        <v>70</v>
      </c>
      <c r="AF618" t="s">
        <v>1666</v>
      </c>
      <c r="AG618" s="6">
        <v>1.05</v>
      </c>
      <c r="AH618" t="s">
        <v>2298</v>
      </c>
      <c r="AI618" t="s">
        <v>1667</v>
      </c>
      <c r="AJ618" t="s">
        <v>2280</v>
      </c>
      <c r="AK618">
        <v>7</v>
      </c>
      <c r="AL618" t="s">
        <v>2281</v>
      </c>
      <c r="AO618" t="s">
        <v>2282</v>
      </c>
      <c r="AP618">
        <v>999</v>
      </c>
      <c r="AQ618" t="s">
        <v>2283</v>
      </c>
      <c r="AR618" t="s">
        <v>1668</v>
      </c>
    </row>
    <row r="619" spans="2:44" ht="15">
      <c r="B619" t="s">
        <v>41</v>
      </c>
      <c r="C619">
        <v>19242</v>
      </c>
      <c r="D619" s="6">
        <v>16085</v>
      </c>
      <c r="E619" t="s">
        <v>1056</v>
      </c>
      <c r="F619" t="s">
        <v>2299</v>
      </c>
      <c r="G619" t="s">
        <v>2300</v>
      </c>
      <c r="I619">
        <v>999</v>
      </c>
      <c r="J619" t="s">
        <v>1635</v>
      </c>
      <c r="K619">
        <v>999</v>
      </c>
      <c r="L619">
        <v>999</v>
      </c>
      <c r="M619">
        <v>999</v>
      </c>
      <c r="O619" t="s">
        <v>2273</v>
      </c>
      <c r="R619" s="6">
        <v>5.89</v>
      </c>
      <c r="S619" t="s">
        <v>2183</v>
      </c>
      <c r="T619" t="s">
        <v>1634</v>
      </c>
      <c r="U619">
        <v>999</v>
      </c>
      <c r="V619">
        <v>999</v>
      </c>
      <c r="W619" s="6">
        <v>0.31</v>
      </c>
      <c r="X619">
        <v>999</v>
      </c>
      <c r="Y619">
        <v>5</v>
      </c>
      <c r="Z619">
        <v>999</v>
      </c>
      <c r="AB619" t="s">
        <v>1616</v>
      </c>
      <c r="AC619">
        <v>10</v>
      </c>
      <c r="AD619" t="s">
        <v>1617</v>
      </c>
      <c r="AE619">
        <v>0</v>
      </c>
      <c r="AF619" t="s">
        <v>1666</v>
      </c>
      <c r="AG619" s="6">
        <v>0.86</v>
      </c>
      <c r="AH619" t="s">
        <v>2301</v>
      </c>
      <c r="AI619" t="s">
        <v>1667</v>
      </c>
      <c r="AJ619" t="s">
        <v>2280</v>
      </c>
      <c r="AK619">
        <v>7</v>
      </c>
      <c r="AL619" t="s">
        <v>2281</v>
      </c>
      <c r="AO619" t="s">
        <v>2282</v>
      </c>
      <c r="AP619">
        <v>999</v>
      </c>
      <c r="AQ619" t="s">
        <v>2283</v>
      </c>
      <c r="AR619" t="s">
        <v>1668</v>
      </c>
    </row>
    <row r="620" spans="2:44" ht="15">
      <c r="B620" t="s">
        <v>41</v>
      </c>
      <c r="C620">
        <v>19242</v>
      </c>
      <c r="D620" s="6">
        <v>16085</v>
      </c>
      <c r="E620" t="s">
        <v>1056</v>
      </c>
      <c r="F620" t="s">
        <v>2299</v>
      </c>
      <c r="G620" t="s">
        <v>2300</v>
      </c>
      <c r="I620">
        <v>999</v>
      </c>
      <c r="J620" t="s">
        <v>1635</v>
      </c>
      <c r="K620">
        <v>999</v>
      </c>
      <c r="L620">
        <v>999</v>
      </c>
      <c r="M620">
        <v>999</v>
      </c>
      <c r="O620" t="s">
        <v>2273</v>
      </c>
      <c r="R620" s="6">
        <v>3.49</v>
      </c>
      <c r="S620" t="s">
        <v>2183</v>
      </c>
      <c r="T620" t="s">
        <v>1634</v>
      </c>
      <c r="U620">
        <v>999</v>
      </c>
      <c r="V620">
        <v>999</v>
      </c>
      <c r="W620" s="6">
        <v>0.17</v>
      </c>
      <c r="X620">
        <v>999</v>
      </c>
      <c r="Y620">
        <v>5</v>
      </c>
      <c r="Z620">
        <v>999</v>
      </c>
      <c r="AB620" t="s">
        <v>1616</v>
      </c>
      <c r="AC620">
        <v>20</v>
      </c>
      <c r="AD620" t="s">
        <v>1617</v>
      </c>
      <c r="AE620">
        <v>10</v>
      </c>
      <c r="AF620" t="s">
        <v>1666</v>
      </c>
      <c r="AG620" s="6">
        <v>0.89</v>
      </c>
      <c r="AH620" t="s">
        <v>2301</v>
      </c>
      <c r="AI620" t="s">
        <v>1667</v>
      </c>
      <c r="AJ620" t="s">
        <v>2280</v>
      </c>
      <c r="AK620">
        <v>7</v>
      </c>
      <c r="AL620" t="s">
        <v>2281</v>
      </c>
      <c r="AO620" t="s">
        <v>2282</v>
      </c>
      <c r="AP620">
        <v>999</v>
      </c>
      <c r="AQ620" t="s">
        <v>2283</v>
      </c>
      <c r="AR620" t="s">
        <v>1668</v>
      </c>
    </row>
    <row r="621" spans="2:44" ht="15">
      <c r="B621" t="s">
        <v>41</v>
      </c>
      <c r="C621">
        <v>19242</v>
      </c>
      <c r="D621" s="6">
        <v>16085</v>
      </c>
      <c r="E621" t="s">
        <v>1056</v>
      </c>
      <c r="F621" t="s">
        <v>2299</v>
      </c>
      <c r="G621" t="s">
        <v>2300</v>
      </c>
      <c r="I621">
        <v>999</v>
      </c>
      <c r="J621" t="s">
        <v>1635</v>
      </c>
      <c r="K621">
        <v>999</v>
      </c>
      <c r="L621">
        <v>999</v>
      </c>
      <c r="M621">
        <v>999</v>
      </c>
      <c r="O621" t="s">
        <v>2273</v>
      </c>
      <c r="R621" s="6">
        <v>2.5299999999999998</v>
      </c>
      <c r="S621" t="s">
        <v>2183</v>
      </c>
      <c r="T621" t="s">
        <v>1634</v>
      </c>
      <c r="U621">
        <v>999</v>
      </c>
      <c r="V621">
        <v>999</v>
      </c>
      <c r="W621" s="6">
        <v>0.1</v>
      </c>
      <c r="X621">
        <v>999</v>
      </c>
      <c r="Y621">
        <v>5</v>
      </c>
      <c r="Z621">
        <v>999</v>
      </c>
      <c r="AB621" t="s">
        <v>1616</v>
      </c>
      <c r="AC621">
        <v>40</v>
      </c>
      <c r="AD621" t="s">
        <v>1617</v>
      </c>
      <c r="AE621">
        <v>20</v>
      </c>
      <c r="AF621" t="s">
        <v>1666</v>
      </c>
      <c r="AG621" s="6">
        <v>0.89</v>
      </c>
      <c r="AH621" t="s">
        <v>2301</v>
      </c>
      <c r="AI621" t="s">
        <v>1667</v>
      </c>
      <c r="AJ621" t="s">
        <v>2280</v>
      </c>
      <c r="AK621">
        <v>7</v>
      </c>
      <c r="AL621" t="s">
        <v>2281</v>
      </c>
      <c r="AO621" t="s">
        <v>2282</v>
      </c>
      <c r="AP621">
        <v>999</v>
      </c>
      <c r="AQ621" t="s">
        <v>2283</v>
      </c>
      <c r="AR621" t="s">
        <v>1668</v>
      </c>
    </row>
    <row r="622" spans="2:44" ht="15">
      <c r="B622" t="s">
        <v>41</v>
      </c>
      <c r="C622">
        <v>19242</v>
      </c>
      <c r="D622" s="6">
        <v>16085</v>
      </c>
      <c r="E622" t="s">
        <v>1056</v>
      </c>
      <c r="F622" t="s">
        <v>2299</v>
      </c>
      <c r="G622" t="s">
        <v>2300</v>
      </c>
      <c r="I622">
        <v>999</v>
      </c>
      <c r="J622" t="s">
        <v>1635</v>
      </c>
      <c r="K622">
        <v>999</v>
      </c>
      <c r="L622">
        <v>999</v>
      </c>
      <c r="M622">
        <v>999</v>
      </c>
      <c r="O622" t="s">
        <v>2273</v>
      </c>
      <c r="R622" s="6">
        <v>1.75</v>
      </c>
      <c r="S622" t="s">
        <v>2183</v>
      </c>
      <c r="T622" t="s">
        <v>1634</v>
      </c>
      <c r="U622">
        <v>999</v>
      </c>
      <c r="V622">
        <v>999</v>
      </c>
      <c r="W622" s="6">
        <v>0.03</v>
      </c>
      <c r="X622">
        <v>999</v>
      </c>
      <c r="Y622">
        <v>5</v>
      </c>
      <c r="Z622">
        <v>999</v>
      </c>
      <c r="AB622" t="s">
        <v>1616</v>
      </c>
      <c r="AC622">
        <v>70</v>
      </c>
      <c r="AD622" t="s">
        <v>1617</v>
      </c>
      <c r="AE622">
        <v>40</v>
      </c>
      <c r="AF622" t="s">
        <v>1666</v>
      </c>
      <c r="AG622" s="6">
        <v>0.94</v>
      </c>
      <c r="AH622" t="s">
        <v>2301</v>
      </c>
      <c r="AI622" t="s">
        <v>1667</v>
      </c>
      <c r="AJ622" t="s">
        <v>2280</v>
      </c>
      <c r="AK622">
        <v>7</v>
      </c>
      <c r="AL622" t="s">
        <v>2281</v>
      </c>
      <c r="AO622" t="s">
        <v>2282</v>
      </c>
      <c r="AP622">
        <v>999</v>
      </c>
      <c r="AQ622" t="s">
        <v>2283</v>
      </c>
      <c r="AR622" t="s">
        <v>1668</v>
      </c>
    </row>
    <row r="623" spans="2:44" ht="15">
      <c r="B623" t="s">
        <v>41</v>
      </c>
      <c r="C623">
        <v>19242</v>
      </c>
      <c r="D623" s="6">
        <v>16085</v>
      </c>
      <c r="E623" t="s">
        <v>1056</v>
      </c>
      <c r="F623" t="s">
        <v>2299</v>
      </c>
      <c r="G623" t="s">
        <v>2300</v>
      </c>
      <c r="I623">
        <v>999</v>
      </c>
      <c r="J623" t="s">
        <v>1635</v>
      </c>
      <c r="K623">
        <v>999</v>
      </c>
      <c r="L623">
        <v>999</v>
      </c>
      <c r="M623">
        <v>999</v>
      </c>
      <c r="O623" t="s">
        <v>2273</v>
      </c>
      <c r="R623" s="6">
        <v>1.17</v>
      </c>
      <c r="S623" t="s">
        <v>2183</v>
      </c>
      <c r="T623" t="s">
        <v>1634</v>
      </c>
      <c r="U623">
        <v>999</v>
      </c>
      <c r="V623">
        <v>999</v>
      </c>
      <c r="W623" s="6">
        <v>0.03</v>
      </c>
      <c r="X623">
        <v>999</v>
      </c>
      <c r="Y623">
        <v>5</v>
      </c>
      <c r="Z623">
        <v>999</v>
      </c>
      <c r="AB623" t="s">
        <v>1616</v>
      </c>
      <c r="AC623">
        <v>100</v>
      </c>
      <c r="AD623" t="s">
        <v>1617</v>
      </c>
      <c r="AE623">
        <v>70</v>
      </c>
      <c r="AF623" t="s">
        <v>1666</v>
      </c>
      <c r="AG623" s="6">
        <v>0.96</v>
      </c>
      <c r="AH623" t="s">
        <v>2301</v>
      </c>
      <c r="AI623" t="s">
        <v>1667</v>
      </c>
      <c r="AJ623" t="s">
        <v>2280</v>
      </c>
      <c r="AK623">
        <v>7</v>
      </c>
      <c r="AL623" t="s">
        <v>2281</v>
      </c>
      <c r="AO623" t="s">
        <v>2282</v>
      </c>
      <c r="AP623">
        <v>999</v>
      </c>
      <c r="AQ623" t="s">
        <v>2283</v>
      </c>
      <c r="AR623" t="s">
        <v>1668</v>
      </c>
    </row>
    <row r="624" spans="2:44" ht="15">
      <c r="B624" t="s">
        <v>41</v>
      </c>
      <c r="C624">
        <v>19236</v>
      </c>
      <c r="D624" s="6">
        <v>16085</v>
      </c>
      <c r="E624" t="s">
        <v>1048</v>
      </c>
      <c r="F624" t="s">
        <v>2302</v>
      </c>
      <c r="G624" t="s">
        <v>2303</v>
      </c>
      <c r="I624" t="s">
        <v>1635</v>
      </c>
      <c r="J624" t="s">
        <v>2304</v>
      </c>
      <c r="K624">
        <v>1</v>
      </c>
      <c r="L624">
        <v>999</v>
      </c>
      <c r="M624">
        <v>0</v>
      </c>
      <c r="O624" t="s">
        <v>2273</v>
      </c>
      <c r="R624" s="6">
        <v>4.54</v>
      </c>
      <c r="S624" t="s">
        <v>2183</v>
      </c>
      <c r="T624" t="s">
        <v>1634</v>
      </c>
      <c r="U624">
        <v>999</v>
      </c>
      <c r="V624">
        <v>999</v>
      </c>
      <c r="W624" s="6">
        <v>0.54</v>
      </c>
      <c r="X624">
        <v>999</v>
      </c>
      <c r="Y624">
        <v>5</v>
      </c>
      <c r="Z624">
        <v>0</v>
      </c>
      <c r="AB624" t="s">
        <v>1616</v>
      </c>
      <c r="AC624">
        <v>10</v>
      </c>
      <c r="AD624" t="s">
        <v>1617</v>
      </c>
      <c r="AE624">
        <v>0</v>
      </c>
      <c r="AF624" t="s">
        <v>1666</v>
      </c>
      <c r="AG624" s="6">
        <v>0.96</v>
      </c>
      <c r="AH624" t="s">
        <v>2305</v>
      </c>
      <c r="AI624" t="s">
        <v>1667</v>
      </c>
      <c r="AJ624" t="s">
        <v>2280</v>
      </c>
      <c r="AK624">
        <v>0</v>
      </c>
      <c r="AL624" t="s">
        <v>2281</v>
      </c>
      <c r="AO624" t="s">
        <v>2282</v>
      </c>
      <c r="AP624">
        <v>999</v>
      </c>
      <c r="AQ624" t="s">
        <v>2283</v>
      </c>
      <c r="AR624" t="s">
        <v>1668</v>
      </c>
    </row>
    <row r="625" spans="2:46" ht="15">
      <c r="B625" t="s">
        <v>41</v>
      </c>
      <c r="C625">
        <v>19236</v>
      </c>
      <c r="D625" s="6">
        <v>16085</v>
      </c>
      <c r="E625" t="s">
        <v>1048</v>
      </c>
      <c r="F625" t="s">
        <v>2302</v>
      </c>
      <c r="G625" t="s">
        <v>2303</v>
      </c>
      <c r="I625" t="s">
        <v>1635</v>
      </c>
      <c r="J625" t="s">
        <v>2304</v>
      </c>
      <c r="K625">
        <v>1</v>
      </c>
      <c r="L625">
        <v>999</v>
      </c>
      <c r="M625">
        <v>0</v>
      </c>
      <c r="O625" t="s">
        <v>2273</v>
      </c>
      <c r="R625" s="6">
        <v>4.45</v>
      </c>
      <c r="S625" t="s">
        <v>2183</v>
      </c>
      <c r="T625" t="s">
        <v>1634</v>
      </c>
      <c r="U625">
        <v>999</v>
      </c>
      <c r="V625">
        <v>999</v>
      </c>
      <c r="W625" s="6">
        <v>0.33</v>
      </c>
      <c r="X625">
        <v>999</v>
      </c>
      <c r="Y625">
        <v>5</v>
      </c>
      <c r="Z625">
        <v>0</v>
      </c>
      <c r="AB625" t="s">
        <v>1616</v>
      </c>
      <c r="AC625">
        <v>20</v>
      </c>
      <c r="AD625" t="s">
        <v>1617</v>
      </c>
      <c r="AE625">
        <v>10</v>
      </c>
      <c r="AF625" t="s">
        <v>1666</v>
      </c>
      <c r="AG625" s="6">
        <v>0.95</v>
      </c>
      <c r="AH625" t="s">
        <v>2305</v>
      </c>
      <c r="AI625" t="s">
        <v>1667</v>
      </c>
      <c r="AJ625" t="s">
        <v>2280</v>
      </c>
      <c r="AK625">
        <v>0</v>
      </c>
      <c r="AL625" t="s">
        <v>2281</v>
      </c>
      <c r="AO625" t="s">
        <v>2282</v>
      </c>
      <c r="AP625">
        <v>999</v>
      </c>
      <c r="AQ625" t="s">
        <v>2283</v>
      </c>
      <c r="AR625" t="s">
        <v>1668</v>
      </c>
    </row>
    <row r="626" spans="2:46" ht="15">
      <c r="B626" t="s">
        <v>41</v>
      </c>
      <c r="C626">
        <v>19236</v>
      </c>
      <c r="D626" s="6">
        <v>16085</v>
      </c>
      <c r="E626" t="s">
        <v>1048</v>
      </c>
      <c r="F626" t="s">
        <v>2302</v>
      </c>
      <c r="G626" t="s">
        <v>2303</v>
      </c>
      <c r="I626" t="s">
        <v>1635</v>
      </c>
      <c r="J626" t="s">
        <v>2304</v>
      </c>
      <c r="K626">
        <v>1</v>
      </c>
      <c r="L626">
        <v>999</v>
      </c>
      <c r="M626">
        <v>0</v>
      </c>
      <c r="O626" t="s">
        <v>2273</v>
      </c>
      <c r="R626" s="6">
        <v>3.07</v>
      </c>
      <c r="S626" t="s">
        <v>2183</v>
      </c>
      <c r="T626" t="s">
        <v>1634</v>
      </c>
      <c r="U626">
        <v>999</v>
      </c>
      <c r="V626">
        <v>999</v>
      </c>
      <c r="W626" s="6">
        <v>0.56000000000000005</v>
      </c>
      <c r="X626">
        <v>999</v>
      </c>
      <c r="Y626">
        <v>5</v>
      </c>
      <c r="Z626">
        <v>0</v>
      </c>
      <c r="AB626" t="s">
        <v>1616</v>
      </c>
      <c r="AC626">
        <v>40</v>
      </c>
      <c r="AD626" t="s">
        <v>1617</v>
      </c>
      <c r="AE626">
        <v>20</v>
      </c>
      <c r="AF626" t="s">
        <v>1666</v>
      </c>
      <c r="AG626" s="6">
        <v>1.04</v>
      </c>
      <c r="AH626" t="s">
        <v>2305</v>
      </c>
      <c r="AI626" t="s">
        <v>1667</v>
      </c>
      <c r="AJ626" t="s">
        <v>2280</v>
      </c>
      <c r="AK626">
        <v>0</v>
      </c>
      <c r="AL626" t="s">
        <v>2281</v>
      </c>
      <c r="AO626" t="s">
        <v>2282</v>
      </c>
      <c r="AP626">
        <v>999</v>
      </c>
      <c r="AQ626" t="s">
        <v>2283</v>
      </c>
      <c r="AR626" t="s">
        <v>1668</v>
      </c>
    </row>
    <row r="627" spans="2:46" ht="15">
      <c r="B627" t="s">
        <v>41</v>
      </c>
      <c r="C627">
        <v>19236</v>
      </c>
      <c r="D627" s="6">
        <v>16085</v>
      </c>
      <c r="E627" t="s">
        <v>1048</v>
      </c>
      <c r="F627" t="s">
        <v>2302</v>
      </c>
      <c r="G627" t="s">
        <v>2303</v>
      </c>
      <c r="I627" t="s">
        <v>1635</v>
      </c>
      <c r="J627" t="s">
        <v>2304</v>
      </c>
      <c r="K627">
        <v>1</v>
      </c>
      <c r="L627">
        <v>999</v>
      </c>
      <c r="M627">
        <v>0</v>
      </c>
      <c r="O627" t="s">
        <v>2273</v>
      </c>
      <c r="R627" s="6">
        <v>1.66</v>
      </c>
      <c r="S627" t="s">
        <v>2183</v>
      </c>
      <c r="T627" t="s">
        <v>1634</v>
      </c>
      <c r="U627">
        <v>999</v>
      </c>
      <c r="V627">
        <v>999</v>
      </c>
      <c r="W627" s="6">
        <v>0.27</v>
      </c>
      <c r="X627">
        <v>999</v>
      </c>
      <c r="Y627">
        <v>5</v>
      </c>
      <c r="Z627">
        <v>0</v>
      </c>
      <c r="AB627" t="s">
        <v>1616</v>
      </c>
      <c r="AC627">
        <v>70</v>
      </c>
      <c r="AD627" t="s">
        <v>1617</v>
      </c>
      <c r="AE627">
        <v>40</v>
      </c>
      <c r="AF627" t="s">
        <v>1666</v>
      </c>
      <c r="AG627" s="6">
        <v>1.05</v>
      </c>
      <c r="AH627" t="s">
        <v>2305</v>
      </c>
      <c r="AI627" t="s">
        <v>1667</v>
      </c>
      <c r="AJ627" t="s">
        <v>2280</v>
      </c>
      <c r="AK627">
        <v>0</v>
      </c>
      <c r="AL627" t="s">
        <v>2281</v>
      </c>
      <c r="AO627" t="s">
        <v>2282</v>
      </c>
      <c r="AP627">
        <v>999</v>
      </c>
      <c r="AQ627" t="s">
        <v>2283</v>
      </c>
      <c r="AR627" t="s">
        <v>1668</v>
      </c>
    </row>
    <row r="628" spans="2:46" ht="15">
      <c r="B628" t="s">
        <v>41</v>
      </c>
      <c r="C628">
        <v>19236</v>
      </c>
      <c r="D628" s="6">
        <v>16085</v>
      </c>
      <c r="E628" t="s">
        <v>1048</v>
      </c>
      <c r="F628" t="s">
        <v>2302</v>
      </c>
      <c r="G628" t="s">
        <v>2303</v>
      </c>
      <c r="I628" t="s">
        <v>1635</v>
      </c>
      <c r="J628" t="s">
        <v>2304</v>
      </c>
      <c r="K628">
        <v>1</v>
      </c>
      <c r="L628">
        <v>999</v>
      </c>
      <c r="M628">
        <v>0</v>
      </c>
      <c r="O628" t="s">
        <v>2273</v>
      </c>
      <c r="R628" s="6">
        <v>0.83</v>
      </c>
      <c r="S628" t="s">
        <v>2183</v>
      </c>
      <c r="T628" t="s">
        <v>1634</v>
      </c>
      <c r="U628">
        <v>999</v>
      </c>
      <c r="V628">
        <v>999</v>
      </c>
      <c r="W628" s="6">
        <v>0.25</v>
      </c>
      <c r="X628">
        <v>999</v>
      </c>
      <c r="Y628">
        <v>5</v>
      </c>
      <c r="Z628">
        <v>0</v>
      </c>
      <c r="AB628" t="s">
        <v>1616</v>
      </c>
      <c r="AC628">
        <v>100</v>
      </c>
      <c r="AD628" t="s">
        <v>1617</v>
      </c>
      <c r="AE628">
        <v>70</v>
      </c>
      <c r="AF628" t="s">
        <v>1666</v>
      </c>
      <c r="AG628" s="6">
        <v>1.1599999999999999</v>
      </c>
      <c r="AH628" t="s">
        <v>2305</v>
      </c>
      <c r="AI628" t="s">
        <v>1667</v>
      </c>
      <c r="AJ628" t="s">
        <v>2280</v>
      </c>
      <c r="AK628">
        <v>0</v>
      </c>
      <c r="AL628" t="s">
        <v>2281</v>
      </c>
      <c r="AO628" t="s">
        <v>2282</v>
      </c>
      <c r="AP628">
        <v>999</v>
      </c>
      <c r="AQ628" t="s">
        <v>2283</v>
      </c>
      <c r="AR628" t="s">
        <v>1668</v>
      </c>
    </row>
    <row r="629" spans="2:46" ht="15">
      <c r="B629" t="s">
        <v>41</v>
      </c>
      <c r="C629">
        <v>19291</v>
      </c>
      <c r="D629" s="6">
        <v>16106</v>
      </c>
      <c r="E629" t="s">
        <v>1067</v>
      </c>
      <c r="F629">
        <v>12964</v>
      </c>
      <c r="G629" t="s">
        <v>2306</v>
      </c>
      <c r="H629" s="4" t="s">
        <v>2307</v>
      </c>
      <c r="I629" t="s">
        <v>2308</v>
      </c>
      <c r="J629" t="s">
        <v>1847</v>
      </c>
      <c r="K629">
        <v>999</v>
      </c>
      <c r="L629">
        <v>999</v>
      </c>
      <c r="O629" t="s">
        <v>2015</v>
      </c>
      <c r="R629" s="6">
        <v>34.4</v>
      </c>
      <c r="S629" t="s">
        <v>2309</v>
      </c>
      <c r="T629" t="s">
        <v>1634</v>
      </c>
      <c r="U629">
        <v>999</v>
      </c>
      <c r="V629">
        <v>999</v>
      </c>
      <c r="W629" s="6">
        <v>1.8</v>
      </c>
      <c r="X629">
        <v>999</v>
      </c>
      <c r="Y629">
        <v>4</v>
      </c>
      <c r="Z629">
        <v>999</v>
      </c>
      <c r="AB629" t="s">
        <v>1616</v>
      </c>
      <c r="AC629">
        <v>10</v>
      </c>
      <c r="AD629" t="s">
        <v>1617</v>
      </c>
      <c r="AE629">
        <v>0</v>
      </c>
      <c r="AF629" t="s">
        <v>1666</v>
      </c>
      <c r="AG629">
        <v>1.21</v>
      </c>
      <c r="AH629">
        <v>999</v>
      </c>
      <c r="AI629" t="s">
        <v>1669</v>
      </c>
      <c r="AJ629" t="s">
        <v>2310</v>
      </c>
      <c r="AK629">
        <v>1</v>
      </c>
      <c r="AL629" t="s">
        <v>710</v>
      </c>
      <c r="AM629">
        <v>999</v>
      </c>
      <c r="AN629" t="s">
        <v>2311</v>
      </c>
      <c r="AO629" t="s">
        <v>2312</v>
      </c>
      <c r="AP629">
        <v>999</v>
      </c>
      <c r="AQ629">
        <v>999</v>
      </c>
      <c r="AR629" t="s">
        <v>1668</v>
      </c>
    </row>
    <row r="630" spans="2:46" ht="15">
      <c r="B630" t="s">
        <v>41</v>
      </c>
      <c r="C630">
        <v>19291</v>
      </c>
      <c r="D630" s="6">
        <v>16106</v>
      </c>
      <c r="E630" t="s">
        <v>1067</v>
      </c>
      <c r="F630">
        <v>12964</v>
      </c>
      <c r="G630" t="s">
        <v>2306</v>
      </c>
      <c r="H630" s="4" t="s">
        <v>2307</v>
      </c>
      <c r="I630" t="s">
        <v>2308</v>
      </c>
      <c r="J630" t="s">
        <v>1847</v>
      </c>
      <c r="K630">
        <v>999</v>
      </c>
      <c r="L630">
        <v>999</v>
      </c>
      <c r="O630" t="s">
        <v>2015</v>
      </c>
      <c r="R630" s="6">
        <v>19.899999999999999</v>
      </c>
      <c r="S630" t="s">
        <v>2309</v>
      </c>
      <c r="T630" t="s">
        <v>1634</v>
      </c>
      <c r="U630">
        <v>999</v>
      </c>
      <c r="V630">
        <v>999</v>
      </c>
      <c r="W630" s="6">
        <v>0.1</v>
      </c>
      <c r="X630">
        <v>999</v>
      </c>
      <c r="Y630">
        <v>4</v>
      </c>
      <c r="Z630">
        <v>999</v>
      </c>
      <c r="AB630" t="s">
        <v>1616</v>
      </c>
      <c r="AC630">
        <v>20</v>
      </c>
      <c r="AD630" t="s">
        <v>1617</v>
      </c>
      <c r="AE630">
        <v>10</v>
      </c>
      <c r="AF630" t="s">
        <v>1666</v>
      </c>
      <c r="AG630">
        <v>1.21</v>
      </c>
      <c r="AH630">
        <v>999</v>
      </c>
      <c r="AI630" t="s">
        <v>1669</v>
      </c>
      <c r="AJ630" t="s">
        <v>2310</v>
      </c>
      <c r="AK630">
        <v>1</v>
      </c>
      <c r="AL630" t="s">
        <v>710</v>
      </c>
      <c r="AM630">
        <v>999</v>
      </c>
      <c r="AN630" t="s">
        <v>2311</v>
      </c>
      <c r="AO630" t="s">
        <v>2312</v>
      </c>
      <c r="AP630">
        <v>999</v>
      </c>
      <c r="AQ630">
        <v>999</v>
      </c>
      <c r="AR630" t="s">
        <v>1668</v>
      </c>
    </row>
    <row r="631" spans="2:46" ht="15">
      <c r="B631" t="s">
        <v>41</v>
      </c>
      <c r="C631">
        <v>19290</v>
      </c>
      <c r="D631" s="6">
        <v>16106</v>
      </c>
      <c r="E631" t="s">
        <v>1066</v>
      </c>
      <c r="F631">
        <v>12963</v>
      </c>
      <c r="G631" t="s">
        <v>2313</v>
      </c>
      <c r="H631" s="4" t="s">
        <v>2314</v>
      </c>
      <c r="I631" t="s">
        <v>2315</v>
      </c>
      <c r="J631" t="s">
        <v>1635</v>
      </c>
      <c r="K631">
        <v>999</v>
      </c>
      <c r="L631">
        <v>999</v>
      </c>
      <c r="O631" t="s">
        <v>2015</v>
      </c>
      <c r="R631" s="6">
        <v>65.099999999999994</v>
      </c>
      <c r="S631" t="s">
        <v>2309</v>
      </c>
      <c r="T631" t="s">
        <v>1634</v>
      </c>
      <c r="U631">
        <v>999</v>
      </c>
      <c r="V631">
        <v>999</v>
      </c>
      <c r="W631" s="6">
        <v>16.5</v>
      </c>
      <c r="X631">
        <v>999</v>
      </c>
      <c r="Y631">
        <v>4</v>
      </c>
      <c r="Z631">
        <v>999</v>
      </c>
      <c r="AB631" t="s">
        <v>1616</v>
      </c>
      <c r="AC631">
        <v>10</v>
      </c>
      <c r="AD631" t="s">
        <v>1617</v>
      </c>
      <c r="AE631">
        <v>0</v>
      </c>
      <c r="AF631" t="s">
        <v>1666</v>
      </c>
      <c r="AG631">
        <v>1.02</v>
      </c>
      <c r="AH631">
        <v>999</v>
      </c>
      <c r="AI631" t="s">
        <v>1669</v>
      </c>
      <c r="AJ631" t="s">
        <v>2316</v>
      </c>
      <c r="AK631">
        <v>999</v>
      </c>
      <c r="AL631" t="s">
        <v>2317</v>
      </c>
      <c r="AM631">
        <v>999</v>
      </c>
      <c r="AN631" t="s">
        <v>2311</v>
      </c>
      <c r="AO631" t="s">
        <v>2312</v>
      </c>
      <c r="AP631">
        <v>999</v>
      </c>
      <c r="AQ631" s="7" t="s">
        <v>2318</v>
      </c>
      <c r="AR631" t="s">
        <v>1668</v>
      </c>
      <c r="AT631" t="s">
        <v>2319</v>
      </c>
    </row>
    <row r="632" spans="2:46" ht="15">
      <c r="B632" t="s">
        <v>41</v>
      </c>
      <c r="C632">
        <v>19290</v>
      </c>
      <c r="D632" s="6">
        <v>16106</v>
      </c>
      <c r="E632" t="s">
        <v>1066</v>
      </c>
      <c r="F632">
        <v>12963</v>
      </c>
      <c r="G632" t="s">
        <v>2313</v>
      </c>
      <c r="H632" s="4" t="s">
        <v>2314</v>
      </c>
      <c r="I632" t="s">
        <v>2315</v>
      </c>
      <c r="J632" t="s">
        <v>1635</v>
      </c>
      <c r="K632">
        <v>999</v>
      </c>
      <c r="L632">
        <v>999</v>
      </c>
      <c r="O632" t="s">
        <v>2015</v>
      </c>
      <c r="R632" s="6">
        <v>55.5</v>
      </c>
      <c r="S632" t="s">
        <v>2309</v>
      </c>
      <c r="T632" t="s">
        <v>1634</v>
      </c>
      <c r="U632">
        <v>999</v>
      </c>
      <c r="V632">
        <v>999</v>
      </c>
      <c r="W632" s="6">
        <v>8.6999999999999993</v>
      </c>
      <c r="X632">
        <v>999</v>
      </c>
      <c r="Y632">
        <v>4</v>
      </c>
      <c r="Z632">
        <v>999</v>
      </c>
      <c r="AB632" t="s">
        <v>1616</v>
      </c>
      <c r="AC632">
        <v>20</v>
      </c>
      <c r="AD632" t="s">
        <v>1617</v>
      </c>
      <c r="AE632">
        <v>10</v>
      </c>
      <c r="AF632" t="s">
        <v>1666</v>
      </c>
      <c r="AG632">
        <v>1.02</v>
      </c>
      <c r="AH632">
        <v>999</v>
      </c>
      <c r="AI632" t="s">
        <v>1669</v>
      </c>
      <c r="AJ632" t="s">
        <v>2316</v>
      </c>
      <c r="AK632">
        <v>999</v>
      </c>
      <c r="AL632" t="s">
        <v>2317</v>
      </c>
      <c r="AM632">
        <v>999</v>
      </c>
      <c r="AN632" t="s">
        <v>2311</v>
      </c>
      <c r="AO632" t="s">
        <v>2312</v>
      </c>
      <c r="AP632">
        <v>999</v>
      </c>
      <c r="AQ632" s="7" t="s">
        <v>2318</v>
      </c>
      <c r="AR632" t="s">
        <v>1668</v>
      </c>
      <c r="AT632" t="s">
        <v>2319</v>
      </c>
    </row>
    <row r="633" spans="2:46" ht="15">
      <c r="B633" t="s">
        <v>41</v>
      </c>
      <c r="C633" t="s">
        <v>1069</v>
      </c>
      <c r="D633">
        <v>16115</v>
      </c>
      <c r="E633" t="s">
        <v>2320</v>
      </c>
      <c r="F633">
        <v>9821</v>
      </c>
      <c r="I633" t="s">
        <v>2321</v>
      </c>
      <c r="J633" t="s">
        <v>1602</v>
      </c>
      <c r="K633">
        <v>0</v>
      </c>
      <c r="L633">
        <v>2015</v>
      </c>
      <c r="M633">
        <v>0</v>
      </c>
      <c r="N633">
        <v>999</v>
      </c>
      <c r="O633" t="s">
        <v>1647</v>
      </c>
      <c r="R633">
        <v>0</v>
      </c>
      <c r="S633" t="s">
        <v>1625</v>
      </c>
      <c r="T633" t="s">
        <v>2322</v>
      </c>
      <c r="U633">
        <v>999</v>
      </c>
      <c r="V633">
        <v>999</v>
      </c>
      <c r="W633">
        <v>999</v>
      </c>
      <c r="X633">
        <v>999</v>
      </c>
      <c r="Y633">
        <v>1</v>
      </c>
      <c r="Z633">
        <v>1248</v>
      </c>
      <c r="AA633" t="s">
        <v>1606</v>
      </c>
      <c r="AB633" t="s">
        <v>1627</v>
      </c>
      <c r="AC633">
        <v>5</v>
      </c>
      <c r="AD633">
        <v>999</v>
      </c>
      <c r="AE633">
        <v>999</v>
      </c>
      <c r="AF633">
        <v>999</v>
      </c>
      <c r="AG633">
        <v>999</v>
      </c>
      <c r="AH633" t="s">
        <v>2323</v>
      </c>
      <c r="AI633" t="s">
        <v>1859</v>
      </c>
      <c r="AJ633" t="s">
        <v>2324</v>
      </c>
      <c r="AK633">
        <v>999</v>
      </c>
      <c r="AL633" t="s">
        <v>1701</v>
      </c>
      <c r="AM633">
        <v>999</v>
      </c>
      <c r="AN633" t="s">
        <v>2325</v>
      </c>
      <c r="AO633" t="s">
        <v>1651</v>
      </c>
      <c r="AP633" t="s">
        <v>1651</v>
      </c>
      <c r="AQ633">
        <v>999</v>
      </c>
      <c r="AR633" t="s">
        <v>2326</v>
      </c>
      <c r="AT633" t="s">
        <v>2327</v>
      </c>
    </row>
    <row r="634" spans="2:46" ht="15">
      <c r="B634" t="s">
        <v>41</v>
      </c>
      <c r="C634" t="s">
        <v>2328</v>
      </c>
      <c r="D634">
        <v>16115</v>
      </c>
      <c r="E634" t="s">
        <v>2320</v>
      </c>
      <c r="F634">
        <v>9822</v>
      </c>
      <c r="I634" t="s">
        <v>2321</v>
      </c>
      <c r="J634" t="s">
        <v>1602</v>
      </c>
      <c r="K634">
        <v>2</v>
      </c>
      <c r="L634">
        <v>2015</v>
      </c>
      <c r="M634">
        <v>2</v>
      </c>
      <c r="N634">
        <v>999</v>
      </c>
      <c r="O634" t="s">
        <v>1647</v>
      </c>
      <c r="R634">
        <v>0.2</v>
      </c>
      <c r="S634" t="s">
        <v>1625</v>
      </c>
      <c r="T634" t="s">
        <v>2322</v>
      </c>
      <c r="U634">
        <v>999</v>
      </c>
      <c r="V634">
        <v>999</v>
      </c>
      <c r="W634">
        <v>999</v>
      </c>
      <c r="X634">
        <v>999</v>
      </c>
      <c r="Y634">
        <v>1</v>
      </c>
      <c r="Z634">
        <v>1248</v>
      </c>
      <c r="AA634" t="s">
        <v>1606</v>
      </c>
      <c r="AB634" t="s">
        <v>1627</v>
      </c>
      <c r="AC634">
        <v>5</v>
      </c>
      <c r="AD634">
        <v>999</v>
      </c>
      <c r="AE634">
        <v>999</v>
      </c>
      <c r="AF634">
        <v>999</v>
      </c>
      <c r="AG634">
        <v>999</v>
      </c>
      <c r="AH634" t="s">
        <v>2329</v>
      </c>
      <c r="AI634" t="s">
        <v>1859</v>
      </c>
      <c r="AJ634" t="s">
        <v>2324</v>
      </c>
      <c r="AK634">
        <v>999</v>
      </c>
      <c r="AL634" t="s">
        <v>1701</v>
      </c>
      <c r="AM634">
        <v>999</v>
      </c>
      <c r="AN634" t="s">
        <v>2325</v>
      </c>
      <c r="AO634" t="s">
        <v>1651</v>
      </c>
      <c r="AP634" t="s">
        <v>1651</v>
      </c>
      <c r="AQ634">
        <v>999</v>
      </c>
      <c r="AR634" t="s">
        <v>2326</v>
      </c>
      <c r="AT634" t="s">
        <v>2327</v>
      </c>
    </row>
    <row r="635" spans="2:46" ht="15">
      <c r="B635" t="s">
        <v>41</v>
      </c>
      <c r="C635" t="s">
        <v>2330</v>
      </c>
      <c r="D635">
        <v>16115</v>
      </c>
      <c r="E635" t="s">
        <v>2320</v>
      </c>
      <c r="F635">
        <v>9823</v>
      </c>
      <c r="I635" t="s">
        <v>2321</v>
      </c>
      <c r="J635" t="s">
        <v>1602</v>
      </c>
      <c r="K635">
        <v>7</v>
      </c>
      <c r="L635">
        <v>2015</v>
      </c>
      <c r="M635">
        <v>7</v>
      </c>
      <c r="N635">
        <v>999</v>
      </c>
      <c r="O635" t="s">
        <v>1647</v>
      </c>
      <c r="R635">
        <v>3.5</v>
      </c>
      <c r="S635" t="s">
        <v>1625</v>
      </c>
      <c r="T635" t="s">
        <v>2322</v>
      </c>
      <c r="U635">
        <v>999</v>
      </c>
      <c r="V635">
        <v>999</v>
      </c>
      <c r="W635">
        <v>999</v>
      </c>
      <c r="X635">
        <v>999</v>
      </c>
      <c r="Y635">
        <v>1</v>
      </c>
      <c r="Z635">
        <v>1248</v>
      </c>
      <c r="AA635" t="s">
        <v>1606</v>
      </c>
      <c r="AB635" t="s">
        <v>1627</v>
      </c>
      <c r="AC635">
        <v>5</v>
      </c>
      <c r="AD635">
        <v>999</v>
      </c>
      <c r="AE635">
        <v>999</v>
      </c>
      <c r="AF635">
        <v>999</v>
      </c>
      <c r="AG635">
        <v>999</v>
      </c>
      <c r="AH635" t="s">
        <v>2331</v>
      </c>
      <c r="AI635" t="s">
        <v>1859</v>
      </c>
      <c r="AJ635" t="s">
        <v>2324</v>
      </c>
      <c r="AK635">
        <v>999</v>
      </c>
      <c r="AL635" t="s">
        <v>1701</v>
      </c>
      <c r="AM635">
        <v>999</v>
      </c>
      <c r="AN635" t="s">
        <v>2325</v>
      </c>
      <c r="AO635" t="s">
        <v>1651</v>
      </c>
      <c r="AP635" t="s">
        <v>1651</v>
      </c>
      <c r="AQ635">
        <v>999</v>
      </c>
      <c r="AR635" t="s">
        <v>2326</v>
      </c>
      <c r="AT635" t="s">
        <v>2327</v>
      </c>
    </row>
    <row r="636" spans="2:46" ht="15">
      <c r="B636" t="s">
        <v>41</v>
      </c>
      <c r="C636" t="s">
        <v>2332</v>
      </c>
      <c r="D636">
        <v>16115</v>
      </c>
      <c r="E636" t="s">
        <v>2320</v>
      </c>
      <c r="F636">
        <v>9824</v>
      </c>
      <c r="I636" t="s">
        <v>2321</v>
      </c>
      <c r="J636" t="s">
        <v>1602</v>
      </c>
      <c r="K636">
        <v>10</v>
      </c>
      <c r="L636">
        <v>2015</v>
      </c>
      <c r="M636">
        <v>10</v>
      </c>
      <c r="N636">
        <v>999</v>
      </c>
      <c r="O636" t="s">
        <v>1647</v>
      </c>
      <c r="R636">
        <v>3.7</v>
      </c>
      <c r="S636" t="s">
        <v>1625</v>
      </c>
      <c r="T636" t="s">
        <v>2322</v>
      </c>
      <c r="U636">
        <v>999</v>
      </c>
      <c r="V636">
        <v>999</v>
      </c>
      <c r="W636">
        <v>999</v>
      </c>
      <c r="X636">
        <v>999</v>
      </c>
      <c r="Y636">
        <v>1</v>
      </c>
      <c r="Z636">
        <v>1248</v>
      </c>
      <c r="AA636" t="s">
        <v>1606</v>
      </c>
      <c r="AB636" t="s">
        <v>1627</v>
      </c>
      <c r="AC636">
        <v>5</v>
      </c>
      <c r="AD636">
        <v>999</v>
      </c>
      <c r="AE636">
        <v>999</v>
      </c>
      <c r="AF636">
        <v>999</v>
      </c>
      <c r="AG636">
        <v>999</v>
      </c>
      <c r="AH636" t="s">
        <v>2333</v>
      </c>
      <c r="AI636" t="s">
        <v>1859</v>
      </c>
      <c r="AJ636" t="s">
        <v>2324</v>
      </c>
      <c r="AK636">
        <v>999</v>
      </c>
      <c r="AL636" t="s">
        <v>1701</v>
      </c>
      <c r="AM636">
        <v>999</v>
      </c>
      <c r="AN636" t="s">
        <v>2325</v>
      </c>
      <c r="AO636" t="s">
        <v>1651</v>
      </c>
      <c r="AP636" t="s">
        <v>1651</v>
      </c>
      <c r="AQ636">
        <v>999</v>
      </c>
      <c r="AR636" t="s">
        <v>2326</v>
      </c>
      <c r="AT636" t="s">
        <v>2327</v>
      </c>
    </row>
    <row r="637" spans="2:46" ht="15">
      <c r="B637" t="s">
        <v>41</v>
      </c>
      <c r="C637" t="s">
        <v>1069</v>
      </c>
      <c r="D637">
        <v>16115</v>
      </c>
      <c r="E637" t="s">
        <v>2320</v>
      </c>
      <c r="F637">
        <v>9825</v>
      </c>
      <c r="I637" t="s">
        <v>2321</v>
      </c>
      <c r="J637" t="s">
        <v>1602</v>
      </c>
      <c r="K637">
        <v>12</v>
      </c>
      <c r="L637">
        <v>2015</v>
      </c>
      <c r="M637">
        <v>12</v>
      </c>
      <c r="N637">
        <v>999</v>
      </c>
      <c r="O637" t="s">
        <v>1647</v>
      </c>
      <c r="R637">
        <v>2.7</v>
      </c>
      <c r="S637" t="s">
        <v>1625</v>
      </c>
      <c r="T637" t="s">
        <v>2322</v>
      </c>
      <c r="U637">
        <v>999</v>
      </c>
      <c r="V637">
        <v>999</v>
      </c>
      <c r="W637">
        <v>999</v>
      </c>
      <c r="X637">
        <v>999</v>
      </c>
      <c r="Y637">
        <v>1</v>
      </c>
      <c r="Z637">
        <v>1248</v>
      </c>
      <c r="AA637" t="s">
        <v>1606</v>
      </c>
      <c r="AB637" t="s">
        <v>1627</v>
      </c>
      <c r="AC637">
        <v>5</v>
      </c>
      <c r="AD637">
        <v>999</v>
      </c>
      <c r="AE637">
        <v>999</v>
      </c>
      <c r="AF637">
        <v>999</v>
      </c>
      <c r="AG637">
        <v>999</v>
      </c>
      <c r="AH637" t="s">
        <v>2334</v>
      </c>
      <c r="AI637" t="s">
        <v>1859</v>
      </c>
      <c r="AJ637" t="s">
        <v>2324</v>
      </c>
      <c r="AK637">
        <v>999</v>
      </c>
      <c r="AL637" t="s">
        <v>1701</v>
      </c>
      <c r="AM637">
        <v>999</v>
      </c>
      <c r="AN637" t="s">
        <v>2325</v>
      </c>
      <c r="AO637" t="s">
        <v>1651</v>
      </c>
      <c r="AP637" t="s">
        <v>1651</v>
      </c>
      <c r="AQ637">
        <v>999</v>
      </c>
      <c r="AR637" t="s">
        <v>2326</v>
      </c>
      <c r="AT637" t="s">
        <v>2327</v>
      </c>
    </row>
    <row r="638" spans="2:46" ht="15">
      <c r="B638" t="s">
        <v>41</v>
      </c>
      <c r="C638" t="s">
        <v>2328</v>
      </c>
      <c r="D638">
        <v>16115</v>
      </c>
      <c r="E638" t="s">
        <v>2320</v>
      </c>
      <c r="F638">
        <v>9826</v>
      </c>
      <c r="I638" t="s">
        <v>2321</v>
      </c>
      <c r="J638" t="s">
        <v>1602</v>
      </c>
      <c r="K638">
        <v>15</v>
      </c>
      <c r="L638">
        <v>2015</v>
      </c>
      <c r="M638">
        <v>15</v>
      </c>
      <c r="N638">
        <v>999</v>
      </c>
      <c r="O638" t="s">
        <v>1647</v>
      </c>
      <c r="R638">
        <v>7</v>
      </c>
      <c r="S638" t="s">
        <v>1625</v>
      </c>
      <c r="T638" t="s">
        <v>2322</v>
      </c>
      <c r="U638">
        <v>999</v>
      </c>
      <c r="V638">
        <v>999</v>
      </c>
      <c r="W638">
        <v>999</v>
      </c>
      <c r="X638">
        <v>999</v>
      </c>
      <c r="Y638">
        <v>1</v>
      </c>
      <c r="Z638">
        <v>1248</v>
      </c>
      <c r="AA638" t="s">
        <v>1606</v>
      </c>
      <c r="AB638" t="s">
        <v>1627</v>
      </c>
      <c r="AC638">
        <v>5</v>
      </c>
      <c r="AD638">
        <v>999</v>
      </c>
      <c r="AE638">
        <v>999</v>
      </c>
      <c r="AF638">
        <v>999</v>
      </c>
      <c r="AG638">
        <v>999</v>
      </c>
      <c r="AH638" t="s">
        <v>2335</v>
      </c>
      <c r="AI638" t="s">
        <v>1859</v>
      </c>
      <c r="AJ638" t="s">
        <v>2324</v>
      </c>
      <c r="AK638">
        <v>999</v>
      </c>
      <c r="AL638" t="s">
        <v>1701</v>
      </c>
      <c r="AM638">
        <v>999</v>
      </c>
      <c r="AN638" t="s">
        <v>2325</v>
      </c>
      <c r="AO638" t="s">
        <v>1651</v>
      </c>
      <c r="AP638" t="s">
        <v>1651</v>
      </c>
      <c r="AQ638">
        <v>999</v>
      </c>
      <c r="AR638" t="s">
        <v>2326</v>
      </c>
      <c r="AT638" t="s">
        <v>2327</v>
      </c>
    </row>
    <row r="639" spans="2:46" ht="15">
      <c r="B639" t="s">
        <v>41</v>
      </c>
      <c r="C639" t="s">
        <v>2330</v>
      </c>
      <c r="D639">
        <v>16115</v>
      </c>
      <c r="E639" t="s">
        <v>2320</v>
      </c>
      <c r="F639">
        <v>9827</v>
      </c>
      <c r="I639" t="s">
        <v>2321</v>
      </c>
      <c r="J639" t="s">
        <v>1602</v>
      </c>
      <c r="K639">
        <v>20</v>
      </c>
      <c r="L639">
        <v>2015</v>
      </c>
      <c r="M639">
        <v>20</v>
      </c>
      <c r="N639">
        <v>999</v>
      </c>
      <c r="O639" t="s">
        <v>1647</v>
      </c>
      <c r="R639">
        <v>9.3000000000000007</v>
      </c>
      <c r="S639" t="s">
        <v>1625</v>
      </c>
      <c r="T639" t="s">
        <v>2322</v>
      </c>
      <c r="U639">
        <v>999</v>
      </c>
      <c r="V639">
        <v>999</v>
      </c>
      <c r="W639">
        <v>999</v>
      </c>
      <c r="X639">
        <v>999</v>
      </c>
      <c r="Y639">
        <v>1</v>
      </c>
      <c r="Z639">
        <v>1248</v>
      </c>
      <c r="AA639" t="s">
        <v>1606</v>
      </c>
      <c r="AB639" t="s">
        <v>1627</v>
      </c>
      <c r="AC639">
        <v>5</v>
      </c>
      <c r="AD639">
        <v>999</v>
      </c>
      <c r="AE639">
        <v>999</v>
      </c>
      <c r="AF639">
        <v>999</v>
      </c>
      <c r="AG639">
        <v>999</v>
      </c>
      <c r="AH639" t="s">
        <v>2336</v>
      </c>
      <c r="AI639" t="s">
        <v>1859</v>
      </c>
      <c r="AJ639" t="s">
        <v>2324</v>
      </c>
      <c r="AK639">
        <v>999</v>
      </c>
      <c r="AL639" t="s">
        <v>1701</v>
      </c>
      <c r="AM639">
        <v>999</v>
      </c>
      <c r="AN639" t="s">
        <v>2325</v>
      </c>
      <c r="AO639" t="s">
        <v>1651</v>
      </c>
      <c r="AP639" t="s">
        <v>1651</v>
      </c>
      <c r="AQ639">
        <v>999</v>
      </c>
      <c r="AR639" t="s">
        <v>2326</v>
      </c>
      <c r="AT639" t="s">
        <v>2327</v>
      </c>
    </row>
    <row r="640" spans="2:46" ht="15">
      <c r="B640" t="s">
        <v>41</v>
      </c>
      <c r="C640" t="s">
        <v>2332</v>
      </c>
      <c r="D640">
        <v>16115</v>
      </c>
      <c r="E640" t="s">
        <v>2320</v>
      </c>
      <c r="F640">
        <v>9828</v>
      </c>
      <c r="I640" t="s">
        <v>2321</v>
      </c>
      <c r="J640" t="s">
        <v>1602</v>
      </c>
      <c r="K640">
        <v>23</v>
      </c>
      <c r="L640">
        <v>2015</v>
      </c>
      <c r="M640">
        <v>23</v>
      </c>
      <c r="N640">
        <v>999</v>
      </c>
      <c r="O640" t="s">
        <v>1647</v>
      </c>
      <c r="R640">
        <v>2.2999999999999998</v>
      </c>
      <c r="S640" t="s">
        <v>1625</v>
      </c>
      <c r="T640" t="s">
        <v>2322</v>
      </c>
      <c r="U640">
        <v>999</v>
      </c>
      <c r="V640">
        <v>999</v>
      </c>
      <c r="W640">
        <v>999</v>
      </c>
      <c r="X640">
        <v>999</v>
      </c>
      <c r="Y640">
        <v>1</v>
      </c>
      <c r="Z640">
        <v>1248</v>
      </c>
      <c r="AA640" t="s">
        <v>1606</v>
      </c>
      <c r="AB640" t="s">
        <v>1627</v>
      </c>
      <c r="AC640">
        <v>5</v>
      </c>
      <c r="AD640">
        <v>999</v>
      </c>
      <c r="AE640">
        <v>999</v>
      </c>
      <c r="AF640">
        <v>999</v>
      </c>
      <c r="AG640">
        <v>999</v>
      </c>
      <c r="AH640" t="s">
        <v>2337</v>
      </c>
      <c r="AI640" t="s">
        <v>1859</v>
      </c>
      <c r="AJ640" t="s">
        <v>2324</v>
      </c>
      <c r="AK640">
        <v>999</v>
      </c>
      <c r="AL640" t="s">
        <v>1701</v>
      </c>
      <c r="AM640">
        <v>999</v>
      </c>
      <c r="AN640" t="s">
        <v>2325</v>
      </c>
      <c r="AO640" t="s">
        <v>1651</v>
      </c>
      <c r="AP640" t="s">
        <v>1651</v>
      </c>
      <c r="AQ640">
        <v>999</v>
      </c>
      <c r="AR640" t="s">
        <v>2326</v>
      </c>
      <c r="AT640" t="s">
        <v>2327</v>
      </c>
    </row>
    <row r="641" spans="2:46" ht="15">
      <c r="B641" t="s">
        <v>41</v>
      </c>
      <c r="C641" t="s">
        <v>1069</v>
      </c>
      <c r="D641">
        <v>16115</v>
      </c>
      <c r="E641" t="s">
        <v>2320</v>
      </c>
      <c r="F641">
        <v>9829</v>
      </c>
      <c r="I641" t="s">
        <v>2321</v>
      </c>
      <c r="J641" t="s">
        <v>1602</v>
      </c>
      <c r="K641">
        <v>31</v>
      </c>
      <c r="L641">
        <v>2015</v>
      </c>
      <c r="M641">
        <v>31</v>
      </c>
      <c r="N641">
        <v>999</v>
      </c>
      <c r="O641" t="s">
        <v>1647</v>
      </c>
      <c r="R641">
        <v>6.5</v>
      </c>
      <c r="S641" t="s">
        <v>1625</v>
      </c>
      <c r="T641" t="s">
        <v>2322</v>
      </c>
      <c r="U641">
        <v>999</v>
      </c>
      <c r="V641">
        <v>999</v>
      </c>
      <c r="W641">
        <v>999</v>
      </c>
      <c r="X641">
        <v>999</v>
      </c>
      <c r="Y641">
        <v>1</v>
      </c>
      <c r="Z641">
        <v>1248</v>
      </c>
      <c r="AA641" t="s">
        <v>1606</v>
      </c>
      <c r="AB641" t="s">
        <v>1627</v>
      </c>
      <c r="AC641">
        <v>5</v>
      </c>
      <c r="AD641">
        <v>999</v>
      </c>
      <c r="AE641">
        <v>999</v>
      </c>
      <c r="AF641">
        <v>999</v>
      </c>
      <c r="AG641">
        <v>999</v>
      </c>
      <c r="AH641" t="s">
        <v>2338</v>
      </c>
      <c r="AI641" t="s">
        <v>1859</v>
      </c>
      <c r="AJ641" t="s">
        <v>2324</v>
      </c>
      <c r="AK641">
        <v>999</v>
      </c>
      <c r="AL641" t="s">
        <v>1701</v>
      </c>
      <c r="AM641">
        <v>999</v>
      </c>
      <c r="AN641" t="s">
        <v>2325</v>
      </c>
      <c r="AO641" t="s">
        <v>1651</v>
      </c>
      <c r="AP641" t="s">
        <v>1651</v>
      </c>
      <c r="AQ641">
        <v>999</v>
      </c>
      <c r="AR641" t="s">
        <v>2326</v>
      </c>
      <c r="AT641" t="s">
        <v>2327</v>
      </c>
    </row>
    <row r="642" spans="2:46" ht="15">
      <c r="B642" t="s">
        <v>41</v>
      </c>
      <c r="C642" t="s">
        <v>2328</v>
      </c>
      <c r="D642">
        <v>16115</v>
      </c>
      <c r="E642" t="s">
        <v>2320</v>
      </c>
      <c r="F642">
        <v>9830</v>
      </c>
      <c r="I642" t="s">
        <v>2321</v>
      </c>
      <c r="J642" t="s">
        <v>1602</v>
      </c>
      <c r="K642">
        <v>33</v>
      </c>
      <c r="L642">
        <v>2015</v>
      </c>
      <c r="M642">
        <v>33</v>
      </c>
      <c r="N642">
        <v>999</v>
      </c>
      <c r="O642" t="s">
        <v>1647</v>
      </c>
      <c r="R642">
        <v>10.8</v>
      </c>
      <c r="S642" t="s">
        <v>1625</v>
      </c>
      <c r="T642" t="s">
        <v>2322</v>
      </c>
      <c r="U642">
        <v>999</v>
      </c>
      <c r="V642">
        <v>999</v>
      </c>
      <c r="W642">
        <v>999</v>
      </c>
      <c r="X642">
        <v>999</v>
      </c>
      <c r="Y642">
        <v>1</v>
      </c>
      <c r="Z642">
        <v>1248</v>
      </c>
      <c r="AA642" t="s">
        <v>1606</v>
      </c>
      <c r="AB642" t="s">
        <v>1627</v>
      </c>
      <c r="AC642">
        <v>5</v>
      </c>
      <c r="AD642">
        <v>999</v>
      </c>
      <c r="AE642">
        <v>999</v>
      </c>
      <c r="AF642">
        <v>999</v>
      </c>
      <c r="AG642">
        <v>999</v>
      </c>
      <c r="AH642" t="s">
        <v>2339</v>
      </c>
      <c r="AI642" t="s">
        <v>1859</v>
      </c>
      <c r="AJ642" t="s">
        <v>2324</v>
      </c>
      <c r="AK642">
        <v>999</v>
      </c>
      <c r="AL642" t="s">
        <v>1701</v>
      </c>
      <c r="AM642">
        <v>999</v>
      </c>
      <c r="AN642" t="s">
        <v>2325</v>
      </c>
      <c r="AO642" t="s">
        <v>1651</v>
      </c>
      <c r="AP642" t="s">
        <v>1651</v>
      </c>
      <c r="AQ642">
        <v>999</v>
      </c>
      <c r="AR642" t="s">
        <v>2326</v>
      </c>
      <c r="AT642" t="s">
        <v>2327</v>
      </c>
    </row>
    <row r="643" spans="2:46" ht="15">
      <c r="B643" t="s">
        <v>41</v>
      </c>
      <c r="C643" t="s">
        <v>2330</v>
      </c>
      <c r="D643">
        <v>16115</v>
      </c>
      <c r="E643" t="s">
        <v>2320</v>
      </c>
      <c r="F643">
        <v>9831</v>
      </c>
      <c r="I643" t="s">
        <v>2321</v>
      </c>
      <c r="J643" t="s">
        <v>1602</v>
      </c>
      <c r="K643">
        <v>43</v>
      </c>
      <c r="L643">
        <v>2015</v>
      </c>
      <c r="M643">
        <v>43</v>
      </c>
      <c r="N643">
        <v>999</v>
      </c>
      <c r="O643" t="s">
        <v>1647</v>
      </c>
      <c r="R643">
        <v>13.1</v>
      </c>
      <c r="S643" t="s">
        <v>1625</v>
      </c>
      <c r="T643" t="s">
        <v>2322</v>
      </c>
      <c r="U643">
        <v>999</v>
      </c>
      <c r="V643">
        <v>999</v>
      </c>
      <c r="W643">
        <v>999</v>
      </c>
      <c r="X643">
        <v>999</v>
      </c>
      <c r="Y643">
        <v>1</v>
      </c>
      <c r="Z643">
        <v>1248</v>
      </c>
      <c r="AA643" t="s">
        <v>1606</v>
      </c>
      <c r="AB643" t="s">
        <v>1627</v>
      </c>
      <c r="AC643">
        <v>5</v>
      </c>
      <c r="AD643">
        <v>999</v>
      </c>
      <c r="AE643">
        <v>999</v>
      </c>
      <c r="AF643">
        <v>999</v>
      </c>
      <c r="AG643">
        <v>999</v>
      </c>
      <c r="AH643" t="s">
        <v>2340</v>
      </c>
      <c r="AI643" t="s">
        <v>1859</v>
      </c>
      <c r="AJ643" t="s">
        <v>2324</v>
      </c>
      <c r="AK643">
        <v>999</v>
      </c>
      <c r="AL643" t="s">
        <v>1701</v>
      </c>
      <c r="AM643">
        <v>999</v>
      </c>
      <c r="AN643" t="s">
        <v>2325</v>
      </c>
      <c r="AO643" t="s">
        <v>1651</v>
      </c>
      <c r="AP643" t="s">
        <v>1651</v>
      </c>
      <c r="AQ643">
        <v>999</v>
      </c>
      <c r="AR643" t="s">
        <v>2326</v>
      </c>
      <c r="AT643" t="s">
        <v>2327</v>
      </c>
    </row>
    <row r="644" spans="2:46" ht="15">
      <c r="B644" t="s">
        <v>41</v>
      </c>
      <c r="C644" t="s">
        <v>2332</v>
      </c>
      <c r="D644">
        <v>16115</v>
      </c>
      <c r="E644" t="s">
        <v>2320</v>
      </c>
      <c r="F644">
        <v>9832</v>
      </c>
      <c r="I644" t="s">
        <v>2321</v>
      </c>
      <c r="J644" t="s">
        <v>1602</v>
      </c>
      <c r="K644">
        <v>45</v>
      </c>
      <c r="L644">
        <v>2015</v>
      </c>
      <c r="M644">
        <v>45</v>
      </c>
      <c r="N644">
        <v>999</v>
      </c>
      <c r="O644" t="s">
        <v>1647</v>
      </c>
      <c r="R644">
        <v>10.4</v>
      </c>
      <c r="S644" t="s">
        <v>1625</v>
      </c>
      <c r="T644" t="s">
        <v>2322</v>
      </c>
      <c r="U644">
        <v>999</v>
      </c>
      <c r="V644">
        <v>999</v>
      </c>
      <c r="W644">
        <v>999</v>
      </c>
      <c r="X644">
        <v>999</v>
      </c>
      <c r="Y644">
        <v>1</v>
      </c>
      <c r="Z644">
        <v>1248</v>
      </c>
      <c r="AA644" t="s">
        <v>1606</v>
      </c>
      <c r="AB644" t="s">
        <v>1627</v>
      </c>
      <c r="AC644">
        <v>5</v>
      </c>
      <c r="AD644">
        <v>999</v>
      </c>
      <c r="AE644">
        <v>999</v>
      </c>
      <c r="AF644">
        <v>999</v>
      </c>
      <c r="AG644">
        <v>999</v>
      </c>
      <c r="AH644" t="s">
        <v>2341</v>
      </c>
      <c r="AI644" t="s">
        <v>1859</v>
      </c>
      <c r="AJ644" t="s">
        <v>2324</v>
      </c>
      <c r="AK644">
        <v>999</v>
      </c>
      <c r="AL644" t="s">
        <v>1701</v>
      </c>
      <c r="AM644">
        <v>999</v>
      </c>
      <c r="AN644" t="s">
        <v>2325</v>
      </c>
      <c r="AO644" t="s">
        <v>1651</v>
      </c>
      <c r="AP644" t="s">
        <v>1651</v>
      </c>
      <c r="AQ644">
        <v>999</v>
      </c>
      <c r="AR644" t="s">
        <v>2326</v>
      </c>
      <c r="AT644" t="s">
        <v>2327</v>
      </c>
    </row>
    <row r="645" spans="2:46" ht="15">
      <c r="B645" t="s">
        <v>41</v>
      </c>
      <c r="C645" t="s">
        <v>1069</v>
      </c>
      <c r="D645">
        <v>16115</v>
      </c>
      <c r="E645" t="s">
        <v>2320</v>
      </c>
      <c r="F645">
        <v>9833</v>
      </c>
      <c r="I645" t="s">
        <v>2321</v>
      </c>
      <c r="J645" t="s">
        <v>1602</v>
      </c>
      <c r="K645">
        <v>55</v>
      </c>
      <c r="L645">
        <v>2015</v>
      </c>
      <c r="M645">
        <v>55</v>
      </c>
      <c r="N645">
        <v>999</v>
      </c>
      <c r="O645" t="s">
        <v>1647</v>
      </c>
      <c r="R645">
        <v>13.8</v>
      </c>
      <c r="S645" t="s">
        <v>1625</v>
      </c>
      <c r="T645" t="s">
        <v>2322</v>
      </c>
      <c r="U645">
        <v>999</v>
      </c>
      <c r="V645">
        <v>999</v>
      </c>
      <c r="W645">
        <v>999</v>
      </c>
      <c r="X645">
        <v>999</v>
      </c>
      <c r="Y645">
        <v>1</v>
      </c>
      <c r="Z645">
        <v>1248</v>
      </c>
      <c r="AA645" t="s">
        <v>1606</v>
      </c>
      <c r="AB645" t="s">
        <v>1627</v>
      </c>
      <c r="AC645">
        <v>5</v>
      </c>
      <c r="AD645">
        <v>999</v>
      </c>
      <c r="AE645">
        <v>999</v>
      </c>
      <c r="AF645">
        <v>999</v>
      </c>
      <c r="AG645">
        <v>999</v>
      </c>
      <c r="AH645" t="s">
        <v>2342</v>
      </c>
      <c r="AI645" t="s">
        <v>1859</v>
      </c>
      <c r="AJ645" t="s">
        <v>2324</v>
      </c>
      <c r="AK645">
        <v>999</v>
      </c>
      <c r="AL645" t="s">
        <v>1701</v>
      </c>
      <c r="AM645">
        <v>999</v>
      </c>
      <c r="AN645" t="s">
        <v>2325</v>
      </c>
      <c r="AO645" t="s">
        <v>1651</v>
      </c>
      <c r="AP645" t="s">
        <v>1651</v>
      </c>
      <c r="AQ645">
        <v>999</v>
      </c>
      <c r="AR645" t="s">
        <v>2326</v>
      </c>
      <c r="AT645" t="s">
        <v>2327</v>
      </c>
    </row>
    <row r="646" spans="2:46" ht="15">
      <c r="B646" t="s">
        <v>41</v>
      </c>
      <c r="C646" t="s">
        <v>2328</v>
      </c>
      <c r="D646">
        <v>16115</v>
      </c>
      <c r="E646" t="s">
        <v>2320</v>
      </c>
      <c r="F646">
        <v>9834</v>
      </c>
      <c r="I646" t="s">
        <v>2321</v>
      </c>
      <c r="J646" t="s">
        <v>1602</v>
      </c>
      <c r="K646">
        <v>62</v>
      </c>
      <c r="L646">
        <v>2015</v>
      </c>
      <c r="M646">
        <v>62</v>
      </c>
      <c r="N646">
        <v>999</v>
      </c>
      <c r="O646" t="s">
        <v>1647</v>
      </c>
      <c r="R646">
        <v>7</v>
      </c>
      <c r="S646" t="s">
        <v>1625</v>
      </c>
      <c r="T646" t="s">
        <v>2322</v>
      </c>
      <c r="U646">
        <v>999</v>
      </c>
      <c r="V646">
        <v>999</v>
      </c>
      <c r="W646">
        <v>999</v>
      </c>
      <c r="X646">
        <v>999</v>
      </c>
      <c r="Y646">
        <v>1</v>
      </c>
      <c r="Z646">
        <v>1248</v>
      </c>
      <c r="AA646" t="s">
        <v>1606</v>
      </c>
      <c r="AB646" t="s">
        <v>1627</v>
      </c>
      <c r="AC646">
        <v>5</v>
      </c>
      <c r="AD646">
        <v>999</v>
      </c>
      <c r="AE646">
        <v>999</v>
      </c>
      <c r="AF646">
        <v>999</v>
      </c>
      <c r="AG646">
        <v>999</v>
      </c>
      <c r="AH646" t="s">
        <v>2343</v>
      </c>
      <c r="AI646" t="s">
        <v>1859</v>
      </c>
      <c r="AJ646" t="s">
        <v>2324</v>
      </c>
      <c r="AK646">
        <v>999</v>
      </c>
      <c r="AL646" t="s">
        <v>1701</v>
      </c>
      <c r="AM646">
        <v>999</v>
      </c>
      <c r="AN646" t="s">
        <v>2325</v>
      </c>
      <c r="AO646" t="s">
        <v>1651</v>
      </c>
      <c r="AP646" t="s">
        <v>1651</v>
      </c>
      <c r="AQ646">
        <v>999</v>
      </c>
      <c r="AR646" t="s">
        <v>2326</v>
      </c>
      <c r="AT646" t="s">
        <v>2327</v>
      </c>
    </row>
    <row r="647" spans="2:46" ht="15">
      <c r="B647" t="s">
        <v>41</v>
      </c>
      <c r="C647" t="s">
        <v>2330</v>
      </c>
      <c r="D647">
        <v>16115</v>
      </c>
      <c r="E647" t="s">
        <v>2320</v>
      </c>
      <c r="F647">
        <v>9835</v>
      </c>
      <c r="I647" t="s">
        <v>2344</v>
      </c>
      <c r="J647" t="s">
        <v>1602</v>
      </c>
      <c r="K647">
        <v>0</v>
      </c>
      <c r="L647">
        <v>2015</v>
      </c>
      <c r="M647">
        <v>0</v>
      </c>
      <c r="N647">
        <v>999</v>
      </c>
      <c r="O647" t="s">
        <v>1647</v>
      </c>
      <c r="R647">
        <v>0</v>
      </c>
      <c r="S647" t="s">
        <v>1625</v>
      </c>
      <c r="T647" t="s">
        <v>2322</v>
      </c>
      <c r="U647">
        <v>999</v>
      </c>
      <c r="V647">
        <v>999</v>
      </c>
      <c r="W647">
        <v>999</v>
      </c>
      <c r="X647">
        <v>999</v>
      </c>
      <c r="Y647">
        <v>1</v>
      </c>
      <c r="Z647">
        <v>1174</v>
      </c>
      <c r="AA647" t="s">
        <v>1606</v>
      </c>
      <c r="AB647" t="s">
        <v>1627</v>
      </c>
      <c r="AC647">
        <v>5</v>
      </c>
      <c r="AD647">
        <v>999</v>
      </c>
      <c r="AE647">
        <v>999</v>
      </c>
      <c r="AF647">
        <v>999</v>
      </c>
      <c r="AG647">
        <v>999</v>
      </c>
      <c r="AH647" t="s">
        <v>2345</v>
      </c>
      <c r="AI647" t="s">
        <v>1859</v>
      </c>
      <c r="AJ647" t="s">
        <v>2346</v>
      </c>
      <c r="AK647">
        <v>999</v>
      </c>
      <c r="AL647" t="s">
        <v>1701</v>
      </c>
      <c r="AM647">
        <v>999</v>
      </c>
      <c r="AN647" t="s">
        <v>2325</v>
      </c>
      <c r="AO647" t="s">
        <v>1651</v>
      </c>
      <c r="AP647" t="s">
        <v>1651</v>
      </c>
      <c r="AQ647">
        <v>999</v>
      </c>
      <c r="AR647" t="s">
        <v>2326</v>
      </c>
      <c r="AT647" t="s">
        <v>2327</v>
      </c>
    </row>
    <row r="648" spans="2:46" ht="15">
      <c r="B648" t="s">
        <v>41</v>
      </c>
      <c r="C648" t="s">
        <v>2332</v>
      </c>
      <c r="D648">
        <v>16115</v>
      </c>
      <c r="E648" t="s">
        <v>2320</v>
      </c>
      <c r="F648">
        <v>9836</v>
      </c>
      <c r="I648" t="s">
        <v>2344</v>
      </c>
      <c r="J648" t="s">
        <v>1602</v>
      </c>
      <c r="K648">
        <v>2</v>
      </c>
      <c r="L648">
        <v>2015</v>
      </c>
      <c r="M648">
        <v>2</v>
      </c>
      <c r="N648">
        <v>999</v>
      </c>
      <c r="O648" t="s">
        <v>1647</v>
      </c>
      <c r="R648">
        <v>0.1</v>
      </c>
      <c r="S648" t="s">
        <v>1625</v>
      </c>
      <c r="T648" t="s">
        <v>2322</v>
      </c>
      <c r="U648">
        <v>999</v>
      </c>
      <c r="V648">
        <v>999</v>
      </c>
      <c r="W648">
        <v>999</v>
      </c>
      <c r="X648">
        <v>999</v>
      </c>
      <c r="Y648">
        <v>1</v>
      </c>
      <c r="Z648">
        <v>1174</v>
      </c>
      <c r="AA648" t="s">
        <v>1606</v>
      </c>
      <c r="AB648" t="s">
        <v>1627</v>
      </c>
      <c r="AC648">
        <v>5</v>
      </c>
      <c r="AD648">
        <v>999</v>
      </c>
      <c r="AE648">
        <v>999</v>
      </c>
      <c r="AF648">
        <v>999</v>
      </c>
      <c r="AG648">
        <v>999</v>
      </c>
      <c r="AH648" t="s">
        <v>2343</v>
      </c>
      <c r="AI648" t="s">
        <v>1859</v>
      </c>
      <c r="AJ648" t="s">
        <v>2346</v>
      </c>
      <c r="AK648">
        <v>999</v>
      </c>
      <c r="AL648" t="s">
        <v>1701</v>
      </c>
      <c r="AM648">
        <v>999</v>
      </c>
      <c r="AN648" t="s">
        <v>2325</v>
      </c>
      <c r="AO648" t="s">
        <v>1651</v>
      </c>
      <c r="AP648" t="s">
        <v>1651</v>
      </c>
      <c r="AQ648">
        <v>999</v>
      </c>
      <c r="AR648" t="s">
        <v>2326</v>
      </c>
      <c r="AT648" t="s">
        <v>2327</v>
      </c>
    </row>
    <row r="649" spans="2:46" ht="15">
      <c r="B649" t="s">
        <v>41</v>
      </c>
      <c r="C649" t="s">
        <v>1069</v>
      </c>
      <c r="D649">
        <v>16115</v>
      </c>
      <c r="E649" t="s">
        <v>2320</v>
      </c>
      <c r="F649">
        <v>9837</v>
      </c>
      <c r="I649" t="s">
        <v>2344</v>
      </c>
      <c r="J649" t="s">
        <v>1602</v>
      </c>
      <c r="K649">
        <v>7</v>
      </c>
      <c r="L649">
        <v>2015</v>
      </c>
      <c r="M649">
        <v>7</v>
      </c>
      <c r="N649">
        <v>999</v>
      </c>
      <c r="O649" t="s">
        <v>1647</v>
      </c>
      <c r="R649">
        <v>2.6</v>
      </c>
      <c r="S649" t="s">
        <v>1625</v>
      </c>
      <c r="T649" t="s">
        <v>2322</v>
      </c>
      <c r="U649">
        <v>999</v>
      </c>
      <c r="V649">
        <v>999</v>
      </c>
      <c r="W649">
        <v>999</v>
      </c>
      <c r="X649">
        <v>999</v>
      </c>
      <c r="Y649">
        <v>1</v>
      </c>
      <c r="Z649">
        <v>1174</v>
      </c>
      <c r="AA649" t="s">
        <v>1606</v>
      </c>
      <c r="AB649" t="s">
        <v>1627</v>
      </c>
      <c r="AC649">
        <v>5</v>
      </c>
      <c r="AD649">
        <v>999</v>
      </c>
      <c r="AE649">
        <v>999</v>
      </c>
      <c r="AF649">
        <v>999</v>
      </c>
      <c r="AG649">
        <v>999</v>
      </c>
      <c r="AH649" t="s">
        <v>2347</v>
      </c>
      <c r="AI649" t="s">
        <v>1859</v>
      </c>
      <c r="AJ649" t="s">
        <v>2346</v>
      </c>
      <c r="AK649">
        <v>999</v>
      </c>
      <c r="AL649" t="s">
        <v>1701</v>
      </c>
      <c r="AM649">
        <v>999</v>
      </c>
      <c r="AN649" t="s">
        <v>2325</v>
      </c>
      <c r="AO649" t="s">
        <v>1651</v>
      </c>
      <c r="AP649" t="s">
        <v>1651</v>
      </c>
      <c r="AQ649">
        <v>999</v>
      </c>
      <c r="AR649" t="s">
        <v>2326</v>
      </c>
      <c r="AT649" t="s">
        <v>2327</v>
      </c>
    </row>
    <row r="650" spans="2:46" ht="15">
      <c r="B650" t="s">
        <v>41</v>
      </c>
      <c r="C650" t="s">
        <v>2328</v>
      </c>
      <c r="D650">
        <v>16115</v>
      </c>
      <c r="E650" t="s">
        <v>2320</v>
      </c>
      <c r="F650">
        <v>9838</v>
      </c>
      <c r="I650" t="s">
        <v>2344</v>
      </c>
      <c r="J650" t="s">
        <v>1602</v>
      </c>
      <c r="K650">
        <v>15</v>
      </c>
      <c r="L650">
        <v>2015</v>
      </c>
      <c r="M650">
        <v>15</v>
      </c>
      <c r="N650">
        <v>999</v>
      </c>
      <c r="O650" t="s">
        <v>1647</v>
      </c>
      <c r="R650">
        <v>3.6</v>
      </c>
      <c r="S650" t="s">
        <v>1625</v>
      </c>
      <c r="T650" t="s">
        <v>2322</v>
      </c>
      <c r="U650">
        <v>999</v>
      </c>
      <c r="V650">
        <v>999</v>
      </c>
      <c r="W650">
        <v>999</v>
      </c>
      <c r="X650">
        <v>999</v>
      </c>
      <c r="Y650">
        <v>1</v>
      </c>
      <c r="Z650">
        <v>1174</v>
      </c>
      <c r="AA650" t="s">
        <v>1606</v>
      </c>
      <c r="AB650" t="s">
        <v>1627</v>
      </c>
      <c r="AC650">
        <v>5</v>
      </c>
      <c r="AD650">
        <v>999</v>
      </c>
      <c r="AE650">
        <v>999</v>
      </c>
      <c r="AF650">
        <v>999</v>
      </c>
      <c r="AG650">
        <v>999</v>
      </c>
      <c r="AH650" t="s">
        <v>2348</v>
      </c>
      <c r="AI650" t="s">
        <v>1859</v>
      </c>
      <c r="AJ650" t="s">
        <v>2346</v>
      </c>
      <c r="AK650">
        <v>999</v>
      </c>
      <c r="AL650" t="s">
        <v>1701</v>
      </c>
      <c r="AM650">
        <v>999</v>
      </c>
      <c r="AN650" t="s">
        <v>2325</v>
      </c>
      <c r="AO650" t="s">
        <v>1651</v>
      </c>
      <c r="AP650" t="s">
        <v>1651</v>
      </c>
      <c r="AQ650">
        <v>999</v>
      </c>
      <c r="AR650" t="s">
        <v>2326</v>
      </c>
      <c r="AT650" t="s">
        <v>2327</v>
      </c>
    </row>
    <row r="651" spans="2:46" ht="15">
      <c r="B651" t="s">
        <v>41</v>
      </c>
      <c r="C651" t="s">
        <v>2330</v>
      </c>
      <c r="D651">
        <v>16115</v>
      </c>
      <c r="E651" t="s">
        <v>2320</v>
      </c>
      <c r="F651">
        <v>9839</v>
      </c>
      <c r="I651" t="s">
        <v>2344</v>
      </c>
      <c r="J651" t="s">
        <v>1602</v>
      </c>
      <c r="K651">
        <v>17</v>
      </c>
      <c r="L651">
        <v>2015</v>
      </c>
      <c r="M651">
        <v>17</v>
      </c>
      <c r="N651">
        <v>999</v>
      </c>
      <c r="O651" t="s">
        <v>1647</v>
      </c>
      <c r="R651">
        <v>7.1</v>
      </c>
      <c r="S651" t="s">
        <v>1625</v>
      </c>
      <c r="T651" t="s">
        <v>2322</v>
      </c>
      <c r="U651">
        <v>999</v>
      </c>
      <c r="V651">
        <v>999</v>
      </c>
      <c r="W651">
        <v>999</v>
      </c>
      <c r="X651">
        <v>999</v>
      </c>
      <c r="Y651">
        <v>1</v>
      </c>
      <c r="Z651">
        <v>1174</v>
      </c>
      <c r="AA651" t="s">
        <v>1606</v>
      </c>
      <c r="AB651" t="s">
        <v>1627</v>
      </c>
      <c r="AC651">
        <v>5</v>
      </c>
      <c r="AD651">
        <v>999</v>
      </c>
      <c r="AE651">
        <v>999</v>
      </c>
      <c r="AF651">
        <v>999</v>
      </c>
      <c r="AG651">
        <v>999</v>
      </c>
      <c r="AH651" t="s">
        <v>2349</v>
      </c>
      <c r="AI651" t="s">
        <v>1859</v>
      </c>
      <c r="AJ651" t="s">
        <v>2346</v>
      </c>
      <c r="AK651">
        <v>999</v>
      </c>
      <c r="AL651" t="s">
        <v>1701</v>
      </c>
      <c r="AM651">
        <v>999</v>
      </c>
      <c r="AN651" t="s">
        <v>2325</v>
      </c>
      <c r="AO651" t="s">
        <v>1651</v>
      </c>
      <c r="AP651" t="s">
        <v>1651</v>
      </c>
      <c r="AQ651">
        <v>999</v>
      </c>
      <c r="AR651" t="s">
        <v>2326</v>
      </c>
      <c r="AT651" t="s">
        <v>2327</v>
      </c>
    </row>
    <row r="652" spans="2:46" ht="15">
      <c r="B652" t="s">
        <v>41</v>
      </c>
      <c r="C652" t="s">
        <v>2332</v>
      </c>
      <c r="D652">
        <v>16115</v>
      </c>
      <c r="E652" t="s">
        <v>2320</v>
      </c>
      <c r="F652">
        <v>9840</v>
      </c>
      <c r="I652" t="s">
        <v>2344</v>
      </c>
      <c r="J652" t="s">
        <v>1602</v>
      </c>
      <c r="K652">
        <v>26</v>
      </c>
      <c r="L652">
        <v>2015</v>
      </c>
      <c r="M652">
        <v>26</v>
      </c>
      <c r="N652">
        <v>999</v>
      </c>
      <c r="O652" t="s">
        <v>1647</v>
      </c>
      <c r="R652">
        <v>7.3</v>
      </c>
      <c r="S652" t="s">
        <v>1625</v>
      </c>
      <c r="T652" t="s">
        <v>2322</v>
      </c>
      <c r="U652">
        <v>999</v>
      </c>
      <c r="V652">
        <v>999</v>
      </c>
      <c r="W652">
        <v>999</v>
      </c>
      <c r="X652">
        <v>999</v>
      </c>
      <c r="Y652">
        <v>1</v>
      </c>
      <c r="Z652">
        <v>1174</v>
      </c>
      <c r="AA652" t="s">
        <v>1606</v>
      </c>
      <c r="AB652" t="s">
        <v>1627</v>
      </c>
      <c r="AC652">
        <v>5</v>
      </c>
      <c r="AD652">
        <v>999</v>
      </c>
      <c r="AE652">
        <v>999</v>
      </c>
      <c r="AF652">
        <v>999</v>
      </c>
      <c r="AG652">
        <v>999</v>
      </c>
      <c r="AH652" t="s">
        <v>2350</v>
      </c>
      <c r="AI652" t="s">
        <v>1859</v>
      </c>
      <c r="AJ652" t="s">
        <v>2346</v>
      </c>
      <c r="AK652">
        <v>999</v>
      </c>
      <c r="AL652" t="s">
        <v>1701</v>
      </c>
      <c r="AM652">
        <v>999</v>
      </c>
      <c r="AN652" t="s">
        <v>2325</v>
      </c>
      <c r="AO652" t="s">
        <v>1651</v>
      </c>
      <c r="AP652" t="s">
        <v>1651</v>
      </c>
      <c r="AQ652">
        <v>999</v>
      </c>
      <c r="AR652" t="s">
        <v>2326</v>
      </c>
      <c r="AT652" t="s">
        <v>2327</v>
      </c>
    </row>
    <row r="653" spans="2:46" ht="15">
      <c r="B653" t="s">
        <v>41</v>
      </c>
      <c r="C653" t="s">
        <v>1069</v>
      </c>
      <c r="D653">
        <v>16115</v>
      </c>
      <c r="E653" t="s">
        <v>2320</v>
      </c>
      <c r="F653">
        <v>9841</v>
      </c>
      <c r="I653" t="s">
        <v>2344</v>
      </c>
      <c r="J653" t="s">
        <v>1602</v>
      </c>
      <c r="K653">
        <v>33</v>
      </c>
      <c r="L653">
        <v>2015</v>
      </c>
      <c r="M653">
        <v>33</v>
      </c>
      <c r="N653">
        <v>999</v>
      </c>
      <c r="O653" t="s">
        <v>1647</v>
      </c>
      <c r="R653">
        <v>6.7</v>
      </c>
      <c r="S653" t="s">
        <v>1625</v>
      </c>
      <c r="T653" t="s">
        <v>2322</v>
      </c>
      <c r="U653">
        <v>999</v>
      </c>
      <c r="V653">
        <v>999</v>
      </c>
      <c r="W653">
        <v>999</v>
      </c>
      <c r="X653">
        <v>999</v>
      </c>
      <c r="Y653">
        <v>1</v>
      </c>
      <c r="Z653">
        <v>1174</v>
      </c>
      <c r="AA653" t="s">
        <v>1606</v>
      </c>
      <c r="AB653" t="s">
        <v>1627</v>
      </c>
      <c r="AC653">
        <v>5</v>
      </c>
      <c r="AD653">
        <v>999</v>
      </c>
      <c r="AE653">
        <v>999</v>
      </c>
      <c r="AF653">
        <v>999</v>
      </c>
      <c r="AG653">
        <v>999</v>
      </c>
      <c r="AH653" t="s">
        <v>2351</v>
      </c>
      <c r="AI653" t="s">
        <v>1859</v>
      </c>
      <c r="AJ653" t="s">
        <v>2346</v>
      </c>
      <c r="AK653">
        <v>999</v>
      </c>
      <c r="AL653" t="s">
        <v>1701</v>
      </c>
      <c r="AM653">
        <v>999</v>
      </c>
      <c r="AN653" t="s">
        <v>2325</v>
      </c>
      <c r="AO653" t="s">
        <v>1651</v>
      </c>
      <c r="AP653" t="s">
        <v>1651</v>
      </c>
      <c r="AQ653">
        <v>999</v>
      </c>
      <c r="AR653" t="s">
        <v>2326</v>
      </c>
      <c r="AT653" t="s">
        <v>2327</v>
      </c>
    </row>
    <row r="654" spans="2:46" ht="15">
      <c r="B654" t="s">
        <v>41</v>
      </c>
      <c r="C654" t="s">
        <v>2328</v>
      </c>
      <c r="D654">
        <v>16115</v>
      </c>
      <c r="E654" t="s">
        <v>2320</v>
      </c>
      <c r="F654">
        <v>9842</v>
      </c>
      <c r="I654" t="s">
        <v>2344</v>
      </c>
      <c r="J654" t="s">
        <v>1602</v>
      </c>
      <c r="K654">
        <v>42</v>
      </c>
      <c r="L654">
        <v>2015</v>
      </c>
      <c r="M654">
        <v>42</v>
      </c>
      <c r="N654">
        <v>999</v>
      </c>
      <c r="O654" t="s">
        <v>1647</v>
      </c>
      <c r="R654">
        <v>6</v>
      </c>
      <c r="S654" t="s">
        <v>1625</v>
      </c>
      <c r="T654" t="s">
        <v>2322</v>
      </c>
      <c r="U654">
        <v>999</v>
      </c>
      <c r="V654">
        <v>999</v>
      </c>
      <c r="W654">
        <v>999</v>
      </c>
      <c r="X654">
        <v>999</v>
      </c>
      <c r="Y654">
        <v>1</v>
      </c>
      <c r="Z654">
        <v>1174</v>
      </c>
      <c r="AA654" t="s">
        <v>1606</v>
      </c>
      <c r="AB654" t="s">
        <v>1627</v>
      </c>
      <c r="AC654">
        <v>5</v>
      </c>
      <c r="AD654">
        <v>999</v>
      </c>
      <c r="AE654">
        <v>999</v>
      </c>
      <c r="AF654">
        <v>999</v>
      </c>
      <c r="AG654">
        <v>999</v>
      </c>
      <c r="AH654" t="s">
        <v>2352</v>
      </c>
      <c r="AI654" t="s">
        <v>1859</v>
      </c>
      <c r="AJ654" t="s">
        <v>2346</v>
      </c>
      <c r="AK654">
        <v>999</v>
      </c>
      <c r="AL654" t="s">
        <v>1701</v>
      </c>
      <c r="AM654">
        <v>999</v>
      </c>
      <c r="AN654" t="s">
        <v>2325</v>
      </c>
      <c r="AO654" t="s">
        <v>1651</v>
      </c>
      <c r="AP654" t="s">
        <v>1651</v>
      </c>
      <c r="AQ654">
        <v>999</v>
      </c>
      <c r="AR654" t="s">
        <v>2326</v>
      </c>
      <c r="AT654" t="s">
        <v>2327</v>
      </c>
    </row>
    <row r="655" spans="2:46" ht="15">
      <c r="B655" t="s">
        <v>41</v>
      </c>
      <c r="C655" t="s">
        <v>2330</v>
      </c>
      <c r="D655">
        <v>16115</v>
      </c>
      <c r="E655" t="s">
        <v>2320</v>
      </c>
      <c r="F655">
        <v>9843</v>
      </c>
      <c r="I655" t="s">
        <v>2344</v>
      </c>
      <c r="J655" t="s">
        <v>1602</v>
      </c>
      <c r="K655">
        <v>45</v>
      </c>
      <c r="L655">
        <v>2015</v>
      </c>
      <c r="M655">
        <v>45</v>
      </c>
      <c r="N655">
        <v>999</v>
      </c>
      <c r="O655" t="s">
        <v>1647</v>
      </c>
      <c r="R655">
        <v>8.6</v>
      </c>
      <c r="S655" t="s">
        <v>1625</v>
      </c>
      <c r="T655" t="s">
        <v>2322</v>
      </c>
      <c r="U655">
        <v>999</v>
      </c>
      <c r="V655">
        <v>999</v>
      </c>
      <c r="W655">
        <v>999</v>
      </c>
      <c r="X655">
        <v>999</v>
      </c>
      <c r="Y655">
        <v>1</v>
      </c>
      <c r="Z655">
        <v>1174</v>
      </c>
      <c r="AA655" t="s">
        <v>1606</v>
      </c>
      <c r="AB655" t="s">
        <v>1627</v>
      </c>
      <c r="AC655">
        <v>5</v>
      </c>
      <c r="AD655">
        <v>999</v>
      </c>
      <c r="AE655">
        <v>999</v>
      </c>
      <c r="AF655">
        <v>999</v>
      </c>
      <c r="AG655">
        <v>999</v>
      </c>
      <c r="AH655" t="s">
        <v>2353</v>
      </c>
      <c r="AI655" t="s">
        <v>1859</v>
      </c>
      <c r="AJ655" t="s">
        <v>2346</v>
      </c>
      <c r="AK655">
        <v>999</v>
      </c>
      <c r="AL655" t="s">
        <v>1701</v>
      </c>
      <c r="AM655">
        <v>999</v>
      </c>
      <c r="AN655" t="s">
        <v>2325</v>
      </c>
      <c r="AO655" t="s">
        <v>1651</v>
      </c>
      <c r="AP655" t="s">
        <v>1651</v>
      </c>
      <c r="AQ655">
        <v>999</v>
      </c>
      <c r="AR655" t="s">
        <v>2326</v>
      </c>
      <c r="AT655" t="s">
        <v>2327</v>
      </c>
    </row>
    <row r="656" spans="2:46" ht="15">
      <c r="B656" t="s">
        <v>41</v>
      </c>
      <c r="C656" t="s">
        <v>2332</v>
      </c>
      <c r="D656">
        <v>16115</v>
      </c>
      <c r="E656" t="s">
        <v>2320</v>
      </c>
      <c r="F656">
        <v>9844</v>
      </c>
      <c r="I656" t="s">
        <v>2344</v>
      </c>
      <c r="J656" t="s">
        <v>1602</v>
      </c>
      <c r="K656">
        <v>46</v>
      </c>
      <c r="L656">
        <v>2015</v>
      </c>
      <c r="M656">
        <v>46</v>
      </c>
      <c r="N656">
        <v>999</v>
      </c>
      <c r="O656" t="s">
        <v>1647</v>
      </c>
      <c r="R656">
        <v>12</v>
      </c>
      <c r="S656" t="s">
        <v>1625</v>
      </c>
      <c r="T656" t="s">
        <v>2322</v>
      </c>
      <c r="U656">
        <v>999</v>
      </c>
      <c r="V656">
        <v>999</v>
      </c>
      <c r="W656">
        <v>999</v>
      </c>
      <c r="X656">
        <v>999</v>
      </c>
      <c r="Y656">
        <v>1</v>
      </c>
      <c r="Z656">
        <v>1174</v>
      </c>
      <c r="AA656" t="s">
        <v>1606</v>
      </c>
      <c r="AB656" t="s">
        <v>1627</v>
      </c>
      <c r="AC656">
        <v>5</v>
      </c>
      <c r="AD656">
        <v>999</v>
      </c>
      <c r="AE656">
        <v>999</v>
      </c>
      <c r="AF656">
        <v>999</v>
      </c>
      <c r="AG656">
        <v>999</v>
      </c>
      <c r="AH656" t="s">
        <v>2354</v>
      </c>
      <c r="AI656" t="s">
        <v>1859</v>
      </c>
      <c r="AJ656" t="s">
        <v>2346</v>
      </c>
      <c r="AK656">
        <v>999</v>
      </c>
      <c r="AL656" t="s">
        <v>1701</v>
      </c>
      <c r="AM656">
        <v>999</v>
      </c>
      <c r="AN656" t="s">
        <v>2325</v>
      </c>
      <c r="AO656" t="s">
        <v>1651</v>
      </c>
      <c r="AP656" t="s">
        <v>1651</v>
      </c>
      <c r="AQ656">
        <v>999</v>
      </c>
      <c r="AR656" t="s">
        <v>2326</v>
      </c>
      <c r="AT656" t="s">
        <v>2327</v>
      </c>
    </row>
    <row r="657" spans="2:46" ht="15">
      <c r="B657" t="s">
        <v>41</v>
      </c>
      <c r="C657" t="s">
        <v>1069</v>
      </c>
      <c r="D657">
        <v>16115</v>
      </c>
      <c r="E657" t="s">
        <v>2320</v>
      </c>
      <c r="F657">
        <v>9845</v>
      </c>
      <c r="I657" t="s">
        <v>2344</v>
      </c>
      <c r="J657" t="s">
        <v>1602</v>
      </c>
      <c r="K657">
        <v>55</v>
      </c>
      <c r="L657">
        <v>2015</v>
      </c>
      <c r="M657">
        <v>55</v>
      </c>
      <c r="N657">
        <v>999</v>
      </c>
      <c r="O657" t="s">
        <v>1647</v>
      </c>
      <c r="R657">
        <v>6.6</v>
      </c>
      <c r="S657" t="s">
        <v>1625</v>
      </c>
      <c r="T657" t="s">
        <v>2322</v>
      </c>
      <c r="U657">
        <v>999</v>
      </c>
      <c r="V657">
        <v>999</v>
      </c>
      <c r="W657">
        <v>999</v>
      </c>
      <c r="X657">
        <v>999</v>
      </c>
      <c r="Y657">
        <v>1</v>
      </c>
      <c r="Z657">
        <v>1174</v>
      </c>
      <c r="AA657" t="s">
        <v>1606</v>
      </c>
      <c r="AB657" t="s">
        <v>1627</v>
      </c>
      <c r="AC657">
        <v>5</v>
      </c>
      <c r="AD657">
        <v>999</v>
      </c>
      <c r="AE657">
        <v>999</v>
      </c>
      <c r="AF657">
        <v>999</v>
      </c>
      <c r="AG657">
        <v>999</v>
      </c>
      <c r="AH657" t="s">
        <v>2355</v>
      </c>
      <c r="AI657" t="s">
        <v>1859</v>
      </c>
      <c r="AJ657" t="s">
        <v>2346</v>
      </c>
      <c r="AK657">
        <v>999</v>
      </c>
      <c r="AL657" t="s">
        <v>1701</v>
      </c>
      <c r="AM657">
        <v>999</v>
      </c>
      <c r="AN657" t="s">
        <v>2325</v>
      </c>
      <c r="AO657" t="s">
        <v>1651</v>
      </c>
      <c r="AP657" t="s">
        <v>1651</v>
      </c>
      <c r="AQ657">
        <v>999</v>
      </c>
      <c r="AR657" t="s">
        <v>2326</v>
      </c>
      <c r="AT657" t="s">
        <v>2327</v>
      </c>
    </row>
    <row r="658" spans="2:46" ht="15">
      <c r="B658" t="s">
        <v>41</v>
      </c>
      <c r="C658" t="s">
        <v>2328</v>
      </c>
      <c r="D658">
        <v>16115</v>
      </c>
      <c r="E658" t="s">
        <v>2320</v>
      </c>
      <c r="F658">
        <v>9846</v>
      </c>
      <c r="I658" t="s">
        <v>2344</v>
      </c>
      <c r="J658" t="s">
        <v>1602</v>
      </c>
      <c r="K658">
        <v>61</v>
      </c>
      <c r="L658">
        <v>2015</v>
      </c>
      <c r="M658">
        <v>61</v>
      </c>
      <c r="N658">
        <v>999</v>
      </c>
      <c r="O658" t="s">
        <v>1647</v>
      </c>
      <c r="R658">
        <v>7.7</v>
      </c>
      <c r="S658" t="s">
        <v>1625</v>
      </c>
      <c r="T658" t="s">
        <v>2322</v>
      </c>
      <c r="U658">
        <v>999</v>
      </c>
      <c r="V658">
        <v>999</v>
      </c>
      <c r="W658">
        <v>999</v>
      </c>
      <c r="X658">
        <v>999</v>
      </c>
      <c r="Y658">
        <v>1</v>
      </c>
      <c r="Z658">
        <v>1174</v>
      </c>
      <c r="AA658" t="s">
        <v>1606</v>
      </c>
      <c r="AB658" t="s">
        <v>1627</v>
      </c>
      <c r="AC658">
        <v>5</v>
      </c>
      <c r="AD658">
        <v>999</v>
      </c>
      <c r="AE658">
        <v>999</v>
      </c>
      <c r="AF658">
        <v>999</v>
      </c>
      <c r="AG658">
        <v>999</v>
      </c>
      <c r="AH658" t="s">
        <v>2356</v>
      </c>
      <c r="AI658" t="s">
        <v>1859</v>
      </c>
      <c r="AJ658" t="s">
        <v>2346</v>
      </c>
      <c r="AK658">
        <v>999</v>
      </c>
      <c r="AL658" t="s">
        <v>1701</v>
      </c>
      <c r="AM658">
        <v>999</v>
      </c>
      <c r="AN658" t="s">
        <v>2325</v>
      </c>
      <c r="AO658" t="s">
        <v>1651</v>
      </c>
      <c r="AP658" t="s">
        <v>1651</v>
      </c>
      <c r="AQ658">
        <v>999</v>
      </c>
      <c r="AR658" t="s">
        <v>2326</v>
      </c>
      <c r="AT658" t="s">
        <v>2327</v>
      </c>
    </row>
    <row r="659" spans="2:46" ht="15">
      <c r="B659" t="s">
        <v>41</v>
      </c>
      <c r="C659" t="s">
        <v>2330</v>
      </c>
      <c r="D659">
        <v>16115</v>
      </c>
      <c r="E659" t="s">
        <v>2320</v>
      </c>
      <c r="F659">
        <v>9847</v>
      </c>
      <c r="I659" t="s">
        <v>2344</v>
      </c>
      <c r="J659" t="s">
        <v>1602</v>
      </c>
      <c r="K659">
        <v>67</v>
      </c>
      <c r="L659">
        <v>2015</v>
      </c>
      <c r="M659">
        <v>67</v>
      </c>
      <c r="N659">
        <v>999</v>
      </c>
      <c r="O659" t="s">
        <v>1647</v>
      </c>
      <c r="R659">
        <v>10.5</v>
      </c>
      <c r="S659" t="s">
        <v>1625</v>
      </c>
      <c r="T659" t="s">
        <v>2322</v>
      </c>
      <c r="U659">
        <v>999</v>
      </c>
      <c r="V659">
        <v>999</v>
      </c>
      <c r="W659">
        <v>999</v>
      </c>
      <c r="X659">
        <v>999</v>
      </c>
      <c r="Y659">
        <v>1</v>
      </c>
      <c r="Z659">
        <v>1174</v>
      </c>
      <c r="AA659" t="s">
        <v>1606</v>
      </c>
      <c r="AB659" t="s">
        <v>1627</v>
      </c>
      <c r="AC659">
        <v>5</v>
      </c>
      <c r="AD659">
        <v>999</v>
      </c>
      <c r="AE659">
        <v>999</v>
      </c>
      <c r="AF659">
        <v>999</v>
      </c>
      <c r="AG659">
        <v>999</v>
      </c>
      <c r="AH659" t="s">
        <v>2357</v>
      </c>
      <c r="AI659" t="s">
        <v>1859</v>
      </c>
      <c r="AJ659" t="s">
        <v>2346</v>
      </c>
      <c r="AK659">
        <v>999</v>
      </c>
      <c r="AL659" t="s">
        <v>1701</v>
      </c>
      <c r="AM659">
        <v>999</v>
      </c>
      <c r="AN659" t="s">
        <v>2325</v>
      </c>
      <c r="AO659" t="s">
        <v>1651</v>
      </c>
      <c r="AP659" t="s">
        <v>1651</v>
      </c>
      <c r="AQ659">
        <v>999</v>
      </c>
      <c r="AR659" t="s">
        <v>2326</v>
      </c>
      <c r="AT659" t="s">
        <v>2327</v>
      </c>
    </row>
    <row r="660" spans="2:46" ht="15">
      <c r="B660" t="s">
        <v>41</v>
      </c>
      <c r="C660" t="s">
        <v>2332</v>
      </c>
      <c r="D660">
        <v>16115</v>
      </c>
      <c r="E660" t="s">
        <v>2320</v>
      </c>
      <c r="F660">
        <v>9848</v>
      </c>
      <c r="I660" t="s">
        <v>2344</v>
      </c>
      <c r="J660" t="s">
        <v>1602</v>
      </c>
      <c r="K660">
        <v>75</v>
      </c>
      <c r="L660">
        <v>2015</v>
      </c>
      <c r="M660">
        <v>75</v>
      </c>
      <c r="N660">
        <v>999</v>
      </c>
      <c r="O660" t="s">
        <v>1647</v>
      </c>
      <c r="R660">
        <v>12.3</v>
      </c>
      <c r="S660" t="s">
        <v>1625</v>
      </c>
      <c r="T660" t="s">
        <v>2322</v>
      </c>
      <c r="U660">
        <v>999</v>
      </c>
      <c r="V660">
        <v>999</v>
      </c>
      <c r="W660">
        <v>999</v>
      </c>
      <c r="X660">
        <v>999</v>
      </c>
      <c r="Y660">
        <v>1</v>
      </c>
      <c r="Z660">
        <v>1174</v>
      </c>
      <c r="AA660" t="s">
        <v>1606</v>
      </c>
      <c r="AB660" t="s">
        <v>1627</v>
      </c>
      <c r="AC660">
        <v>5</v>
      </c>
      <c r="AD660">
        <v>999</v>
      </c>
      <c r="AE660">
        <v>999</v>
      </c>
      <c r="AF660">
        <v>999</v>
      </c>
      <c r="AG660">
        <v>999</v>
      </c>
      <c r="AH660" t="s">
        <v>2347</v>
      </c>
      <c r="AI660" t="s">
        <v>1859</v>
      </c>
      <c r="AJ660" t="s">
        <v>2346</v>
      </c>
      <c r="AK660">
        <v>999</v>
      </c>
      <c r="AL660" t="s">
        <v>1701</v>
      </c>
      <c r="AM660">
        <v>999</v>
      </c>
      <c r="AN660" t="s">
        <v>2325</v>
      </c>
      <c r="AO660" t="s">
        <v>1651</v>
      </c>
      <c r="AP660" t="s">
        <v>1651</v>
      </c>
      <c r="AQ660">
        <v>999</v>
      </c>
      <c r="AR660" t="s">
        <v>2326</v>
      </c>
      <c r="AT660" t="s">
        <v>2327</v>
      </c>
    </row>
    <row r="661" spans="2:46" ht="15">
      <c r="B661" t="s">
        <v>41</v>
      </c>
      <c r="C661" t="s">
        <v>1069</v>
      </c>
      <c r="D661">
        <v>16115</v>
      </c>
      <c r="E661" t="s">
        <v>2320</v>
      </c>
      <c r="F661">
        <v>9849</v>
      </c>
      <c r="I661" t="s">
        <v>2344</v>
      </c>
      <c r="J661" t="s">
        <v>1602</v>
      </c>
      <c r="K661">
        <v>80</v>
      </c>
      <c r="L661">
        <v>2015</v>
      </c>
      <c r="M661">
        <v>80</v>
      </c>
      <c r="N661">
        <v>999</v>
      </c>
      <c r="O661" t="s">
        <v>1647</v>
      </c>
      <c r="R661">
        <v>9.8000000000000007</v>
      </c>
      <c r="S661" t="s">
        <v>1625</v>
      </c>
      <c r="T661" t="s">
        <v>2322</v>
      </c>
      <c r="U661">
        <v>999</v>
      </c>
      <c r="V661">
        <v>999</v>
      </c>
      <c r="W661">
        <v>999</v>
      </c>
      <c r="X661">
        <v>999</v>
      </c>
      <c r="Y661">
        <v>1</v>
      </c>
      <c r="Z661">
        <v>1174</v>
      </c>
      <c r="AA661" t="s">
        <v>1606</v>
      </c>
      <c r="AB661" t="s">
        <v>1627</v>
      </c>
      <c r="AC661">
        <v>5</v>
      </c>
      <c r="AD661">
        <v>999</v>
      </c>
      <c r="AE661">
        <v>999</v>
      </c>
      <c r="AF661">
        <v>999</v>
      </c>
      <c r="AG661">
        <v>999</v>
      </c>
      <c r="AH661" t="s">
        <v>2358</v>
      </c>
      <c r="AI661" t="s">
        <v>1859</v>
      </c>
      <c r="AJ661" t="s">
        <v>2346</v>
      </c>
      <c r="AK661">
        <v>999</v>
      </c>
      <c r="AL661" t="s">
        <v>1701</v>
      </c>
      <c r="AM661">
        <v>999</v>
      </c>
      <c r="AN661" t="s">
        <v>2325</v>
      </c>
      <c r="AO661" t="s">
        <v>1651</v>
      </c>
      <c r="AP661" t="s">
        <v>1651</v>
      </c>
      <c r="AQ661">
        <v>999</v>
      </c>
      <c r="AR661" t="s">
        <v>2326</v>
      </c>
      <c r="AT661" t="s">
        <v>2327</v>
      </c>
    </row>
    <row r="662" spans="2:46" ht="15">
      <c r="B662" t="s">
        <v>41</v>
      </c>
      <c r="C662" t="s">
        <v>2328</v>
      </c>
      <c r="D662">
        <v>16115</v>
      </c>
      <c r="E662" t="s">
        <v>2320</v>
      </c>
      <c r="F662">
        <v>9850</v>
      </c>
      <c r="I662" t="s">
        <v>2344</v>
      </c>
      <c r="J662" t="s">
        <v>1602</v>
      </c>
      <c r="K662">
        <v>81</v>
      </c>
      <c r="L662">
        <v>2015</v>
      </c>
      <c r="M662">
        <v>81</v>
      </c>
      <c r="N662">
        <v>999</v>
      </c>
      <c r="O662" t="s">
        <v>1647</v>
      </c>
      <c r="R662">
        <v>7.6</v>
      </c>
      <c r="S662" t="s">
        <v>1625</v>
      </c>
      <c r="T662" t="s">
        <v>2322</v>
      </c>
      <c r="U662">
        <v>999</v>
      </c>
      <c r="V662">
        <v>999</v>
      </c>
      <c r="W662">
        <v>999</v>
      </c>
      <c r="X662">
        <v>999</v>
      </c>
      <c r="Y662">
        <v>1</v>
      </c>
      <c r="Z662">
        <v>1174</v>
      </c>
      <c r="AA662" t="s">
        <v>1606</v>
      </c>
      <c r="AB662" t="s">
        <v>1627</v>
      </c>
      <c r="AC662">
        <v>5</v>
      </c>
      <c r="AD662">
        <v>999</v>
      </c>
      <c r="AE662">
        <v>999</v>
      </c>
      <c r="AF662">
        <v>999</v>
      </c>
      <c r="AG662">
        <v>999</v>
      </c>
      <c r="AH662" t="s">
        <v>2359</v>
      </c>
      <c r="AI662" t="s">
        <v>1859</v>
      </c>
      <c r="AJ662" t="s">
        <v>2346</v>
      </c>
      <c r="AK662">
        <v>999</v>
      </c>
      <c r="AL662" t="s">
        <v>1701</v>
      </c>
      <c r="AM662">
        <v>999</v>
      </c>
      <c r="AN662" t="s">
        <v>2325</v>
      </c>
      <c r="AO662" t="s">
        <v>1651</v>
      </c>
      <c r="AP662" t="s">
        <v>1651</v>
      </c>
      <c r="AQ662">
        <v>999</v>
      </c>
      <c r="AR662" t="s">
        <v>2326</v>
      </c>
      <c r="AT662" t="s">
        <v>2327</v>
      </c>
    </row>
    <row r="663" spans="2:46" ht="15">
      <c r="B663" t="s">
        <v>41</v>
      </c>
      <c r="C663" t="s">
        <v>1069</v>
      </c>
      <c r="D663">
        <v>16115</v>
      </c>
      <c r="E663" t="s">
        <v>2320</v>
      </c>
      <c r="F663">
        <v>9821</v>
      </c>
      <c r="I663" t="s">
        <v>2321</v>
      </c>
      <c r="J663" t="s">
        <v>1602</v>
      </c>
      <c r="K663">
        <v>0</v>
      </c>
      <c r="L663">
        <v>2015</v>
      </c>
      <c r="M663">
        <v>0</v>
      </c>
      <c r="N663">
        <v>999</v>
      </c>
      <c r="O663" t="s">
        <v>2015</v>
      </c>
      <c r="R663">
        <v>17.3</v>
      </c>
      <c r="S663" t="s">
        <v>1768</v>
      </c>
      <c r="T663" t="s">
        <v>2322</v>
      </c>
      <c r="U663">
        <v>999</v>
      </c>
      <c r="V663">
        <v>999</v>
      </c>
      <c r="W663">
        <v>999</v>
      </c>
      <c r="X663">
        <v>999</v>
      </c>
      <c r="Y663">
        <v>8</v>
      </c>
      <c r="Z663">
        <v>1487</v>
      </c>
      <c r="AA663" t="s">
        <v>1606</v>
      </c>
      <c r="AB663" t="s">
        <v>1616</v>
      </c>
      <c r="AC663">
        <v>15</v>
      </c>
      <c r="AD663" t="s">
        <v>1617</v>
      </c>
      <c r="AE663">
        <v>0</v>
      </c>
      <c r="AF663">
        <v>999</v>
      </c>
      <c r="AG663">
        <v>999</v>
      </c>
      <c r="AH663" t="s">
        <v>2323</v>
      </c>
      <c r="AI663" t="s">
        <v>1859</v>
      </c>
      <c r="AJ663" t="s">
        <v>2324</v>
      </c>
      <c r="AK663">
        <v>999</v>
      </c>
      <c r="AL663" t="s">
        <v>1701</v>
      </c>
      <c r="AM663">
        <v>999</v>
      </c>
      <c r="AN663" t="s">
        <v>2325</v>
      </c>
      <c r="AO663" t="s">
        <v>1651</v>
      </c>
      <c r="AP663" t="s">
        <v>1651</v>
      </c>
      <c r="AQ663">
        <v>999</v>
      </c>
      <c r="AR663" t="s">
        <v>1668</v>
      </c>
    </row>
    <row r="664" spans="2:46" ht="15">
      <c r="B664" t="s">
        <v>41</v>
      </c>
      <c r="C664" t="s">
        <v>2328</v>
      </c>
      <c r="D664">
        <v>16115</v>
      </c>
      <c r="E664" t="s">
        <v>2320</v>
      </c>
      <c r="F664">
        <v>9822</v>
      </c>
      <c r="I664" t="s">
        <v>2321</v>
      </c>
      <c r="J664" t="s">
        <v>1602</v>
      </c>
      <c r="K664">
        <v>2</v>
      </c>
      <c r="L664">
        <v>2015</v>
      </c>
      <c r="M664">
        <v>2</v>
      </c>
      <c r="N664">
        <v>999</v>
      </c>
      <c r="O664" t="s">
        <v>2015</v>
      </c>
      <c r="R664">
        <v>15.9</v>
      </c>
      <c r="S664" t="s">
        <v>1768</v>
      </c>
      <c r="T664" t="s">
        <v>2322</v>
      </c>
      <c r="U664">
        <v>999</v>
      </c>
      <c r="V664">
        <v>999</v>
      </c>
      <c r="W664">
        <v>999</v>
      </c>
      <c r="X664">
        <v>999</v>
      </c>
      <c r="Y664">
        <v>8</v>
      </c>
      <c r="Z664">
        <v>1487</v>
      </c>
      <c r="AA664" t="s">
        <v>1606</v>
      </c>
      <c r="AB664" t="s">
        <v>1616</v>
      </c>
      <c r="AC664">
        <v>15</v>
      </c>
      <c r="AD664" t="s">
        <v>1617</v>
      </c>
      <c r="AE664">
        <v>0</v>
      </c>
      <c r="AF664">
        <v>999</v>
      </c>
      <c r="AG664">
        <v>999</v>
      </c>
      <c r="AH664" t="s">
        <v>2329</v>
      </c>
      <c r="AI664" t="s">
        <v>1859</v>
      </c>
      <c r="AJ664" t="s">
        <v>2324</v>
      </c>
      <c r="AK664">
        <v>999</v>
      </c>
      <c r="AL664" t="s">
        <v>1701</v>
      </c>
      <c r="AM664">
        <v>999</v>
      </c>
      <c r="AN664" t="s">
        <v>2325</v>
      </c>
      <c r="AO664" t="s">
        <v>1651</v>
      </c>
      <c r="AP664" t="s">
        <v>1651</v>
      </c>
      <c r="AQ664">
        <v>999</v>
      </c>
      <c r="AR664" t="s">
        <v>1668</v>
      </c>
    </row>
    <row r="665" spans="2:46" ht="15">
      <c r="B665" t="s">
        <v>41</v>
      </c>
      <c r="C665" t="s">
        <v>2330</v>
      </c>
      <c r="D665">
        <v>16115</v>
      </c>
      <c r="E665" t="s">
        <v>2320</v>
      </c>
      <c r="F665">
        <v>9823</v>
      </c>
      <c r="I665" t="s">
        <v>2321</v>
      </c>
      <c r="J665" t="s">
        <v>1602</v>
      </c>
      <c r="K665">
        <v>7</v>
      </c>
      <c r="L665">
        <v>2015</v>
      </c>
      <c r="M665">
        <v>7</v>
      </c>
      <c r="N665">
        <v>999</v>
      </c>
      <c r="O665" t="s">
        <v>2015</v>
      </c>
      <c r="R665">
        <v>19.399999999999999</v>
      </c>
      <c r="S665" t="s">
        <v>1768</v>
      </c>
      <c r="T665" t="s">
        <v>2322</v>
      </c>
      <c r="U665">
        <v>999</v>
      </c>
      <c r="V665">
        <v>999</v>
      </c>
      <c r="W665">
        <v>999</v>
      </c>
      <c r="X665">
        <v>999</v>
      </c>
      <c r="Y665">
        <v>8</v>
      </c>
      <c r="Z665">
        <v>1487</v>
      </c>
      <c r="AA665" t="s">
        <v>1606</v>
      </c>
      <c r="AB665" t="s">
        <v>1616</v>
      </c>
      <c r="AC665">
        <v>15</v>
      </c>
      <c r="AD665" t="s">
        <v>1617</v>
      </c>
      <c r="AE665">
        <v>0</v>
      </c>
      <c r="AF665">
        <v>999</v>
      </c>
      <c r="AG665">
        <v>999</v>
      </c>
      <c r="AH665" t="s">
        <v>2331</v>
      </c>
      <c r="AI665" t="s">
        <v>1859</v>
      </c>
      <c r="AJ665" t="s">
        <v>2324</v>
      </c>
      <c r="AK665">
        <v>999</v>
      </c>
      <c r="AL665" t="s">
        <v>1701</v>
      </c>
      <c r="AM665">
        <v>999</v>
      </c>
      <c r="AN665" t="s">
        <v>2325</v>
      </c>
      <c r="AO665" t="s">
        <v>1651</v>
      </c>
      <c r="AP665" t="s">
        <v>1651</v>
      </c>
      <c r="AQ665">
        <v>999</v>
      </c>
      <c r="AR665" t="s">
        <v>1668</v>
      </c>
    </row>
    <row r="666" spans="2:46" ht="15">
      <c r="B666" t="s">
        <v>41</v>
      </c>
      <c r="C666" t="s">
        <v>2332</v>
      </c>
      <c r="D666">
        <v>16115</v>
      </c>
      <c r="E666" t="s">
        <v>2320</v>
      </c>
      <c r="F666">
        <v>9824</v>
      </c>
      <c r="I666" t="s">
        <v>2321</v>
      </c>
      <c r="J666" t="s">
        <v>1602</v>
      </c>
      <c r="K666">
        <v>10</v>
      </c>
      <c r="L666">
        <v>2015</v>
      </c>
      <c r="M666">
        <v>10</v>
      </c>
      <c r="N666">
        <v>999</v>
      </c>
      <c r="O666" t="s">
        <v>2015</v>
      </c>
      <c r="R666">
        <v>26.4</v>
      </c>
      <c r="S666" t="s">
        <v>1768</v>
      </c>
      <c r="T666" t="s">
        <v>2322</v>
      </c>
      <c r="U666">
        <v>999</v>
      </c>
      <c r="V666">
        <v>999</v>
      </c>
      <c r="W666">
        <v>999</v>
      </c>
      <c r="X666">
        <v>999</v>
      </c>
      <c r="Y666">
        <v>8</v>
      </c>
      <c r="Z666">
        <v>1487</v>
      </c>
      <c r="AA666" t="s">
        <v>1606</v>
      </c>
      <c r="AB666" t="s">
        <v>1616</v>
      </c>
      <c r="AC666">
        <v>15</v>
      </c>
      <c r="AD666" t="s">
        <v>1617</v>
      </c>
      <c r="AE666">
        <v>0</v>
      </c>
      <c r="AF666">
        <v>999</v>
      </c>
      <c r="AG666">
        <v>999</v>
      </c>
      <c r="AH666" t="s">
        <v>2333</v>
      </c>
      <c r="AI666" t="s">
        <v>1859</v>
      </c>
      <c r="AJ666" t="s">
        <v>2324</v>
      </c>
      <c r="AK666">
        <v>999</v>
      </c>
      <c r="AL666" t="s">
        <v>1701</v>
      </c>
      <c r="AM666">
        <v>999</v>
      </c>
      <c r="AN666" t="s">
        <v>2325</v>
      </c>
      <c r="AO666" t="s">
        <v>1651</v>
      </c>
      <c r="AP666" t="s">
        <v>1651</v>
      </c>
      <c r="AQ666">
        <v>999</v>
      </c>
      <c r="AR666" t="s">
        <v>1668</v>
      </c>
    </row>
    <row r="667" spans="2:46" ht="15">
      <c r="B667" t="s">
        <v>41</v>
      </c>
      <c r="C667" t="s">
        <v>1069</v>
      </c>
      <c r="D667">
        <v>16115</v>
      </c>
      <c r="E667" t="s">
        <v>2320</v>
      </c>
      <c r="F667">
        <v>9825</v>
      </c>
      <c r="I667" t="s">
        <v>2321</v>
      </c>
      <c r="J667" t="s">
        <v>1602</v>
      </c>
      <c r="K667">
        <v>12</v>
      </c>
      <c r="L667">
        <v>2015</v>
      </c>
      <c r="M667">
        <v>12</v>
      </c>
      <c r="N667">
        <v>999</v>
      </c>
      <c r="O667" t="s">
        <v>2015</v>
      </c>
      <c r="R667">
        <v>18.8</v>
      </c>
      <c r="S667" t="s">
        <v>1768</v>
      </c>
      <c r="T667" t="s">
        <v>2322</v>
      </c>
      <c r="U667">
        <v>999</v>
      </c>
      <c r="V667">
        <v>999</v>
      </c>
      <c r="W667">
        <v>999</v>
      </c>
      <c r="X667">
        <v>999</v>
      </c>
      <c r="Y667">
        <v>8</v>
      </c>
      <c r="Z667">
        <v>1487</v>
      </c>
      <c r="AA667" t="s">
        <v>1606</v>
      </c>
      <c r="AB667" t="s">
        <v>1616</v>
      </c>
      <c r="AC667">
        <v>15</v>
      </c>
      <c r="AD667" t="s">
        <v>1617</v>
      </c>
      <c r="AE667">
        <v>0</v>
      </c>
      <c r="AF667">
        <v>999</v>
      </c>
      <c r="AG667">
        <v>999</v>
      </c>
      <c r="AH667" t="s">
        <v>2334</v>
      </c>
      <c r="AI667" t="s">
        <v>1859</v>
      </c>
      <c r="AJ667" t="s">
        <v>2324</v>
      </c>
      <c r="AK667">
        <v>999</v>
      </c>
      <c r="AL667" t="s">
        <v>1701</v>
      </c>
      <c r="AM667">
        <v>999</v>
      </c>
      <c r="AN667" t="s">
        <v>2325</v>
      </c>
      <c r="AO667" t="s">
        <v>1651</v>
      </c>
      <c r="AP667" t="s">
        <v>1651</v>
      </c>
      <c r="AQ667">
        <v>999</v>
      </c>
      <c r="AR667" t="s">
        <v>1668</v>
      </c>
    </row>
    <row r="668" spans="2:46" ht="15">
      <c r="B668" t="s">
        <v>41</v>
      </c>
      <c r="C668" t="s">
        <v>2328</v>
      </c>
      <c r="D668">
        <v>16115</v>
      </c>
      <c r="E668" t="s">
        <v>2320</v>
      </c>
      <c r="F668">
        <v>9826</v>
      </c>
      <c r="I668" t="s">
        <v>2321</v>
      </c>
      <c r="J668" t="s">
        <v>1602</v>
      </c>
      <c r="K668">
        <v>15</v>
      </c>
      <c r="L668">
        <v>2015</v>
      </c>
      <c r="M668">
        <v>15</v>
      </c>
      <c r="N668">
        <v>999</v>
      </c>
      <c r="O668" t="s">
        <v>2015</v>
      </c>
      <c r="R668">
        <v>14.6</v>
      </c>
      <c r="S668" t="s">
        <v>1768</v>
      </c>
      <c r="T668" t="s">
        <v>2322</v>
      </c>
      <c r="U668">
        <v>999</v>
      </c>
      <c r="V668">
        <v>999</v>
      </c>
      <c r="W668">
        <v>999</v>
      </c>
      <c r="X668">
        <v>999</v>
      </c>
      <c r="Y668">
        <v>8</v>
      </c>
      <c r="Z668">
        <v>1487</v>
      </c>
      <c r="AA668" t="s">
        <v>1606</v>
      </c>
      <c r="AB668" t="s">
        <v>1616</v>
      </c>
      <c r="AC668">
        <v>15</v>
      </c>
      <c r="AD668" t="s">
        <v>1617</v>
      </c>
      <c r="AE668">
        <v>0</v>
      </c>
      <c r="AF668">
        <v>999</v>
      </c>
      <c r="AG668">
        <v>999</v>
      </c>
      <c r="AH668" t="s">
        <v>2335</v>
      </c>
      <c r="AI668" t="s">
        <v>1859</v>
      </c>
      <c r="AJ668" t="s">
        <v>2324</v>
      </c>
      <c r="AK668">
        <v>999</v>
      </c>
      <c r="AL668" t="s">
        <v>1701</v>
      </c>
      <c r="AM668">
        <v>999</v>
      </c>
      <c r="AN668" t="s">
        <v>2325</v>
      </c>
      <c r="AO668" t="s">
        <v>1651</v>
      </c>
      <c r="AP668" t="s">
        <v>1651</v>
      </c>
      <c r="AQ668">
        <v>999</v>
      </c>
      <c r="AR668" t="s">
        <v>1668</v>
      </c>
    </row>
    <row r="669" spans="2:46" ht="15">
      <c r="B669" t="s">
        <v>41</v>
      </c>
      <c r="C669" t="s">
        <v>2330</v>
      </c>
      <c r="D669">
        <v>16115</v>
      </c>
      <c r="E669" t="s">
        <v>2320</v>
      </c>
      <c r="F669">
        <v>9827</v>
      </c>
      <c r="I669" t="s">
        <v>2321</v>
      </c>
      <c r="J669" t="s">
        <v>1602</v>
      </c>
      <c r="K669">
        <v>20</v>
      </c>
      <c r="L669">
        <v>2015</v>
      </c>
      <c r="M669">
        <v>20</v>
      </c>
      <c r="N669">
        <v>999</v>
      </c>
      <c r="O669" t="s">
        <v>2015</v>
      </c>
      <c r="R669">
        <v>16.5</v>
      </c>
      <c r="S669" t="s">
        <v>1768</v>
      </c>
      <c r="T669" t="s">
        <v>2322</v>
      </c>
      <c r="U669">
        <v>999</v>
      </c>
      <c r="V669">
        <v>999</v>
      </c>
      <c r="W669">
        <v>999</v>
      </c>
      <c r="X669">
        <v>999</v>
      </c>
      <c r="Y669">
        <v>8</v>
      </c>
      <c r="Z669">
        <v>1487</v>
      </c>
      <c r="AA669" t="s">
        <v>1606</v>
      </c>
      <c r="AB669" t="s">
        <v>1616</v>
      </c>
      <c r="AC669">
        <v>15</v>
      </c>
      <c r="AD669" t="s">
        <v>1617</v>
      </c>
      <c r="AE669">
        <v>0</v>
      </c>
      <c r="AF669">
        <v>999</v>
      </c>
      <c r="AG669">
        <v>999</v>
      </c>
      <c r="AH669" t="s">
        <v>2336</v>
      </c>
      <c r="AI669" t="s">
        <v>1859</v>
      </c>
      <c r="AJ669" t="s">
        <v>2324</v>
      </c>
      <c r="AK669">
        <v>999</v>
      </c>
      <c r="AL669" t="s">
        <v>1701</v>
      </c>
      <c r="AM669">
        <v>999</v>
      </c>
      <c r="AN669" t="s">
        <v>2325</v>
      </c>
      <c r="AO669" t="s">
        <v>1651</v>
      </c>
      <c r="AP669" t="s">
        <v>1651</v>
      </c>
      <c r="AQ669">
        <v>999</v>
      </c>
      <c r="AR669" t="s">
        <v>1668</v>
      </c>
    </row>
    <row r="670" spans="2:46" ht="15">
      <c r="B670" t="s">
        <v>41</v>
      </c>
      <c r="C670" t="s">
        <v>2332</v>
      </c>
      <c r="D670">
        <v>16115</v>
      </c>
      <c r="E670" t="s">
        <v>2320</v>
      </c>
      <c r="F670">
        <v>9828</v>
      </c>
      <c r="I670" t="s">
        <v>2321</v>
      </c>
      <c r="J670" t="s">
        <v>1602</v>
      </c>
      <c r="K670">
        <v>23</v>
      </c>
      <c r="L670">
        <v>2015</v>
      </c>
      <c r="M670">
        <v>23</v>
      </c>
      <c r="N670">
        <v>999</v>
      </c>
      <c r="O670" t="s">
        <v>2015</v>
      </c>
      <c r="R670">
        <v>29.6</v>
      </c>
      <c r="S670" t="s">
        <v>1768</v>
      </c>
      <c r="T670" t="s">
        <v>2322</v>
      </c>
      <c r="U670">
        <v>999</v>
      </c>
      <c r="V670">
        <v>999</v>
      </c>
      <c r="W670">
        <v>999</v>
      </c>
      <c r="X670">
        <v>999</v>
      </c>
      <c r="Y670">
        <v>8</v>
      </c>
      <c r="Z670">
        <v>1487</v>
      </c>
      <c r="AA670" t="s">
        <v>1606</v>
      </c>
      <c r="AB670" t="s">
        <v>1616</v>
      </c>
      <c r="AC670">
        <v>15</v>
      </c>
      <c r="AD670" t="s">
        <v>1617</v>
      </c>
      <c r="AE670">
        <v>0</v>
      </c>
      <c r="AF670">
        <v>999</v>
      </c>
      <c r="AG670">
        <v>999</v>
      </c>
      <c r="AH670" t="s">
        <v>2337</v>
      </c>
      <c r="AI670" t="s">
        <v>1859</v>
      </c>
      <c r="AJ670" t="s">
        <v>2324</v>
      </c>
      <c r="AK670">
        <v>999</v>
      </c>
      <c r="AL670" t="s">
        <v>1701</v>
      </c>
      <c r="AM670">
        <v>999</v>
      </c>
      <c r="AN670" t="s">
        <v>2325</v>
      </c>
      <c r="AO670" t="s">
        <v>1651</v>
      </c>
      <c r="AP670" t="s">
        <v>1651</v>
      </c>
      <c r="AQ670">
        <v>999</v>
      </c>
      <c r="AR670" t="s">
        <v>1668</v>
      </c>
    </row>
    <row r="671" spans="2:46" ht="15">
      <c r="B671" t="s">
        <v>41</v>
      </c>
      <c r="C671" t="s">
        <v>1069</v>
      </c>
      <c r="D671">
        <v>16115</v>
      </c>
      <c r="E671" t="s">
        <v>2320</v>
      </c>
      <c r="F671">
        <v>9829</v>
      </c>
      <c r="I671" t="s">
        <v>2321</v>
      </c>
      <c r="J671" t="s">
        <v>1602</v>
      </c>
      <c r="K671">
        <v>31</v>
      </c>
      <c r="L671">
        <v>2015</v>
      </c>
      <c r="M671">
        <v>31</v>
      </c>
      <c r="N671">
        <v>999</v>
      </c>
      <c r="O671" t="s">
        <v>2015</v>
      </c>
      <c r="R671">
        <v>15.7</v>
      </c>
      <c r="S671" t="s">
        <v>1768</v>
      </c>
      <c r="T671" t="s">
        <v>2322</v>
      </c>
      <c r="U671">
        <v>999</v>
      </c>
      <c r="V671">
        <v>999</v>
      </c>
      <c r="W671">
        <v>999</v>
      </c>
      <c r="X671">
        <v>999</v>
      </c>
      <c r="Y671">
        <v>8</v>
      </c>
      <c r="Z671">
        <v>1487</v>
      </c>
      <c r="AA671" t="s">
        <v>1606</v>
      </c>
      <c r="AB671" t="s">
        <v>1616</v>
      </c>
      <c r="AC671">
        <v>15</v>
      </c>
      <c r="AD671" t="s">
        <v>1617</v>
      </c>
      <c r="AE671">
        <v>0</v>
      </c>
      <c r="AF671">
        <v>999</v>
      </c>
      <c r="AG671">
        <v>999</v>
      </c>
      <c r="AH671" t="s">
        <v>2338</v>
      </c>
      <c r="AI671" t="s">
        <v>1859</v>
      </c>
      <c r="AJ671" t="s">
        <v>2324</v>
      </c>
      <c r="AK671">
        <v>999</v>
      </c>
      <c r="AL671" t="s">
        <v>1701</v>
      </c>
      <c r="AM671">
        <v>999</v>
      </c>
      <c r="AN671" t="s">
        <v>2325</v>
      </c>
      <c r="AO671" t="s">
        <v>1651</v>
      </c>
      <c r="AP671" t="s">
        <v>1651</v>
      </c>
      <c r="AQ671">
        <v>999</v>
      </c>
      <c r="AR671" t="s">
        <v>1668</v>
      </c>
    </row>
    <row r="672" spans="2:46" ht="15">
      <c r="B672" t="s">
        <v>41</v>
      </c>
      <c r="C672" t="s">
        <v>2328</v>
      </c>
      <c r="D672">
        <v>16115</v>
      </c>
      <c r="E672" t="s">
        <v>2320</v>
      </c>
      <c r="F672">
        <v>9830</v>
      </c>
      <c r="I672" t="s">
        <v>2321</v>
      </c>
      <c r="J672" t="s">
        <v>1602</v>
      </c>
      <c r="K672">
        <v>33</v>
      </c>
      <c r="L672">
        <v>2015</v>
      </c>
      <c r="M672">
        <v>33</v>
      </c>
      <c r="N672">
        <v>999</v>
      </c>
      <c r="O672" t="s">
        <v>2015</v>
      </c>
      <c r="R672">
        <v>21.1</v>
      </c>
      <c r="S672" t="s">
        <v>1768</v>
      </c>
      <c r="T672" t="s">
        <v>2322</v>
      </c>
      <c r="U672">
        <v>999</v>
      </c>
      <c r="V672">
        <v>999</v>
      </c>
      <c r="W672">
        <v>999</v>
      </c>
      <c r="X672">
        <v>999</v>
      </c>
      <c r="Y672">
        <v>8</v>
      </c>
      <c r="Z672">
        <v>1487</v>
      </c>
      <c r="AA672" t="s">
        <v>1606</v>
      </c>
      <c r="AB672" t="s">
        <v>1616</v>
      </c>
      <c r="AC672">
        <v>15</v>
      </c>
      <c r="AD672" t="s">
        <v>1617</v>
      </c>
      <c r="AE672">
        <v>0</v>
      </c>
      <c r="AF672">
        <v>999</v>
      </c>
      <c r="AG672">
        <v>999</v>
      </c>
      <c r="AH672" t="s">
        <v>2339</v>
      </c>
      <c r="AI672" t="s">
        <v>1859</v>
      </c>
      <c r="AJ672" t="s">
        <v>2324</v>
      </c>
      <c r="AK672">
        <v>999</v>
      </c>
      <c r="AL672" t="s">
        <v>1701</v>
      </c>
      <c r="AM672">
        <v>999</v>
      </c>
      <c r="AN672" t="s">
        <v>2325</v>
      </c>
      <c r="AO672" t="s">
        <v>1651</v>
      </c>
      <c r="AP672" t="s">
        <v>1651</v>
      </c>
      <c r="AQ672">
        <v>999</v>
      </c>
      <c r="AR672" t="s">
        <v>1668</v>
      </c>
    </row>
    <row r="673" spans="2:44" ht="15">
      <c r="B673" t="s">
        <v>41</v>
      </c>
      <c r="C673" t="s">
        <v>2330</v>
      </c>
      <c r="D673">
        <v>16115</v>
      </c>
      <c r="E673" t="s">
        <v>2320</v>
      </c>
      <c r="F673">
        <v>9831</v>
      </c>
      <c r="I673" t="s">
        <v>2321</v>
      </c>
      <c r="J673" t="s">
        <v>1602</v>
      </c>
      <c r="K673">
        <v>43</v>
      </c>
      <c r="L673">
        <v>2015</v>
      </c>
      <c r="M673">
        <v>43</v>
      </c>
      <c r="N673">
        <v>999</v>
      </c>
      <c r="O673" t="s">
        <v>2015</v>
      </c>
      <c r="R673">
        <v>16.3</v>
      </c>
      <c r="S673" t="s">
        <v>1768</v>
      </c>
      <c r="T673" t="s">
        <v>2322</v>
      </c>
      <c r="U673">
        <v>999</v>
      </c>
      <c r="V673">
        <v>999</v>
      </c>
      <c r="W673">
        <v>999</v>
      </c>
      <c r="X673">
        <v>999</v>
      </c>
      <c r="Y673">
        <v>8</v>
      </c>
      <c r="Z673">
        <v>1487</v>
      </c>
      <c r="AA673" t="s">
        <v>1606</v>
      </c>
      <c r="AB673" t="s">
        <v>1616</v>
      </c>
      <c r="AC673">
        <v>15</v>
      </c>
      <c r="AD673" t="s">
        <v>1617</v>
      </c>
      <c r="AE673">
        <v>0</v>
      </c>
      <c r="AF673">
        <v>999</v>
      </c>
      <c r="AG673">
        <v>999</v>
      </c>
      <c r="AH673" t="s">
        <v>2340</v>
      </c>
      <c r="AI673" t="s">
        <v>1859</v>
      </c>
      <c r="AJ673" t="s">
        <v>2324</v>
      </c>
      <c r="AK673">
        <v>999</v>
      </c>
      <c r="AL673" t="s">
        <v>1701</v>
      </c>
      <c r="AM673">
        <v>999</v>
      </c>
      <c r="AN673" t="s">
        <v>2325</v>
      </c>
      <c r="AO673" t="s">
        <v>1651</v>
      </c>
      <c r="AP673" t="s">
        <v>1651</v>
      </c>
      <c r="AQ673">
        <v>999</v>
      </c>
      <c r="AR673" t="s">
        <v>1668</v>
      </c>
    </row>
    <row r="674" spans="2:44" ht="15">
      <c r="B674" t="s">
        <v>41</v>
      </c>
      <c r="C674" t="s">
        <v>2332</v>
      </c>
      <c r="D674">
        <v>16115</v>
      </c>
      <c r="E674" t="s">
        <v>2320</v>
      </c>
      <c r="F674">
        <v>9832</v>
      </c>
      <c r="I674" t="s">
        <v>2321</v>
      </c>
      <c r="J674" t="s">
        <v>1602</v>
      </c>
      <c r="K674">
        <v>45</v>
      </c>
      <c r="L674">
        <v>2015</v>
      </c>
      <c r="M674">
        <v>45</v>
      </c>
      <c r="N674">
        <v>999</v>
      </c>
      <c r="O674" t="s">
        <v>2015</v>
      </c>
      <c r="R674">
        <v>15.5</v>
      </c>
      <c r="S674" t="s">
        <v>1768</v>
      </c>
      <c r="T674" t="s">
        <v>2322</v>
      </c>
      <c r="U674">
        <v>999</v>
      </c>
      <c r="V674">
        <v>999</v>
      </c>
      <c r="W674">
        <v>999</v>
      </c>
      <c r="X674">
        <v>999</v>
      </c>
      <c r="Y674">
        <v>8</v>
      </c>
      <c r="Z674">
        <v>1487</v>
      </c>
      <c r="AA674" t="s">
        <v>1606</v>
      </c>
      <c r="AB674" t="s">
        <v>1616</v>
      </c>
      <c r="AC674">
        <v>15</v>
      </c>
      <c r="AD674" t="s">
        <v>1617</v>
      </c>
      <c r="AE674">
        <v>0</v>
      </c>
      <c r="AF674">
        <v>999</v>
      </c>
      <c r="AG674">
        <v>999</v>
      </c>
      <c r="AH674" t="s">
        <v>2341</v>
      </c>
      <c r="AI674" t="s">
        <v>1859</v>
      </c>
      <c r="AJ674" t="s">
        <v>2324</v>
      </c>
      <c r="AK674">
        <v>999</v>
      </c>
      <c r="AL674" t="s">
        <v>1701</v>
      </c>
      <c r="AM674">
        <v>999</v>
      </c>
      <c r="AN674" t="s">
        <v>2325</v>
      </c>
      <c r="AO674" t="s">
        <v>1651</v>
      </c>
      <c r="AP674" t="s">
        <v>1651</v>
      </c>
      <c r="AQ674">
        <v>999</v>
      </c>
      <c r="AR674" t="s">
        <v>1668</v>
      </c>
    </row>
    <row r="675" spans="2:44" ht="15">
      <c r="B675" t="s">
        <v>41</v>
      </c>
      <c r="C675" t="s">
        <v>1069</v>
      </c>
      <c r="D675">
        <v>16115</v>
      </c>
      <c r="E675" t="s">
        <v>2320</v>
      </c>
      <c r="F675">
        <v>9833</v>
      </c>
      <c r="I675" t="s">
        <v>2321</v>
      </c>
      <c r="J675" t="s">
        <v>1602</v>
      </c>
      <c r="K675">
        <v>55</v>
      </c>
      <c r="L675">
        <v>2015</v>
      </c>
      <c r="M675">
        <v>55</v>
      </c>
      <c r="N675">
        <v>999</v>
      </c>
      <c r="O675" t="s">
        <v>2015</v>
      </c>
      <c r="R675">
        <v>18.3</v>
      </c>
      <c r="S675" t="s">
        <v>1768</v>
      </c>
      <c r="T675" t="s">
        <v>2322</v>
      </c>
      <c r="U675">
        <v>999</v>
      </c>
      <c r="V675">
        <v>999</v>
      </c>
      <c r="W675">
        <v>999</v>
      </c>
      <c r="X675">
        <v>999</v>
      </c>
      <c r="Y675">
        <v>8</v>
      </c>
      <c r="Z675">
        <v>1487</v>
      </c>
      <c r="AA675" t="s">
        <v>1606</v>
      </c>
      <c r="AB675" t="s">
        <v>1616</v>
      </c>
      <c r="AC675">
        <v>15</v>
      </c>
      <c r="AD675" t="s">
        <v>1617</v>
      </c>
      <c r="AE675">
        <v>0</v>
      </c>
      <c r="AF675">
        <v>999</v>
      </c>
      <c r="AG675">
        <v>999</v>
      </c>
      <c r="AH675" t="s">
        <v>2342</v>
      </c>
      <c r="AI675" t="s">
        <v>1859</v>
      </c>
      <c r="AJ675" t="s">
        <v>2324</v>
      </c>
      <c r="AK675">
        <v>999</v>
      </c>
      <c r="AL675" t="s">
        <v>1701</v>
      </c>
      <c r="AM675">
        <v>999</v>
      </c>
      <c r="AN675" t="s">
        <v>2325</v>
      </c>
      <c r="AO675" t="s">
        <v>1651</v>
      </c>
      <c r="AP675" t="s">
        <v>1651</v>
      </c>
      <c r="AQ675">
        <v>999</v>
      </c>
      <c r="AR675" t="s">
        <v>1668</v>
      </c>
    </row>
    <row r="676" spans="2:44" ht="15">
      <c r="B676" t="s">
        <v>41</v>
      </c>
      <c r="C676" t="s">
        <v>2328</v>
      </c>
      <c r="D676">
        <v>16115</v>
      </c>
      <c r="E676" t="s">
        <v>2320</v>
      </c>
      <c r="F676">
        <v>9834</v>
      </c>
      <c r="I676" t="s">
        <v>2321</v>
      </c>
      <c r="J676" t="s">
        <v>1602</v>
      </c>
      <c r="K676">
        <v>62</v>
      </c>
      <c r="L676">
        <v>2015</v>
      </c>
      <c r="M676">
        <v>62</v>
      </c>
      <c r="N676">
        <v>999</v>
      </c>
      <c r="O676" t="s">
        <v>2015</v>
      </c>
      <c r="R676">
        <v>16.399999999999999</v>
      </c>
      <c r="S676" t="s">
        <v>1768</v>
      </c>
      <c r="T676" t="s">
        <v>2322</v>
      </c>
      <c r="U676">
        <v>999</v>
      </c>
      <c r="V676">
        <v>999</v>
      </c>
      <c r="W676">
        <v>999</v>
      </c>
      <c r="X676">
        <v>999</v>
      </c>
      <c r="Y676">
        <v>8</v>
      </c>
      <c r="Z676">
        <v>1487</v>
      </c>
      <c r="AA676" t="s">
        <v>1606</v>
      </c>
      <c r="AB676" t="s">
        <v>1616</v>
      </c>
      <c r="AC676">
        <v>15</v>
      </c>
      <c r="AD676" t="s">
        <v>1617</v>
      </c>
      <c r="AE676">
        <v>0</v>
      </c>
      <c r="AF676">
        <v>999</v>
      </c>
      <c r="AG676">
        <v>999</v>
      </c>
      <c r="AH676" t="s">
        <v>2343</v>
      </c>
      <c r="AI676" t="s">
        <v>1859</v>
      </c>
      <c r="AJ676" t="s">
        <v>2324</v>
      </c>
      <c r="AK676">
        <v>999</v>
      </c>
      <c r="AL676" t="s">
        <v>1701</v>
      </c>
      <c r="AM676">
        <v>999</v>
      </c>
      <c r="AN676" t="s">
        <v>2325</v>
      </c>
      <c r="AO676" t="s">
        <v>1651</v>
      </c>
      <c r="AP676" t="s">
        <v>1651</v>
      </c>
      <c r="AQ676">
        <v>999</v>
      </c>
      <c r="AR676" t="s">
        <v>1668</v>
      </c>
    </row>
    <row r="677" spans="2:44" ht="15">
      <c r="B677" t="s">
        <v>41</v>
      </c>
      <c r="C677" t="s">
        <v>2330</v>
      </c>
      <c r="D677">
        <v>16115</v>
      </c>
      <c r="E677" t="s">
        <v>2320</v>
      </c>
      <c r="F677">
        <v>9835</v>
      </c>
      <c r="I677" t="s">
        <v>2344</v>
      </c>
      <c r="J677" t="s">
        <v>1602</v>
      </c>
      <c r="K677">
        <v>0</v>
      </c>
      <c r="L677">
        <v>2015</v>
      </c>
      <c r="M677">
        <v>0</v>
      </c>
      <c r="N677">
        <v>999</v>
      </c>
      <c r="O677" t="s">
        <v>2015</v>
      </c>
      <c r="R677">
        <v>9.8000000000000007</v>
      </c>
      <c r="S677" t="s">
        <v>1768</v>
      </c>
      <c r="T677" t="s">
        <v>2322</v>
      </c>
      <c r="U677">
        <v>999</v>
      </c>
      <c r="V677">
        <v>999</v>
      </c>
      <c r="W677">
        <v>999</v>
      </c>
      <c r="X677">
        <v>999</v>
      </c>
      <c r="Y677">
        <v>8</v>
      </c>
      <c r="Z677">
        <v>1310</v>
      </c>
      <c r="AA677" t="s">
        <v>1606</v>
      </c>
      <c r="AB677" t="s">
        <v>1616</v>
      </c>
      <c r="AC677">
        <v>15</v>
      </c>
      <c r="AD677" t="s">
        <v>1617</v>
      </c>
      <c r="AE677">
        <v>0</v>
      </c>
      <c r="AF677">
        <v>999</v>
      </c>
      <c r="AG677">
        <v>999</v>
      </c>
      <c r="AH677" t="s">
        <v>2345</v>
      </c>
      <c r="AI677" t="s">
        <v>1859</v>
      </c>
      <c r="AJ677" t="s">
        <v>2346</v>
      </c>
      <c r="AK677">
        <v>999</v>
      </c>
      <c r="AL677" t="s">
        <v>1701</v>
      </c>
      <c r="AM677">
        <v>999</v>
      </c>
      <c r="AN677" t="s">
        <v>2325</v>
      </c>
      <c r="AO677" t="s">
        <v>1651</v>
      </c>
      <c r="AP677" t="s">
        <v>1651</v>
      </c>
      <c r="AQ677">
        <v>999</v>
      </c>
      <c r="AR677" t="s">
        <v>1668</v>
      </c>
    </row>
    <row r="678" spans="2:44" ht="15">
      <c r="B678" t="s">
        <v>41</v>
      </c>
      <c r="C678" t="s">
        <v>2332</v>
      </c>
      <c r="D678">
        <v>16115</v>
      </c>
      <c r="E678" t="s">
        <v>2320</v>
      </c>
      <c r="F678">
        <v>9836</v>
      </c>
      <c r="I678" t="s">
        <v>2344</v>
      </c>
      <c r="J678" t="s">
        <v>1602</v>
      </c>
      <c r="K678">
        <v>2</v>
      </c>
      <c r="L678">
        <v>2015</v>
      </c>
      <c r="M678">
        <v>2</v>
      </c>
      <c r="N678">
        <v>999</v>
      </c>
      <c r="O678" t="s">
        <v>2015</v>
      </c>
      <c r="R678">
        <v>9</v>
      </c>
      <c r="S678" t="s">
        <v>1768</v>
      </c>
      <c r="T678" t="s">
        <v>2322</v>
      </c>
      <c r="U678">
        <v>999</v>
      </c>
      <c r="V678">
        <v>999</v>
      </c>
      <c r="W678">
        <v>999</v>
      </c>
      <c r="X678">
        <v>999</v>
      </c>
      <c r="Y678">
        <v>8</v>
      </c>
      <c r="Z678">
        <v>1310</v>
      </c>
      <c r="AA678" t="s">
        <v>1606</v>
      </c>
      <c r="AB678" t="s">
        <v>1616</v>
      </c>
      <c r="AC678">
        <v>15</v>
      </c>
      <c r="AD678" t="s">
        <v>1617</v>
      </c>
      <c r="AE678">
        <v>0</v>
      </c>
      <c r="AF678">
        <v>999</v>
      </c>
      <c r="AG678">
        <v>999</v>
      </c>
      <c r="AH678" t="s">
        <v>2343</v>
      </c>
      <c r="AI678" t="s">
        <v>1859</v>
      </c>
      <c r="AJ678" t="s">
        <v>2346</v>
      </c>
      <c r="AK678">
        <v>999</v>
      </c>
      <c r="AL678" t="s">
        <v>1701</v>
      </c>
      <c r="AM678">
        <v>999</v>
      </c>
      <c r="AN678" t="s">
        <v>2325</v>
      </c>
      <c r="AO678" t="s">
        <v>1651</v>
      </c>
      <c r="AP678" t="s">
        <v>1651</v>
      </c>
      <c r="AQ678">
        <v>999</v>
      </c>
      <c r="AR678" t="s">
        <v>1668</v>
      </c>
    </row>
    <row r="679" spans="2:44" ht="15">
      <c r="B679" t="s">
        <v>41</v>
      </c>
      <c r="C679" t="s">
        <v>1069</v>
      </c>
      <c r="D679">
        <v>16115</v>
      </c>
      <c r="E679" t="s">
        <v>2320</v>
      </c>
      <c r="F679">
        <v>9837</v>
      </c>
      <c r="I679" t="s">
        <v>2344</v>
      </c>
      <c r="J679" t="s">
        <v>1602</v>
      </c>
      <c r="K679">
        <v>7</v>
      </c>
      <c r="L679">
        <v>2015</v>
      </c>
      <c r="M679">
        <v>7</v>
      </c>
      <c r="N679">
        <v>999</v>
      </c>
      <c r="O679" t="s">
        <v>2015</v>
      </c>
      <c r="R679">
        <v>11</v>
      </c>
      <c r="S679" t="s">
        <v>1768</v>
      </c>
      <c r="T679" t="s">
        <v>2322</v>
      </c>
      <c r="U679">
        <v>999</v>
      </c>
      <c r="V679">
        <v>999</v>
      </c>
      <c r="W679">
        <v>999</v>
      </c>
      <c r="X679">
        <v>999</v>
      </c>
      <c r="Y679">
        <v>8</v>
      </c>
      <c r="Z679">
        <v>1310</v>
      </c>
      <c r="AA679" t="s">
        <v>1606</v>
      </c>
      <c r="AB679" t="s">
        <v>1616</v>
      </c>
      <c r="AC679">
        <v>15</v>
      </c>
      <c r="AD679" t="s">
        <v>1617</v>
      </c>
      <c r="AE679">
        <v>0</v>
      </c>
      <c r="AF679">
        <v>999</v>
      </c>
      <c r="AG679">
        <v>999</v>
      </c>
      <c r="AH679" t="s">
        <v>2347</v>
      </c>
      <c r="AI679" t="s">
        <v>1859</v>
      </c>
      <c r="AJ679" t="s">
        <v>2346</v>
      </c>
      <c r="AK679">
        <v>999</v>
      </c>
      <c r="AL679" t="s">
        <v>1701</v>
      </c>
      <c r="AM679">
        <v>999</v>
      </c>
      <c r="AN679" t="s">
        <v>2325</v>
      </c>
      <c r="AO679" t="s">
        <v>1651</v>
      </c>
      <c r="AP679" t="s">
        <v>1651</v>
      </c>
      <c r="AQ679">
        <v>999</v>
      </c>
      <c r="AR679" t="s">
        <v>1668</v>
      </c>
    </row>
    <row r="680" spans="2:44" ht="15">
      <c r="B680" t="s">
        <v>41</v>
      </c>
      <c r="C680" t="s">
        <v>2328</v>
      </c>
      <c r="D680">
        <v>16115</v>
      </c>
      <c r="E680" t="s">
        <v>2320</v>
      </c>
      <c r="F680">
        <v>9838</v>
      </c>
      <c r="I680" t="s">
        <v>2344</v>
      </c>
      <c r="J680" t="s">
        <v>1602</v>
      </c>
      <c r="K680">
        <v>15</v>
      </c>
      <c r="L680">
        <v>2015</v>
      </c>
      <c r="M680">
        <v>15</v>
      </c>
      <c r="N680">
        <v>999</v>
      </c>
      <c r="O680" t="s">
        <v>2015</v>
      </c>
      <c r="R680">
        <v>12.9</v>
      </c>
      <c r="S680" t="s">
        <v>1768</v>
      </c>
      <c r="T680" t="s">
        <v>2322</v>
      </c>
      <c r="U680">
        <v>999</v>
      </c>
      <c r="V680">
        <v>999</v>
      </c>
      <c r="W680">
        <v>999</v>
      </c>
      <c r="X680">
        <v>999</v>
      </c>
      <c r="Y680">
        <v>8</v>
      </c>
      <c r="Z680">
        <v>1310</v>
      </c>
      <c r="AA680" t="s">
        <v>1606</v>
      </c>
      <c r="AB680" t="s">
        <v>1616</v>
      </c>
      <c r="AC680">
        <v>15</v>
      </c>
      <c r="AD680" t="s">
        <v>1617</v>
      </c>
      <c r="AE680">
        <v>0</v>
      </c>
      <c r="AF680">
        <v>999</v>
      </c>
      <c r="AG680">
        <v>999</v>
      </c>
      <c r="AH680" t="s">
        <v>2348</v>
      </c>
      <c r="AI680" t="s">
        <v>1859</v>
      </c>
      <c r="AJ680" t="s">
        <v>2346</v>
      </c>
      <c r="AK680">
        <v>999</v>
      </c>
      <c r="AL680" t="s">
        <v>1701</v>
      </c>
      <c r="AM680">
        <v>999</v>
      </c>
      <c r="AN680" t="s">
        <v>2325</v>
      </c>
      <c r="AO680" t="s">
        <v>1651</v>
      </c>
      <c r="AP680" t="s">
        <v>1651</v>
      </c>
      <c r="AQ680">
        <v>999</v>
      </c>
      <c r="AR680" t="s">
        <v>1668</v>
      </c>
    </row>
    <row r="681" spans="2:44" ht="15">
      <c r="B681" t="s">
        <v>41</v>
      </c>
      <c r="C681" t="s">
        <v>2330</v>
      </c>
      <c r="D681">
        <v>16115</v>
      </c>
      <c r="E681" t="s">
        <v>2320</v>
      </c>
      <c r="F681">
        <v>9839</v>
      </c>
      <c r="I681" t="s">
        <v>2344</v>
      </c>
      <c r="J681" t="s">
        <v>1602</v>
      </c>
      <c r="K681">
        <v>17</v>
      </c>
      <c r="L681">
        <v>2015</v>
      </c>
      <c r="M681">
        <v>17</v>
      </c>
      <c r="N681">
        <v>999</v>
      </c>
      <c r="O681" t="s">
        <v>2015</v>
      </c>
      <c r="R681">
        <v>13.8</v>
      </c>
      <c r="S681" t="s">
        <v>1768</v>
      </c>
      <c r="T681" t="s">
        <v>2322</v>
      </c>
      <c r="U681">
        <v>999</v>
      </c>
      <c r="V681">
        <v>999</v>
      </c>
      <c r="W681">
        <v>999</v>
      </c>
      <c r="X681">
        <v>999</v>
      </c>
      <c r="Y681">
        <v>8</v>
      </c>
      <c r="Z681">
        <v>1310</v>
      </c>
      <c r="AA681" t="s">
        <v>1606</v>
      </c>
      <c r="AB681" t="s">
        <v>1616</v>
      </c>
      <c r="AC681">
        <v>15</v>
      </c>
      <c r="AD681" t="s">
        <v>1617</v>
      </c>
      <c r="AE681">
        <v>0</v>
      </c>
      <c r="AF681">
        <v>999</v>
      </c>
      <c r="AG681">
        <v>999</v>
      </c>
      <c r="AH681" t="s">
        <v>2349</v>
      </c>
      <c r="AI681" t="s">
        <v>1859</v>
      </c>
      <c r="AJ681" t="s">
        <v>2346</v>
      </c>
      <c r="AK681">
        <v>999</v>
      </c>
      <c r="AL681" t="s">
        <v>1701</v>
      </c>
      <c r="AM681">
        <v>999</v>
      </c>
      <c r="AN681" t="s">
        <v>2325</v>
      </c>
      <c r="AO681" t="s">
        <v>1651</v>
      </c>
      <c r="AP681" t="s">
        <v>1651</v>
      </c>
      <c r="AQ681">
        <v>999</v>
      </c>
      <c r="AR681" t="s">
        <v>1668</v>
      </c>
    </row>
    <row r="682" spans="2:44" ht="15">
      <c r="B682" t="s">
        <v>41</v>
      </c>
      <c r="C682" t="s">
        <v>2332</v>
      </c>
      <c r="D682">
        <v>16115</v>
      </c>
      <c r="E682" t="s">
        <v>2320</v>
      </c>
      <c r="F682">
        <v>9840</v>
      </c>
      <c r="I682" t="s">
        <v>2344</v>
      </c>
      <c r="J682" t="s">
        <v>1602</v>
      </c>
      <c r="K682">
        <v>26</v>
      </c>
      <c r="L682">
        <v>2015</v>
      </c>
      <c r="M682">
        <v>26</v>
      </c>
      <c r="N682">
        <v>999</v>
      </c>
      <c r="O682" t="s">
        <v>2015</v>
      </c>
      <c r="R682">
        <v>17.8</v>
      </c>
      <c r="S682" t="s">
        <v>1768</v>
      </c>
      <c r="T682" t="s">
        <v>2322</v>
      </c>
      <c r="U682">
        <v>999</v>
      </c>
      <c r="V682">
        <v>999</v>
      </c>
      <c r="W682">
        <v>999</v>
      </c>
      <c r="X682">
        <v>999</v>
      </c>
      <c r="Y682">
        <v>8</v>
      </c>
      <c r="Z682">
        <v>1310</v>
      </c>
      <c r="AA682" t="s">
        <v>1606</v>
      </c>
      <c r="AB682" t="s">
        <v>1616</v>
      </c>
      <c r="AC682">
        <v>15</v>
      </c>
      <c r="AD682" t="s">
        <v>1617</v>
      </c>
      <c r="AE682">
        <v>0</v>
      </c>
      <c r="AF682">
        <v>999</v>
      </c>
      <c r="AG682">
        <v>999</v>
      </c>
      <c r="AH682" t="s">
        <v>2350</v>
      </c>
      <c r="AI682" t="s">
        <v>1859</v>
      </c>
      <c r="AJ682" t="s">
        <v>2346</v>
      </c>
      <c r="AK682">
        <v>999</v>
      </c>
      <c r="AL682" t="s">
        <v>1701</v>
      </c>
      <c r="AM682">
        <v>999</v>
      </c>
      <c r="AN682" t="s">
        <v>2325</v>
      </c>
      <c r="AO682" t="s">
        <v>1651</v>
      </c>
      <c r="AP682" t="s">
        <v>1651</v>
      </c>
      <c r="AQ682">
        <v>999</v>
      </c>
      <c r="AR682" t="s">
        <v>1668</v>
      </c>
    </row>
    <row r="683" spans="2:44" ht="15">
      <c r="B683" t="s">
        <v>41</v>
      </c>
      <c r="C683" t="s">
        <v>1069</v>
      </c>
      <c r="D683">
        <v>16115</v>
      </c>
      <c r="E683" t="s">
        <v>2320</v>
      </c>
      <c r="F683">
        <v>9841</v>
      </c>
      <c r="I683" t="s">
        <v>2344</v>
      </c>
      <c r="J683" t="s">
        <v>1602</v>
      </c>
      <c r="K683">
        <v>33</v>
      </c>
      <c r="L683">
        <v>2015</v>
      </c>
      <c r="M683">
        <v>33</v>
      </c>
      <c r="N683">
        <v>999</v>
      </c>
      <c r="O683" t="s">
        <v>2015</v>
      </c>
      <c r="R683">
        <v>14.2</v>
      </c>
      <c r="S683" t="s">
        <v>1768</v>
      </c>
      <c r="T683" t="s">
        <v>2322</v>
      </c>
      <c r="U683">
        <v>999</v>
      </c>
      <c r="V683">
        <v>999</v>
      </c>
      <c r="W683">
        <v>999</v>
      </c>
      <c r="X683">
        <v>999</v>
      </c>
      <c r="Y683">
        <v>8</v>
      </c>
      <c r="Z683">
        <v>1310</v>
      </c>
      <c r="AA683" t="s">
        <v>1606</v>
      </c>
      <c r="AB683" t="s">
        <v>1616</v>
      </c>
      <c r="AC683">
        <v>15</v>
      </c>
      <c r="AD683" t="s">
        <v>1617</v>
      </c>
      <c r="AE683">
        <v>0</v>
      </c>
      <c r="AF683">
        <v>999</v>
      </c>
      <c r="AG683">
        <v>999</v>
      </c>
      <c r="AH683" t="s">
        <v>2351</v>
      </c>
      <c r="AI683" t="s">
        <v>1859</v>
      </c>
      <c r="AJ683" t="s">
        <v>2346</v>
      </c>
      <c r="AK683">
        <v>999</v>
      </c>
      <c r="AL683" t="s">
        <v>1701</v>
      </c>
      <c r="AM683">
        <v>999</v>
      </c>
      <c r="AN683" t="s">
        <v>2325</v>
      </c>
      <c r="AO683" t="s">
        <v>1651</v>
      </c>
      <c r="AP683" t="s">
        <v>1651</v>
      </c>
      <c r="AQ683">
        <v>999</v>
      </c>
      <c r="AR683" t="s">
        <v>1668</v>
      </c>
    </row>
    <row r="684" spans="2:44" ht="15">
      <c r="B684" t="s">
        <v>41</v>
      </c>
      <c r="C684" t="s">
        <v>2328</v>
      </c>
      <c r="D684">
        <v>16115</v>
      </c>
      <c r="E684" t="s">
        <v>2320</v>
      </c>
      <c r="F684">
        <v>9842</v>
      </c>
      <c r="I684" t="s">
        <v>2344</v>
      </c>
      <c r="J684" t="s">
        <v>1602</v>
      </c>
      <c r="K684">
        <v>42</v>
      </c>
      <c r="L684">
        <v>2015</v>
      </c>
      <c r="M684">
        <v>42</v>
      </c>
      <c r="N684">
        <v>999</v>
      </c>
      <c r="O684" t="s">
        <v>2015</v>
      </c>
      <c r="R684">
        <v>20.6</v>
      </c>
      <c r="S684" t="s">
        <v>1768</v>
      </c>
      <c r="T684" t="s">
        <v>2322</v>
      </c>
      <c r="U684">
        <v>999</v>
      </c>
      <c r="V684">
        <v>999</v>
      </c>
      <c r="W684">
        <v>999</v>
      </c>
      <c r="X684">
        <v>999</v>
      </c>
      <c r="Y684">
        <v>8</v>
      </c>
      <c r="Z684">
        <v>1310</v>
      </c>
      <c r="AA684" t="s">
        <v>1606</v>
      </c>
      <c r="AB684" t="s">
        <v>1616</v>
      </c>
      <c r="AC684">
        <v>15</v>
      </c>
      <c r="AD684" t="s">
        <v>1617</v>
      </c>
      <c r="AE684">
        <v>0</v>
      </c>
      <c r="AF684">
        <v>999</v>
      </c>
      <c r="AG684">
        <v>999</v>
      </c>
      <c r="AH684" t="s">
        <v>2352</v>
      </c>
      <c r="AI684" t="s">
        <v>1859</v>
      </c>
      <c r="AJ684" t="s">
        <v>2346</v>
      </c>
      <c r="AK684">
        <v>999</v>
      </c>
      <c r="AL684" t="s">
        <v>1701</v>
      </c>
      <c r="AM684">
        <v>999</v>
      </c>
      <c r="AN684" t="s">
        <v>2325</v>
      </c>
      <c r="AO684" t="s">
        <v>1651</v>
      </c>
      <c r="AP684" t="s">
        <v>1651</v>
      </c>
      <c r="AQ684">
        <v>999</v>
      </c>
      <c r="AR684" t="s">
        <v>1668</v>
      </c>
    </row>
    <row r="685" spans="2:44" ht="15">
      <c r="B685" t="s">
        <v>41</v>
      </c>
      <c r="C685" t="s">
        <v>2330</v>
      </c>
      <c r="D685">
        <v>16115</v>
      </c>
      <c r="E685" t="s">
        <v>2320</v>
      </c>
      <c r="F685">
        <v>9843</v>
      </c>
      <c r="I685" t="s">
        <v>2344</v>
      </c>
      <c r="J685" t="s">
        <v>1602</v>
      </c>
      <c r="K685">
        <v>45</v>
      </c>
      <c r="L685">
        <v>2015</v>
      </c>
      <c r="M685">
        <v>45</v>
      </c>
      <c r="N685">
        <v>999</v>
      </c>
      <c r="O685" t="s">
        <v>2015</v>
      </c>
      <c r="R685">
        <v>18.3</v>
      </c>
      <c r="S685" t="s">
        <v>1768</v>
      </c>
      <c r="T685" t="s">
        <v>2322</v>
      </c>
      <c r="U685">
        <v>999</v>
      </c>
      <c r="V685">
        <v>999</v>
      </c>
      <c r="W685">
        <v>999</v>
      </c>
      <c r="X685">
        <v>999</v>
      </c>
      <c r="Y685">
        <v>8</v>
      </c>
      <c r="Z685">
        <v>1310</v>
      </c>
      <c r="AA685" t="s">
        <v>1606</v>
      </c>
      <c r="AB685" t="s">
        <v>1616</v>
      </c>
      <c r="AC685">
        <v>15</v>
      </c>
      <c r="AD685" t="s">
        <v>1617</v>
      </c>
      <c r="AE685">
        <v>0</v>
      </c>
      <c r="AF685">
        <v>999</v>
      </c>
      <c r="AG685">
        <v>999</v>
      </c>
      <c r="AH685" t="s">
        <v>2353</v>
      </c>
      <c r="AI685" t="s">
        <v>1859</v>
      </c>
      <c r="AJ685" t="s">
        <v>2346</v>
      </c>
      <c r="AK685">
        <v>999</v>
      </c>
      <c r="AL685" t="s">
        <v>1701</v>
      </c>
      <c r="AM685">
        <v>999</v>
      </c>
      <c r="AN685" t="s">
        <v>2325</v>
      </c>
      <c r="AO685" t="s">
        <v>1651</v>
      </c>
      <c r="AP685" t="s">
        <v>1651</v>
      </c>
      <c r="AQ685">
        <v>999</v>
      </c>
      <c r="AR685" t="s">
        <v>1668</v>
      </c>
    </row>
    <row r="686" spans="2:44" ht="15">
      <c r="B686" t="s">
        <v>41</v>
      </c>
      <c r="C686" t="s">
        <v>2332</v>
      </c>
      <c r="D686">
        <v>16115</v>
      </c>
      <c r="E686" t="s">
        <v>2320</v>
      </c>
      <c r="F686">
        <v>9844</v>
      </c>
      <c r="I686" t="s">
        <v>2344</v>
      </c>
      <c r="J686" t="s">
        <v>1602</v>
      </c>
      <c r="K686">
        <v>46</v>
      </c>
      <c r="L686">
        <v>2015</v>
      </c>
      <c r="M686">
        <v>46</v>
      </c>
      <c r="N686">
        <v>999</v>
      </c>
      <c r="O686" t="s">
        <v>2015</v>
      </c>
      <c r="R686">
        <v>13</v>
      </c>
      <c r="S686" t="s">
        <v>1768</v>
      </c>
      <c r="T686" t="s">
        <v>2322</v>
      </c>
      <c r="U686">
        <v>999</v>
      </c>
      <c r="V686">
        <v>999</v>
      </c>
      <c r="W686">
        <v>999</v>
      </c>
      <c r="X686">
        <v>999</v>
      </c>
      <c r="Y686">
        <v>8</v>
      </c>
      <c r="Z686">
        <v>1310</v>
      </c>
      <c r="AA686" t="s">
        <v>1606</v>
      </c>
      <c r="AB686" t="s">
        <v>1616</v>
      </c>
      <c r="AC686">
        <v>15</v>
      </c>
      <c r="AD686" t="s">
        <v>1617</v>
      </c>
      <c r="AE686">
        <v>0</v>
      </c>
      <c r="AF686">
        <v>999</v>
      </c>
      <c r="AG686">
        <v>999</v>
      </c>
      <c r="AH686" t="s">
        <v>2354</v>
      </c>
      <c r="AI686" t="s">
        <v>1859</v>
      </c>
      <c r="AJ686" t="s">
        <v>2346</v>
      </c>
      <c r="AK686">
        <v>999</v>
      </c>
      <c r="AL686" t="s">
        <v>1701</v>
      </c>
      <c r="AM686">
        <v>999</v>
      </c>
      <c r="AN686" t="s">
        <v>2325</v>
      </c>
      <c r="AO686" t="s">
        <v>1651</v>
      </c>
      <c r="AP686" t="s">
        <v>1651</v>
      </c>
      <c r="AQ686">
        <v>999</v>
      </c>
      <c r="AR686" t="s">
        <v>1668</v>
      </c>
    </row>
    <row r="687" spans="2:44" ht="15">
      <c r="B687" t="s">
        <v>41</v>
      </c>
      <c r="C687" t="s">
        <v>1069</v>
      </c>
      <c r="D687">
        <v>16115</v>
      </c>
      <c r="E687" t="s">
        <v>2320</v>
      </c>
      <c r="F687">
        <v>9845</v>
      </c>
      <c r="I687" t="s">
        <v>2344</v>
      </c>
      <c r="J687" t="s">
        <v>1602</v>
      </c>
      <c r="K687">
        <v>55</v>
      </c>
      <c r="L687">
        <v>2015</v>
      </c>
      <c r="M687">
        <v>55</v>
      </c>
      <c r="N687">
        <v>999</v>
      </c>
      <c r="O687" t="s">
        <v>2015</v>
      </c>
      <c r="R687">
        <v>16.399999999999999</v>
      </c>
      <c r="S687" t="s">
        <v>1768</v>
      </c>
      <c r="T687" t="s">
        <v>2322</v>
      </c>
      <c r="U687">
        <v>999</v>
      </c>
      <c r="V687">
        <v>999</v>
      </c>
      <c r="W687">
        <v>999</v>
      </c>
      <c r="X687">
        <v>999</v>
      </c>
      <c r="Y687">
        <v>8</v>
      </c>
      <c r="Z687">
        <v>1310</v>
      </c>
      <c r="AA687" t="s">
        <v>1606</v>
      </c>
      <c r="AB687" t="s">
        <v>1616</v>
      </c>
      <c r="AC687">
        <v>15</v>
      </c>
      <c r="AD687" t="s">
        <v>1617</v>
      </c>
      <c r="AE687">
        <v>0</v>
      </c>
      <c r="AF687">
        <v>999</v>
      </c>
      <c r="AG687">
        <v>999</v>
      </c>
      <c r="AH687" t="s">
        <v>2355</v>
      </c>
      <c r="AI687" t="s">
        <v>1859</v>
      </c>
      <c r="AJ687" t="s">
        <v>2346</v>
      </c>
      <c r="AK687">
        <v>999</v>
      </c>
      <c r="AL687" t="s">
        <v>1701</v>
      </c>
      <c r="AM687">
        <v>999</v>
      </c>
      <c r="AN687" t="s">
        <v>2325</v>
      </c>
      <c r="AO687" t="s">
        <v>1651</v>
      </c>
      <c r="AP687" t="s">
        <v>1651</v>
      </c>
      <c r="AQ687">
        <v>999</v>
      </c>
      <c r="AR687" t="s">
        <v>1668</v>
      </c>
    </row>
    <row r="688" spans="2:44" ht="15">
      <c r="B688" t="s">
        <v>41</v>
      </c>
      <c r="C688" t="s">
        <v>2328</v>
      </c>
      <c r="D688">
        <v>16115</v>
      </c>
      <c r="E688" t="s">
        <v>2320</v>
      </c>
      <c r="F688">
        <v>9846</v>
      </c>
      <c r="I688" t="s">
        <v>2344</v>
      </c>
      <c r="J688" t="s">
        <v>1602</v>
      </c>
      <c r="K688">
        <v>61</v>
      </c>
      <c r="L688">
        <v>2015</v>
      </c>
      <c r="M688">
        <v>61</v>
      </c>
      <c r="N688">
        <v>999</v>
      </c>
      <c r="O688" t="s">
        <v>2015</v>
      </c>
      <c r="R688">
        <v>14.6</v>
      </c>
      <c r="S688" t="s">
        <v>1768</v>
      </c>
      <c r="T688" t="s">
        <v>2322</v>
      </c>
      <c r="U688">
        <v>999</v>
      </c>
      <c r="V688">
        <v>999</v>
      </c>
      <c r="W688">
        <v>999</v>
      </c>
      <c r="X688">
        <v>999</v>
      </c>
      <c r="Y688">
        <v>8</v>
      </c>
      <c r="Z688">
        <v>1310</v>
      </c>
      <c r="AA688" t="s">
        <v>1606</v>
      </c>
      <c r="AB688" t="s">
        <v>1616</v>
      </c>
      <c r="AC688">
        <v>15</v>
      </c>
      <c r="AD688" t="s">
        <v>1617</v>
      </c>
      <c r="AE688">
        <v>0</v>
      </c>
      <c r="AF688">
        <v>999</v>
      </c>
      <c r="AG688">
        <v>999</v>
      </c>
      <c r="AH688" t="s">
        <v>2356</v>
      </c>
      <c r="AI688" t="s">
        <v>1859</v>
      </c>
      <c r="AJ688" t="s">
        <v>2346</v>
      </c>
      <c r="AK688">
        <v>999</v>
      </c>
      <c r="AL688" t="s">
        <v>1701</v>
      </c>
      <c r="AM688">
        <v>999</v>
      </c>
      <c r="AN688" t="s">
        <v>2325</v>
      </c>
      <c r="AO688" t="s">
        <v>1651</v>
      </c>
      <c r="AP688" t="s">
        <v>1651</v>
      </c>
      <c r="AQ688">
        <v>999</v>
      </c>
      <c r="AR688" t="s">
        <v>1668</v>
      </c>
    </row>
    <row r="689" spans="2:44" ht="15">
      <c r="B689" t="s">
        <v>41</v>
      </c>
      <c r="C689" t="s">
        <v>2330</v>
      </c>
      <c r="D689">
        <v>16115</v>
      </c>
      <c r="E689" t="s">
        <v>2320</v>
      </c>
      <c r="F689">
        <v>9847</v>
      </c>
      <c r="I689" t="s">
        <v>2344</v>
      </c>
      <c r="J689" t="s">
        <v>1602</v>
      </c>
      <c r="K689">
        <v>67</v>
      </c>
      <c r="L689">
        <v>2015</v>
      </c>
      <c r="M689">
        <v>67</v>
      </c>
      <c r="N689">
        <v>999</v>
      </c>
      <c r="O689" t="s">
        <v>2015</v>
      </c>
      <c r="R689">
        <v>32.299999999999997</v>
      </c>
      <c r="S689" t="s">
        <v>1768</v>
      </c>
      <c r="T689" t="s">
        <v>2322</v>
      </c>
      <c r="U689">
        <v>999</v>
      </c>
      <c r="V689">
        <v>999</v>
      </c>
      <c r="W689">
        <v>999</v>
      </c>
      <c r="X689">
        <v>999</v>
      </c>
      <c r="Y689">
        <v>8</v>
      </c>
      <c r="Z689">
        <v>1310</v>
      </c>
      <c r="AA689" t="s">
        <v>1606</v>
      </c>
      <c r="AB689" t="s">
        <v>1616</v>
      </c>
      <c r="AC689">
        <v>15</v>
      </c>
      <c r="AD689" t="s">
        <v>1617</v>
      </c>
      <c r="AE689">
        <v>0</v>
      </c>
      <c r="AF689">
        <v>999</v>
      </c>
      <c r="AG689">
        <v>999</v>
      </c>
      <c r="AH689" t="s">
        <v>2357</v>
      </c>
      <c r="AI689" t="s">
        <v>1859</v>
      </c>
      <c r="AJ689" t="s">
        <v>2346</v>
      </c>
      <c r="AK689">
        <v>999</v>
      </c>
      <c r="AL689" t="s">
        <v>1701</v>
      </c>
      <c r="AM689">
        <v>999</v>
      </c>
      <c r="AN689" t="s">
        <v>2325</v>
      </c>
      <c r="AO689" t="s">
        <v>1651</v>
      </c>
      <c r="AP689" t="s">
        <v>1651</v>
      </c>
      <c r="AQ689">
        <v>999</v>
      </c>
      <c r="AR689" t="s">
        <v>1668</v>
      </c>
    </row>
    <row r="690" spans="2:44" ht="15">
      <c r="B690" t="s">
        <v>41</v>
      </c>
      <c r="C690" t="s">
        <v>2332</v>
      </c>
      <c r="D690">
        <v>16115</v>
      </c>
      <c r="E690" t="s">
        <v>2320</v>
      </c>
      <c r="F690">
        <v>9848</v>
      </c>
      <c r="I690" t="s">
        <v>2344</v>
      </c>
      <c r="J690" t="s">
        <v>1602</v>
      </c>
      <c r="K690">
        <v>75</v>
      </c>
      <c r="L690">
        <v>2015</v>
      </c>
      <c r="M690">
        <v>75</v>
      </c>
      <c r="N690">
        <v>999</v>
      </c>
      <c r="O690" t="s">
        <v>2015</v>
      </c>
      <c r="R690">
        <v>15.1</v>
      </c>
      <c r="S690" t="s">
        <v>1768</v>
      </c>
      <c r="T690" t="s">
        <v>2322</v>
      </c>
      <c r="U690">
        <v>999</v>
      </c>
      <c r="V690">
        <v>999</v>
      </c>
      <c r="W690">
        <v>999</v>
      </c>
      <c r="X690">
        <v>999</v>
      </c>
      <c r="Y690">
        <v>8</v>
      </c>
      <c r="Z690">
        <v>1310</v>
      </c>
      <c r="AA690" t="s">
        <v>1606</v>
      </c>
      <c r="AB690" t="s">
        <v>1616</v>
      </c>
      <c r="AC690">
        <v>15</v>
      </c>
      <c r="AD690" t="s">
        <v>1617</v>
      </c>
      <c r="AE690">
        <v>0</v>
      </c>
      <c r="AF690">
        <v>999</v>
      </c>
      <c r="AG690">
        <v>999</v>
      </c>
      <c r="AH690" t="s">
        <v>2347</v>
      </c>
      <c r="AI690" t="s">
        <v>1859</v>
      </c>
      <c r="AJ690" t="s">
        <v>2346</v>
      </c>
      <c r="AK690">
        <v>999</v>
      </c>
      <c r="AL690" t="s">
        <v>1701</v>
      </c>
      <c r="AM690">
        <v>999</v>
      </c>
      <c r="AN690" t="s">
        <v>2325</v>
      </c>
      <c r="AO690" t="s">
        <v>1651</v>
      </c>
      <c r="AP690" t="s">
        <v>1651</v>
      </c>
      <c r="AQ690">
        <v>999</v>
      </c>
      <c r="AR690" t="s">
        <v>1668</v>
      </c>
    </row>
    <row r="691" spans="2:44" ht="15">
      <c r="B691" t="s">
        <v>41</v>
      </c>
      <c r="C691" t="s">
        <v>1069</v>
      </c>
      <c r="D691">
        <v>16115</v>
      </c>
      <c r="E691" t="s">
        <v>2320</v>
      </c>
      <c r="F691">
        <v>9849</v>
      </c>
      <c r="I691" t="s">
        <v>2344</v>
      </c>
      <c r="J691" t="s">
        <v>1602</v>
      </c>
      <c r="K691">
        <v>80</v>
      </c>
      <c r="L691">
        <v>2015</v>
      </c>
      <c r="M691">
        <v>80</v>
      </c>
      <c r="N691">
        <v>999</v>
      </c>
      <c r="O691" t="s">
        <v>2015</v>
      </c>
      <c r="R691">
        <v>20.8</v>
      </c>
      <c r="S691" t="s">
        <v>1768</v>
      </c>
      <c r="T691" t="s">
        <v>2322</v>
      </c>
      <c r="U691">
        <v>999</v>
      </c>
      <c r="V691">
        <v>999</v>
      </c>
      <c r="W691">
        <v>999</v>
      </c>
      <c r="X691">
        <v>999</v>
      </c>
      <c r="Y691">
        <v>8</v>
      </c>
      <c r="Z691">
        <v>1310</v>
      </c>
      <c r="AA691" t="s">
        <v>1606</v>
      </c>
      <c r="AB691" t="s">
        <v>1616</v>
      </c>
      <c r="AC691">
        <v>15</v>
      </c>
      <c r="AD691" t="s">
        <v>1617</v>
      </c>
      <c r="AE691">
        <v>0</v>
      </c>
      <c r="AF691">
        <v>999</v>
      </c>
      <c r="AG691">
        <v>999</v>
      </c>
      <c r="AH691" t="s">
        <v>2358</v>
      </c>
      <c r="AI691" t="s">
        <v>1859</v>
      </c>
      <c r="AJ691" t="s">
        <v>2346</v>
      </c>
      <c r="AK691">
        <v>999</v>
      </c>
      <c r="AL691" t="s">
        <v>1701</v>
      </c>
      <c r="AM691">
        <v>999</v>
      </c>
      <c r="AN691" t="s">
        <v>2325</v>
      </c>
      <c r="AO691" t="s">
        <v>1651</v>
      </c>
      <c r="AP691" t="s">
        <v>1651</v>
      </c>
      <c r="AQ691">
        <v>999</v>
      </c>
      <c r="AR691" t="s">
        <v>1668</v>
      </c>
    </row>
    <row r="692" spans="2:44" ht="15">
      <c r="B692" t="s">
        <v>41</v>
      </c>
      <c r="C692" t="s">
        <v>2328</v>
      </c>
      <c r="D692">
        <v>16115</v>
      </c>
      <c r="E692" t="s">
        <v>2320</v>
      </c>
      <c r="F692">
        <v>9850</v>
      </c>
      <c r="I692" t="s">
        <v>2344</v>
      </c>
      <c r="J692" t="s">
        <v>1602</v>
      </c>
      <c r="K692">
        <v>81</v>
      </c>
      <c r="L692">
        <v>2015</v>
      </c>
      <c r="M692">
        <v>81</v>
      </c>
      <c r="N692">
        <v>999</v>
      </c>
      <c r="O692" t="s">
        <v>2015</v>
      </c>
      <c r="R692">
        <v>26</v>
      </c>
      <c r="S692" t="s">
        <v>1768</v>
      </c>
      <c r="T692" t="s">
        <v>2322</v>
      </c>
      <c r="U692">
        <v>999</v>
      </c>
      <c r="V692">
        <v>999</v>
      </c>
      <c r="W692">
        <v>999</v>
      </c>
      <c r="X692">
        <v>999</v>
      </c>
      <c r="Y692">
        <v>8</v>
      </c>
      <c r="Z692">
        <v>1310</v>
      </c>
      <c r="AA692" t="s">
        <v>1606</v>
      </c>
      <c r="AB692" t="s">
        <v>1616</v>
      </c>
      <c r="AC692">
        <v>15</v>
      </c>
      <c r="AD692" t="s">
        <v>1617</v>
      </c>
      <c r="AE692">
        <v>0</v>
      </c>
      <c r="AF692">
        <v>999</v>
      </c>
      <c r="AG692">
        <v>999</v>
      </c>
      <c r="AH692" t="s">
        <v>2359</v>
      </c>
      <c r="AI692" t="s">
        <v>1859</v>
      </c>
      <c r="AJ692" t="s">
        <v>2346</v>
      </c>
      <c r="AK692">
        <v>999</v>
      </c>
      <c r="AL692" t="s">
        <v>1701</v>
      </c>
      <c r="AM692">
        <v>999</v>
      </c>
      <c r="AN692" t="s">
        <v>2325</v>
      </c>
      <c r="AO692" t="s">
        <v>1651</v>
      </c>
      <c r="AP692" t="s">
        <v>1651</v>
      </c>
      <c r="AQ692">
        <v>999</v>
      </c>
      <c r="AR692" t="s">
        <v>1668</v>
      </c>
    </row>
    <row r="693" spans="2:44" ht="15">
      <c r="B693" t="s">
        <v>41</v>
      </c>
      <c r="C693" t="s">
        <v>1069</v>
      </c>
      <c r="D693">
        <v>16115</v>
      </c>
      <c r="E693" t="s">
        <v>2320</v>
      </c>
      <c r="F693">
        <v>9821</v>
      </c>
      <c r="I693" t="s">
        <v>2321</v>
      </c>
      <c r="J693" t="s">
        <v>1602</v>
      </c>
      <c r="K693">
        <v>0</v>
      </c>
      <c r="L693">
        <v>2015</v>
      </c>
      <c r="M693">
        <v>0</v>
      </c>
      <c r="N693">
        <v>999</v>
      </c>
      <c r="O693" t="s">
        <v>2015</v>
      </c>
      <c r="R693">
        <v>10.7</v>
      </c>
      <c r="S693" t="s">
        <v>1768</v>
      </c>
      <c r="T693" t="s">
        <v>2322</v>
      </c>
      <c r="U693">
        <v>999</v>
      </c>
      <c r="V693">
        <v>999</v>
      </c>
      <c r="W693">
        <v>999</v>
      </c>
      <c r="X693">
        <v>999</v>
      </c>
      <c r="Y693">
        <v>8</v>
      </c>
      <c r="Z693">
        <v>1487</v>
      </c>
      <c r="AA693" t="s">
        <v>1606</v>
      </c>
      <c r="AB693" t="s">
        <v>1616</v>
      </c>
      <c r="AC693">
        <v>30</v>
      </c>
      <c r="AD693" t="s">
        <v>1617</v>
      </c>
      <c r="AE693">
        <v>15</v>
      </c>
      <c r="AF693">
        <v>999</v>
      </c>
      <c r="AG693">
        <v>999</v>
      </c>
      <c r="AH693" t="s">
        <v>2360</v>
      </c>
      <c r="AI693" t="s">
        <v>1859</v>
      </c>
      <c r="AJ693" t="s">
        <v>2324</v>
      </c>
      <c r="AK693">
        <v>999</v>
      </c>
      <c r="AL693" t="s">
        <v>1701</v>
      </c>
      <c r="AM693">
        <v>999</v>
      </c>
      <c r="AN693" t="s">
        <v>2325</v>
      </c>
      <c r="AO693" t="s">
        <v>1651</v>
      </c>
      <c r="AP693" t="s">
        <v>1651</v>
      </c>
      <c r="AQ693">
        <v>999</v>
      </c>
      <c r="AR693" t="s">
        <v>1668</v>
      </c>
    </row>
    <row r="694" spans="2:44" ht="15">
      <c r="B694" t="s">
        <v>41</v>
      </c>
      <c r="C694" t="s">
        <v>2328</v>
      </c>
      <c r="D694">
        <v>16115</v>
      </c>
      <c r="E694" t="s">
        <v>2320</v>
      </c>
      <c r="F694">
        <v>9822</v>
      </c>
      <c r="I694" t="s">
        <v>2321</v>
      </c>
      <c r="J694" t="s">
        <v>1602</v>
      </c>
      <c r="K694">
        <v>2</v>
      </c>
      <c r="L694">
        <v>2015</v>
      </c>
      <c r="M694">
        <v>2</v>
      </c>
      <c r="N694">
        <v>999</v>
      </c>
      <c r="O694" t="s">
        <v>2015</v>
      </c>
      <c r="R694">
        <v>9.5</v>
      </c>
      <c r="S694" t="s">
        <v>1768</v>
      </c>
      <c r="T694" t="s">
        <v>2322</v>
      </c>
      <c r="U694">
        <v>999</v>
      </c>
      <c r="V694">
        <v>999</v>
      </c>
      <c r="W694">
        <v>999</v>
      </c>
      <c r="X694">
        <v>999</v>
      </c>
      <c r="Y694">
        <v>8</v>
      </c>
      <c r="Z694">
        <v>1487</v>
      </c>
      <c r="AA694" t="s">
        <v>1606</v>
      </c>
      <c r="AB694" t="s">
        <v>1616</v>
      </c>
      <c r="AC694">
        <v>30</v>
      </c>
      <c r="AD694" t="s">
        <v>1617</v>
      </c>
      <c r="AE694">
        <v>15</v>
      </c>
      <c r="AF694">
        <v>999</v>
      </c>
      <c r="AG694">
        <v>999</v>
      </c>
      <c r="AH694" t="s">
        <v>2361</v>
      </c>
      <c r="AI694" t="s">
        <v>1859</v>
      </c>
      <c r="AJ694" t="s">
        <v>2324</v>
      </c>
      <c r="AK694">
        <v>999</v>
      </c>
      <c r="AL694" t="s">
        <v>1701</v>
      </c>
      <c r="AM694">
        <v>999</v>
      </c>
      <c r="AN694" t="s">
        <v>2325</v>
      </c>
      <c r="AO694" t="s">
        <v>1651</v>
      </c>
      <c r="AP694" t="s">
        <v>1651</v>
      </c>
      <c r="AQ694">
        <v>999</v>
      </c>
      <c r="AR694" t="s">
        <v>1668</v>
      </c>
    </row>
    <row r="695" spans="2:44" ht="15">
      <c r="B695" t="s">
        <v>41</v>
      </c>
      <c r="C695" t="s">
        <v>2330</v>
      </c>
      <c r="D695">
        <v>16115</v>
      </c>
      <c r="E695" t="s">
        <v>2320</v>
      </c>
      <c r="F695">
        <v>9823</v>
      </c>
      <c r="I695" t="s">
        <v>2321</v>
      </c>
      <c r="J695" t="s">
        <v>1602</v>
      </c>
      <c r="K695">
        <v>7</v>
      </c>
      <c r="L695">
        <v>2015</v>
      </c>
      <c r="M695">
        <v>7</v>
      </c>
      <c r="N695">
        <v>999</v>
      </c>
      <c r="O695" t="s">
        <v>2015</v>
      </c>
      <c r="R695">
        <v>14.9</v>
      </c>
      <c r="S695" t="s">
        <v>1768</v>
      </c>
      <c r="T695" t="s">
        <v>2322</v>
      </c>
      <c r="U695">
        <v>999</v>
      </c>
      <c r="V695">
        <v>999</v>
      </c>
      <c r="W695">
        <v>999</v>
      </c>
      <c r="X695">
        <v>999</v>
      </c>
      <c r="Y695">
        <v>8</v>
      </c>
      <c r="Z695">
        <v>1487</v>
      </c>
      <c r="AA695" t="s">
        <v>1606</v>
      </c>
      <c r="AB695" t="s">
        <v>1616</v>
      </c>
      <c r="AC695">
        <v>30</v>
      </c>
      <c r="AD695" t="s">
        <v>1617</v>
      </c>
      <c r="AE695">
        <v>15</v>
      </c>
      <c r="AF695">
        <v>999</v>
      </c>
      <c r="AG695">
        <v>999</v>
      </c>
      <c r="AH695" t="s">
        <v>2362</v>
      </c>
      <c r="AI695" t="s">
        <v>1859</v>
      </c>
      <c r="AJ695" t="s">
        <v>2324</v>
      </c>
      <c r="AK695">
        <v>999</v>
      </c>
      <c r="AL695" t="s">
        <v>1701</v>
      </c>
      <c r="AM695">
        <v>999</v>
      </c>
      <c r="AN695" t="s">
        <v>2325</v>
      </c>
      <c r="AO695" t="s">
        <v>1651</v>
      </c>
      <c r="AP695" t="s">
        <v>1651</v>
      </c>
      <c r="AQ695">
        <v>999</v>
      </c>
      <c r="AR695" t="s">
        <v>1668</v>
      </c>
    </row>
    <row r="696" spans="2:44" ht="15">
      <c r="B696" t="s">
        <v>41</v>
      </c>
      <c r="C696" t="s">
        <v>2332</v>
      </c>
      <c r="D696">
        <v>16115</v>
      </c>
      <c r="E696" t="s">
        <v>2320</v>
      </c>
      <c r="F696">
        <v>9824</v>
      </c>
      <c r="I696" t="s">
        <v>2321</v>
      </c>
      <c r="J696" t="s">
        <v>1602</v>
      </c>
      <c r="K696">
        <v>10</v>
      </c>
      <c r="L696">
        <v>2015</v>
      </c>
      <c r="M696">
        <v>10</v>
      </c>
      <c r="N696">
        <v>999</v>
      </c>
      <c r="O696" t="s">
        <v>2015</v>
      </c>
      <c r="R696">
        <v>15.1</v>
      </c>
      <c r="S696" t="s">
        <v>1768</v>
      </c>
      <c r="T696" t="s">
        <v>2322</v>
      </c>
      <c r="U696">
        <v>999</v>
      </c>
      <c r="V696">
        <v>999</v>
      </c>
      <c r="W696">
        <v>999</v>
      </c>
      <c r="X696">
        <v>999</v>
      </c>
      <c r="Y696">
        <v>8</v>
      </c>
      <c r="Z696">
        <v>1487</v>
      </c>
      <c r="AA696" t="s">
        <v>1606</v>
      </c>
      <c r="AB696" t="s">
        <v>1616</v>
      </c>
      <c r="AC696">
        <v>30</v>
      </c>
      <c r="AD696" t="s">
        <v>1617</v>
      </c>
      <c r="AE696">
        <v>15</v>
      </c>
      <c r="AF696">
        <v>999</v>
      </c>
      <c r="AG696">
        <v>999</v>
      </c>
      <c r="AH696" t="s">
        <v>2363</v>
      </c>
      <c r="AI696" t="s">
        <v>1859</v>
      </c>
      <c r="AJ696" t="s">
        <v>2324</v>
      </c>
      <c r="AK696">
        <v>999</v>
      </c>
      <c r="AL696" t="s">
        <v>1701</v>
      </c>
      <c r="AM696">
        <v>999</v>
      </c>
      <c r="AN696" t="s">
        <v>2325</v>
      </c>
      <c r="AO696" t="s">
        <v>1651</v>
      </c>
      <c r="AP696" t="s">
        <v>1651</v>
      </c>
      <c r="AQ696">
        <v>999</v>
      </c>
      <c r="AR696" t="s">
        <v>1668</v>
      </c>
    </row>
    <row r="697" spans="2:44" ht="15">
      <c r="B697" t="s">
        <v>41</v>
      </c>
      <c r="C697" t="s">
        <v>1069</v>
      </c>
      <c r="D697">
        <v>16115</v>
      </c>
      <c r="E697" t="s">
        <v>2320</v>
      </c>
      <c r="F697">
        <v>9825</v>
      </c>
      <c r="I697" t="s">
        <v>2321</v>
      </c>
      <c r="J697" t="s">
        <v>1602</v>
      </c>
      <c r="K697">
        <v>12</v>
      </c>
      <c r="L697">
        <v>2015</v>
      </c>
      <c r="M697">
        <v>12</v>
      </c>
      <c r="N697">
        <v>999</v>
      </c>
      <c r="O697" t="s">
        <v>2015</v>
      </c>
      <c r="R697">
        <v>13.2</v>
      </c>
      <c r="S697" t="s">
        <v>1768</v>
      </c>
      <c r="T697" t="s">
        <v>2322</v>
      </c>
      <c r="U697">
        <v>999</v>
      </c>
      <c r="V697">
        <v>999</v>
      </c>
      <c r="W697">
        <v>999</v>
      </c>
      <c r="X697">
        <v>999</v>
      </c>
      <c r="Y697">
        <v>8</v>
      </c>
      <c r="Z697">
        <v>1487</v>
      </c>
      <c r="AA697" t="s">
        <v>1606</v>
      </c>
      <c r="AB697" t="s">
        <v>1616</v>
      </c>
      <c r="AC697">
        <v>30</v>
      </c>
      <c r="AD697" t="s">
        <v>1617</v>
      </c>
      <c r="AE697">
        <v>15</v>
      </c>
      <c r="AF697">
        <v>999</v>
      </c>
      <c r="AG697">
        <v>999</v>
      </c>
      <c r="AH697" t="s">
        <v>2364</v>
      </c>
      <c r="AI697" t="s">
        <v>1859</v>
      </c>
      <c r="AJ697" t="s">
        <v>2324</v>
      </c>
      <c r="AK697">
        <v>999</v>
      </c>
      <c r="AL697" t="s">
        <v>1701</v>
      </c>
      <c r="AM697">
        <v>999</v>
      </c>
      <c r="AN697" t="s">
        <v>2325</v>
      </c>
      <c r="AO697" t="s">
        <v>1651</v>
      </c>
      <c r="AP697" t="s">
        <v>1651</v>
      </c>
      <c r="AQ697">
        <v>999</v>
      </c>
      <c r="AR697" t="s">
        <v>1668</v>
      </c>
    </row>
    <row r="698" spans="2:44" ht="15">
      <c r="B698" t="s">
        <v>41</v>
      </c>
      <c r="C698" t="s">
        <v>2328</v>
      </c>
      <c r="D698">
        <v>16115</v>
      </c>
      <c r="E698" t="s">
        <v>2320</v>
      </c>
      <c r="F698">
        <v>9826</v>
      </c>
      <c r="I698" t="s">
        <v>2321</v>
      </c>
      <c r="J698" t="s">
        <v>1602</v>
      </c>
      <c r="K698">
        <v>15</v>
      </c>
      <c r="L698">
        <v>2015</v>
      </c>
      <c r="M698">
        <v>15</v>
      </c>
      <c r="N698">
        <v>999</v>
      </c>
      <c r="O698" t="s">
        <v>2015</v>
      </c>
      <c r="R698">
        <v>9.4</v>
      </c>
      <c r="S698" t="s">
        <v>1768</v>
      </c>
      <c r="T698" t="s">
        <v>2322</v>
      </c>
      <c r="U698">
        <v>999</v>
      </c>
      <c r="V698">
        <v>999</v>
      </c>
      <c r="W698">
        <v>999</v>
      </c>
      <c r="X698">
        <v>999</v>
      </c>
      <c r="Y698">
        <v>8</v>
      </c>
      <c r="Z698">
        <v>1487</v>
      </c>
      <c r="AA698" t="s">
        <v>1606</v>
      </c>
      <c r="AB698" t="s">
        <v>1616</v>
      </c>
      <c r="AC698">
        <v>30</v>
      </c>
      <c r="AD698" t="s">
        <v>1617</v>
      </c>
      <c r="AE698">
        <v>15</v>
      </c>
      <c r="AF698">
        <v>999</v>
      </c>
      <c r="AG698">
        <v>999</v>
      </c>
      <c r="AH698" t="s">
        <v>2365</v>
      </c>
      <c r="AI698" t="s">
        <v>1859</v>
      </c>
      <c r="AJ698" t="s">
        <v>2324</v>
      </c>
      <c r="AK698">
        <v>999</v>
      </c>
      <c r="AL698" t="s">
        <v>1701</v>
      </c>
      <c r="AM698">
        <v>999</v>
      </c>
      <c r="AN698" t="s">
        <v>2325</v>
      </c>
      <c r="AO698" t="s">
        <v>1651</v>
      </c>
      <c r="AP698" t="s">
        <v>1651</v>
      </c>
      <c r="AQ698">
        <v>999</v>
      </c>
      <c r="AR698" t="s">
        <v>1668</v>
      </c>
    </row>
    <row r="699" spans="2:44" ht="15">
      <c r="B699" t="s">
        <v>41</v>
      </c>
      <c r="C699" t="s">
        <v>2330</v>
      </c>
      <c r="D699">
        <v>16115</v>
      </c>
      <c r="E699" t="s">
        <v>2320</v>
      </c>
      <c r="F699">
        <v>9827</v>
      </c>
      <c r="I699" t="s">
        <v>2321</v>
      </c>
      <c r="J699" t="s">
        <v>1602</v>
      </c>
      <c r="K699">
        <v>20</v>
      </c>
      <c r="L699">
        <v>2015</v>
      </c>
      <c r="M699">
        <v>20</v>
      </c>
      <c r="N699">
        <v>999</v>
      </c>
      <c r="O699" t="s">
        <v>2015</v>
      </c>
      <c r="R699">
        <v>9.4</v>
      </c>
      <c r="S699" t="s">
        <v>1768</v>
      </c>
      <c r="T699" t="s">
        <v>2322</v>
      </c>
      <c r="U699">
        <v>999</v>
      </c>
      <c r="V699">
        <v>999</v>
      </c>
      <c r="W699">
        <v>999</v>
      </c>
      <c r="X699">
        <v>999</v>
      </c>
      <c r="Y699">
        <v>8</v>
      </c>
      <c r="Z699">
        <v>1487</v>
      </c>
      <c r="AA699" t="s">
        <v>1606</v>
      </c>
      <c r="AB699" t="s">
        <v>1616</v>
      </c>
      <c r="AC699">
        <v>30</v>
      </c>
      <c r="AD699" t="s">
        <v>1617</v>
      </c>
      <c r="AE699">
        <v>15</v>
      </c>
      <c r="AF699">
        <v>999</v>
      </c>
      <c r="AG699">
        <v>999</v>
      </c>
      <c r="AH699" t="s">
        <v>2366</v>
      </c>
      <c r="AI699" t="s">
        <v>1859</v>
      </c>
      <c r="AJ699" t="s">
        <v>2324</v>
      </c>
      <c r="AK699">
        <v>999</v>
      </c>
      <c r="AL699" t="s">
        <v>1701</v>
      </c>
      <c r="AM699">
        <v>999</v>
      </c>
      <c r="AN699" t="s">
        <v>2325</v>
      </c>
      <c r="AO699" t="s">
        <v>1651</v>
      </c>
      <c r="AP699" t="s">
        <v>1651</v>
      </c>
      <c r="AQ699">
        <v>999</v>
      </c>
      <c r="AR699" t="s">
        <v>1668</v>
      </c>
    </row>
    <row r="700" spans="2:44" ht="15">
      <c r="B700" t="s">
        <v>41</v>
      </c>
      <c r="C700" t="s">
        <v>2332</v>
      </c>
      <c r="D700">
        <v>16115</v>
      </c>
      <c r="E700" t="s">
        <v>2320</v>
      </c>
      <c r="F700">
        <v>9828</v>
      </c>
      <c r="I700" t="s">
        <v>2321</v>
      </c>
      <c r="J700" t="s">
        <v>1602</v>
      </c>
      <c r="K700">
        <v>23</v>
      </c>
      <c r="L700">
        <v>2015</v>
      </c>
      <c r="M700">
        <v>23</v>
      </c>
      <c r="N700">
        <v>999</v>
      </c>
      <c r="O700" t="s">
        <v>2015</v>
      </c>
      <c r="R700">
        <v>15.7</v>
      </c>
      <c r="S700" t="s">
        <v>1768</v>
      </c>
      <c r="T700" t="s">
        <v>2322</v>
      </c>
      <c r="U700">
        <v>999</v>
      </c>
      <c r="V700">
        <v>999</v>
      </c>
      <c r="W700">
        <v>999</v>
      </c>
      <c r="X700">
        <v>999</v>
      </c>
      <c r="Y700">
        <v>8</v>
      </c>
      <c r="Z700">
        <v>1487</v>
      </c>
      <c r="AA700" t="s">
        <v>1606</v>
      </c>
      <c r="AB700" t="s">
        <v>1616</v>
      </c>
      <c r="AC700">
        <v>30</v>
      </c>
      <c r="AD700" t="s">
        <v>1617</v>
      </c>
      <c r="AE700">
        <v>15</v>
      </c>
      <c r="AF700">
        <v>999</v>
      </c>
      <c r="AG700">
        <v>999</v>
      </c>
      <c r="AH700" t="s">
        <v>2336</v>
      </c>
      <c r="AI700" t="s">
        <v>1859</v>
      </c>
      <c r="AJ700" t="s">
        <v>2324</v>
      </c>
      <c r="AK700">
        <v>999</v>
      </c>
      <c r="AL700" t="s">
        <v>1701</v>
      </c>
      <c r="AM700">
        <v>999</v>
      </c>
      <c r="AN700" t="s">
        <v>2325</v>
      </c>
      <c r="AO700" t="s">
        <v>1651</v>
      </c>
      <c r="AP700" t="s">
        <v>1651</v>
      </c>
      <c r="AQ700">
        <v>999</v>
      </c>
      <c r="AR700" t="s">
        <v>1668</v>
      </c>
    </row>
    <row r="701" spans="2:44" ht="15">
      <c r="B701" t="s">
        <v>41</v>
      </c>
      <c r="C701" t="s">
        <v>1069</v>
      </c>
      <c r="D701">
        <v>16115</v>
      </c>
      <c r="E701" t="s">
        <v>2320</v>
      </c>
      <c r="F701">
        <v>9829</v>
      </c>
      <c r="I701" t="s">
        <v>2321</v>
      </c>
      <c r="J701" t="s">
        <v>1602</v>
      </c>
      <c r="K701">
        <v>31</v>
      </c>
      <c r="L701">
        <v>2015</v>
      </c>
      <c r="M701">
        <v>31</v>
      </c>
      <c r="N701">
        <v>999</v>
      </c>
      <c r="O701" t="s">
        <v>2015</v>
      </c>
      <c r="R701">
        <v>9.6999999999999993</v>
      </c>
      <c r="S701" t="s">
        <v>1768</v>
      </c>
      <c r="T701" t="s">
        <v>2322</v>
      </c>
      <c r="U701">
        <v>999</v>
      </c>
      <c r="V701">
        <v>999</v>
      </c>
      <c r="W701">
        <v>999</v>
      </c>
      <c r="X701">
        <v>999</v>
      </c>
      <c r="Y701">
        <v>8</v>
      </c>
      <c r="Z701">
        <v>1487</v>
      </c>
      <c r="AA701" t="s">
        <v>1606</v>
      </c>
      <c r="AB701" t="s">
        <v>1616</v>
      </c>
      <c r="AC701">
        <v>30</v>
      </c>
      <c r="AD701" t="s">
        <v>1617</v>
      </c>
      <c r="AE701">
        <v>15</v>
      </c>
      <c r="AF701">
        <v>999</v>
      </c>
      <c r="AG701">
        <v>999</v>
      </c>
      <c r="AH701" t="s">
        <v>2334</v>
      </c>
      <c r="AI701" t="s">
        <v>1859</v>
      </c>
      <c r="AJ701" t="s">
        <v>2324</v>
      </c>
      <c r="AK701">
        <v>999</v>
      </c>
      <c r="AL701" t="s">
        <v>1701</v>
      </c>
      <c r="AM701">
        <v>999</v>
      </c>
      <c r="AN701" t="s">
        <v>2325</v>
      </c>
      <c r="AO701" t="s">
        <v>1651</v>
      </c>
      <c r="AP701" t="s">
        <v>1651</v>
      </c>
      <c r="AQ701">
        <v>999</v>
      </c>
      <c r="AR701" t="s">
        <v>1668</v>
      </c>
    </row>
    <row r="702" spans="2:44" ht="15">
      <c r="B702" t="s">
        <v>41</v>
      </c>
      <c r="C702" t="s">
        <v>2328</v>
      </c>
      <c r="D702">
        <v>16115</v>
      </c>
      <c r="E702" t="s">
        <v>2320</v>
      </c>
      <c r="F702">
        <v>9830</v>
      </c>
      <c r="I702" t="s">
        <v>2321</v>
      </c>
      <c r="J702" t="s">
        <v>1602</v>
      </c>
      <c r="K702">
        <v>33</v>
      </c>
      <c r="L702">
        <v>2015</v>
      </c>
      <c r="M702">
        <v>33</v>
      </c>
      <c r="N702">
        <v>999</v>
      </c>
      <c r="O702" t="s">
        <v>2015</v>
      </c>
      <c r="R702">
        <v>13</v>
      </c>
      <c r="S702" t="s">
        <v>1768</v>
      </c>
      <c r="T702" t="s">
        <v>2322</v>
      </c>
      <c r="U702">
        <v>999</v>
      </c>
      <c r="V702">
        <v>999</v>
      </c>
      <c r="W702">
        <v>999</v>
      </c>
      <c r="X702">
        <v>999</v>
      </c>
      <c r="Y702">
        <v>8</v>
      </c>
      <c r="Z702">
        <v>1487</v>
      </c>
      <c r="AA702" t="s">
        <v>1606</v>
      </c>
      <c r="AB702" t="s">
        <v>1616</v>
      </c>
      <c r="AC702">
        <v>30</v>
      </c>
      <c r="AD702" t="s">
        <v>1617</v>
      </c>
      <c r="AE702">
        <v>15</v>
      </c>
      <c r="AF702">
        <v>999</v>
      </c>
      <c r="AG702">
        <v>999</v>
      </c>
      <c r="AH702" t="s">
        <v>2367</v>
      </c>
      <c r="AI702" t="s">
        <v>1859</v>
      </c>
      <c r="AJ702" t="s">
        <v>2324</v>
      </c>
      <c r="AK702">
        <v>999</v>
      </c>
      <c r="AL702" t="s">
        <v>1701</v>
      </c>
      <c r="AM702">
        <v>999</v>
      </c>
      <c r="AN702" t="s">
        <v>2325</v>
      </c>
      <c r="AO702" t="s">
        <v>1651</v>
      </c>
      <c r="AP702" t="s">
        <v>1651</v>
      </c>
      <c r="AQ702">
        <v>999</v>
      </c>
      <c r="AR702" t="s">
        <v>1668</v>
      </c>
    </row>
    <row r="703" spans="2:44" ht="15">
      <c r="B703" t="s">
        <v>41</v>
      </c>
      <c r="C703" t="s">
        <v>2330</v>
      </c>
      <c r="D703">
        <v>16115</v>
      </c>
      <c r="E703" t="s">
        <v>2320</v>
      </c>
      <c r="F703">
        <v>9831</v>
      </c>
      <c r="I703" t="s">
        <v>2321</v>
      </c>
      <c r="J703" t="s">
        <v>1602</v>
      </c>
      <c r="K703">
        <v>43</v>
      </c>
      <c r="L703">
        <v>2015</v>
      </c>
      <c r="M703">
        <v>43</v>
      </c>
      <c r="N703">
        <v>999</v>
      </c>
      <c r="O703" t="s">
        <v>2015</v>
      </c>
      <c r="R703">
        <v>15.4</v>
      </c>
      <c r="S703" t="s">
        <v>1768</v>
      </c>
      <c r="T703" t="s">
        <v>2322</v>
      </c>
      <c r="U703">
        <v>999</v>
      </c>
      <c r="V703">
        <v>999</v>
      </c>
      <c r="W703">
        <v>999</v>
      </c>
      <c r="X703">
        <v>999</v>
      </c>
      <c r="Y703">
        <v>8</v>
      </c>
      <c r="Z703">
        <v>1487</v>
      </c>
      <c r="AA703" t="s">
        <v>1606</v>
      </c>
      <c r="AB703" t="s">
        <v>1616</v>
      </c>
      <c r="AC703">
        <v>30</v>
      </c>
      <c r="AD703" t="s">
        <v>1617</v>
      </c>
      <c r="AE703">
        <v>15</v>
      </c>
      <c r="AF703">
        <v>999</v>
      </c>
      <c r="AG703">
        <v>999</v>
      </c>
      <c r="AH703" t="s">
        <v>2368</v>
      </c>
      <c r="AI703" t="s">
        <v>1859</v>
      </c>
      <c r="AJ703" t="s">
        <v>2324</v>
      </c>
      <c r="AK703">
        <v>999</v>
      </c>
      <c r="AL703" t="s">
        <v>1701</v>
      </c>
      <c r="AM703">
        <v>999</v>
      </c>
      <c r="AN703" t="s">
        <v>2325</v>
      </c>
      <c r="AO703" t="s">
        <v>1651</v>
      </c>
      <c r="AP703" t="s">
        <v>1651</v>
      </c>
      <c r="AQ703">
        <v>999</v>
      </c>
      <c r="AR703" t="s">
        <v>1668</v>
      </c>
    </row>
    <row r="704" spans="2:44" ht="15">
      <c r="B704" t="s">
        <v>41</v>
      </c>
      <c r="C704" t="s">
        <v>2332</v>
      </c>
      <c r="D704">
        <v>16115</v>
      </c>
      <c r="E704" t="s">
        <v>2320</v>
      </c>
      <c r="F704">
        <v>9832</v>
      </c>
      <c r="I704" t="s">
        <v>2321</v>
      </c>
      <c r="J704" t="s">
        <v>1602</v>
      </c>
      <c r="K704">
        <v>45</v>
      </c>
      <c r="L704">
        <v>2015</v>
      </c>
      <c r="M704">
        <v>45</v>
      </c>
      <c r="N704">
        <v>999</v>
      </c>
      <c r="O704" t="s">
        <v>2015</v>
      </c>
      <c r="R704">
        <v>10.3</v>
      </c>
      <c r="S704" t="s">
        <v>1768</v>
      </c>
      <c r="T704" t="s">
        <v>2322</v>
      </c>
      <c r="U704">
        <v>999</v>
      </c>
      <c r="V704">
        <v>999</v>
      </c>
      <c r="W704">
        <v>999</v>
      </c>
      <c r="X704">
        <v>999</v>
      </c>
      <c r="Y704">
        <v>8</v>
      </c>
      <c r="Z704">
        <v>1487</v>
      </c>
      <c r="AA704" t="s">
        <v>1606</v>
      </c>
      <c r="AB704" t="s">
        <v>1616</v>
      </c>
      <c r="AC704">
        <v>30</v>
      </c>
      <c r="AD704" t="s">
        <v>1617</v>
      </c>
      <c r="AE704">
        <v>15</v>
      </c>
      <c r="AF704">
        <v>999</v>
      </c>
      <c r="AG704">
        <v>999</v>
      </c>
      <c r="AH704" t="s">
        <v>2369</v>
      </c>
      <c r="AI704" t="s">
        <v>1859</v>
      </c>
      <c r="AJ704" t="s">
        <v>2324</v>
      </c>
      <c r="AK704">
        <v>999</v>
      </c>
      <c r="AL704" t="s">
        <v>1701</v>
      </c>
      <c r="AM704">
        <v>999</v>
      </c>
      <c r="AN704" t="s">
        <v>2325</v>
      </c>
      <c r="AO704" t="s">
        <v>1651</v>
      </c>
      <c r="AP704" t="s">
        <v>1651</v>
      </c>
      <c r="AQ704">
        <v>999</v>
      </c>
      <c r="AR704" t="s">
        <v>1668</v>
      </c>
    </row>
    <row r="705" spans="2:44" ht="15">
      <c r="B705" t="s">
        <v>41</v>
      </c>
      <c r="C705" t="s">
        <v>1069</v>
      </c>
      <c r="D705">
        <v>16115</v>
      </c>
      <c r="E705" t="s">
        <v>2320</v>
      </c>
      <c r="F705">
        <v>9833</v>
      </c>
      <c r="I705" t="s">
        <v>2321</v>
      </c>
      <c r="J705" t="s">
        <v>1602</v>
      </c>
      <c r="K705">
        <v>55</v>
      </c>
      <c r="L705">
        <v>2015</v>
      </c>
      <c r="M705">
        <v>55</v>
      </c>
      <c r="N705">
        <v>999</v>
      </c>
      <c r="O705" t="s">
        <v>2015</v>
      </c>
      <c r="R705">
        <v>12.3</v>
      </c>
      <c r="S705" t="s">
        <v>1768</v>
      </c>
      <c r="T705" t="s">
        <v>2322</v>
      </c>
      <c r="U705">
        <v>999</v>
      </c>
      <c r="V705">
        <v>999</v>
      </c>
      <c r="W705">
        <v>999</v>
      </c>
      <c r="X705">
        <v>999</v>
      </c>
      <c r="Y705">
        <v>8</v>
      </c>
      <c r="Z705">
        <v>1487</v>
      </c>
      <c r="AA705" t="s">
        <v>1606</v>
      </c>
      <c r="AB705" t="s">
        <v>1616</v>
      </c>
      <c r="AC705">
        <v>30</v>
      </c>
      <c r="AD705" t="s">
        <v>1617</v>
      </c>
      <c r="AE705">
        <v>15</v>
      </c>
      <c r="AF705">
        <v>999</v>
      </c>
      <c r="AG705">
        <v>999</v>
      </c>
      <c r="AH705" t="s">
        <v>2370</v>
      </c>
      <c r="AI705" t="s">
        <v>1859</v>
      </c>
      <c r="AJ705" t="s">
        <v>2324</v>
      </c>
      <c r="AK705">
        <v>999</v>
      </c>
      <c r="AL705" t="s">
        <v>1701</v>
      </c>
      <c r="AM705">
        <v>999</v>
      </c>
      <c r="AN705" t="s">
        <v>2325</v>
      </c>
      <c r="AO705" t="s">
        <v>1651</v>
      </c>
      <c r="AP705" t="s">
        <v>1651</v>
      </c>
      <c r="AQ705">
        <v>999</v>
      </c>
      <c r="AR705" t="s">
        <v>1668</v>
      </c>
    </row>
    <row r="706" spans="2:44" ht="15">
      <c r="B706" t="s">
        <v>41</v>
      </c>
      <c r="C706" t="s">
        <v>2328</v>
      </c>
      <c r="D706">
        <v>16115</v>
      </c>
      <c r="E706" t="s">
        <v>2320</v>
      </c>
      <c r="F706">
        <v>9834</v>
      </c>
      <c r="I706" t="s">
        <v>2321</v>
      </c>
      <c r="J706" t="s">
        <v>1602</v>
      </c>
      <c r="K706">
        <v>62</v>
      </c>
      <c r="L706">
        <v>2015</v>
      </c>
      <c r="M706">
        <v>62</v>
      </c>
      <c r="N706">
        <v>999</v>
      </c>
      <c r="O706" t="s">
        <v>2015</v>
      </c>
      <c r="R706">
        <v>9.1999999999999993</v>
      </c>
      <c r="S706" t="s">
        <v>1768</v>
      </c>
      <c r="T706" t="s">
        <v>2322</v>
      </c>
      <c r="U706">
        <v>999</v>
      </c>
      <c r="V706">
        <v>999</v>
      </c>
      <c r="W706">
        <v>999</v>
      </c>
      <c r="X706">
        <v>999</v>
      </c>
      <c r="Y706">
        <v>8</v>
      </c>
      <c r="Z706">
        <v>1487</v>
      </c>
      <c r="AA706" t="s">
        <v>1606</v>
      </c>
      <c r="AB706" t="s">
        <v>1616</v>
      </c>
      <c r="AC706">
        <v>30</v>
      </c>
      <c r="AD706" t="s">
        <v>1617</v>
      </c>
      <c r="AE706">
        <v>15</v>
      </c>
      <c r="AF706">
        <v>999</v>
      </c>
      <c r="AG706">
        <v>999</v>
      </c>
      <c r="AH706" t="s">
        <v>2371</v>
      </c>
      <c r="AI706" t="s">
        <v>1859</v>
      </c>
      <c r="AJ706" t="s">
        <v>2324</v>
      </c>
      <c r="AK706">
        <v>999</v>
      </c>
      <c r="AL706" t="s">
        <v>1701</v>
      </c>
      <c r="AM706">
        <v>999</v>
      </c>
      <c r="AN706" t="s">
        <v>2325</v>
      </c>
      <c r="AO706" t="s">
        <v>1651</v>
      </c>
      <c r="AP706" t="s">
        <v>1651</v>
      </c>
      <c r="AQ706">
        <v>999</v>
      </c>
      <c r="AR706" t="s">
        <v>1668</v>
      </c>
    </row>
    <row r="707" spans="2:44" ht="15">
      <c r="B707" t="s">
        <v>41</v>
      </c>
      <c r="C707" t="s">
        <v>2330</v>
      </c>
      <c r="D707">
        <v>16115</v>
      </c>
      <c r="E707" t="s">
        <v>2320</v>
      </c>
      <c r="F707">
        <v>9835</v>
      </c>
      <c r="I707" t="s">
        <v>2344</v>
      </c>
      <c r="J707" t="s">
        <v>1602</v>
      </c>
      <c r="K707">
        <v>0</v>
      </c>
      <c r="L707">
        <v>2015</v>
      </c>
      <c r="M707">
        <v>0</v>
      </c>
      <c r="N707">
        <v>999</v>
      </c>
      <c r="O707" t="s">
        <v>2015</v>
      </c>
      <c r="R707">
        <v>8.1999999999999993</v>
      </c>
      <c r="S707" t="s">
        <v>1768</v>
      </c>
      <c r="T707" t="s">
        <v>2322</v>
      </c>
      <c r="U707">
        <v>999</v>
      </c>
      <c r="V707">
        <v>999</v>
      </c>
      <c r="W707">
        <v>999</v>
      </c>
      <c r="X707">
        <v>999</v>
      </c>
      <c r="Y707">
        <v>8</v>
      </c>
      <c r="Z707">
        <v>1310</v>
      </c>
      <c r="AA707" t="s">
        <v>1606</v>
      </c>
      <c r="AB707" t="s">
        <v>1616</v>
      </c>
      <c r="AC707">
        <v>30</v>
      </c>
      <c r="AD707" t="s">
        <v>1617</v>
      </c>
      <c r="AE707">
        <v>15</v>
      </c>
      <c r="AF707">
        <v>999</v>
      </c>
      <c r="AG707">
        <v>999</v>
      </c>
      <c r="AH707" t="s">
        <v>2372</v>
      </c>
      <c r="AI707" t="s">
        <v>1859</v>
      </c>
      <c r="AJ707" t="s">
        <v>2346</v>
      </c>
      <c r="AK707">
        <v>999</v>
      </c>
      <c r="AL707" t="s">
        <v>1701</v>
      </c>
      <c r="AM707">
        <v>999</v>
      </c>
      <c r="AN707" t="s">
        <v>2325</v>
      </c>
      <c r="AO707" t="s">
        <v>1651</v>
      </c>
      <c r="AP707" t="s">
        <v>1651</v>
      </c>
      <c r="AQ707">
        <v>999</v>
      </c>
      <c r="AR707" t="s">
        <v>1668</v>
      </c>
    </row>
    <row r="708" spans="2:44" ht="15">
      <c r="B708" t="s">
        <v>41</v>
      </c>
      <c r="C708" t="s">
        <v>2332</v>
      </c>
      <c r="D708">
        <v>16115</v>
      </c>
      <c r="E708" t="s">
        <v>2320</v>
      </c>
      <c r="F708">
        <v>9836</v>
      </c>
      <c r="I708" t="s">
        <v>2344</v>
      </c>
      <c r="J708" t="s">
        <v>1602</v>
      </c>
      <c r="K708">
        <v>2</v>
      </c>
      <c r="L708">
        <v>2015</v>
      </c>
      <c r="M708">
        <v>2</v>
      </c>
      <c r="N708">
        <v>999</v>
      </c>
      <c r="O708" t="s">
        <v>2015</v>
      </c>
      <c r="R708">
        <v>8.5</v>
      </c>
      <c r="S708" t="s">
        <v>1768</v>
      </c>
      <c r="T708" t="s">
        <v>2322</v>
      </c>
      <c r="U708">
        <v>999</v>
      </c>
      <c r="V708">
        <v>999</v>
      </c>
      <c r="W708">
        <v>999</v>
      </c>
      <c r="X708">
        <v>999</v>
      </c>
      <c r="Y708">
        <v>8</v>
      </c>
      <c r="Z708">
        <v>1310</v>
      </c>
      <c r="AA708" t="s">
        <v>1606</v>
      </c>
      <c r="AB708" t="s">
        <v>1616</v>
      </c>
      <c r="AC708">
        <v>30</v>
      </c>
      <c r="AD708" t="s">
        <v>1617</v>
      </c>
      <c r="AE708">
        <v>15</v>
      </c>
      <c r="AF708">
        <v>999</v>
      </c>
      <c r="AG708">
        <v>999</v>
      </c>
      <c r="AH708" t="s">
        <v>2343</v>
      </c>
      <c r="AI708" t="s">
        <v>1859</v>
      </c>
      <c r="AJ708" t="s">
        <v>2346</v>
      </c>
      <c r="AK708">
        <v>999</v>
      </c>
      <c r="AL708" t="s">
        <v>1701</v>
      </c>
      <c r="AM708">
        <v>999</v>
      </c>
      <c r="AN708" t="s">
        <v>2325</v>
      </c>
      <c r="AO708" t="s">
        <v>1651</v>
      </c>
      <c r="AP708" t="s">
        <v>1651</v>
      </c>
      <c r="AQ708">
        <v>999</v>
      </c>
      <c r="AR708" t="s">
        <v>1668</v>
      </c>
    </row>
    <row r="709" spans="2:44" ht="15">
      <c r="B709" t="s">
        <v>41</v>
      </c>
      <c r="C709" t="s">
        <v>1069</v>
      </c>
      <c r="D709">
        <v>16115</v>
      </c>
      <c r="E709" t="s">
        <v>2320</v>
      </c>
      <c r="F709">
        <v>9837</v>
      </c>
      <c r="I709" t="s">
        <v>2344</v>
      </c>
      <c r="J709" t="s">
        <v>1602</v>
      </c>
      <c r="K709">
        <v>7</v>
      </c>
      <c r="L709">
        <v>2015</v>
      </c>
      <c r="M709">
        <v>7</v>
      </c>
      <c r="N709">
        <v>999</v>
      </c>
      <c r="O709" t="s">
        <v>2015</v>
      </c>
      <c r="R709">
        <v>9.5</v>
      </c>
      <c r="S709" t="s">
        <v>1768</v>
      </c>
      <c r="T709" t="s">
        <v>2322</v>
      </c>
      <c r="U709">
        <v>999</v>
      </c>
      <c r="V709">
        <v>999</v>
      </c>
      <c r="W709">
        <v>999</v>
      </c>
      <c r="X709">
        <v>999</v>
      </c>
      <c r="Y709">
        <v>8</v>
      </c>
      <c r="Z709">
        <v>1310</v>
      </c>
      <c r="AA709" t="s">
        <v>1606</v>
      </c>
      <c r="AB709" t="s">
        <v>1616</v>
      </c>
      <c r="AC709">
        <v>30</v>
      </c>
      <c r="AD709" t="s">
        <v>1617</v>
      </c>
      <c r="AE709">
        <v>15</v>
      </c>
      <c r="AF709">
        <v>999</v>
      </c>
      <c r="AG709">
        <v>999</v>
      </c>
      <c r="AH709" t="s">
        <v>2373</v>
      </c>
      <c r="AI709" t="s">
        <v>1859</v>
      </c>
      <c r="AJ709" t="s">
        <v>2346</v>
      </c>
      <c r="AK709">
        <v>999</v>
      </c>
      <c r="AL709" t="s">
        <v>1701</v>
      </c>
      <c r="AM709">
        <v>999</v>
      </c>
      <c r="AN709" t="s">
        <v>2325</v>
      </c>
      <c r="AO709" t="s">
        <v>1651</v>
      </c>
      <c r="AP709" t="s">
        <v>1651</v>
      </c>
      <c r="AQ709">
        <v>999</v>
      </c>
      <c r="AR709" t="s">
        <v>1668</v>
      </c>
    </row>
    <row r="710" spans="2:44" ht="15">
      <c r="B710" t="s">
        <v>41</v>
      </c>
      <c r="C710" t="s">
        <v>2328</v>
      </c>
      <c r="D710">
        <v>16115</v>
      </c>
      <c r="E710" t="s">
        <v>2320</v>
      </c>
      <c r="F710">
        <v>9838</v>
      </c>
      <c r="I710" t="s">
        <v>2344</v>
      </c>
      <c r="J710" t="s">
        <v>1602</v>
      </c>
      <c r="K710">
        <v>15</v>
      </c>
      <c r="L710">
        <v>2015</v>
      </c>
      <c r="M710">
        <v>15</v>
      </c>
      <c r="N710">
        <v>999</v>
      </c>
      <c r="O710" t="s">
        <v>2015</v>
      </c>
      <c r="R710">
        <v>12.3</v>
      </c>
      <c r="S710" t="s">
        <v>1768</v>
      </c>
      <c r="T710" t="s">
        <v>2322</v>
      </c>
      <c r="U710">
        <v>999</v>
      </c>
      <c r="V710">
        <v>999</v>
      </c>
      <c r="W710">
        <v>999</v>
      </c>
      <c r="X710">
        <v>999</v>
      </c>
      <c r="Y710">
        <v>8</v>
      </c>
      <c r="Z710">
        <v>1310</v>
      </c>
      <c r="AA710" t="s">
        <v>1606</v>
      </c>
      <c r="AB710" t="s">
        <v>1616</v>
      </c>
      <c r="AC710">
        <v>30</v>
      </c>
      <c r="AD710" t="s">
        <v>1617</v>
      </c>
      <c r="AE710">
        <v>15</v>
      </c>
      <c r="AF710">
        <v>999</v>
      </c>
      <c r="AG710">
        <v>999</v>
      </c>
      <c r="AH710" t="s">
        <v>2373</v>
      </c>
      <c r="AI710" t="s">
        <v>1859</v>
      </c>
      <c r="AJ710" t="s">
        <v>2346</v>
      </c>
      <c r="AK710">
        <v>999</v>
      </c>
      <c r="AL710" t="s">
        <v>1701</v>
      </c>
      <c r="AM710">
        <v>999</v>
      </c>
      <c r="AN710" t="s">
        <v>2325</v>
      </c>
      <c r="AO710" t="s">
        <v>1651</v>
      </c>
      <c r="AP710" t="s">
        <v>1651</v>
      </c>
      <c r="AQ710">
        <v>999</v>
      </c>
      <c r="AR710" t="s">
        <v>1668</v>
      </c>
    </row>
    <row r="711" spans="2:44" ht="15">
      <c r="B711" t="s">
        <v>41</v>
      </c>
      <c r="C711" t="s">
        <v>2330</v>
      </c>
      <c r="D711">
        <v>16115</v>
      </c>
      <c r="E711" t="s">
        <v>2320</v>
      </c>
      <c r="F711">
        <v>9839</v>
      </c>
      <c r="I711" t="s">
        <v>2344</v>
      </c>
      <c r="J711" t="s">
        <v>1602</v>
      </c>
      <c r="K711">
        <v>17</v>
      </c>
      <c r="L711">
        <v>2015</v>
      </c>
      <c r="M711">
        <v>17</v>
      </c>
      <c r="N711">
        <v>999</v>
      </c>
      <c r="O711" t="s">
        <v>2015</v>
      </c>
      <c r="R711">
        <v>11.8</v>
      </c>
      <c r="S711" t="s">
        <v>1768</v>
      </c>
      <c r="T711" t="s">
        <v>2322</v>
      </c>
      <c r="U711">
        <v>999</v>
      </c>
      <c r="V711">
        <v>999</v>
      </c>
      <c r="W711">
        <v>999</v>
      </c>
      <c r="X711">
        <v>999</v>
      </c>
      <c r="Y711">
        <v>8</v>
      </c>
      <c r="Z711">
        <v>1310</v>
      </c>
      <c r="AA711" t="s">
        <v>1606</v>
      </c>
      <c r="AB711" t="s">
        <v>1616</v>
      </c>
      <c r="AC711">
        <v>30</v>
      </c>
      <c r="AD711" t="s">
        <v>1617</v>
      </c>
      <c r="AE711">
        <v>15</v>
      </c>
      <c r="AF711">
        <v>999</v>
      </c>
      <c r="AG711">
        <v>999</v>
      </c>
      <c r="AH711" t="s">
        <v>2353</v>
      </c>
      <c r="AI711" t="s">
        <v>1859</v>
      </c>
      <c r="AJ711" t="s">
        <v>2346</v>
      </c>
      <c r="AK711">
        <v>999</v>
      </c>
      <c r="AL711" t="s">
        <v>1701</v>
      </c>
      <c r="AM711">
        <v>999</v>
      </c>
      <c r="AN711" t="s">
        <v>2325</v>
      </c>
      <c r="AO711" t="s">
        <v>1651</v>
      </c>
      <c r="AP711" t="s">
        <v>1651</v>
      </c>
      <c r="AQ711">
        <v>999</v>
      </c>
      <c r="AR711" t="s">
        <v>1668</v>
      </c>
    </row>
    <row r="712" spans="2:44" ht="15">
      <c r="B712" t="s">
        <v>41</v>
      </c>
      <c r="C712" t="s">
        <v>2332</v>
      </c>
      <c r="D712">
        <v>16115</v>
      </c>
      <c r="E712" t="s">
        <v>2320</v>
      </c>
      <c r="F712">
        <v>9840</v>
      </c>
      <c r="I712" t="s">
        <v>2344</v>
      </c>
      <c r="J712" t="s">
        <v>1602</v>
      </c>
      <c r="K712">
        <v>26</v>
      </c>
      <c r="L712">
        <v>2015</v>
      </c>
      <c r="M712">
        <v>26</v>
      </c>
      <c r="N712">
        <v>999</v>
      </c>
      <c r="O712" t="s">
        <v>2015</v>
      </c>
      <c r="R712">
        <v>10.3</v>
      </c>
      <c r="S712" t="s">
        <v>1768</v>
      </c>
      <c r="T712" t="s">
        <v>2322</v>
      </c>
      <c r="U712">
        <v>999</v>
      </c>
      <c r="V712">
        <v>999</v>
      </c>
      <c r="W712">
        <v>999</v>
      </c>
      <c r="X712">
        <v>999</v>
      </c>
      <c r="Y712">
        <v>8</v>
      </c>
      <c r="Z712">
        <v>1310</v>
      </c>
      <c r="AA712" t="s">
        <v>1606</v>
      </c>
      <c r="AB712" t="s">
        <v>1616</v>
      </c>
      <c r="AC712">
        <v>30</v>
      </c>
      <c r="AD712" t="s">
        <v>1617</v>
      </c>
      <c r="AE712">
        <v>15</v>
      </c>
      <c r="AF712">
        <v>999</v>
      </c>
      <c r="AG712">
        <v>999</v>
      </c>
      <c r="AH712" t="s">
        <v>2374</v>
      </c>
      <c r="AI712" t="s">
        <v>1859</v>
      </c>
      <c r="AJ712" t="s">
        <v>2346</v>
      </c>
      <c r="AK712">
        <v>999</v>
      </c>
      <c r="AL712" t="s">
        <v>1701</v>
      </c>
      <c r="AM712">
        <v>999</v>
      </c>
      <c r="AN712" t="s">
        <v>2325</v>
      </c>
      <c r="AO712" t="s">
        <v>1651</v>
      </c>
      <c r="AP712" t="s">
        <v>1651</v>
      </c>
      <c r="AQ712">
        <v>999</v>
      </c>
      <c r="AR712" t="s">
        <v>1668</v>
      </c>
    </row>
    <row r="713" spans="2:44" ht="15">
      <c r="B713" t="s">
        <v>41</v>
      </c>
      <c r="C713" t="s">
        <v>1069</v>
      </c>
      <c r="D713">
        <v>16115</v>
      </c>
      <c r="E713" t="s">
        <v>2320</v>
      </c>
      <c r="F713">
        <v>9841</v>
      </c>
      <c r="I713" t="s">
        <v>2344</v>
      </c>
      <c r="J713" t="s">
        <v>1602</v>
      </c>
      <c r="K713">
        <v>33</v>
      </c>
      <c r="L713">
        <v>2015</v>
      </c>
      <c r="M713">
        <v>33</v>
      </c>
      <c r="N713">
        <v>999</v>
      </c>
      <c r="O713" t="s">
        <v>2015</v>
      </c>
      <c r="R713">
        <v>9.6999999999999993</v>
      </c>
      <c r="S713" t="s">
        <v>1768</v>
      </c>
      <c r="T713" t="s">
        <v>2322</v>
      </c>
      <c r="U713">
        <v>999</v>
      </c>
      <c r="V713">
        <v>999</v>
      </c>
      <c r="W713">
        <v>999</v>
      </c>
      <c r="X713">
        <v>999</v>
      </c>
      <c r="Y713">
        <v>8</v>
      </c>
      <c r="Z713">
        <v>1310</v>
      </c>
      <c r="AA713" t="s">
        <v>1606</v>
      </c>
      <c r="AB713" t="s">
        <v>1616</v>
      </c>
      <c r="AC713">
        <v>30</v>
      </c>
      <c r="AD713" t="s">
        <v>1617</v>
      </c>
      <c r="AE713">
        <v>15</v>
      </c>
      <c r="AF713">
        <v>999</v>
      </c>
      <c r="AG713">
        <v>999</v>
      </c>
      <c r="AH713" t="s">
        <v>2375</v>
      </c>
      <c r="AI713" t="s">
        <v>1859</v>
      </c>
      <c r="AJ713" t="s">
        <v>2346</v>
      </c>
      <c r="AK713">
        <v>999</v>
      </c>
      <c r="AL713" t="s">
        <v>1701</v>
      </c>
      <c r="AM713">
        <v>999</v>
      </c>
      <c r="AN713" t="s">
        <v>2325</v>
      </c>
      <c r="AO713" t="s">
        <v>1651</v>
      </c>
      <c r="AP713" t="s">
        <v>1651</v>
      </c>
      <c r="AQ713">
        <v>999</v>
      </c>
      <c r="AR713" t="s">
        <v>1668</v>
      </c>
    </row>
    <row r="714" spans="2:44" ht="15">
      <c r="B714" t="s">
        <v>41</v>
      </c>
      <c r="C714" t="s">
        <v>2328</v>
      </c>
      <c r="D714">
        <v>16115</v>
      </c>
      <c r="E714" t="s">
        <v>2320</v>
      </c>
      <c r="F714">
        <v>9842</v>
      </c>
      <c r="I714" t="s">
        <v>2344</v>
      </c>
      <c r="J714" t="s">
        <v>1602</v>
      </c>
      <c r="K714">
        <v>42</v>
      </c>
      <c r="L714">
        <v>2015</v>
      </c>
      <c r="M714">
        <v>42</v>
      </c>
      <c r="N714">
        <v>999</v>
      </c>
      <c r="O714" t="s">
        <v>2015</v>
      </c>
      <c r="R714">
        <v>18.100000000000001</v>
      </c>
      <c r="S714" t="s">
        <v>1768</v>
      </c>
      <c r="T714" t="s">
        <v>2322</v>
      </c>
      <c r="U714">
        <v>999</v>
      </c>
      <c r="V714">
        <v>999</v>
      </c>
      <c r="W714">
        <v>999</v>
      </c>
      <c r="X714">
        <v>999</v>
      </c>
      <c r="Y714">
        <v>8</v>
      </c>
      <c r="Z714">
        <v>1310</v>
      </c>
      <c r="AA714" t="s">
        <v>1606</v>
      </c>
      <c r="AB714" t="s">
        <v>1616</v>
      </c>
      <c r="AC714">
        <v>30</v>
      </c>
      <c r="AD714" t="s">
        <v>1617</v>
      </c>
      <c r="AE714">
        <v>15</v>
      </c>
      <c r="AF714">
        <v>999</v>
      </c>
      <c r="AG714">
        <v>999</v>
      </c>
      <c r="AH714" t="s">
        <v>2352</v>
      </c>
      <c r="AI714" t="s">
        <v>1859</v>
      </c>
      <c r="AJ714" t="s">
        <v>2346</v>
      </c>
      <c r="AK714">
        <v>999</v>
      </c>
      <c r="AL714" t="s">
        <v>1701</v>
      </c>
      <c r="AM714">
        <v>999</v>
      </c>
      <c r="AN714" t="s">
        <v>2325</v>
      </c>
      <c r="AO714" t="s">
        <v>1651</v>
      </c>
      <c r="AP714" t="s">
        <v>1651</v>
      </c>
      <c r="AQ714">
        <v>999</v>
      </c>
      <c r="AR714" t="s">
        <v>1668</v>
      </c>
    </row>
    <row r="715" spans="2:44" ht="15">
      <c r="B715" t="s">
        <v>41</v>
      </c>
      <c r="C715" t="s">
        <v>2330</v>
      </c>
      <c r="D715">
        <v>16115</v>
      </c>
      <c r="E715" t="s">
        <v>2320</v>
      </c>
      <c r="F715">
        <v>9843</v>
      </c>
      <c r="I715" t="s">
        <v>2344</v>
      </c>
      <c r="J715" t="s">
        <v>1602</v>
      </c>
      <c r="K715">
        <v>45</v>
      </c>
      <c r="L715">
        <v>2015</v>
      </c>
      <c r="M715">
        <v>45</v>
      </c>
      <c r="N715">
        <v>999</v>
      </c>
      <c r="O715" t="s">
        <v>2015</v>
      </c>
      <c r="R715">
        <v>10.8</v>
      </c>
      <c r="S715" t="s">
        <v>1768</v>
      </c>
      <c r="T715" t="s">
        <v>2322</v>
      </c>
      <c r="U715">
        <v>999</v>
      </c>
      <c r="V715">
        <v>999</v>
      </c>
      <c r="W715">
        <v>999</v>
      </c>
      <c r="X715">
        <v>999</v>
      </c>
      <c r="Y715">
        <v>8</v>
      </c>
      <c r="Z715">
        <v>1310</v>
      </c>
      <c r="AA715" t="s">
        <v>1606</v>
      </c>
      <c r="AB715" t="s">
        <v>1616</v>
      </c>
      <c r="AC715">
        <v>30</v>
      </c>
      <c r="AD715" t="s">
        <v>1617</v>
      </c>
      <c r="AE715">
        <v>15</v>
      </c>
      <c r="AF715">
        <v>999</v>
      </c>
      <c r="AG715">
        <v>999</v>
      </c>
      <c r="AH715" t="s">
        <v>2375</v>
      </c>
      <c r="AI715" t="s">
        <v>1859</v>
      </c>
      <c r="AJ715" t="s">
        <v>2346</v>
      </c>
      <c r="AK715">
        <v>999</v>
      </c>
      <c r="AL715" t="s">
        <v>1701</v>
      </c>
      <c r="AM715">
        <v>999</v>
      </c>
      <c r="AN715" t="s">
        <v>2325</v>
      </c>
      <c r="AO715" t="s">
        <v>1651</v>
      </c>
      <c r="AP715" t="s">
        <v>1651</v>
      </c>
      <c r="AQ715">
        <v>999</v>
      </c>
      <c r="AR715" t="s">
        <v>1668</v>
      </c>
    </row>
    <row r="716" spans="2:44" ht="15">
      <c r="B716" t="s">
        <v>41</v>
      </c>
      <c r="C716" t="s">
        <v>2332</v>
      </c>
      <c r="D716">
        <v>16115</v>
      </c>
      <c r="E716" t="s">
        <v>2320</v>
      </c>
      <c r="F716">
        <v>9844</v>
      </c>
      <c r="I716" t="s">
        <v>2344</v>
      </c>
      <c r="J716" t="s">
        <v>1602</v>
      </c>
      <c r="K716">
        <v>46</v>
      </c>
      <c r="L716">
        <v>2015</v>
      </c>
      <c r="M716">
        <v>46</v>
      </c>
      <c r="N716">
        <v>999</v>
      </c>
      <c r="O716" t="s">
        <v>2015</v>
      </c>
      <c r="R716">
        <v>9.3000000000000007</v>
      </c>
      <c r="S716" t="s">
        <v>1768</v>
      </c>
      <c r="T716" t="s">
        <v>2322</v>
      </c>
      <c r="U716">
        <v>999</v>
      </c>
      <c r="V716">
        <v>999</v>
      </c>
      <c r="W716">
        <v>999</v>
      </c>
      <c r="X716">
        <v>999</v>
      </c>
      <c r="Y716">
        <v>8</v>
      </c>
      <c r="Z716">
        <v>1310</v>
      </c>
      <c r="AA716" t="s">
        <v>1606</v>
      </c>
      <c r="AB716" t="s">
        <v>1616</v>
      </c>
      <c r="AC716">
        <v>30</v>
      </c>
      <c r="AD716" t="s">
        <v>1617</v>
      </c>
      <c r="AE716">
        <v>15</v>
      </c>
      <c r="AF716">
        <v>999</v>
      </c>
      <c r="AG716">
        <v>999</v>
      </c>
      <c r="AH716" t="s">
        <v>2355</v>
      </c>
      <c r="AI716" t="s">
        <v>1859</v>
      </c>
      <c r="AJ716" t="s">
        <v>2346</v>
      </c>
      <c r="AK716">
        <v>999</v>
      </c>
      <c r="AL716" t="s">
        <v>1701</v>
      </c>
      <c r="AM716">
        <v>999</v>
      </c>
      <c r="AN716" t="s">
        <v>2325</v>
      </c>
      <c r="AO716" t="s">
        <v>1651</v>
      </c>
      <c r="AP716" t="s">
        <v>1651</v>
      </c>
      <c r="AQ716">
        <v>999</v>
      </c>
      <c r="AR716" t="s">
        <v>1668</v>
      </c>
    </row>
    <row r="717" spans="2:44" ht="15">
      <c r="B717" t="s">
        <v>41</v>
      </c>
      <c r="C717" t="s">
        <v>1069</v>
      </c>
      <c r="D717">
        <v>16115</v>
      </c>
      <c r="E717" t="s">
        <v>2320</v>
      </c>
      <c r="F717">
        <v>9845</v>
      </c>
      <c r="I717" t="s">
        <v>2344</v>
      </c>
      <c r="J717" t="s">
        <v>1602</v>
      </c>
      <c r="K717">
        <v>55</v>
      </c>
      <c r="L717">
        <v>2015</v>
      </c>
      <c r="M717">
        <v>55</v>
      </c>
      <c r="N717">
        <v>999</v>
      </c>
      <c r="O717" t="s">
        <v>2015</v>
      </c>
      <c r="R717">
        <v>13.9</v>
      </c>
      <c r="S717" t="s">
        <v>1768</v>
      </c>
      <c r="T717" t="s">
        <v>2322</v>
      </c>
      <c r="U717">
        <v>999</v>
      </c>
      <c r="V717">
        <v>999</v>
      </c>
      <c r="W717">
        <v>999</v>
      </c>
      <c r="X717">
        <v>999</v>
      </c>
      <c r="Y717">
        <v>8</v>
      </c>
      <c r="Z717">
        <v>1310</v>
      </c>
      <c r="AA717" t="s">
        <v>1606</v>
      </c>
      <c r="AB717" t="s">
        <v>1616</v>
      </c>
      <c r="AC717">
        <v>30</v>
      </c>
      <c r="AD717" t="s">
        <v>1617</v>
      </c>
      <c r="AE717">
        <v>15</v>
      </c>
      <c r="AF717">
        <v>999</v>
      </c>
      <c r="AG717">
        <v>999</v>
      </c>
      <c r="AH717" t="s">
        <v>2354</v>
      </c>
      <c r="AI717" t="s">
        <v>1859</v>
      </c>
      <c r="AJ717" t="s">
        <v>2346</v>
      </c>
      <c r="AK717">
        <v>999</v>
      </c>
      <c r="AL717" t="s">
        <v>1701</v>
      </c>
      <c r="AM717">
        <v>999</v>
      </c>
      <c r="AN717" t="s">
        <v>2325</v>
      </c>
      <c r="AO717" t="s">
        <v>1651</v>
      </c>
      <c r="AP717" t="s">
        <v>1651</v>
      </c>
      <c r="AQ717">
        <v>999</v>
      </c>
      <c r="AR717" t="s">
        <v>1668</v>
      </c>
    </row>
    <row r="718" spans="2:44" ht="15">
      <c r="B718" t="s">
        <v>41</v>
      </c>
      <c r="C718" t="s">
        <v>2328</v>
      </c>
      <c r="D718">
        <v>16115</v>
      </c>
      <c r="E718" t="s">
        <v>2320</v>
      </c>
      <c r="F718">
        <v>9846</v>
      </c>
      <c r="I718" t="s">
        <v>2344</v>
      </c>
      <c r="J718" t="s">
        <v>1602</v>
      </c>
      <c r="K718">
        <v>61</v>
      </c>
      <c r="L718">
        <v>2015</v>
      </c>
      <c r="M718">
        <v>61</v>
      </c>
      <c r="N718">
        <v>999</v>
      </c>
      <c r="O718" t="s">
        <v>2015</v>
      </c>
      <c r="R718">
        <v>10.3</v>
      </c>
      <c r="S718" t="s">
        <v>1768</v>
      </c>
      <c r="T718" t="s">
        <v>2322</v>
      </c>
      <c r="U718">
        <v>999</v>
      </c>
      <c r="V718">
        <v>999</v>
      </c>
      <c r="W718">
        <v>999</v>
      </c>
      <c r="X718">
        <v>999</v>
      </c>
      <c r="Y718">
        <v>8</v>
      </c>
      <c r="Z718">
        <v>1310</v>
      </c>
      <c r="AA718" t="s">
        <v>1606</v>
      </c>
      <c r="AB718" t="s">
        <v>1616</v>
      </c>
      <c r="AC718">
        <v>30</v>
      </c>
      <c r="AD718" t="s">
        <v>1617</v>
      </c>
      <c r="AE718">
        <v>15</v>
      </c>
      <c r="AF718">
        <v>999</v>
      </c>
      <c r="AG718">
        <v>999</v>
      </c>
      <c r="AH718" t="s">
        <v>2376</v>
      </c>
      <c r="AI718" t="s">
        <v>1859</v>
      </c>
      <c r="AJ718" t="s">
        <v>2346</v>
      </c>
      <c r="AK718">
        <v>999</v>
      </c>
      <c r="AL718" t="s">
        <v>1701</v>
      </c>
      <c r="AM718">
        <v>999</v>
      </c>
      <c r="AN718" t="s">
        <v>2325</v>
      </c>
      <c r="AO718" t="s">
        <v>1651</v>
      </c>
      <c r="AP718" t="s">
        <v>1651</v>
      </c>
      <c r="AQ718">
        <v>999</v>
      </c>
      <c r="AR718" t="s">
        <v>1668</v>
      </c>
    </row>
    <row r="719" spans="2:44" ht="15">
      <c r="B719" t="s">
        <v>41</v>
      </c>
      <c r="C719" t="s">
        <v>2330</v>
      </c>
      <c r="D719">
        <v>16115</v>
      </c>
      <c r="E719" t="s">
        <v>2320</v>
      </c>
      <c r="F719">
        <v>9847</v>
      </c>
      <c r="I719" t="s">
        <v>2344</v>
      </c>
      <c r="J719" t="s">
        <v>1602</v>
      </c>
      <c r="K719">
        <v>67</v>
      </c>
      <c r="L719">
        <v>2015</v>
      </c>
      <c r="M719">
        <v>67</v>
      </c>
      <c r="N719">
        <v>999</v>
      </c>
      <c r="O719" t="s">
        <v>2015</v>
      </c>
      <c r="R719">
        <v>18.8</v>
      </c>
      <c r="S719" t="s">
        <v>1768</v>
      </c>
      <c r="T719" t="s">
        <v>2322</v>
      </c>
      <c r="U719">
        <v>999</v>
      </c>
      <c r="V719">
        <v>999</v>
      </c>
      <c r="W719">
        <v>999</v>
      </c>
      <c r="X719">
        <v>999</v>
      </c>
      <c r="Y719">
        <v>8</v>
      </c>
      <c r="Z719">
        <v>1310</v>
      </c>
      <c r="AA719" t="s">
        <v>1606</v>
      </c>
      <c r="AB719" t="s">
        <v>1616</v>
      </c>
      <c r="AC719">
        <v>30</v>
      </c>
      <c r="AD719" t="s">
        <v>1617</v>
      </c>
      <c r="AE719">
        <v>15</v>
      </c>
      <c r="AF719">
        <v>999</v>
      </c>
      <c r="AG719">
        <v>999</v>
      </c>
      <c r="AH719" t="s">
        <v>2377</v>
      </c>
      <c r="AI719" t="s">
        <v>1859</v>
      </c>
      <c r="AJ719" t="s">
        <v>2346</v>
      </c>
      <c r="AK719">
        <v>999</v>
      </c>
      <c r="AL719" t="s">
        <v>1701</v>
      </c>
      <c r="AM719">
        <v>999</v>
      </c>
      <c r="AN719" t="s">
        <v>2325</v>
      </c>
      <c r="AO719" t="s">
        <v>1651</v>
      </c>
      <c r="AP719" t="s">
        <v>1651</v>
      </c>
      <c r="AQ719">
        <v>999</v>
      </c>
      <c r="AR719" t="s">
        <v>1668</v>
      </c>
    </row>
    <row r="720" spans="2:44" ht="15">
      <c r="B720" t="s">
        <v>41</v>
      </c>
      <c r="C720" t="s">
        <v>2332</v>
      </c>
      <c r="D720">
        <v>16115</v>
      </c>
      <c r="E720" t="s">
        <v>2320</v>
      </c>
      <c r="F720">
        <v>9848</v>
      </c>
      <c r="I720" t="s">
        <v>2344</v>
      </c>
      <c r="J720" t="s">
        <v>1602</v>
      </c>
      <c r="K720">
        <v>75</v>
      </c>
      <c r="L720">
        <v>2015</v>
      </c>
      <c r="M720">
        <v>75</v>
      </c>
      <c r="N720">
        <v>999</v>
      </c>
      <c r="O720" t="s">
        <v>2015</v>
      </c>
      <c r="R720">
        <v>10.1</v>
      </c>
      <c r="S720" t="s">
        <v>1768</v>
      </c>
      <c r="T720" t="s">
        <v>2322</v>
      </c>
      <c r="U720">
        <v>999</v>
      </c>
      <c r="V720">
        <v>999</v>
      </c>
      <c r="W720">
        <v>999</v>
      </c>
      <c r="X720">
        <v>999</v>
      </c>
      <c r="Y720">
        <v>8</v>
      </c>
      <c r="Z720">
        <v>1310</v>
      </c>
      <c r="AA720" t="s">
        <v>1606</v>
      </c>
      <c r="AB720" t="s">
        <v>1616</v>
      </c>
      <c r="AC720">
        <v>30</v>
      </c>
      <c r="AD720" t="s">
        <v>1617</v>
      </c>
      <c r="AE720">
        <v>15</v>
      </c>
      <c r="AF720">
        <v>999</v>
      </c>
      <c r="AG720">
        <v>999</v>
      </c>
      <c r="AH720" t="s">
        <v>2365</v>
      </c>
      <c r="AI720" t="s">
        <v>1859</v>
      </c>
      <c r="AJ720" t="s">
        <v>2346</v>
      </c>
      <c r="AK720">
        <v>999</v>
      </c>
      <c r="AL720" t="s">
        <v>1701</v>
      </c>
      <c r="AM720">
        <v>999</v>
      </c>
      <c r="AN720" t="s">
        <v>2325</v>
      </c>
      <c r="AO720" t="s">
        <v>1651</v>
      </c>
      <c r="AP720" t="s">
        <v>1651</v>
      </c>
      <c r="AQ720">
        <v>999</v>
      </c>
      <c r="AR720" t="s">
        <v>1668</v>
      </c>
    </row>
    <row r="721" spans="2:46" ht="15">
      <c r="B721" t="s">
        <v>41</v>
      </c>
      <c r="C721" t="s">
        <v>1069</v>
      </c>
      <c r="D721">
        <v>16115</v>
      </c>
      <c r="E721" t="s">
        <v>2320</v>
      </c>
      <c r="F721">
        <v>9849</v>
      </c>
      <c r="I721" t="s">
        <v>2344</v>
      </c>
      <c r="J721" t="s">
        <v>1602</v>
      </c>
      <c r="K721">
        <v>80</v>
      </c>
      <c r="L721">
        <v>2015</v>
      </c>
      <c r="M721">
        <v>80</v>
      </c>
      <c r="N721">
        <v>999</v>
      </c>
      <c r="O721" t="s">
        <v>2015</v>
      </c>
      <c r="R721">
        <v>14.6</v>
      </c>
      <c r="S721" t="s">
        <v>1768</v>
      </c>
      <c r="T721" t="s">
        <v>2322</v>
      </c>
      <c r="U721">
        <v>999</v>
      </c>
      <c r="V721">
        <v>999</v>
      </c>
      <c r="W721">
        <v>999</v>
      </c>
      <c r="X721">
        <v>999</v>
      </c>
      <c r="Y721">
        <v>8</v>
      </c>
      <c r="Z721">
        <v>1310</v>
      </c>
      <c r="AA721" t="s">
        <v>1606</v>
      </c>
      <c r="AB721" t="s">
        <v>1616</v>
      </c>
      <c r="AC721">
        <v>30</v>
      </c>
      <c r="AD721" t="s">
        <v>1617</v>
      </c>
      <c r="AE721">
        <v>15</v>
      </c>
      <c r="AF721">
        <v>999</v>
      </c>
      <c r="AG721">
        <v>999</v>
      </c>
      <c r="AH721" t="s">
        <v>2364</v>
      </c>
      <c r="AI721" t="s">
        <v>1859</v>
      </c>
      <c r="AJ721" t="s">
        <v>2346</v>
      </c>
      <c r="AK721">
        <v>999</v>
      </c>
      <c r="AL721" t="s">
        <v>1701</v>
      </c>
      <c r="AM721">
        <v>999</v>
      </c>
      <c r="AN721" t="s">
        <v>2325</v>
      </c>
      <c r="AO721" t="s">
        <v>1651</v>
      </c>
      <c r="AP721" t="s">
        <v>1651</v>
      </c>
      <c r="AQ721">
        <v>999</v>
      </c>
      <c r="AR721" t="s">
        <v>1668</v>
      </c>
    </row>
    <row r="722" spans="2:46" ht="15">
      <c r="B722" t="s">
        <v>41</v>
      </c>
      <c r="C722" t="s">
        <v>2328</v>
      </c>
      <c r="D722">
        <v>16115</v>
      </c>
      <c r="E722" t="s">
        <v>2320</v>
      </c>
      <c r="F722">
        <v>9850</v>
      </c>
      <c r="I722" t="s">
        <v>2344</v>
      </c>
      <c r="J722" t="s">
        <v>1602</v>
      </c>
      <c r="K722">
        <v>81</v>
      </c>
      <c r="L722">
        <v>2015</v>
      </c>
      <c r="M722">
        <v>81</v>
      </c>
      <c r="N722">
        <v>999</v>
      </c>
      <c r="O722" t="s">
        <v>2015</v>
      </c>
      <c r="R722">
        <v>15.3</v>
      </c>
      <c r="S722" t="s">
        <v>1768</v>
      </c>
      <c r="T722" t="s">
        <v>2322</v>
      </c>
      <c r="U722">
        <v>999</v>
      </c>
      <c r="V722">
        <v>999</v>
      </c>
      <c r="W722">
        <v>999</v>
      </c>
      <c r="X722">
        <v>999</v>
      </c>
      <c r="Y722">
        <v>8</v>
      </c>
      <c r="Z722">
        <v>1310</v>
      </c>
      <c r="AA722" t="s">
        <v>1606</v>
      </c>
      <c r="AB722" t="s">
        <v>1616</v>
      </c>
      <c r="AC722">
        <v>30</v>
      </c>
      <c r="AD722" t="s">
        <v>1617</v>
      </c>
      <c r="AE722">
        <v>15</v>
      </c>
      <c r="AF722">
        <v>999</v>
      </c>
      <c r="AG722">
        <v>999</v>
      </c>
      <c r="AH722" t="s">
        <v>2378</v>
      </c>
      <c r="AI722" t="s">
        <v>1859</v>
      </c>
      <c r="AJ722" t="s">
        <v>2346</v>
      </c>
      <c r="AK722">
        <v>999</v>
      </c>
      <c r="AL722" t="s">
        <v>1701</v>
      </c>
      <c r="AM722">
        <v>999</v>
      </c>
      <c r="AN722" t="s">
        <v>2325</v>
      </c>
      <c r="AO722" t="s">
        <v>1651</v>
      </c>
      <c r="AP722" t="s">
        <v>1651</v>
      </c>
      <c r="AQ722">
        <v>999</v>
      </c>
      <c r="AR722" t="s">
        <v>1668</v>
      </c>
    </row>
    <row r="723" spans="2:46" ht="15">
      <c r="B723" t="s">
        <v>41</v>
      </c>
      <c r="C723" t="s">
        <v>1069</v>
      </c>
      <c r="D723">
        <v>16115</v>
      </c>
      <c r="E723" t="s">
        <v>2320</v>
      </c>
      <c r="F723">
        <v>9821</v>
      </c>
      <c r="I723" t="s">
        <v>2321</v>
      </c>
      <c r="J723" t="s">
        <v>1602</v>
      </c>
      <c r="K723">
        <v>0</v>
      </c>
      <c r="L723">
        <v>2015</v>
      </c>
      <c r="M723">
        <v>0</v>
      </c>
      <c r="N723">
        <v>999</v>
      </c>
      <c r="O723" t="s">
        <v>1672</v>
      </c>
      <c r="R723">
        <v>107.9</v>
      </c>
      <c r="S723" t="s">
        <v>1625</v>
      </c>
      <c r="T723" t="s">
        <v>2322</v>
      </c>
      <c r="U723">
        <v>999</v>
      </c>
      <c r="V723">
        <v>999</v>
      </c>
      <c r="W723">
        <v>999</v>
      </c>
      <c r="X723">
        <v>999</v>
      </c>
      <c r="Y723">
        <v>1</v>
      </c>
      <c r="Z723">
        <v>239</v>
      </c>
      <c r="AA723" t="s">
        <v>1606</v>
      </c>
      <c r="AB723" t="s">
        <v>1627</v>
      </c>
      <c r="AC723">
        <v>5</v>
      </c>
      <c r="AD723">
        <v>999</v>
      </c>
      <c r="AE723">
        <v>999</v>
      </c>
      <c r="AF723">
        <v>999</v>
      </c>
      <c r="AG723">
        <v>999</v>
      </c>
      <c r="AH723" t="s">
        <v>2323</v>
      </c>
      <c r="AI723" t="s">
        <v>1859</v>
      </c>
      <c r="AJ723" t="s">
        <v>2324</v>
      </c>
      <c r="AK723">
        <v>999</v>
      </c>
      <c r="AL723" t="s">
        <v>1701</v>
      </c>
      <c r="AM723">
        <v>999</v>
      </c>
      <c r="AN723" t="s">
        <v>2325</v>
      </c>
      <c r="AO723" t="s">
        <v>1651</v>
      </c>
      <c r="AP723" t="s">
        <v>1651</v>
      </c>
      <c r="AQ723">
        <v>999</v>
      </c>
      <c r="AR723" t="s">
        <v>2326</v>
      </c>
      <c r="AT723" t="s">
        <v>2327</v>
      </c>
    </row>
    <row r="724" spans="2:46" ht="15">
      <c r="B724" t="s">
        <v>41</v>
      </c>
      <c r="C724" t="s">
        <v>2328</v>
      </c>
      <c r="D724">
        <v>16115</v>
      </c>
      <c r="E724" t="s">
        <v>2320</v>
      </c>
      <c r="F724">
        <v>9822</v>
      </c>
      <c r="I724" t="s">
        <v>2321</v>
      </c>
      <c r="J724" t="s">
        <v>1602</v>
      </c>
      <c r="K724">
        <v>2</v>
      </c>
      <c r="L724">
        <v>2015</v>
      </c>
      <c r="M724">
        <v>2</v>
      </c>
      <c r="N724">
        <v>999</v>
      </c>
      <c r="O724" t="s">
        <v>1672</v>
      </c>
      <c r="R724">
        <v>72.3</v>
      </c>
      <c r="S724" t="s">
        <v>1625</v>
      </c>
      <c r="T724" t="s">
        <v>2322</v>
      </c>
      <c r="U724">
        <v>999</v>
      </c>
      <c r="V724">
        <v>999</v>
      </c>
      <c r="W724">
        <v>999</v>
      </c>
      <c r="X724">
        <v>999</v>
      </c>
      <c r="Y724">
        <v>1</v>
      </c>
      <c r="Z724">
        <v>239</v>
      </c>
      <c r="AA724" t="s">
        <v>1606</v>
      </c>
      <c r="AB724" t="s">
        <v>1627</v>
      </c>
      <c r="AC724">
        <v>5</v>
      </c>
      <c r="AD724">
        <v>999</v>
      </c>
      <c r="AE724">
        <v>999</v>
      </c>
      <c r="AF724">
        <v>999</v>
      </c>
      <c r="AG724">
        <v>999</v>
      </c>
      <c r="AH724" t="s">
        <v>2329</v>
      </c>
      <c r="AI724" t="s">
        <v>1859</v>
      </c>
      <c r="AJ724" t="s">
        <v>2324</v>
      </c>
      <c r="AK724">
        <v>999</v>
      </c>
      <c r="AL724" t="s">
        <v>1701</v>
      </c>
      <c r="AM724">
        <v>999</v>
      </c>
      <c r="AN724" t="s">
        <v>2325</v>
      </c>
      <c r="AO724" t="s">
        <v>1651</v>
      </c>
      <c r="AP724" t="s">
        <v>1651</v>
      </c>
      <c r="AQ724">
        <v>999</v>
      </c>
      <c r="AR724" t="s">
        <v>2326</v>
      </c>
      <c r="AT724" t="s">
        <v>2327</v>
      </c>
    </row>
    <row r="725" spans="2:46" ht="15">
      <c r="B725" t="s">
        <v>41</v>
      </c>
      <c r="C725" t="s">
        <v>2330</v>
      </c>
      <c r="D725">
        <v>16115</v>
      </c>
      <c r="E725" t="s">
        <v>2320</v>
      </c>
      <c r="F725">
        <v>9823</v>
      </c>
      <c r="I725" t="s">
        <v>2321</v>
      </c>
      <c r="J725" t="s">
        <v>1602</v>
      </c>
      <c r="K725">
        <v>7</v>
      </c>
      <c r="L725">
        <v>2015</v>
      </c>
      <c r="M725">
        <v>7</v>
      </c>
      <c r="N725">
        <v>999</v>
      </c>
      <c r="O725" t="s">
        <v>1672</v>
      </c>
      <c r="R725">
        <v>10.7</v>
      </c>
      <c r="S725" t="s">
        <v>1625</v>
      </c>
      <c r="T725" t="s">
        <v>2322</v>
      </c>
      <c r="U725">
        <v>999</v>
      </c>
      <c r="V725">
        <v>999</v>
      </c>
      <c r="W725">
        <v>999</v>
      </c>
      <c r="X725">
        <v>999</v>
      </c>
      <c r="Y725">
        <v>1</v>
      </c>
      <c r="Z725">
        <v>239</v>
      </c>
      <c r="AA725" t="s">
        <v>1606</v>
      </c>
      <c r="AB725" t="s">
        <v>1627</v>
      </c>
      <c r="AC725">
        <v>5</v>
      </c>
      <c r="AD725">
        <v>999</v>
      </c>
      <c r="AE725">
        <v>999</v>
      </c>
      <c r="AF725">
        <v>999</v>
      </c>
      <c r="AG725">
        <v>999</v>
      </c>
      <c r="AH725" t="s">
        <v>2331</v>
      </c>
      <c r="AI725" t="s">
        <v>1859</v>
      </c>
      <c r="AJ725" t="s">
        <v>2324</v>
      </c>
      <c r="AK725">
        <v>999</v>
      </c>
      <c r="AL725" t="s">
        <v>1701</v>
      </c>
      <c r="AM725">
        <v>999</v>
      </c>
      <c r="AN725" t="s">
        <v>2325</v>
      </c>
      <c r="AO725" t="s">
        <v>1651</v>
      </c>
      <c r="AP725" t="s">
        <v>1651</v>
      </c>
      <c r="AQ725">
        <v>999</v>
      </c>
      <c r="AR725" t="s">
        <v>2326</v>
      </c>
      <c r="AT725" t="s">
        <v>2327</v>
      </c>
    </row>
    <row r="726" spans="2:46" ht="15">
      <c r="B726" t="s">
        <v>41</v>
      </c>
      <c r="C726" t="s">
        <v>2332</v>
      </c>
      <c r="D726">
        <v>16115</v>
      </c>
      <c r="E726" t="s">
        <v>2320</v>
      </c>
      <c r="F726">
        <v>9824</v>
      </c>
      <c r="I726" t="s">
        <v>2321</v>
      </c>
      <c r="J726" t="s">
        <v>1602</v>
      </c>
      <c r="K726">
        <v>10</v>
      </c>
      <c r="L726">
        <v>2015</v>
      </c>
      <c r="M726">
        <v>10</v>
      </c>
      <c r="N726">
        <v>999</v>
      </c>
      <c r="O726" t="s">
        <v>1672</v>
      </c>
      <c r="R726">
        <v>91.2</v>
      </c>
      <c r="S726" t="s">
        <v>1625</v>
      </c>
      <c r="T726" t="s">
        <v>2322</v>
      </c>
      <c r="U726">
        <v>999</v>
      </c>
      <c r="V726">
        <v>999</v>
      </c>
      <c r="W726">
        <v>999</v>
      </c>
      <c r="X726">
        <v>999</v>
      </c>
      <c r="Y726">
        <v>1</v>
      </c>
      <c r="Z726">
        <v>239</v>
      </c>
      <c r="AA726" t="s">
        <v>1606</v>
      </c>
      <c r="AB726" t="s">
        <v>1627</v>
      </c>
      <c r="AC726">
        <v>5</v>
      </c>
      <c r="AD726">
        <v>999</v>
      </c>
      <c r="AE726">
        <v>999</v>
      </c>
      <c r="AF726">
        <v>999</v>
      </c>
      <c r="AG726">
        <v>999</v>
      </c>
      <c r="AH726" t="s">
        <v>2333</v>
      </c>
      <c r="AI726" t="s">
        <v>1859</v>
      </c>
      <c r="AJ726" t="s">
        <v>2324</v>
      </c>
      <c r="AK726">
        <v>999</v>
      </c>
      <c r="AL726" t="s">
        <v>1701</v>
      </c>
      <c r="AM726">
        <v>999</v>
      </c>
      <c r="AN726" t="s">
        <v>2325</v>
      </c>
      <c r="AO726" t="s">
        <v>1651</v>
      </c>
      <c r="AP726" t="s">
        <v>1651</v>
      </c>
      <c r="AQ726">
        <v>999</v>
      </c>
      <c r="AR726" t="s">
        <v>2326</v>
      </c>
      <c r="AT726" t="s">
        <v>2327</v>
      </c>
    </row>
    <row r="727" spans="2:46" ht="15">
      <c r="B727" t="s">
        <v>41</v>
      </c>
      <c r="C727" t="s">
        <v>1069</v>
      </c>
      <c r="D727">
        <v>16115</v>
      </c>
      <c r="E727" t="s">
        <v>2320</v>
      </c>
      <c r="F727">
        <v>9825</v>
      </c>
      <c r="I727" t="s">
        <v>2321</v>
      </c>
      <c r="J727" t="s">
        <v>1602</v>
      </c>
      <c r="K727">
        <v>12</v>
      </c>
      <c r="L727">
        <v>2015</v>
      </c>
      <c r="M727">
        <v>12</v>
      </c>
      <c r="N727">
        <v>999</v>
      </c>
      <c r="O727" t="s">
        <v>1672</v>
      </c>
      <c r="R727">
        <v>19.8</v>
      </c>
      <c r="S727" t="s">
        <v>1625</v>
      </c>
      <c r="T727" t="s">
        <v>2322</v>
      </c>
      <c r="U727">
        <v>999</v>
      </c>
      <c r="V727">
        <v>999</v>
      </c>
      <c r="W727">
        <v>999</v>
      </c>
      <c r="X727">
        <v>999</v>
      </c>
      <c r="Y727">
        <v>1</v>
      </c>
      <c r="Z727">
        <v>239</v>
      </c>
      <c r="AA727" t="s">
        <v>1606</v>
      </c>
      <c r="AB727" t="s">
        <v>1627</v>
      </c>
      <c r="AC727">
        <v>5</v>
      </c>
      <c r="AD727">
        <v>999</v>
      </c>
      <c r="AE727">
        <v>999</v>
      </c>
      <c r="AF727">
        <v>999</v>
      </c>
      <c r="AG727">
        <v>999</v>
      </c>
      <c r="AH727" t="s">
        <v>2334</v>
      </c>
      <c r="AI727" t="s">
        <v>1859</v>
      </c>
      <c r="AJ727" t="s">
        <v>2324</v>
      </c>
      <c r="AK727">
        <v>999</v>
      </c>
      <c r="AL727" t="s">
        <v>1701</v>
      </c>
      <c r="AM727">
        <v>999</v>
      </c>
      <c r="AN727" t="s">
        <v>2325</v>
      </c>
      <c r="AO727" t="s">
        <v>1651</v>
      </c>
      <c r="AP727" t="s">
        <v>1651</v>
      </c>
      <c r="AQ727">
        <v>999</v>
      </c>
      <c r="AR727" t="s">
        <v>2326</v>
      </c>
      <c r="AT727" t="s">
        <v>2327</v>
      </c>
    </row>
    <row r="728" spans="2:46" ht="15">
      <c r="B728" t="s">
        <v>41</v>
      </c>
      <c r="C728" t="s">
        <v>2328</v>
      </c>
      <c r="D728">
        <v>16115</v>
      </c>
      <c r="E728" t="s">
        <v>2320</v>
      </c>
      <c r="F728">
        <v>9826</v>
      </c>
      <c r="I728" t="s">
        <v>2321</v>
      </c>
      <c r="J728" t="s">
        <v>1602</v>
      </c>
      <c r="K728">
        <v>15</v>
      </c>
      <c r="L728">
        <v>2015</v>
      </c>
      <c r="M728">
        <v>15</v>
      </c>
      <c r="N728">
        <v>999</v>
      </c>
      <c r="O728" t="s">
        <v>1672</v>
      </c>
      <c r="R728">
        <v>49.8</v>
      </c>
      <c r="S728" t="s">
        <v>1625</v>
      </c>
      <c r="T728" t="s">
        <v>2322</v>
      </c>
      <c r="U728">
        <v>999</v>
      </c>
      <c r="V728">
        <v>999</v>
      </c>
      <c r="W728">
        <v>999</v>
      </c>
      <c r="X728">
        <v>999</v>
      </c>
      <c r="Y728">
        <v>1</v>
      </c>
      <c r="Z728">
        <v>239</v>
      </c>
      <c r="AA728" t="s">
        <v>1606</v>
      </c>
      <c r="AB728" t="s">
        <v>1627</v>
      </c>
      <c r="AC728">
        <v>5</v>
      </c>
      <c r="AD728">
        <v>999</v>
      </c>
      <c r="AE728">
        <v>999</v>
      </c>
      <c r="AF728">
        <v>999</v>
      </c>
      <c r="AG728">
        <v>999</v>
      </c>
      <c r="AH728" t="s">
        <v>2335</v>
      </c>
      <c r="AI728" t="s">
        <v>1859</v>
      </c>
      <c r="AJ728" t="s">
        <v>2324</v>
      </c>
      <c r="AK728">
        <v>999</v>
      </c>
      <c r="AL728" t="s">
        <v>1701</v>
      </c>
      <c r="AM728">
        <v>999</v>
      </c>
      <c r="AN728" t="s">
        <v>2325</v>
      </c>
      <c r="AO728" t="s">
        <v>1651</v>
      </c>
      <c r="AP728" t="s">
        <v>1651</v>
      </c>
      <c r="AQ728">
        <v>999</v>
      </c>
      <c r="AR728" t="s">
        <v>2326</v>
      </c>
      <c r="AT728" t="s">
        <v>2327</v>
      </c>
    </row>
    <row r="729" spans="2:46" ht="15">
      <c r="B729" t="s">
        <v>41</v>
      </c>
      <c r="C729" t="s">
        <v>2330</v>
      </c>
      <c r="D729">
        <v>16115</v>
      </c>
      <c r="E729" t="s">
        <v>2320</v>
      </c>
      <c r="F729">
        <v>9827</v>
      </c>
      <c r="I729" t="s">
        <v>2321</v>
      </c>
      <c r="J729" t="s">
        <v>1602</v>
      </c>
      <c r="K729">
        <v>20</v>
      </c>
      <c r="L729">
        <v>2015</v>
      </c>
      <c r="M729">
        <v>20</v>
      </c>
      <c r="N729">
        <v>999</v>
      </c>
      <c r="O729" t="s">
        <v>1672</v>
      </c>
      <c r="R729">
        <v>67.599999999999994</v>
      </c>
      <c r="S729" t="s">
        <v>1625</v>
      </c>
      <c r="T729" t="s">
        <v>2322</v>
      </c>
      <c r="U729">
        <v>999</v>
      </c>
      <c r="V729">
        <v>999</v>
      </c>
      <c r="W729">
        <v>999</v>
      </c>
      <c r="X729">
        <v>999</v>
      </c>
      <c r="Y729">
        <v>1</v>
      </c>
      <c r="Z729">
        <v>239</v>
      </c>
      <c r="AA729" t="s">
        <v>1606</v>
      </c>
      <c r="AB729" t="s">
        <v>1627</v>
      </c>
      <c r="AC729">
        <v>5</v>
      </c>
      <c r="AD729">
        <v>999</v>
      </c>
      <c r="AE729">
        <v>999</v>
      </c>
      <c r="AF729">
        <v>999</v>
      </c>
      <c r="AG729">
        <v>999</v>
      </c>
      <c r="AH729" t="s">
        <v>2336</v>
      </c>
      <c r="AI729" t="s">
        <v>1859</v>
      </c>
      <c r="AJ729" t="s">
        <v>2324</v>
      </c>
      <c r="AK729">
        <v>999</v>
      </c>
      <c r="AL729" t="s">
        <v>1701</v>
      </c>
      <c r="AM729">
        <v>999</v>
      </c>
      <c r="AN729" t="s">
        <v>2325</v>
      </c>
      <c r="AO729" t="s">
        <v>1651</v>
      </c>
      <c r="AP729" t="s">
        <v>1651</v>
      </c>
      <c r="AQ729">
        <v>999</v>
      </c>
      <c r="AR729" t="s">
        <v>2326</v>
      </c>
      <c r="AT729" t="s">
        <v>2327</v>
      </c>
    </row>
    <row r="730" spans="2:46" ht="15">
      <c r="B730" t="s">
        <v>41</v>
      </c>
      <c r="C730" t="s">
        <v>2332</v>
      </c>
      <c r="D730">
        <v>16115</v>
      </c>
      <c r="E730" t="s">
        <v>2320</v>
      </c>
      <c r="F730">
        <v>9828</v>
      </c>
      <c r="I730" t="s">
        <v>2321</v>
      </c>
      <c r="J730" t="s">
        <v>1602</v>
      </c>
      <c r="K730">
        <v>23</v>
      </c>
      <c r="L730">
        <v>2015</v>
      </c>
      <c r="M730">
        <v>23</v>
      </c>
      <c r="N730">
        <v>999</v>
      </c>
      <c r="O730" t="s">
        <v>1672</v>
      </c>
      <c r="R730">
        <v>102.4</v>
      </c>
      <c r="S730" t="s">
        <v>1625</v>
      </c>
      <c r="T730" t="s">
        <v>2322</v>
      </c>
      <c r="U730">
        <v>999</v>
      </c>
      <c r="V730">
        <v>999</v>
      </c>
      <c r="W730">
        <v>999</v>
      </c>
      <c r="X730">
        <v>999</v>
      </c>
      <c r="Y730">
        <v>1</v>
      </c>
      <c r="Z730">
        <v>239</v>
      </c>
      <c r="AA730" t="s">
        <v>1606</v>
      </c>
      <c r="AB730" t="s">
        <v>1627</v>
      </c>
      <c r="AC730">
        <v>5</v>
      </c>
      <c r="AD730">
        <v>999</v>
      </c>
      <c r="AE730">
        <v>999</v>
      </c>
      <c r="AF730">
        <v>999</v>
      </c>
      <c r="AG730">
        <v>999</v>
      </c>
      <c r="AH730" t="s">
        <v>2337</v>
      </c>
      <c r="AI730" t="s">
        <v>1859</v>
      </c>
      <c r="AJ730" t="s">
        <v>2324</v>
      </c>
      <c r="AK730">
        <v>999</v>
      </c>
      <c r="AL730" t="s">
        <v>1701</v>
      </c>
      <c r="AM730">
        <v>999</v>
      </c>
      <c r="AN730" t="s">
        <v>2325</v>
      </c>
      <c r="AO730" t="s">
        <v>1651</v>
      </c>
      <c r="AP730" t="s">
        <v>1651</v>
      </c>
      <c r="AQ730">
        <v>999</v>
      </c>
      <c r="AR730" t="s">
        <v>2326</v>
      </c>
      <c r="AT730" t="s">
        <v>2327</v>
      </c>
    </row>
    <row r="731" spans="2:46" ht="15">
      <c r="B731" t="s">
        <v>41</v>
      </c>
      <c r="C731" t="s">
        <v>1069</v>
      </c>
      <c r="D731">
        <v>16115</v>
      </c>
      <c r="E731" t="s">
        <v>2320</v>
      </c>
      <c r="F731">
        <v>9829</v>
      </c>
      <c r="I731" t="s">
        <v>2321</v>
      </c>
      <c r="J731" t="s">
        <v>1602</v>
      </c>
      <c r="K731">
        <v>31</v>
      </c>
      <c r="L731">
        <v>2015</v>
      </c>
      <c r="M731">
        <v>31</v>
      </c>
      <c r="N731">
        <v>999</v>
      </c>
      <c r="O731" t="s">
        <v>1672</v>
      </c>
      <c r="R731">
        <v>15</v>
      </c>
      <c r="S731" t="s">
        <v>1625</v>
      </c>
      <c r="T731" t="s">
        <v>2322</v>
      </c>
      <c r="U731">
        <v>999</v>
      </c>
      <c r="V731">
        <v>999</v>
      </c>
      <c r="W731">
        <v>999</v>
      </c>
      <c r="X731">
        <v>999</v>
      </c>
      <c r="Y731">
        <v>1</v>
      </c>
      <c r="Z731">
        <v>239</v>
      </c>
      <c r="AA731" t="s">
        <v>1606</v>
      </c>
      <c r="AB731" t="s">
        <v>1627</v>
      </c>
      <c r="AC731">
        <v>5</v>
      </c>
      <c r="AD731">
        <v>999</v>
      </c>
      <c r="AE731">
        <v>999</v>
      </c>
      <c r="AF731">
        <v>999</v>
      </c>
      <c r="AG731">
        <v>999</v>
      </c>
      <c r="AH731" t="s">
        <v>2338</v>
      </c>
      <c r="AI731" t="s">
        <v>1859</v>
      </c>
      <c r="AJ731" t="s">
        <v>2324</v>
      </c>
      <c r="AK731">
        <v>999</v>
      </c>
      <c r="AL731" t="s">
        <v>1701</v>
      </c>
      <c r="AM731">
        <v>999</v>
      </c>
      <c r="AN731" t="s">
        <v>2325</v>
      </c>
      <c r="AO731" t="s">
        <v>1651</v>
      </c>
      <c r="AP731" t="s">
        <v>1651</v>
      </c>
      <c r="AQ731">
        <v>999</v>
      </c>
      <c r="AR731" t="s">
        <v>2326</v>
      </c>
      <c r="AT731" t="s">
        <v>2327</v>
      </c>
    </row>
    <row r="732" spans="2:46" ht="15">
      <c r="B732" t="s">
        <v>41</v>
      </c>
      <c r="C732" t="s">
        <v>2328</v>
      </c>
      <c r="D732">
        <v>16115</v>
      </c>
      <c r="E732" t="s">
        <v>2320</v>
      </c>
      <c r="F732">
        <v>9830</v>
      </c>
      <c r="I732" t="s">
        <v>2321</v>
      </c>
      <c r="J732" t="s">
        <v>1602</v>
      </c>
      <c r="K732">
        <v>33</v>
      </c>
      <c r="L732">
        <v>2015</v>
      </c>
      <c r="M732">
        <v>33</v>
      </c>
      <c r="N732">
        <v>999</v>
      </c>
      <c r="O732" t="s">
        <v>1672</v>
      </c>
      <c r="R732">
        <v>51.2</v>
      </c>
      <c r="S732" t="s">
        <v>1625</v>
      </c>
      <c r="T732" t="s">
        <v>2322</v>
      </c>
      <c r="U732">
        <v>999</v>
      </c>
      <c r="V732">
        <v>999</v>
      </c>
      <c r="W732">
        <v>999</v>
      </c>
      <c r="X732">
        <v>999</v>
      </c>
      <c r="Y732">
        <v>1</v>
      </c>
      <c r="Z732">
        <v>239</v>
      </c>
      <c r="AA732" t="s">
        <v>1606</v>
      </c>
      <c r="AB732" t="s">
        <v>1627</v>
      </c>
      <c r="AC732">
        <v>5</v>
      </c>
      <c r="AD732">
        <v>999</v>
      </c>
      <c r="AE732">
        <v>999</v>
      </c>
      <c r="AF732">
        <v>999</v>
      </c>
      <c r="AG732">
        <v>999</v>
      </c>
      <c r="AH732" t="s">
        <v>2339</v>
      </c>
      <c r="AI732" t="s">
        <v>1859</v>
      </c>
      <c r="AJ732" t="s">
        <v>2324</v>
      </c>
      <c r="AK732">
        <v>999</v>
      </c>
      <c r="AL732" t="s">
        <v>1701</v>
      </c>
      <c r="AM732">
        <v>999</v>
      </c>
      <c r="AN732" t="s">
        <v>2325</v>
      </c>
      <c r="AO732" t="s">
        <v>1651</v>
      </c>
      <c r="AP732" t="s">
        <v>1651</v>
      </c>
      <c r="AQ732">
        <v>999</v>
      </c>
      <c r="AR732" t="s">
        <v>2326</v>
      </c>
      <c r="AT732" t="s">
        <v>2327</v>
      </c>
    </row>
    <row r="733" spans="2:46" ht="15">
      <c r="B733" t="s">
        <v>41</v>
      </c>
      <c r="C733" t="s">
        <v>2330</v>
      </c>
      <c r="D733">
        <v>16115</v>
      </c>
      <c r="E733" t="s">
        <v>2320</v>
      </c>
      <c r="F733">
        <v>9831</v>
      </c>
      <c r="I733" t="s">
        <v>2321</v>
      </c>
      <c r="J733" t="s">
        <v>1602</v>
      </c>
      <c r="K733">
        <v>43</v>
      </c>
      <c r="L733">
        <v>2015</v>
      </c>
      <c r="M733">
        <v>43</v>
      </c>
      <c r="N733">
        <v>999</v>
      </c>
      <c r="O733" t="s">
        <v>1672</v>
      </c>
      <c r="R733">
        <v>83.2</v>
      </c>
      <c r="S733" t="s">
        <v>1625</v>
      </c>
      <c r="T733" t="s">
        <v>2322</v>
      </c>
      <c r="U733">
        <v>999</v>
      </c>
      <c r="V733">
        <v>999</v>
      </c>
      <c r="W733">
        <v>999</v>
      </c>
      <c r="X733">
        <v>999</v>
      </c>
      <c r="Y733">
        <v>1</v>
      </c>
      <c r="Z733">
        <v>239</v>
      </c>
      <c r="AA733" t="s">
        <v>1606</v>
      </c>
      <c r="AB733" t="s">
        <v>1627</v>
      </c>
      <c r="AC733">
        <v>5</v>
      </c>
      <c r="AD733">
        <v>999</v>
      </c>
      <c r="AE733">
        <v>999</v>
      </c>
      <c r="AF733">
        <v>999</v>
      </c>
      <c r="AG733">
        <v>999</v>
      </c>
      <c r="AH733" t="s">
        <v>2340</v>
      </c>
      <c r="AI733" t="s">
        <v>1859</v>
      </c>
      <c r="AJ733" t="s">
        <v>2324</v>
      </c>
      <c r="AK733">
        <v>999</v>
      </c>
      <c r="AL733" t="s">
        <v>1701</v>
      </c>
      <c r="AM733">
        <v>999</v>
      </c>
      <c r="AN733" t="s">
        <v>2325</v>
      </c>
      <c r="AO733" t="s">
        <v>1651</v>
      </c>
      <c r="AP733" t="s">
        <v>1651</v>
      </c>
      <c r="AQ733">
        <v>999</v>
      </c>
      <c r="AR733" t="s">
        <v>2326</v>
      </c>
      <c r="AT733" t="s">
        <v>2327</v>
      </c>
    </row>
    <row r="734" spans="2:46" ht="15">
      <c r="B734" t="s">
        <v>41</v>
      </c>
      <c r="C734" t="s">
        <v>2332</v>
      </c>
      <c r="D734">
        <v>16115</v>
      </c>
      <c r="E734" t="s">
        <v>2320</v>
      </c>
      <c r="F734">
        <v>9832</v>
      </c>
      <c r="I734" t="s">
        <v>2321</v>
      </c>
      <c r="J734" t="s">
        <v>1602</v>
      </c>
      <c r="K734">
        <v>45</v>
      </c>
      <c r="L734">
        <v>2015</v>
      </c>
      <c r="M734">
        <v>45</v>
      </c>
      <c r="N734">
        <v>999</v>
      </c>
      <c r="O734" t="s">
        <v>1672</v>
      </c>
      <c r="R734">
        <v>73.7</v>
      </c>
      <c r="S734" t="s">
        <v>1625</v>
      </c>
      <c r="T734" t="s">
        <v>2322</v>
      </c>
      <c r="U734">
        <v>999</v>
      </c>
      <c r="V734">
        <v>999</v>
      </c>
      <c r="W734">
        <v>999</v>
      </c>
      <c r="X734">
        <v>999</v>
      </c>
      <c r="Y734">
        <v>1</v>
      </c>
      <c r="Z734">
        <v>239</v>
      </c>
      <c r="AA734" t="s">
        <v>1606</v>
      </c>
      <c r="AB734" t="s">
        <v>1627</v>
      </c>
      <c r="AC734">
        <v>5</v>
      </c>
      <c r="AD734">
        <v>999</v>
      </c>
      <c r="AE734">
        <v>999</v>
      </c>
      <c r="AF734">
        <v>999</v>
      </c>
      <c r="AG734">
        <v>999</v>
      </c>
      <c r="AH734" t="s">
        <v>2341</v>
      </c>
      <c r="AI734" t="s">
        <v>1859</v>
      </c>
      <c r="AJ734" t="s">
        <v>2324</v>
      </c>
      <c r="AK734">
        <v>999</v>
      </c>
      <c r="AL734" t="s">
        <v>1701</v>
      </c>
      <c r="AM734">
        <v>999</v>
      </c>
      <c r="AN734" t="s">
        <v>2325</v>
      </c>
      <c r="AO734" t="s">
        <v>1651</v>
      </c>
      <c r="AP734" t="s">
        <v>1651</v>
      </c>
      <c r="AQ734">
        <v>999</v>
      </c>
      <c r="AR734" t="s">
        <v>2326</v>
      </c>
      <c r="AT734" t="s">
        <v>2327</v>
      </c>
    </row>
    <row r="735" spans="2:46" ht="15">
      <c r="B735" t="s">
        <v>41</v>
      </c>
      <c r="C735" t="s">
        <v>1069</v>
      </c>
      <c r="D735">
        <v>16115</v>
      </c>
      <c r="E735" t="s">
        <v>2320</v>
      </c>
      <c r="F735">
        <v>9833</v>
      </c>
      <c r="I735" t="s">
        <v>2321</v>
      </c>
      <c r="J735" t="s">
        <v>1602</v>
      </c>
      <c r="K735">
        <v>55</v>
      </c>
      <c r="L735">
        <v>2015</v>
      </c>
      <c r="M735">
        <v>55</v>
      </c>
      <c r="N735">
        <v>999</v>
      </c>
      <c r="O735" t="s">
        <v>1672</v>
      </c>
      <c r="R735">
        <v>72.400000000000006</v>
      </c>
      <c r="S735" t="s">
        <v>1625</v>
      </c>
      <c r="T735" t="s">
        <v>2322</v>
      </c>
      <c r="U735">
        <v>999</v>
      </c>
      <c r="V735">
        <v>999</v>
      </c>
      <c r="W735">
        <v>999</v>
      </c>
      <c r="X735">
        <v>999</v>
      </c>
      <c r="Y735">
        <v>1</v>
      </c>
      <c r="Z735">
        <v>239</v>
      </c>
      <c r="AA735" t="s">
        <v>1606</v>
      </c>
      <c r="AB735" t="s">
        <v>1627</v>
      </c>
      <c r="AC735">
        <v>5</v>
      </c>
      <c r="AD735">
        <v>999</v>
      </c>
      <c r="AE735">
        <v>999</v>
      </c>
      <c r="AF735">
        <v>999</v>
      </c>
      <c r="AG735">
        <v>999</v>
      </c>
      <c r="AH735" t="s">
        <v>2342</v>
      </c>
      <c r="AI735" t="s">
        <v>1859</v>
      </c>
      <c r="AJ735" t="s">
        <v>2324</v>
      </c>
      <c r="AK735">
        <v>999</v>
      </c>
      <c r="AL735" t="s">
        <v>1701</v>
      </c>
      <c r="AM735">
        <v>999</v>
      </c>
      <c r="AN735" t="s">
        <v>2325</v>
      </c>
      <c r="AO735" t="s">
        <v>1651</v>
      </c>
      <c r="AP735" t="s">
        <v>1651</v>
      </c>
      <c r="AQ735">
        <v>999</v>
      </c>
      <c r="AR735" t="s">
        <v>2326</v>
      </c>
      <c r="AT735" t="s">
        <v>2327</v>
      </c>
    </row>
    <row r="736" spans="2:46" ht="15">
      <c r="B736" t="s">
        <v>41</v>
      </c>
      <c r="C736" t="s">
        <v>2328</v>
      </c>
      <c r="D736">
        <v>16115</v>
      </c>
      <c r="E736" t="s">
        <v>2320</v>
      </c>
      <c r="F736">
        <v>9834</v>
      </c>
      <c r="I736" t="s">
        <v>2321</v>
      </c>
      <c r="J736" t="s">
        <v>1602</v>
      </c>
      <c r="K736">
        <v>62</v>
      </c>
      <c r="L736">
        <v>2015</v>
      </c>
      <c r="M736">
        <v>62</v>
      </c>
      <c r="N736">
        <v>999</v>
      </c>
      <c r="O736" t="s">
        <v>1672</v>
      </c>
      <c r="R736">
        <v>137</v>
      </c>
      <c r="S736" t="s">
        <v>1625</v>
      </c>
      <c r="T736" t="s">
        <v>2322</v>
      </c>
      <c r="U736">
        <v>999</v>
      </c>
      <c r="V736">
        <v>999</v>
      </c>
      <c r="W736">
        <v>999</v>
      </c>
      <c r="X736">
        <v>999</v>
      </c>
      <c r="Y736">
        <v>1</v>
      </c>
      <c r="Z736">
        <v>239</v>
      </c>
      <c r="AA736" t="s">
        <v>1606</v>
      </c>
      <c r="AB736" t="s">
        <v>1627</v>
      </c>
      <c r="AC736">
        <v>5</v>
      </c>
      <c r="AD736">
        <v>999</v>
      </c>
      <c r="AE736">
        <v>999</v>
      </c>
      <c r="AF736">
        <v>999</v>
      </c>
      <c r="AG736">
        <v>999</v>
      </c>
      <c r="AH736" t="s">
        <v>2343</v>
      </c>
      <c r="AI736" t="s">
        <v>1859</v>
      </c>
      <c r="AJ736" t="s">
        <v>2324</v>
      </c>
      <c r="AK736">
        <v>999</v>
      </c>
      <c r="AL736" t="s">
        <v>1701</v>
      </c>
      <c r="AM736">
        <v>999</v>
      </c>
      <c r="AN736" t="s">
        <v>2325</v>
      </c>
      <c r="AO736" t="s">
        <v>1651</v>
      </c>
      <c r="AP736" t="s">
        <v>1651</v>
      </c>
      <c r="AQ736">
        <v>999</v>
      </c>
      <c r="AR736" t="s">
        <v>2326</v>
      </c>
      <c r="AT736" t="s">
        <v>2327</v>
      </c>
    </row>
    <row r="737" spans="2:46" ht="15">
      <c r="B737" t="s">
        <v>41</v>
      </c>
      <c r="C737" t="s">
        <v>2330</v>
      </c>
      <c r="D737">
        <v>16115</v>
      </c>
      <c r="E737" t="s">
        <v>2320</v>
      </c>
      <c r="F737">
        <v>9835</v>
      </c>
      <c r="I737" t="s">
        <v>2344</v>
      </c>
      <c r="J737" t="s">
        <v>1602</v>
      </c>
      <c r="K737">
        <v>0</v>
      </c>
      <c r="L737">
        <v>2015</v>
      </c>
      <c r="M737">
        <v>0</v>
      </c>
      <c r="N737">
        <v>999</v>
      </c>
      <c r="O737" t="s">
        <v>1672</v>
      </c>
      <c r="R737">
        <v>1.8</v>
      </c>
      <c r="S737" t="s">
        <v>1625</v>
      </c>
      <c r="T737" t="s">
        <v>2322</v>
      </c>
      <c r="U737">
        <v>999</v>
      </c>
      <c r="V737">
        <v>999</v>
      </c>
      <c r="W737">
        <v>999</v>
      </c>
      <c r="X737">
        <v>999</v>
      </c>
      <c r="Y737">
        <v>1</v>
      </c>
      <c r="Z737">
        <v>136</v>
      </c>
      <c r="AA737" t="s">
        <v>1606</v>
      </c>
      <c r="AB737" t="s">
        <v>1627</v>
      </c>
      <c r="AC737">
        <v>5</v>
      </c>
      <c r="AD737">
        <v>999</v>
      </c>
      <c r="AE737">
        <v>999</v>
      </c>
      <c r="AF737">
        <v>999</v>
      </c>
      <c r="AG737">
        <v>999</v>
      </c>
      <c r="AH737" t="s">
        <v>2345</v>
      </c>
      <c r="AI737" t="s">
        <v>1859</v>
      </c>
      <c r="AJ737" t="s">
        <v>2346</v>
      </c>
      <c r="AK737">
        <v>999</v>
      </c>
      <c r="AL737" t="s">
        <v>1701</v>
      </c>
      <c r="AM737">
        <v>999</v>
      </c>
      <c r="AN737" t="s">
        <v>2325</v>
      </c>
      <c r="AO737" t="s">
        <v>1651</v>
      </c>
      <c r="AP737" t="s">
        <v>1651</v>
      </c>
      <c r="AQ737">
        <v>999</v>
      </c>
      <c r="AR737" t="s">
        <v>2326</v>
      </c>
      <c r="AT737" t="s">
        <v>2327</v>
      </c>
    </row>
    <row r="738" spans="2:46" ht="15">
      <c r="B738" t="s">
        <v>41</v>
      </c>
      <c r="C738" t="s">
        <v>2332</v>
      </c>
      <c r="D738">
        <v>16115</v>
      </c>
      <c r="E738" t="s">
        <v>2320</v>
      </c>
      <c r="F738">
        <v>9836</v>
      </c>
      <c r="I738" t="s">
        <v>2344</v>
      </c>
      <c r="J738" t="s">
        <v>1602</v>
      </c>
      <c r="K738">
        <v>2</v>
      </c>
      <c r="L738">
        <v>2015</v>
      </c>
      <c r="M738">
        <v>2</v>
      </c>
      <c r="N738">
        <v>999</v>
      </c>
      <c r="O738" t="s">
        <v>1672</v>
      </c>
      <c r="R738">
        <v>14.8</v>
      </c>
      <c r="S738" t="s">
        <v>1625</v>
      </c>
      <c r="T738" t="s">
        <v>2322</v>
      </c>
      <c r="U738">
        <v>999</v>
      </c>
      <c r="V738">
        <v>999</v>
      </c>
      <c r="W738">
        <v>999</v>
      </c>
      <c r="X738">
        <v>999</v>
      </c>
      <c r="Y738">
        <v>1</v>
      </c>
      <c r="Z738">
        <v>136</v>
      </c>
      <c r="AA738" t="s">
        <v>1606</v>
      </c>
      <c r="AB738" t="s">
        <v>1627</v>
      </c>
      <c r="AC738">
        <v>5</v>
      </c>
      <c r="AD738">
        <v>999</v>
      </c>
      <c r="AE738">
        <v>999</v>
      </c>
      <c r="AF738">
        <v>999</v>
      </c>
      <c r="AG738">
        <v>999</v>
      </c>
      <c r="AH738" t="s">
        <v>2343</v>
      </c>
      <c r="AI738" t="s">
        <v>1859</v>
      </c>
      <c r="AJ738" t="s">
        <v>2346</v>
      </c>
      <c r="AK738">
        <v>999</v>
      </c>
      <c r="AL738" t="s">
        <v>1701</v>
      </c>
      <c r="AM738">
        <v>999</v>
      </c>
      <c r="AN738" t="s">
        <v>2325</v>
      </c>
      <c r="AO738" t="s">
        <v>1651</v>
      </c>
      <c r="AP738" t="s">
        <v>1651</v>
      </c>
      <c r="AQ738">
        <v>999</v>
      </c>
      <c r="AR738" t="s">
        <v>2326</v>
      </c>
      <c r="AT738" t="s">
        <v>2327</v>
      </c>
    </row>
    <row r="739" spans="2:46" ht="15">
      <c r="B739" t="s">
        <v>41</v>
      </c>
      <c r="C739" t="s">
        <v>1069</v>
      </c>
      <c r="D739">
        <v>16115</v>
      </c>
      <c r="E739" t="s">
        <v>2320</v>
      </c>
      <c r="F739">
        <v>9837</v>
      </c>
      <c r="I739" t="s">
        <v>2344</v>
      </c>
      <c r="J739" t="s">
        <v>1602</v>
      </c>
      <c r="K739">
        <v>7</v>
      </c>
      <c r="L739">
        <v>2015</v>
      </c>
      <c r="M739">
        <v>7</v>
      </c>
      <c r="N739">
        <v>999</v>
      </c>
      <c r="O739" t="s">
        <v>1672</v>
      </c>
      <c r="R739">
        <v>29.4</v>
      </c>
      <c r="S739" t="s">
        <v>1625</v>
      </c>
      <c r="T739" t="s">
        <v>2322</v>
      </c>
      <c r="U739">
        <v>999</v>
      </c>
      <c r="V739">
        <v>999</v>
      </c>
      <c r="W739">
        <v>999</v>
      </c>
      <c r="X739">
        <v>999</v>
      </c>
      <c r="Y739">
        <v>1</v>
      </c>
      <c r="Z739">
        <v>136</v>
      </c>
      <c r="AA739" t="s">
        <v>1606</v>
      </c>
      <c r="AB739" t="s">
        <v>1627</v>
      </c>
      <c r="AC739">
        <v>5</v>
      </c>
      <c r="AD739">
        <v>999</v>
      </c>
      <c r="AE739">
        <v>999</v>
      </c>
      <c r="AF739">
        <v>999</v>
      </c>
      <c r="AG739">
        <v>999</v>
      </c>
      <c r="AH739" t="s">
        <v>2347</v>
      </c>
      <c r="AI739" t="s">
        <v>1859</v>
      </c>
      <c r="AJ739" t="s">
        <v>2346</v>
      </c>
      <c r="AK739">
        <v>999</v>
      </c>
      <c r="AL739" t="s">
        <v>1701</v>
      </c>
      <c r="AM739">
        <v>999</v>
      </c>
      <c r="AN739" t="s">
        <v>2325</v>
      </c>
      <c r="AO739" t="s">
        <v>1651</v>
      </c>
      <c r="AP739" t="s">
        <v>1651</v>
      </c>
      <c r="AQ739">
        <v>999</v>
      </c>
      <c r="AR739" t="s">
        <v>2326</v>
      </c>
      <c r="AT739" t="s">
        <v>2327</v>
      </c>
    </row>
    <row r="740" spans="2:46" ht="15">
      <c r="B740" t="s">
        <v>41</v>
      </c>
      <c r="C740" t="s">
        <v>2328</v>
      </c>
      <c r="D740">
        <v>16115</v>
      </c>
      <c r="E740" t="s">
        <v>2320</v>
      </c>
      <c r="F740">
        <v>9838</v>
      </c>
      <c r="I740" t="s">
        <v>2344</v>
      </c>
      <c r="J740" t="s">
        <v>1602</v>
      </c>
      <c r="K740">
        <v>15</v>
      </c>
      <c r="L740">
        <v>2015</v>
      </c>
      <c r="M740">
        <v>15</v>
      </c>
      <c r="N740">
        <v>999</v>
      </c>
      <c r="O740" t="s">
        <v>1672</v>
      </c>
      <c r="R740">
        <v>13.7</v>
      </c>
      <c r="S740" t="s">
        <v>1625</v>
      </c>
      <c r="T740" t="s">
        <v>2322</v>
      </c>
      <c r="U740">
        <v>999</v>
      </c>
      <c r="V740">
        <v>999</v>
      </c>
      <c r="W740">
        <v>999</v>
      </c>
      <c r="X740">
        <v>999</v>
      </c>
      <c r="Y740">
        <v>1</v>
      </c>
      <c r="Z740">
        <v>136</v>
      </c>
      <c r="AA740" t="s">
        <v>1606</v>
      </c>
      <c r="AB740" t="s">
        <v>1627</v>
      </c>
      <c r="AC740">
        <v>5</v>
      </c>
      <c r="AD740">
        <v>999</v>
      </c>
      <c r="AE740">
        <v>999</v>
      </c>
      <c r="AF740">
        <v>999</v>
      </c>
      <c r="AG740">
        <v>999</v>
      </c>
      <c r="AH740" t="s">
        <v>2348</v>
      </c>
      <c r="AI740" t="s">
        <v>1859</v>
      </c>
      <c r="AJ740" t="s">
        <v>2346</v>
      </c>
      <c r="AK740">
        <v>999</v>
      </c>
      <c r="AL740" t="s">
        <v>1701</v>
      </c>
      <c r="AM740">
        <v>999</v>
      </c>
      <c r="AN740" t="s">
        <v>2325</v>
      </c>
      <c r="AO740" t="s">
        <v>1651</v>
      </c>
      <c r="AP740" t="s">
        <v>1651</v>
      </c>
      <c r="AQ740">
        <v>999</v>
      </c>
      <c r="AR740" t="s">
        <v>2326</v>
      </c>
      <c r="AT740" t="s">
        <v>2327</v>
      </c>
    </row>
    <row r="741" spans="2:46" ht="15">
      <c r="B741" t="s">
        <v>41</v>
      </c>
      <c r="C741" t="s">
        <v>2330</v>
      </c>
      <c r="D741">
        <v>16115</v>
      </c>
      <c r="E741" t="s">
        <v>2320</v>
      </c>
      <c r="F741">
        <v>9839</v>
      </c>
      <c r="I741" t="s">
        <v>2344</v>
      </c>
      <c r="J741" t="s">
        <v>1602</v>
      </c>
      <c r="K741">
        <v>17</v>
      </c>
      <c r="L741">
        <v>2015</v>
      </c>
      <c r="M741">
        <v>17</v>
      </c>
      <c r="N741">
        <v>999</v>
      </c>
      <c r="O741" t="s">
        <v>1672</v>
      </c>
      <c r="R741">
        <v>16.2</v>
      </c>
      <c r="S741" t="s">
        <v>1625</v>
      </c>
      <c r="T741" t="s">
        <v>2322</v>
      </c>
      <c r="U741">
        <v>999</v>
      </c>
      <c r="V741">
        <v>999</v>
      </c>
      <c r="W741">
        <v>999</v>
      </c>
      <c r="X741">
        <v>999</v>
      </c>
      <c r="Y741">
        <v>1</v>
      </c>
      <c r="Z741">
        <v>136</v>
      </c>
      <c r="AA741" t="s">
        <v>1606</v>
      </c>
      <c r="AB741" t="s">
        <v>1627</v>
      </c>
      <c r="AC741">
        <v>5</v>
      </c>
      <c r="AD741">
        <v>999</v>
      </c>
      <c r="AE741">
        <v>999</v>
      </c>
      <c r="AF741">
        <v>999</v>
      </c>
      <c r="AG741">
        <v>999</v>
      </c>
      <c r="AH741" t="s">
        <v>2349</v>
      </c>
      <c r="AI741" t="s">
        <v>1859</v>
      </c>
      <c r="AJ741" t="s">
        <v>2346</v>
      </c>
      <c r="AK741">
        <v>999</v>
      </c>
      <c r="AL741" t="s">
        <v>1701</v>
      </c>
      <c r="AM741">
        <v>999</v>
      </c>
      <c r="AN741" t="s">
        <v>2325</v>
      </c>
      <c r="AO741" t="s">
        <v>1651</v>
      </c>
      <c r="AP741" t="s">
        <v>1651</v>
      </c>
      <c r="AQ741">
        <v>999</v>
      </c>
      <c r="AR741" t="s">
        <v>2326</v>
      </c>
      <c r="AT741" t="s">
        <v>2327</v>
      </c>
    </row>
    <row r="742" spans="2:46" ht="15">
      <c r="B742" t="s">
        <v>41</v>
      </c>
      <c r="C742" t="s">
        <v>2332</v>
      </c>
      <c r="D742">
        <v>16115</v>
      </c>
      <c r="E742" t="s">
        <v>2320</v>
      </c>
      <c r="F742">
        <v>9840</v>
      </c>
      <c r="I742" t="s">
        <v>2344</v>
      </c>
      <c r="J742" t="s">
        <v>1602</v>
      </c>
      <c r="K742">
        <v>26</v>
      </c>
      <c r="L742">
        <v>2015</v>
      </c>
      <c r="M742">
        <v>26</v>
      </c>
      <c r="N742">
        <v>999</v>
      </c>
      <c r="O742" t="s">
        <v>1672</v>
      </c>
      <c r="R742">
        <v>49.7</v>
      </c>
      <c r="S742" t="s">
        <v>1625</v>
      </c>
      <c r="T742" t="s">
        <v>2322</v>
      </c>
      <c r="U742">
        <v>999</v>
      </c>
      <c r="V742">
        <v>999</v>
      </c>
      <c r="W742">
        <v>999</v>
      </c>
      <c r="X742">
        <v>999</v>
      </c>
      <c r="Y742">
        <v>1</v>
      </c>
      <c r="Z742">
        <v>136</v>
      </c>
      <c r="AA742" t="s">
        <v>1606</v>
      </c>
      <c r="AB742" t="s">
        <v>1627</v>
      </c>
      <c r="AC742">
        <v>5</v>
      </c>
      <c r="AD742">
        <v>999</v>
      </c>
      <c r="AE742">
        <v>999</v>
      </c>
      <c r="AF742">
        <v>999</v>
      </c>
      <c r="AG742">
        <v>999</v>
      </c>
      <c r="AH742" t="s">
        <v>2350</v>
      </c>
      <c r="AI742" t="s">
        <v>1859</v>
      </c>
      <c r="AJ742" t="s">
        <v>2346</v>
      </c>
      <c r="AK742">
        <v>999</v>
      </c>
      <c r="AL742" t="s">
        <v>1701</v>
      </c>
      <c r="AM742">
        <v>999</v>
      </c>
      <c r="AN742" t="s">
        <v>2325</v>
      </c>
      <c r="AO742" t="s">
        <v>1651</v>
      </c>
      <c r="AP742" t="s">
        <v>1651</v>
      </c>
      <c r="AQ742">
        <v>999</v>
      </c>
      <c r="AR742" t="s">
        <v>2326</v>
      </c>
      <c r="AT742" t="s">
        <v>2327</v>
      </c>
    </row>
    <row r="743" spans="2:46" ht="15">
      <c r="B743" t="s">
        <v>41</v>
      </c>
      <c r="C743" t="s">
        <v>1069</v>
      </c>
      <c r="D743">
        <v>16115</v>
      </c>
      <c r="E743" t="s">
        <v>2320</v>
      </c>
      <c r="F743">
        <v>9841</v>
      </c>
      <c r="I743" t="s">
        <v>2344</v>
      </c>
      <c r="J743" t="s">
        <v>1602</v>
      </c>
      <c r="K743">
        <v>33</v>
      </c>
      <c r="L743">
        <v>2015</v>
      </c>
      <c r="M743">
        <v>33</v>
      </c>
      <c r="N743">
        <v>999</v>
      </c>
      <c r="O743" t="s">
        <v>1672</v>
      </c>
      <c r="R743">
        <v>77.7</v>
      </c>
      <c r="S743" t="s">
        <v>1625</v>
      </c>
      <c r="T743" t="s">
        <v>2322</v>
      </c>
      <c r="U743">
        <v>999</v>
      </c>
      <c r="V743">
        <v>999</v>
      </c>
      <c r="W743">
        <v>999</v>
      </c>
      <c r="X743">
        <v>999</v>
      </c>
      <c r="Y743">
        <v>1</v>
      </c>
      <c r="Z743">
        <v>136</v>
      </c>
      <c r="AA743" t="s">
        <v>1606</v>
      </c>
      <c r="AB743" t="s">
        <v>1627</v>
      </c>
      <c r="AC743">
        <v>5</v>
      </c>
      <c r="AD743">
        <v>999</v>
      </c>
      <c r="AE743">
        <v>999</v>
      </c>
      <c r="AF743">
        <v>999</v>
      </c>
      <c r="AG743">
        <v>999</v>
      </c>
      <c r="AH743" t="s">
        <v>2351</v>
      </c>
      <c r="AI743" t="s">
        <v>1859</v>
      </c>
      <c r="AJ743" t="s">
        <v>2346</v>
      </c>
      <c r="AK743">
        <v>999</v>
      </c>
      <c r="AL743" t="s">
        <v>1701</v>
      </c>
      <c r="AM743">
        <v>999</v>
      </c>
      <c r="AN743" t="s">
        <v>2325</v>
      </c>
      <c r="AO743" t="s">
        <v>1651</v>
      </c>
      <c r="AP743" t="s">
        <v>1651</v>
      </c>
      <c r="AQ743">
        <v>999</v>
      </c>
      <c r="AR743" t="s">
        <v>2326</v>
      </c>
      <c r="AT743" t="s">
        <v>2327</v>
      </c>
    </row>
    <row r="744" spans="2:46" ht="15">
      <c r="B744" t="s">
        <v>41</v>
      </c>
      <c r="C744" t="s">
        <v>2328</v>
      </c>
      <c r="D744">
        <v>16115</v>
      </c>
      <c r="E744" t="s">
        <v>2320</v>
      </c>
      <c r="F744">
        <v>9842</v>
      </c>
      <c r="I744" t="s">
        <v>2344</v>
      </c>
      <c r="J744" t="s">
        <v>1602</v>
      </c>
      <c r="K744">
        <v>42</v>
      </c>
      <c r="L744">
        <v>2015</v>
      </c>
      <c r="M744">
        <v>42</v>
      </c>
      <c r="N744">
        <v>999</v>
      </c>
      <c r="O744" t="s">
        <v>1672</v>
      </c>
      <c r="R744">
        <v>22.7</v>
      </c>
      <c r="S744" t="s">
        <v>1625</v>
      </c>
      <c r="T744" t="s">
        <v>2322</v>
      </c>
      <c r="U744">
        <v>999</v>
      </c>
      <c r="V744">
        <v>999</v>
      </c>
      <c r="W744">
        <v>999</v>
      </c>
      <c r="X744">
        <v>999</v>
      </c>
      <c r="Y744">
        <v>1</v>
      </c>
      <c r="Z744">
        <v>136</v>
      </c>
      <c r="AA744" t="s">
        <v>1606</v>
      </c>
      <c r="AB744" t="s">
        <v>1627</v>
      </c>
      <c r="AC744">
        <v>5</v>
      </c>
      <c r="AD744">
        <v>999</v>
      </c>
      <c r="AE744">
        <v>999</v>
      </c>
      <c r="AF744">
        <v>999</v>
      </c>
      <c r="AG744">
        <v>999</v>
      </c>
      <c r="AH744" t="s">
        <v>2352</v>
      </c>
      <c r="AI744" t="s">
        <v>1859</v>
      </c>
      <c r="AJ744" t="s">
        <v>2346</v>
      </c>
      <c r="AK744">
        <v>999</v>
      </c>
      <c r="AL744" t="s">
        <v>1701</v>
      </c>
      <c r="AM744">
        <v>999</v>
      </c>
      <c r="AN744" t="s">
        <v>2325</v>
      </c>
      <c r="AO744" t="s">
        <v>1651</v>
      </c>
      <c r="AP744" t="s">
        <v>1651</v>
      </c>
      <c r="AQ744">
        <v>999</v>
      </c>
      <c r="AR744" t="s">
        <v>2326</v>
      </c>
      <c r="AT744" t="s">
        <v>2327</v>
      </c>
    </row>
    <row r="745" spans="2:46" ht="15">
      <c r="B745" t="s">
        <v>41</v>
      </c>
      <c r="C745" t="s">
        <v>2330</v>
      </c>
      <c r="D745">
        <v>16115</v>
      </c>
      <c r="E745" t="s">
        <v>2320</v>
      </c>
      <c r="F745">
        <v>9843</v>
      </c>
      <c r="I745" t="s">
        <v>2344</v>
      </c>
      <c r="J745" t="s">
        <v>1602</v>
      </c>
      <c r="K745">
        <v>45</v>
      </c>
      <c r="L745">
        <v>2015</v>
      </c>
      <c r="M745">
        <v>45</v>
      </c>
      <c r="N745">
        <v>999</v>
      </c>
      <c r="O745" t="s">
        <v>1672</v>
      </c>
      <c r="R745">
        <v>49.7</v>
      </c>
      <c r="S745" t="s">
        <v>1625</v>
      </c>
      <c r="T745" t="s">
        <v>2322</v>
      </c>
      <c r="U745">
        <v>999</v>
      </c>
      <c r="V745">
        <v>999</v>
      </c>
      <c r="W745">
        <v>999</v>
      </c>
      <c r="X745">
        <v>999</v>
      </c>
      <c r="Y745">
        <v>1</v>
      </c>
      <c r="Z745">
        <v>136</v>
      </c>
      <c r="AA745" t="s">
        <v>1606</v>
      </c>
      <c r="AB745" t="s">
        <v>1627</v>
      </c>
      <c r="AC745">
        <v>5</v>
      </c>
      <c r="AD745">
        <v>999</v>
      </c>
      <c r="AE745">
        <v>999</v>
      </c>
      <c r="AF745">
        <v>999</v>
      </c>
      <c r="AG745">
        <v>999</v>
      </c>
      <c r="AH745" t="s">
        <v>2353</v>
      </c>
      <c r="AI745" t="s">
        <v>1859</v>
      </c>
      <c r="AJ745" t="s">
        <v>2346</v>
      </c>
      <c r="AK745">
        <v>999</v>
      </c>
      <c r="AL745" t="s">
        <v>1701</v>
      </c>
      <c r="AM745">
        <v>999</v>
      </c>
      <c r="AN745" t="s">
        <v>2325</v>
      </c>
      <c r="AO745" t="s">
        <v>1651</v>
      </c>
      <c r="AP745" t="s">
        <v>1651</v>
      </c>
      <c r="AQ745">
        <v>999</v>
      </c>
      <c r="AR745" t="s">
        <v>2326</v>
      </c>
      <c r="AT745" t="s">
        <v>2327</v>
      </c>
    </row>
    <row r="746" spans="2:46" ht="15">
      <c r="B746" t="s">
        <v>41</v>
      </c>
      <c r="C746" t="s">
        <v>2332</v>
      </c>
      <c r="D746">
        <v>16115</v>
      </c>
      <c r="E746" t="s">
        <v>2320</v>
      </c>
      <c r="F746">
        <v>9844</v>
      </c>
      <c r="I746" t="s">
        <v>2344</v>
      </c>
      <c r="J746" t="s">
        <v>1602</v>
      </c>
      <c r="K746">
        <v>46</v>
      </c>
      <c r="L746">
        <v>2015</v>
      </c>
      <c r="M746">
        <v>46</v>
      </c>
      <c r="N746">
        <v>999</v>
      </c>
      <c r="O746" t="s">
        <v>1672</v>
      </c>
      <c r="R746">
        <v>26.5</v>
      </c>
      <c r="S746" t="s">
        <v>1625</v>
      </c>
      <c r="T746" t="s">
        <v>2322</v>
      </c>
      <c r="U746">
        <v>999</v>
      </c>
      <c r="V746">
        <v>999</v>
      </c>
      <c r="W746">
        <v>999</v>
      </c>
      <c r="X746">
        <v>999</v>
      </c>
      <c r="Y746">
        <v>1</v>
      </c>
      <c r="Z746">
        <v>136</v>
      </c>
      <c r="AA746" t="s">
        <v>1606</v>
      </c>
      <c r="AB746" t="s">
        <v>1627</v>
      </c>
      <c r="AC746">
        <v>5</v>
      </c>
      <c r="AD746">
        <v>999</v>
      </c>
      <c r="AE746">
        <v>999</v>
      </c>
      <c r="AF746">
        <v>999</v>
      </c>
      <c r="AG746">
        <v>999</v>
      </c>
      <c r="AH746" t="s">
        <v>2354</v>
      </c>
      <c r="AI746" t="s">
        <v>1859</v>
      </c>
      <c r="AJ746" t="s">
        <v>2346</v>
      </c>
      <c r="AK746">
        <v>999</v>
      </c>
      <c r="AL746" t="s">
        <v>1701</v>
      </c>
      <c r="AM746">
        <v>999</v>
      </c>
      <c r="AN746" t="s">
        <v>2325</v>
      </c>
      <c r="AO746" t="s">
        <v>1651</v>
      </c>
      <c r="AP746" t="s">
        <v>1651</v>
      </c>
      <c r="AQ746">
        <v>999</v>
      </c>
      <c r="AR746" t="s">
        <v>2326</v>
      </c>
      <c r="AT746" t="s">
        <v>2327</v>
      </c>
    </row>
    <row r="747" spans="2:46" ht="15">
      <c r="B747" t="s">
        <v>41</v>
      </c>
      <c r="C747" t="s">
        <v>1069</v>
      </c>
      <c r="D747">
        <v>16115</v>
      </c>
      <c r="E747" t="s">
        <v>2320</v>
      </c>
      <c r="F747">
        <v>9845</v>
      </c>
      <c r="I747" t="s">
        <v>2344</v>
      </c>
      <c r="J747" t="s">
        <v>1602</v>
      </c>
      <c r="K747">
        <v>55</v>
      </c>
      <c r="L747">
        <v>2015</v>
      </c>
      <c r="M747">
        <v>55</v>
      </c>
      <c r="N747">
        <v>999</v>
      </c>
      <c r="O747" t="s">
        <v>1672</v>
      </c>
      <c r="R747">
        <v>21.8</v>
      </c>
      <c r="S747" t="s">
        <v>1625</v>
      </c>
      <c r="T747" t="s">
        <v>2322</v>
      </c>
      <c r="U747">
        <v>999</v>
      </c>
      <c r="V747">
        <v>999</v>
      </c>
      <c r="W747">
        <v>999</v>
      </c>
      <c r="X747">
        <v>999</v>
      </c>
      <c r="Y747">
        <v>1</v>
      </c>
      <c r="Z747">
        <v>136</v>
      </c>
      <c r="AA747" t="s">
        <v>1606</v>
      </c>
      <c r="AB747" t="s">
        <v>1627</v>
      </c>
      <c r="AC747">
        <v>5</v>
      </c>
      <c r="AD747">
        <v>999</v>
      </c>
      <c r="AE747">
        <v>999</v>
      </c>
      <c r="AF747">
        <v>999</v>
      </c>
      <c r="AG747">
        <v>999</v>
      </c>
      <c r="AH747" t="s">
        <v>2355</v>
      </c>
      <c r="AI747" t="s">
        <v>1859</v>
      </c>
      <c r="AJ747" t="s">
        <v>2346</v>
      </c>
      <c r="AK747">
        <v>999</v>
      </c>
      <c r="AL747" t="s">
        <v>1701</v>
      </c>
      <c r="AM747">
        <v>999</v>
      </c>
      <c r="AN747" t="s">
        <v>2325</v>
      </c>
      <c r="AO747" t="s">
        <v>1651</v>
      </c>
      <c r="AP747" t="s">
        <v>1651</v>
      </c>
      <c r="AQ747">
        <v>999</v>
      </c>
      <c r="AR747" t="s">
        <v>2326</v>
      </c>
      <c r="AT747" t="s">
        <v>2327</v>
      </c>
    </row>
    <row r="748" spans="2:46" ht="15">
      <c r="B748" t="s">
        <v>41</v>
      </c>
      <c r="C748" t="s">
        <v>2328</v>
      </c>
      <c r="D748">
        <v>16115</v>
      </c>
      <c r="E748" t="s">
        <v>2320</v>
      </c>
      <c r="F748">
        <v>9846</v>
      </c>
      <c r="I748" t="s">
        <v>2344</v>
      </c>
      <c r="J748" t="s">
        <v>1602</v>
      </c>
      <c r="K748">
        <v>61</v>
      </c>
      <c r="L748">
        <v>2015</v>
      </c>
      <c r="M748">
        <v>61</v>
      </c>
      <c r="N748">
        <v>999</v>
      </c>
      <c r="O748" t="s">
        <v>1672</v>
      </c>
      <c r="R748">
        <v>45.8</v>
      </c>
      <c r="S748" t="s">
        <v>1625</v>
      </c>
      <c r="T748" t="s">
        <v>2322</v>
      </c>
      <c r="U748">
        <v>999</v>
      </c>
      <c r="V748">
        <v>999</v>
      </c>
      <c r="W748">
        <v>999</v>
      </c>
      <c r="X748">
        <v>999</v>
      </c>
      <c r="Y748">
        <v>1</v>
      </c>
      <c r="Z748">
        <v>136</v>
      </c>
      <c r="AA748" t="s">
        <v>1606</v>
      </c>
      <c r="AB748" t="s">
        <v>1627</v>
      </c>
      <c r="AC748">
        <v>5</v>
      </c>
      <c r="AD748">
        <v>999</v>
      </c>
      <c r="AE748">
        <v>999</v>
      </c>
      <c r="AF748">
        <v>999</v>
      </c>
      <c r="AG748">
        <v>999</v>
      </c>
      <c r="AH748" t="s">
        <v>2356</v>
      </c>
      <c r="AI748" t="s">
        <v>1859</v>
      </c>
      <c r="AJ748" t="s">
        <v>2346</v>
      </c>
      <c r="AK748">
        <v>999</v>
      </c>
      <c r="AL748" t="s">
        <v>1701</v>
      </c>
      <c r="AM748">
        <v>999</v>
      </c>
      <c r="AN748" t="s">
        <v>2325</v>
      </c>
      <c r="AO748" t="s">
        <v>1651</v>
      </c>
      <c r="AP748" t="s">
        <v>1651</v>
      </c>
      <c r="AQ748">
        <v>999</v>
      </c>
      <c r="AR748" t="s">
        <v>2326</v>
      </c>
      <c r="AT748" t="s">
        <v>2327</v>
      </c>
    </row>
    <row r="749" spans="2:46" ht="15">
      <c r="B749" t="s">
        <v>41</v>
      </c>
      <c r="C749" t="s">
        <v>2330</v>
      </c>
      <c r="D749">
        <v>16115</v>
      </c>
      <c r="E749" t="s">
        <v>2320</v>
      </c>
      <c r="F749">
        <v>9847</v>
      </c>
      <c r="I749" t="s">
        <v>2344</v>
      </c>
      <c r="J749" t="s">
        <v>1602</v>
      </c>
      <c r="K749">
        <v>67</v>
      </c>
      <c r="L749">
        <v>2015</v>
      </c>
      <c r="M749">
        <v>67</v>
      </c>
      <c r="N749">
        <v>999</v>
      </c>
      <c r="O749" t="s">
        <v>1672</v>
      </c>
      <c r="R749">
        <v>139.4</v>
      </c>
      <c r="S749" t="s">
        <v>1625</v>
      </c>
      <c r="T749" t="s">
        <v>2322</v>
      </c>
      <c r="U749">
        <v>999</v>
      </c>
      <c r="V749">
        <v>999</v>
      </c>
      <c r="W749">
        <v>999</v>
      </c>
      <c r="X749">
        <v>999</v>
      </c>
      <c r="Y749">
        <v>1</v>
      </c>
      <c r="Z749">
        <v>136</v>
      </c>
      <c r="AA749" t="s">
        <v>1606</v>
      </c>
      <c r="AB749" t="s">
        <v>1627</v>
      </c>
      <c r="AC749">
        <v>5</v>
      </c>
      <c r="AD749">
        <v>999</v>
      </c>
      <c r="AE749">
        <v>999</v>
      </c>
      <c r="AF749">
        <v>999</v>
      </c>
      <c r="AG749">
        <v>999</v>
      </c>
      <c r="AH749" t="s">
        <v>2357</v>
      </c>
      <c r="AI749" t="s">
        <v>1859</v>
      </c>
      <c r="AJ749" t="s">
        <v>2346</v>
      </c>
      <c r="AK749">
        <v>999</v>
      </c>
      <c r="AL749" t="s">
        <v>1701</v>
      </c>
      <c r="AM749">
        <v>999</v>
      </c>
      <c r="AN749" t="s">
        <v>2325</v>
      </c>
      <c r="AO749" t="s">
        <v>1651</v>
      </c>
      <c r="AP749" t="s">
        <v>1651</v>
      </c>
      <c r="AQ749">
        <v>999</v>
      </c>
      <c r="AR749" t="s">
        <v>2326</v>
      </c>
      <c r="AT749" t="s">
        <v>2327</v>
      </c>
    </row>
    <row r="750" spans="2:46" ht="15">
      <c r="B750" t="s">
        <v>41</v>
      </c>
      <c r="C750" t="s">
        <v>2332</v>
      </c>
      <c r="D750">
        <v>16115</v>
      </c>
      <c r="E750" t="s">
        <v>2320</v>
      </c>
      <c r="F750">
        <v>9848</v>
      </c>
      <c r="I750" t="s">
        <v>2344</v>
      </c>
      <c r="J750" t="s">
        <v>1602</v>
      </c>
      <c r="K750">
        <v>75</v>
      </c>
      <c r="L750">
        <v>2015</v>
      </c>
      <c r="M750">
        <v>75</v>
      </c>
      <c r="N750">
        <v>999</v>
      </c>
      <c r="O750" t="s">
        <v>1672</v>
      </c>
      <c r="R750">
        <v>73.099999999999994</v>
      </c>
      <c r="S750" t="s">
        <v>1625</v>
      </c>
      <c r="T750" t="s">
        <v>2322</v>
      </c>
      <c r="U750">
        <v>999</v>
      </c>
      <c r="V750">
        <v>999</v>
      </c>
      <c r="W750">
        <v>999</v>
      </c>
      <c r="X750">
        <v>999</v>
      </c>
      <c r="Y750">
        <v>1</v>
      </c>
      <c r="Z750">
        <v>136</v>
      </c>
      <c r="AA750" t="s">
        <v>1606</v>
      </c>
      <c r="AB750" t="s">
        <v>1627</v>
      </c>
      <c r="AC750">
        <v>5</v>
      </c>
      <c r="AD750">
        <v>999</v>
      </c>
      <c r="AE750">
        <v>999</v>
      </c>
      <c r="AF750">
        <v>999</v>
      </c>
      <c r="AG750">
        <v>999</v>
      </c>
      <c r="AH750" t="s">
        <v>2347</v>
      </c>
      <c r="AI750" t="s">
        <v>1859</v>
      </c>
      <c r="AJ750" t="s">
        <v>2346</v>
      </c>
      <c r="AK750">
        <v>999</v>
      </c>
      <c r="AL750" t="s">
        <v>1701</v>
      </c>
      <c r="AM750">
        <v>999</v>
      </c>
      <c r="AN750" t="s">
        <v>2325</v>
      </c>
      <c r="AO750" t="s">
        <v>1651</v>
      </c>
      <c r="AP750" t="s">
        <v>1651</v>
      </c>
      <c r="AQ750">
        <v>999</v>
      </c>
      <c r="AR750" t="s">
        <v>2326</v>
      </c>
      <c r="AT750" t="s">
        <v>2327</v>
      </c>
    </row>
    <row r="751" spans="2:46" ht="15">
      <c r="B751" t="s">
        <v>41</v>
      </c>
      <c r="C751" t="s">
        <v>1069</v>
      </c>
      <c r="D751">
        <v>16115</v>
      </c>
      <c r="E751" t="s">
        <v>2320</v>
      </c>
      <c r="F751">
        <v>9849</v>
      </c>
      <c r="I751" t="s">
        <v>2344</v>
      </c>
      <c r="J751" t="s">
        <v>1602</v>
      </c>
      <c r="K751">
        <v>80</v>
      </c>
      <c r="L751">
        <v>2015</v>
      </c>
      <c r="M751">
        <v>80</v>
      </c>
      <c r="N751">
        <v>999</v>
      </c>
      <c r="O751" t="s">
        <v>1672</v>
      </c>
      <c r="R751">
        <v>37</v>
      </c>
      <c r="S751" t="s">
        <v>1625</v>
      </c>
      <c r="T751" t="s">
        <v>2322</v>
      </c>
      <c r="U751">
        <v>999</v>
      </c>
      <c r="V751">
        <v>999</v>
      </c>
      <c r="W751">
        <v>999</v>
      </c>
      <c r="X751">
        <v>999</v>
      </c>
      <c r="Y751">
        <v>1</v>
      </c>
      <c r="Z751">
        <v>136</v>
      </c>
      <c r="AA751" t="s">
        <v>1606</v>
      </c>
      <c r="AB751" t="s">
        <v>1627</v>
      </c>
      <c r="AC751">
        <v>5</v>
      </c>
      <c r="AD751">
        <v>999</v>
      </c>
      <c r="AE751">
        <v>999</v>
      </c>
      <c r="AF751">
        <v>999</v>
      </c>
      <c r="AG751">
        <v>999</v>
      </c>
      <c r="AH751" t="s">
        <v>2358</v>
      </c>
      <c r="AI751" t="s">
        <v>1859</v>
      </c>
      <c r="AJ751" t="s">
        <v>2346</v>
      </c>
      <c r="AK751">
        <v>999</v>
      </c>
      <c r="AL751" t="s">
        <v>1701</v>
      </c>
      <c r="AM751">
        <v>999</v>
      </c>
      <c r="AN751" t="s">
        <v>2325</v>
      </c>
      <c r="AO751" t="s">
        <v>1651</v>
      </c>
      <c r="AP751" t="s">
        <v>1651</v>
      </c>
      <c r="AQ751">
        <v>999</v>
      </c>
      <c r="AR751" t="s">
        <v>2326</v>
      </c>
      <c r="AT751" t="s">
        <v>2327</v>
      </c>
    </row>
    <row r="752" spans="2:46" ht="15">
      <c r="B752" t="s">
        <v>41</v>
      </c>
      <c r="C752" t="s">
        <v>2328</v>
      </c>
      <c r="D752">
        <v>16115</v>
      </c>
      <c r="E752" t="s">
        <v>2320</v>
      </c>
      <c r="F752">
        <v>9850</v>
      </c>
      <c r="I752" t="s">
        <v>2344</v>
      </c>
      <c r="J752" t="s">
        <v>1602</v>
      </c>
      <c r="K752">
        <v>81</v>
      </c>
      <c r="L752">
        <v>2015</v>
      </c>
      <c r="M752">
        <v>81</v>
      </c>
      <c r="N752">
        <v>999</v>
      </c>
      <c r="O752" t="s">
        <v>1672</v>
      </c>
      <c r="R752">
        <v>80.900000000000006</v>
      </c>
      <c r="S752" t="s">
        <v>1625</v>
      </c>
      <c r="T752" t="s">
        <v>2322</v>
      </c>
      <c r="U752">
        <v>999</v>
      </c>
      <c r="V752">
        <v>999</v>
      </c>
      <c r="W752">
        <v>999</v>
      </c>
      <c r="X752">
        <v>999</v>
      </c>
      <c r="Y752">
        <v>1</v>
      </c>
      <c r="Z752">
        <v>136</v>
      </c>
      <c r="AA752" t="s">
        <v>1606</v>
      </c>
      <c r="AB752" t="s">
        <v>1627</v>
      </c>
      <c r="AC752">
        <v>5</v>
      </c>
      <c r="AD752">
        <v>999</v>
      </c>
      <c r="AE752">
        <v>999</v>
      </c>
      <c r="AF752">
        <v>999</v>
      </c>
      <c r="AG752">
        <v>999</v>
      </c>
      <c r="AH752" t="s">
        <v>2359</v>
      </c>
      <c r="AI752" t="s">
        <v>1859</v>
      </c>
      <c r="AJ752" t="s">
        <v>2346</v>
      </c>
      <c r="AK752">
        <v>999</v>
      </c>
      <c r="AL752" t="s">
        <v>1701</v>
      </c>
      <c r="AM752">
        <v>999</v>
      </c>
      <c r="AN752" t="s">
        <v>2325</v>
      </c>
      <c r="AO752" t="s">
        <v>1651</v>
      </c>
      <c r="AP752" t="s">
        <v>1651</v>
      </c>
      <c r="AQ752">
        <v>999</v>
      </c>
      <c r="AR752" t="s">
        <v>2326</v>
      </c>
      <c r="AT752" t="s">
        <v>2327</v>
      </c>
    </row>
    <row r="753" spans="2:44" ht="15">
      <c r="B753" t="s">
        <v>41</v>
      </c>
      <c r="C753">
        <v>19388</v>
      </c>
      <c r="D753" s="6">
        <v>16121</v>
      </c>
      <c r="E753" t="s">
        <v>1074</v>
      </c>
      <c r="F753">
        <v>13450</v>
      </c>
      <c r="G753" t="s">
        <v>2379</v>
      </c>
      <c r="I753" t="s">
        <v>1950</v>
      </c>
      <c r="J753" t="s">
        <v>2380</v>
      </c>
      <c r="K753">
        <v>10</v>
      </c>
      <c r="L753">
        <v>999</v>
      </c>
      <c r="M753">
        <v>10</v>
      </c>
      <c r="O753" t="s">
        <v>1805</v>
      </c>
      <c r="R753">
        <v>90.5</v>
      </c>
      <c r="S753" t="s">
        <v>2381</v>
      </c>
      <c r="T753" t="s">
        <v>2010</v>
      </c>
      <c r="U753">
        <v>999</v>
      </c>
      <c r="V753">
        <v>999</v>
      </c>
      <c r="W753">
        <v>999</v>
      </c>
      <c r="X753">
        <v>999</v>
      </c>
      <c r="Y753">
        <v>4</v>
      </c>
      <c r="Z753">
        <v>76</v>
      </c>
      <c r="AB753" t="s">
        <v>1627</v>
      </c>
      <c r="AC753">
        <v>0</v>
      </c>
      <c r="AD753">
        <v>999</v>
      </c>
      <c r="AE753">
        <v>999</v>
      </c>
      <c r="AF753">
        <v>999</v>
      </c>
      <c r="AG753">
        <v>999</v>
      </c>
      <c r="AH753">
        <v>999</v>
      </c>
      <c r="AI753" t="s">
        <v>1651</v>
      </c>
      <c r="AJ753" t="s">
        <v>2382</v>
      </c>
      <c r="AK753">
        <v>10</v>
      </c>
      <c r="AL753" t="s">
        <v>1701</v>
      </c>
      <c r="AM753">
        <v>999</v>
      </c>
      <c r="AN753">
        <v>999</v>
      </c>
      <c r="AO753">
        <v>999</v>
      </c>
      <c r="AP753">
        <v>999</v>
      </c>
      <c r="AQ753">
        <v>999</v>
      </c>
      <c r="AR753" t="s">
        <v>1792</v>
      </c>
    </row>
    <row r="754" spans="2:44" ht="15">
      <c r="B754" t="s">
        <v>41</v>
      </c>
      <c r="C754">
        <v>19388</v>
      </c>
      <c r="D754" s="6">
        <v>16121</v>
      </c>
      <c r="E754" t="s">
        <v>1074</v>
      </c>
      <c r="F754">
        <v>13450</v>
      </c>
      <c r="G754" t="s">
        <v>2379</v>
      </c>
      <c r="I754" t="s">
        <v>1950</v>
      </c>
      <c r="J754" t="s">
        <v>2380</v>
      </c>
      <c r="K754">
        <v>10</v>
      </c>
      <c r="L754">
        <v>999</v>
      </c>
      <c r="M754">
        <v>10</v>
      </c>
      <c r="O754" t="s">
        <v>1856</v>
      </c>
      <c r="R754">
        <v>5.51</v>
      </c>
      <c r="S754" t="s">
        <v>2381</v>
      </c>
      <c r="T754" t="s">
        <v>2010</v>
      </c>
      <c r="U754">
        <v>999</v>
      </c>
      <c r="V754">
        <v>999</v>
      </c>
      <c r="W754">
        <v>999</v>
      </c>
      <c r="X754">
        <v>999</v>
      </c>
      <c r="Y754">
        <v>4</v>
      </c>
      <c r="Z754">
        <v>232</v>
      </c>
      <c r="AB754" t="s">
        <v>1627</v>
      </c>
      <c r="AC754">
        <v>0</v>
      </c>
      <c r="AD754">
        <v>999</v>
      </c>
      <c r="AE754">
        <v>999</v>
      </c>
      <c r="AF754">
        <v>999</v>
      </c>
      <c r="AG754">
        <v>999</v>
      </c>
      <c r="AH754">
        <v>999</v>
      </c>
      <c r="AI754" t="s">
        <v>1651</v>
      </c>
      <c r="AJ754" t="s">
        <v>2382</v>
      </c>
      <c r="AK754">
        <v>10</v>
      </c>
      <c r="AL754" t="s">
        <v>1701</v>
      </c>
      <c r="AM754">
        <v>999</v>
      </c>
      <c r="AN754">
        <v>999</v>
      </c>
      <c r="AO754">
        <v>999</v>
      </c>
      <c r="AP754">
        <v>999</v>
      </c>
      <c r="AQ754">
        <v>999</v>
      </c>
      <c r="AR754" t="s">
        <v>1668</v>
      </c>
    </row>
    <row r="755" spans="2:44" ht="15">
      <c r="B755" t="s">
        <v>41</v>
      </c>
      <c r="C755">
        <v>19388</v>
      </c>
      <c r="D755" s="6">
        <v>16121</v>
      </c>
      <c r="E755" t="s">
        <v>1074</v>
      </c>
      <c r="F755">
        <v>13451</v>
      </c>
      <c r="G755" t="s">
        <v>1950</v>
      </c>
      <c r="I755" t="s">
        <v>1950</v>
      </c>
      <c r="J755" t="s">
        <v>1950</v>
      </c>
      <c r="K755">
        <v>999</v>
      </c>
      <c r="L755">
        <v>999</v>
      </c>
      <c r="M755">
        <v>999</v>
      </c>
      <c r="O755" t="s">
        <v>1805</v>
      </c>
      <c r="R755">
        <v>333.34</v>
      </c>
      <c r="S755" t="s">
        <v>2381</v>
      </c>
      <c r="T755" t="s">
        <v>2010</v>
      </c>
      <c r="U755">
        <v>999</v>
      </c>
      <c r="V755">
        <v>999</v>
      </c>
      <c r="W755">
        <v>999</v>
      </c>
      <c r="X755">
        <v>999</v>
      </c>
      <c r="Y755">
        <v>4</v>
      </c>
      <c r="Z755">
        <v>166</v>
      </c>
      <c r="AB755" t="s">
        <v>1627</v>
      </c>
      <c r="AC755">
        <v>0</v>
      </c>
      <c r="AD755">
        <v>999</v>
      </c>
      <c r="AE755">
        <v>999</v>
      </c>
      <c r="AF755">
        <v>999</v>
      </c>
      <c r="AG755">
        <v>999</v>
      </c>
      <c r="AH755">
        <v>999</v>
      </c>
      <c r="AI755" t="s">
        <v>1651</v>
      </c>
      <c r="AJ755" t="s">
        <v>2383</v>
      </c>
      <c r="AK755">
        <v>16</v>
      </c>
      <c r="AL755" t="s">
        <v>1651</v>
      </c>
      <c r="AM755">
        <v>999</v>
      </c>
      <c r="AN755">
        <v>999</v>
      </c>
      <c r="AO755">
        <v>999</v>
      </c>
      <c r="AP755">
        <v>999</v>
      </c>
      <c r="AQ755">
        <v>999</v>
      </c>
      <c r="AR755" t="s">
        <v>1792</v>
      </c>
    </row>
    <row r="756" spans="2:44" ht="15">
      <c r="B756" t="s">
        <v>41</v>
      </c>
      <c r="C756">
        <v>19388</v>
      </c>
      <c r="D756" s="6">
        <v>16121</v>
      </c>
      <c r="E756" t="s">
        <v>1074</v>
      </c>
      <c r="F756">
        <v>13451</v>
      </c>
      <c r="G756" t="s">
        <v>1950</v>
      </c>
      <c r="I756" t="s">
        <v>1950</v>
      </c>
      <c r="J756" t="s">
        <v>1950</v>
      </c>
      <c r="K756">
        <v>999</v>
      </c>
      <c r="L756">
        <v>999</v>
      </c>
      <c r="M756">
        <v>999</v>
      </c>
      <c r="O756" t="s">
        <v>1856</v>
      </c>
      <c r="R756">
        <v>0</v>
      </c>
      <c r="S756" t="s">
        <v>2381</v>
      </c>
      <c r="T756" t="s">
        <v>2010</v>
      </c>
      <c r="U756">
        <v>999</v>
      </c>
      <c r="V756">
        <v>999</v>
      </c>
      <c r="W756">
        <v>999</v>
      </c>
      <c r="X756">
        <v>999</v>
      </c>
      <c r="Y756">
        <v>4</v>
      </c>
      <c r="Z756">
        <v>0</v>
      </c>
      <c r="AB756" t="s">
        <v>1627</v>
      </c>
      <c r="AC756">
        <v>0</v>
      </c>
      <c r="AD756">
        <v>999</v>
      </c>
      <c r="AE756">
        <v>999</v>
      </c>
      <c r="AF756">
        <v>999</v>
      </c>
      <c r="AG756">
        <v>999</v>
      </c>
      <c r="AH756">
        <v>999</v>
      </c>
      <c r="AI756" t="s">
        <v>1651</v>
      </c>
      <c r="AJ756" t="s">
        <v>2383</v>
      </c>
      <c r="AK756">
        <v>16</v>
      </c>
      <c r="AL756" t="s">
        <v>1651</v>
      </c>
      <c r="AM756">
        <v>999</v>
      </c>
      <c r="AN756">
        <v>999</v>
      </c>
      <c r="AO756">
        <v>999</v>
      </c>
      <c r="AP756">
        <v>999</v>
      </c>
      <c r="AQ756">
        <v>999</v>
      </c>
      <c r="AR756" t="s">
        <v>1668</v>
      </c>
    </row>
    <row r="757" spans="2:44" ht="15">
      <c r="B757" t="s">
        <v>41</v>
      </c>
      <c r="C757">
        <v>19388</v>
      </c>
      <c r="D757" s="6">
        <v>16121</v>
      </c>
      <c r="E757" t="s">
        <v>1074</v>
      </c>
      <c r="F757">
        <v>13449</v>
      </c>
      <c r="G757" t="s">
        <v>2384</v>
      </c>
      <c r="I757" t="s">
        <v>1950</v>
      </c>
      <c r="J757" t="s">
        <v>2385</v>
      </c>
      <c r="K757">
        <v>10</v>
      </c>
      <c r="L757">
        <v>999</v>
      </c>
      <c r="M757">
        <v>10</v>
      </c>
      <c r="O757" t="s">
        <v>1805</v>
      </c>
      <c r="R757">
        <v>27.5</v>
      </c>
      <c r="S757" t="s">
        <v>2381</v>
      </c>
      <c r="T757" t="s">
        <v>2010</v>
      </c>
      <c r="U757">
        <v>999</v>
      </c>
      <c r="V757">
        <v>999</v>
      </c>
      <c r="W757">
        <v>999</v>
      </c>
      <c r="X757">
        <v>999</v>
      </c>
      <c r="Y757">
        <v>4</v>
      </c>
      <c r="Z757">
        <v>40</v>
      </c>
      <c r="AB757" t="s">
        <v>1627</v>
      </c>
      <c r="AC757">
        <v>0</v>
      </c>
      <c r="AD757">
        <v>999</v>
      </c>
      <c r="AE757">
        <v>999</v>
      </c>
      <c r="AF757">
        <v>999</v>
      </c>
      <c r="AG757">
        <v>999</v>
      </c>
      <c r="AH757">
        <v>999</v>
      </c>
      <c r="AI757" t="s">
        <v>1651</v>
      </c>
      <c r="AJ757" t="s">
        <v>2386</v>
      </c>
      <c r="AK757">
        <v>6</v>
      </c>
      <c r="AL757" t="s">
        <v>1701</v>
      </c>
      <c r="AM757">
        <v>999</v>
      </c>
      <c r="AN757">
        <v>999</v>
      </c>
      <c r="AO757">
        <v>999</v>
      </c>
      <c r="AP757">
        <v>999</v>
      </c>
      <c r="AQ757">
        <v>999</v>
      </c>
      <c r="AR757" t="s">
        <v>1792</v>
      </c>
    </row>
    <row r="758" spans="2:44" ht="15">
      <c r="B758" t="s">
        <v>41</v>
      </c>
      <c r="C758">
        <v>19388</v>
      </c>
      <c r="D758" s="6">
        <v>16121</v>
      </c>
      <c r="E758" t="s">
        <v>1074</v>
      </c>
      <c r="F758">
        <v>13449</v>
      </c>
      <c r="G758" t="s">
        <v>2384</v>
      </c>
      <c r="I758" t="s">
        <v>1950</v>
      </c>
      <c r="J758" t="s">
        <v>2385</v>
      </c>
      <c r="K758">
        <v>10</v>
      </c>
      <c r="L758">
        <v>999</v>
      </c>
      <c r="M758">
        <v>10</v>
      </c>
      <c r="O758" t="s">
        <v>1856</v>
      </c>
      <c r="R758">
        <v>6.44</v>
      </c>
      <c r="S758" t="s">
        <v>2381</v>
      </c>
      <c r="T758" t="s">
        <v>2010</v>
      </c>
      <c r="U758">
        <v>999</v>
      </c>
      <c r="V758">
        <v>999</v>
      </c>
      <c r="W758">
        <v>999</v>
      </c>
      <c r="X758">
        <v>999</v>
      </c>
      <c r="Y758">
        <v>4</v>
      </c>
      <c r="Z758">
        <v>296</v>
      </c>
      <c r="AB758" t="s">
        <v>1627</v>
      </c>
      <c r="AC758">
        <v>0</v>
      </c>
      <c r="AD758">
        <v>999</v>
      </c>
      <c r="AE758">
        <v>999</v>
      </c>
      <c r="AF758">
        <v>999</v>
      </c>
      <c r="AG758">
        <v>999</v>
      </c>
      <c r="AH758">
        <v>999</v>
      </c>
      <c r="AI758" t="s">
        <v>1651</v>
      </c>
      <c r="AJ758" t="s">
        <v>2386</v>
      </c>
      <c r="AK758">
        <v>6</v>
      </c>
      <c r="AL758" t="s">
        <v>1701</v>
      </c>
      <c r="AM758">
        <v>999</v>
      </c>
      <c r="AN758">
        <v>999</v>
      </c>
      <c r="AO758">
        <v>999</v>
      </c>
      <c r="AP758">
        <v>999</v>
      </c>
      <c r="AQ758">
        <v>999</v>
      </c>
      <c r="AR758" t="s">
        <v>1668</v>
      </c>
    </row>
    <row r="759" spans="2:44" ht="15">
      <c r="B759" t="s">
        <v>78</v>
      </c>
      <c r="C759">
        <v>17085</v>
      </c>
      <c r="D759">
        <v>16126</v>
      </c>
      <c r="E759" t="s">
        <v>1080</v>
      </c>
      <c r="F759">
        <v>11377</v>
      </c>
      <c r="I759" t="s">
        <v>2387</v>
      </c>
      <c r="J759" t="s">
        <v>1826</v>
      </c>
      <c r="L759">
        <v>2014</v>
      </c>
      <c r="M759">
        <v>28</v>
      </c>
      <c r="O759" t="s">
        <v>1664</v>
      </c>
      <c r="R759">
        <v>57</v>
      </c>
      <c r="S759" t="s">
        <v>1768</v>
      </c>
      <c r="T759" t="s">
        <v>1615</v>
      </c>
      <c r="U759">
        <v>999</v>
      </c>
      <c r="V759">
        <v>999</v>
      </c>
      <c r="W759">
        <v>999</v>
      </c>
      <c r="X759">
        <v>999</v>
      </c>
      <c r="Y759">
        <v>3</v>
      </c>
      <c r="Z759">
        <v>999</v>
      </c>
      <c r="AB759" t="s">
        <v>1616</v>
      </c>
      <c r="AC759">
        <v>10</v>
      </c>
      <c r="AD759" t="s">
        <v>1617</v>
      </c>
      <c r="AE759">
        <v>0</v>
      </c>
      <c r="AF759" t="s">
        <v>1666</v>
      </c>
      <c r="AG759">
        <v>1.24</v>
      </c>
      <c r="AH759" t="s">
        <v>2388</v>
      </c>
      <c r="AI759" t="s">
        <v>1892</v>
      </c>
      <c r="AJ759" t="s">
        <v>2007</v>
      </c>
      <c r="AK759">
        <v>1</v>
      </c>
      <c r="AL759" t="s">
        <v>1701</v>
      </c>
      <c r="AM759" t="s">
        <v>2389</v>
      </c>
      <c r="AN759">
        <v>999</v>
      </c>
      <c r="AO759">
        <v>999</v>
      </c>
      <c r="AP759">
        <v>999</v>
      </c>
      <c r="AQ759">
        <v>999</v>
      </c>
    </row>
    <row r="760" spans="2:44" ht="15">
      <c r="B760" t="s">
        <v>78</v>
      </c>
      <c r="C760">
        <v>17085</v>
      </c>
      <c r="D760">
        <v>16126</v>
      </c>
      <c r="E760" t="s">
        <v>1080</v>
      </c>
      <c r="F760">
        <v>11377</v>
      </c>
      <c r="I760" t="s">
        <v>2387</v>
      </c>
      <c r="J760" t="s">
        <v>1826</v>
      </c>
      <c r="L760">
        <v>2014</v>
      </c>
      <c r="M760">
        <v>28</v>
      </c>
      <c r="O760" t="s">
        <v>1664</v>
      </c>
      <c r="R760">
        <v>43.16</v>
      </c>
      <c r="S760" t="s">
        <v>1768</v>
      </c>
      <c r="T760" t="s">
        <v>1615</v>
      </c>
      <c r="U760">
        <v>999</v>
      </c>
      <c r="V760">
        <v>999</v>
      </c>
      <c r="W760">
        <v>999</v>
      </c>
      <c r="X760">
        <v>999</v>
      </c>
      <c r="Y760">
        <v>3</v>
      </c>
      <c r="Z760">
        <v>999</v>
      </c>
      <c r="AB760" t="s">
        <v>1616</v>
      </c>
      <c r="AC760">
        <v>20</v>
      </c>
      <c r="AD760" t="s">
        <v>1617</v>
      </c>
      <c r="AE760">
        <v>10</v>
      </c>
      <c r="AF760" t="s">
        <v>1666</v>
      </c>
      <c r="AG760">
        <v>1.24</v>
      </c>
      <c r="AH760" t="s">
        <v>2388</v>
      </c>
      <c r="AI760" t="s">
        <v>1892</v>
      </c>
      <c r="AJ760" t="s">
        <v>2007</v>
      </c>
      <c r="AK760">
        <v>1</v>
      </c>
      <c r="AL760" t="s">
        <v>1701</v>
      </c>
      <c r="AM760" t="s">
        <v>2389</v>
      </c>
      <c r="AN760">
        <v>999</v>
      </c>
      <c r="AO760">
        <v>999</v>
      </c>
      <c r="AP760">
        <v>999</v>
      </c>
      <c r="AQ760">
        <v>999</v>
      </c>
    </row>
    <row r="761" spans="2:44" ht="15">
      <c r="B761" t="s">
        <v>78</v>
      </c>
      <c r="C761">
        <v>17085</v>
      </c>
      <c r="D761">
        <v>16126</v>
      </c>
      <c r="E761" t="s">
        <v>1080</v>
      </c>
      <c r="F761">
        <v>11377</v>
      </c>
      <c r="I761" t="s">
        <v>2387</v>
      </c>
      <c r="J761" t="s">
        <v>1826</v>
      </c>
      <c r="L761">
        <v>2014</v>
      </c>
      <c r="M761">
        <v>28</v>
      </c>
      <c r="O761" t="s">
        <v>1664</v>
      </c>
      <c r="R761">
        <v>39.26</v>
      </c>
      <c r="S761" t="s">
        <v>1768</v>
      </c>
      <c r="T761" t="s">
        <v>1615</v>
      </c>
      <c r="U761">
        <v>999</v>
      </c>
      <c r="V761">
        <v>999</v>
      </c>
      <c r="W761">
        <v>999</v>
      </c>
      <c r="X761">
        <v>999</v>
      </c>
      <c r="Y761">
        <v>3</v>
      </c>
      <c r="Z761">
        <v>999</v>
      </c>
      <c r="AB761" t="s">
        <v>1616</v>
      </c>
      <c r="AC761">
        <v>30</v>
      </c>
      <c r="AD761" t="s">
        <v>1617</v>
      </c>
      <c r="AE761">
        <v>20</v>
      </c>
      <c r="AF761" t="s">
        <v>1666</v>
      </c>
      <c r="AG761">
        <v>1.3</v>
      </c>
      <c r="AH761" t="s">
        <v>2388</v>
      </c>
      <c r="AI761" t="s">
        <v>1892</v>
      </c>
      <c r="AJ761" t="s">
        <v>2007</v>
      </c>
      <c r="AK761">
        <v>1</v>
      </c>
      <c r="AL761" t="s">
        <v>1701</v>
      </c>
      <c r="AM761" t="s">
        <v>2389</v>
      </c>
      <c r="AN761">
        <v>999</v>
      </c>
      <c r="AO761">
        <v>999</v>
      </c>
      <c r="AP761">
        <v>999</v>
      </c>
      <c r="AQ761">
        <v>999</v>
      </c>
    </row>
    <row r="762" spans="2:44" ht="15">
      <c r="B762" t="s">
        <v>721</v>
      </c>
      <c r="C762" t="s">
        <v>1084</v>
      </c>
      <c r="D762">
        <v>16140</v>
      </c>
      <c r="F762" t="s">
        <v>2390</v>
      </c>
      <c r="H762" s="4" t="s">
        <v>2390</v>
      </c>
      <c r="I762" t="s">
        <v>2155</v>
      </c>
      <c r="J762" t="s">
        <v>1602</v>
      </c>
      <c r="K762">
        <v>6</v>
      </c>
      <c r="O762" t="s">
        <v>1685</v>
      </c>
      <c r="Q762">
        <v>59.329074263456612</v>
      </c>
      <c r="W762">
        <v>1.073899688401097</v>
      </c>
      <c r="AI762" t="s">
        <v>1667</v>
      </c>
      <c r="AJ762" t="s">
        <v>2391</v>
      </c>
      <c r="AN762" t="s">
        <v>2392</v>
      </c>
    </row>
    <row r="763" spans="2:44" ht="15">
      <c r="B763" t="s">
        <v>721</v>
      </c>
      <c r="C763" t="s">
        <v>1084</v>
      </c>
      <c r="D763">
        <v>16140</v>
      </c>
      <c r="F763" t="s">
        <v>2390</v>
      </c>
      <c r="H763" s="4" t="s">
        <v>2390</v>
      </c>
      <c r="I763" t="s">
        <v>2155</v>
      </c>
      <c r="J763" t="s">
        <v>1602</v>
      </c>
      <c r="K763">
        <v>6</v>
      </c>
      <c r="O763" t="s">
        <v>1685</v>
      </c>
      <c r="Q763">
        <v>63.623990066697353</v>
      </c>
      <c r="W763">
        <v>8.8326134610317037</v>
      </c>
      <c r="AI763" t="s">
        <v>1667</v>
      </c>
      <c r="AJ763" t="s">
        <v>2391</v>
      </c>
      <c r="AN763" t="s">
        <v>2392</v>
      </c>
    </row>
    <row r="764" spans="2:44" ht="15">
      <c r="B764" t="s">
        <v>721</v>
      </c>
      <c r="C764" t="s">
        <v>1090</v>
      </c>
      <c r="D764">
        <v>16140</v>
      </c>
      <c r="F764" t="s">
        <v>2393</v>
      </c>
      <c r="H764" s="4" t="s">
        <v>2393</v>
      </c>
      <c r="I764" t="s">
        <v>2155</v>
      </c>
      <c r="J764" t="s">
        <v>1602</v>
      </c>
      <c r="K764">
        <v>10</v>
      </c>
      <c r="O764" t="s">
        <v>1685</v>
      </c>
      <c r="Q764">
        <v>53.67074086221718</v>
      </c>
      <c r="W764">
        <v>1.188571334986287</v>
      </c>
      <c r="AI764" t="s">
        <v>1667</v>
      </c>
      <c r="AJ764" t="s">
        <v>2394</v>
      </c>
      <c r="AN764" t="s">
        <v>2392</v>
      </c>
    </row>
    <row r="765" spans="2:44" ht="15">
      <c r="B765" t="s">
        <v>721</v>
      </c>
      <c r="C765" t="s">
        <v>1090</v>
      </c>
      <c r="D765">
        <v>16140</v>
      </c>
      <c r="F765" t="s">
        <v>2393</v>
      </c>
      <c r="H765" s="4" t="s">
        <v>2393</v>
      </c>
      <c r="I765" t="s">
        <v>2155</v>
      </c>
      <c r="J765" t="s">
        <v>1602</v>
      </c>
      <c r="K765">
        <v>10</v>
      </c>
      <c r="O765" t="s">
        <v>1685</v>
      </c>
      <c r="Q765">
        <v>52.685302134559997</v>
      </c>
      <c r="W765">
        <v>5.1927746641828394</v>
      </c>
      <c r="AI765" t="s">
        <v>1667</v>
      </c>
      <c r="AJ765" t="s">
        <v>2394</v>
      </c>
      <c r="AN765" t="s">
        <v>2392</v>
      </c>
    </row>
    <row r="766" spans="2:44" ht="15">
      <c r="B766" t="s">
        <v>721</v>
      </c>
      <c r="C766" t="s">
        <v>1093</v>
      </c>
      <c r="D766">
        <v>16140</v>
      </c>
      <c r="F766" t="s">
        <v>2395</v>
      </c>
      <c r="H766" s="4" t="s">
        <v>2395</v>
      </c>
      <c r="I766" t="s">
        <v>2155</v>
      </c>
      <c r="J766" t="s">
        <v>1602</v>
      </c>
      <c r="K766">
        <v>20</v>
      </c>
      <c r="O766" t="s">
        <v>1685</v>
      </c>
      <c r="Q766">
        <v>17.758661082069938</v>
      </c>
      <c r="W766">
        <v>5.4036426585453956</v>
      </c>
      <c r="AI766" t="s">
        <v>1667</v>
      </c>
      <c r="AJ766" t="s">
        <v>2396</v>
      </c>
      <c r="AN766" t="s">
        <v>2392</v>
      </c>
    </row>
    <row r="767" spans="2:44" ht="15">
      <c r="B767" t="s">
        <v>721</v>
      </c>
      <c r="C767" t="s">
        <v>1093</v>
      </c>
      <c r="D767">
        <v>16140</v>
      </c>
      <c r="F767" t="s">
        <v>2395</v>
      </c>
      <c r="H767" s="4" t="s">
        <v>2395</v>
      </c>
      <c r="I767" t="s">
        <v>2155</v>
      </c>
      <c r="J767" t="s">
        <v>1602</v>
      </c>
      <c r="K767">
        <v>20</v>
      </c>
      <c r="O767" t="s">
        <v>1685</v>
      </c>
      <c r="Q767">
        <v>39.049756149235847</v>
      </c>
      <c r="W767">
        <v>4.1396667452057709</v>
      </c>
      <c r="AI767" t="s">
        <v>1667</v>
      </c>
      <c r="AJ767" t="s">
        <v>2396</v>
      </c>
      <c r="AN767" t="s">
        <v>2392</v>
      </c>
    </row>
    <row r="768" spans="2:44" ht="15">
      <c r="B768" t="s">
        <v>721</v>
      </c>
      <c r="C768" t="s">
        <v>1099</v>
      </c>
      <c r="D768">
        <v>16140</v>
      </c>
      <c r="F768" t="s">
        <v>2397</v>
      </c>
      <c r="H768" s="4" t="s">
        <v>2397</v>
      </c>
      <c r="I768" t="s">
        <v>2155</v>
      </c>
      <c r="J768" t="s">
        <v>1602</v>
      </c>
      <c r="K768">
        <v>7</v>
      </c>
      <c r="O768" t="s">
        <v>1685</v>
      </c>
      <c r="Q768">
        <v>37.092446330422867</v>
      </c>
      <c r="W768">
        <v>1.872583328701193</v>
      </c>
      <c r="AI768" t="s">
        <v>1667</v>
      </c>
      <c r="AJ768" t="s">
        <v>2398</v>
      </c>
      <c r="AN768" t="s">
        <v>2392</v>
      </c>
    </row>
    <row r="769" spans="2:46" ht="15">
      <c r="B769" t="s">
        <v>721</v>
      </c>
      <c r="C769" t="s">
        <v>1099</v>
      </c>
      <c r="D769">
        <v>16140</v>
      </c>
      <c r="F769" t="s">
        <v>2397</v>
      </c>
      <c r="H769" s="4" t="s">
        <v>2397</v>
      </c>
      <c r="I769" t="s">
        <v>2155</v>
      </c>
      <c r="J769" t="s">
        <v>1602</v>
      </c>
      <c r="K769">
        <v>7</v>
      </c>
      <c r="O769" t="s">
        <v>1685</v>
      </c>
      <c r="Q769">
        <v>51.295701646451008</v>
      </c>
      <c r="W769">
        <v>1.583069878771352</v>
      </c>
      <c r="AI769" t="s">
        <v>1667</v>
      </c>
      <c r="AJ769" t="s">
        <v>2398</v>
      </c>
      <c r="AN769" t="s">
        <v>2392</v>
      </c>
    </row>
    <row r="770" spans="2:46" ht="15">
      <c r="B770" t="s">
        <v>721</v>
      </c>
      <c r="C770" t="s">
        <v>1102</v>
      </c>
      <c r="D770">
        <v>16140</v>
      </c>
      <c r="F770" t="s">
        <v>2399</v>
      </c>
      <c r="H770" s="4" t="s">
        <v>2399</v>
      </c>
      <c r="I770" t="s">
        <v>2155</v>
      </c>
      <c r="J770" t="s">
        <v>1602</v>
      </c>
      <c r="K770">
        <v>6</v>
      </c>
      <c r="O770" t="s">
        <v>1685</v>
      </c>
      <c r="Q770">
        <v>34.731545162302339</v>
      </c>
      <c r="W770">
        <v>4.7770943606179621</v>
      </c>
      <c r="AI770" t="s">
        <v>1667</v>
      </c>
      <c r="AJ770" t="s">
        <v>2400</v>
      </c>
      <c r="AN770" t="s">
        <v>2392</v>
      </c>
    </row>
    <row r="771" spans="2:46" ht="15">
      <c r="B771" t="s">
        <v>721</v>
      </c>
      <c r="C771" t="s">
        <v>1102</v>
      </c>
      <c r="D771">
        <v>16140</v>
      </c>
      <c r="F771" t="s">
        <v>2399</v>
      </c>
      <c r="H771" s="4" t="s">
        <v>2399</v>
      </c>
      <c r="I771" t="s">
        <v>2155</v>
      </c>
      <c r="J771" t="s">
        <v>1602</v>
      </c>
      <c r="K771">
        <v>6</v>
      </c>
      <c r="O771" t="s">
        <v>1685</v>
      </c>
      <c r="Q771">
        <v>51.325612580825222</v>
      </c>
      <c r="W771">
        <v>2.2872127372461821</v>
      </c>
      <c r="AI771" t="s">
        <v>1667</v>
      </c>
      <c r="AJ771" t="s">
        <v>2400</v>
      </c>
      <c r="AN771" t="s">
        <v>2392</v>
      </c>
    </row>
    <row r="772" spans="2:46" ht="15">
      <c r="B772" t="s">
        <v>721</v>
      </c>
      <c r="C772" t="s">
        <v>1105</v>
      </c>
      <c r="D772">
        <v>16140</v>
      </c>
      <c r="F772" t="s">
        <v>2401</v>
      </c>
      <c r="H772" s="4" t="s">
        <v>2401</v>
      </c>
      <c r="I772" t="s">
        <v>2155</v>
      </c>
      <c r="J772" t="s">
        <v>1602</v>
      </c>
      <c r="K772">
        <v>6</v>
      </c>
      <c r="O772" t="s">
        <v>1685</v>
      </c>
      <c r="Q772">
        <v>33.241880808517053</v>
      </c>
      <c r="W772">
        <v>1.859855955180806</v>
      </c>
      <c r="AI772" t="s">
        <v>1667</v>
      </c>
      <c r="AJ772" t="s">
        <v>2402</v>
      </c>
      <c r="AN772" t="s">
        <v>2392</v>
      </c>
    </row>
    <row r="773" spans="2:46" ht="15">
      <c r="B773" t="s">
        <v>721</v>
      </c>
      <c r="C773" t="s">
        <v>1105</v>
      </c>
      <c r="D773">
        <v>16140</v>
      </c>
      <c r="F773" t="s">
        <v>2401</v>
      </c>
      <c r="H773" s="4" t="s">
        <v>2401</v>
      </c>
      <c r="I773" t="s">
        <v>2155</v>
      </c>
      <c r="J773" t="s">
        <v>1602</v>
      </c>
      <c r="K773">
        <v>6</v>
      </c>
      <c r="O773" t="s">
        <v>1685</v>
      </c>
      <c r="Q773">
        <v>41.238632520769073</v>
      </c>
      <c r="W773">
        <v>6.1127222848640201</v>
      </c>
      <c r="AI773" t="s">
        <v>1667</v>
      </c>
      <c r="AJ773" t="s">
        <v>2402</v>
      </c>
      <c r="AN773" t="s">
        <v>2392</v>
      </c>
    </row>
    <row r="774" spans="2:46" ht="15">
      <c r="B774" t="s">
        <v>41</v>
      </c>
      <c r="C774">
        <v>19262</v>
      </c>
      <c r="D774" s="5">
        <v>16184</v>
      </c>
      <c r="E774" t="s">
        <v>1108</v>
      </c>
      <c r="F774">
        <v>12811</v>
      </c>
      <c r="G774" t="s">
        <v>2403</v>
      </c>
      <c r="I774">
        <v>999</v>
      </c>
      <c r="J774" t="s">
        <v>2404</v>
      </c>
      <c r="K774">
        <v>999</v>
      </c>
      <c r="L774">
        <v>999</v>
      </c>
      <c r="M774" t="s">
        <v>2405</v>
      </c>
      <c r="O774" t="s">
        <v>1805</v>
      </c>
      <c r="R774" s="6">
        <v>8.9</v>
      </c>
      <c r="S774" t="s">
        <v>2381</v>
      </c>
      <c r="T774" t="s">
        <v>1728</v>
      </c>
      <c r="U774" s="6">
        <f>R774-(V774-R774)</f>
        <v>1.6000000000000014</v>
      </c>
      <c r="V774" s="6">
        <v>16.2</v>
      </c>
      <c r="W774">
        <v>999</v>
      </c>
      <c r="X774">
        <v>999</v>
      </c>
      <c r="Y774">
        <v>10</v>
      </c>
      <c r="Z774" t="s">
        <v>2406</v>
      </c>
      <c r="AB774">
        <v>999</v>
      </c>
      <c r="AC774">
        <v>999</v>
      </c>
      <c r="AD774">
        <v>999</v>
      </c>
      <c r="AE774">
        <v>999</v>
      </c>
      <c r="AF774">
        <v>999</v>
      </c>
      <c r="AG774">
        <v>999</v>
      </c>
      <c r="AH774" t="s">
        <v>2407</v>
      </c>
      <c r="AI774" t="s">
        <v>1651</v>
      </c>
      <c r="AJ774" t="s">
        <v>2408</v>
      </c>
      <c r="AK774" t="s">
        <v>1631</v>
      </c>
      <c r="AL774" t="s">
        <v>2409</v>
      </c>
      <c r="AM774">
        <v>999</v>
      </c>
      <c r="AN774" t="s">
        <v>2410</v>
      </c>
      <c r="AO774" t="s">
        <v>2411</v>
      </c>
      <c r="AP774" t="s">
        <v>2412</v>
      </c>
      <c r="AQ774">
        <v>999</v>
      </c>
      <c r="AR774" t="s">
        <v>1806</v>
      </c>
      <c r="AT774" t="s">
        <v>2413</v>
      </c>
    </row>
    <row r="775" spans="2:46" ht="15">
      <c r="B775" t="s">
        <v>41</v>
      </c>
      <c r="C775">
        <v>19262</v>
      </c>
      <c r="D775" s="5">
        <v>16184</v>
      </c>
      <c r="E775" t="s">
        <v>1108</v>
      </c>
      <c r="F775">
        <v>12811</v>
      </c>
      <c r="G775" t="s">
        <v>2403</v>
      </c>
      <c r="I775">
        <v>999</v>
      </c>
      <c r="J775" t="s">
        <v>2404</v>
      </c>
      <c r="K775">
        <v>999</v>
      </c>
      <c r="L775">
        <v>999</v>
      </c>
      <c r="M775" t="s">
        <v>2405</v>
      </c>
      <c r="O775" t="s">
        <v>1802</v>
      </c>
      <c r="R775" s="6">
        <v>49</v>
      </c>
      <c r="S775" t="s">
        <v>2381</v>
      </c>
      <c r="T775" t="s">
        <v>1728</v>
      </c>
      <c r="U775" s="6">
        <f>R775-(V775-R775)</f>
        <v>37.200000000000003</v>
      </c>
      <c r="V775" s="6">
        <v>60.8</v>
      </c>
      <c r="W775">
        <v>999</v>
      </c>
      <c r="X775">
        <v>999</v>
      </c>
      <c r="Y775">
        <v>10</v>
      </c>
      <c r="Z775" t="s">
        <v>2414</v>
      </c>
      <c r="AB775">
        <v>999</v>
      </c>
      <c r="AC775">
        <v>999</v>
      </c>
      <c r="AD775">
        <v>999</v>
      </c>
      <c r="AE775">
        <v>999</v>
      </c>
      <c r="AF775">
        <v>999</v>
      </c>
      <c r="AG775">
        <v>999</v>
      </c>
      <c r="AH775" t="s">
        <v>2407</v>
      </c>
      <c r="AI775" t="s">
        <v>1651</v>
      </c>
      <c r="AJ775" t="s">
        <v>2408</v>
      </c>
      <c r="AK775" t="s">
        <v>1631</v>
      </c>
      <c r="AL775" t="s">
        <v>2409</v>
      </c>
      <c r="AM775">
        <v>999</v>
      </c>
      <c r="AN775" t="s">
        <v>2410</v>
      </c>
      <c r="AO775" t="s">
        <v>2411</v>
      </c>
      <c r="AP775" t="s">
        <v>2412</v>
      </c>
      <c r="AQ775">
        <v>999</v>
      </c>
      <c r="AR775" t="s">
        <v>2415</v>
      </c>
      <c r="AT775" t="s">
        <v>2413</v>
      </c>
    </row>
    <row r="776" spans="2:46" ht="15">
      <c r="B776" t="s">
        <v>41</v>
      </c>
      <c r="C776">
        <v>19262</v>
      </c>
      <c r="D776" s="5">
        <v>16184</v>
      </c>
      <c r="E776" t="s">
        <v>1108</v>
      </c>
      <c r="F776">
        <v>12811</v>
      </c>
      <c r="G776" t="s">
        <v>2403</v>
      </c>
      <c r="I776">
        <v>999</v>
      </c>
      <c r="J776" t="s">
        <v>2404</v>
      </c>
      <c r="K776">
        <v>999</v>
      </c>
      <c r="L776">
        <v>999</v>
      </c>
      <c r="M776" t="s">
        <v>2405</v>
      </c>
      <c r="O776" t="s">
        <v>1799</v>
      </c>
      <c r="R776" s="6">
        <v>4</v>
      </c>
      <c r="S776" t="s">
        <v>2381</v>
      </c>
      <c r="T776" t="s">
        <v>1728</v>
      </c>
      <c r="U776" s="6">
        <f>R776-(V776-R776)</f>
        <v>3.0999999999999996</v>
      </c>
      <c r="V776" s="6">
        <v>4.9000000000000004</v>
      </c>
      <c r="W776">
        <v>999</v>
      </c>
      <c r="X776">
        <v>999</v>
      </c>
      <c r="Y776">
        <v>10</v>
      </c>
      <c r="Z776" t="s">
        <v>2416</v>
      </c>
      <c r="AB776">
        <v>999</v>
      </c>
      <c r="AC776">
        <v>999</v>
      </c>
      <c r="AD776">
        <v>999</v>
      </c>
      <c r="AE776">
        <v>999</v>
      </c>
      <c r="AF776">
        <v>999</v>
      </c>
      <c r="AG776">
        <v>999</v>
      </c>
      <c r="AH776" t="s">
        <v>2407</v>
      </c>
      <c r="AI776" t="s">
        <v>1651</v>
      </c>
      <c r="AJ776" t="s">
        <v>2408</v>
      </c>
      <c r="AK776" t="s">
        <v>1631</v>
      </c>
      <c r="AL776" t="s">
        <v>2409</v>
      </c>
      <c r="AM776">
        <v>999</v>
      </c>
      <c r="AN776" t="s">
        <v>2410</v>
      </c>
      <c r="AO776" t="s">
        <v>2411</v>
      </c>
      <c r="AP776" t="s">
        <v>2412</v>
      </c>
      <c r="AQ776">
        <v>999</v>
      </c>
      <c r="AR776" t="s">
        <v>2417</v>
      </c>
      <c r="AT776" t="s">
        <v>2413</v>
      </c>
    </row>
    <row r="777" spans="2:46" ht="15">
      <c r="B777" t="s">
        <v>41</v>
      </c>
      <c r="C777">
        <v>15551</v>
      </c>
      <c r="D777">
        <v>16187</v>
      </c>
      <c r="E777" t="s">
        <v>1119</v>
      </c>
      <c r="F777">
        <v>9851</v>
      </c>
      <c r="I777" t="s">
        <v>2418</v>
      </c>
      <c r="J777" t="s">
        <v>2419</v>
      </c>
      <c r="K777">
        <v>999</v>
      </c>
      <c r="L777">
        <v>999</v>
      </c>
      <c r="M777">
        <v>999</v>
      </c>
      <c r="N777">
        <v>999</v>
      </c>
      <c r="O777" t="s">
        <v>1647</v>
      </c>
      <c r="R777">
        <f>48.3+5.5</f>
        <v>53.8</v>
      </c>
      <c r="S777" t="s">
        <v>1625</v>
      </c>
      <c r="T777" t="s">
        <v>1705</v>
      </c>
      <c r="U777">
        <v>999</v>
      </c>
      <c r="V777">
        <v>999</v>
      </c>
      <c r="W777">
        <v>999</v>
      </c>
      <c r="X777">
        <v>999</v>
      </c>
      <c r="Y777">
        <v>10</v>
      </c>
      <c r="Z777">
        <v>425</v>
      </c>
      <c r="AA777" t="s">
        <v>1606</v>
      </c>
      <c r="AB777" t="s">
        <v>1627</v>
      </c>
      <c r="AC777">
        <v>10</v>
      </c>
      <c r="AD777">
        <v>999</v>
      </c>
      <c r="AE777">
        <v>999</v>
      </c>
      <c r="AF777">
        <v>999</v>
      </c>
      <c r="AG777">
        <v>999</v>
      </c>
      <c r="AH777">
        <v>999</v>
      </c>
      <c r="AI777" t="s">
        <v>1651</v>
      </c>
      <c r="AJ777" t="s">
        <v>1608</v>
      </c>
      <c r="AK777">
        <v>999</v>
      </c>
      <c r="AL777" t="s">
        <v>1701</v>
      </c>
      <c r="AM777">
        <v>1001</v>
      </c>
      <c r="AN777" t="s">
        <v>2420</v>
      </c>
      <c r="AO777">
        <v>999</v>
      </c>
      <c r="AP777">
        <v>999</v>
      </c>
      <c r="AQ777">
        <v>999</v>
      </c>
      <c r="AR777" t="s">
        <v>2421</v>
      </c>
      <c r="AT777" t="s">
        <v>2422</v>
      </c>
    </row>
    <row r="778" spans="2:46" ht="15">
      <c r="B778" t="s">
        <v>41</v>
      </c>
      <c r="C778">
        <v>15551</v>
      </c>
      <c r="D778">
        <v>16187</v>
      </c>
      <c r="E778" t="s">
        <v>1119</v>
      </c>
      <c r="F778">
        <v>9851</v>
      </c>
      <c r="I778" t="s">
        <v>2418</v>
      </c>
      <c r="J778" t="s">
        <v>2419</v>
      </c>
      <c r="K778">
        <v>999</v>
      </c>
      <c r="L778">
        <v>999</v>
      </c>
      <c r="M778">
        <v>999</v>
      </c>
      <c r="N778">
        <v>999</v>
      </c>
      <c r="O778" t="s">
        <v>1672</v>
      </c>
      <c r="R778">
        <f>184.5+12.9</f>
        <v>197.4</v>
      </c>
      <c r="S778" t="s">
        <v>1625</v>
      </c>
      <c r="T778" t="s">
        <v>1705</v>
      </c>
      <c r="U778">
        <v>999</v>
      </c>
      <c r="V778">
        <v>999</v>
      </c>
      <c r="W778">
        <v>999</v>
      </c>
      <c r="X778">
        <v>999</v>
      </c>
      <c r="Y778">
        <v>10</v>
      </c>
      <c r="Z778">
        <v>77</v>
      </c>
      <c r="AA778" t="s">
        <v>1606</v>
      </c>
      <c r="AB778" t="s">
        <v>1627</v>
      </c>
      <c r="AC778">
        <v>10</v>
      </c>
      <c r="AD778">
        <v>999</v>
      </c>
      <c r="AE778">
        <v>999</v>
      </c>
      <c r="AF778">
        <v>999</v>
      </c>
      <c r="AG778">
        <v>999</v>
      </c>
      <c r="AH778">
        <v>999</v>
      </c>
      <c r="AI778" t="s">
        <v>1651</v>
      </c>
      <c r="AJ778" t="s">
        <v>1608</v>
      </c>
      <c r="AK778">
        <v>999</v>
      </c>
      <c r="AL778" t="s">
        <v>1701</v>
      </c>
      <c r="AM778">
        <v>999</v>
      </c>
      <c r="AN778" t="s">
        <v>2420</v>
      </c>
      <c r="AO778">
        <v>999</v>
      </c>
      <c r="AP778">
        <v>999</v>
      </c>
      <c r="AQ778">
        <v>999</v>
      </c>
      <c r="AR778" t="s">
        <v>2421</v>
      </c>
      <c r="AT778" t="s">
        <v>2423</v>
      </c>
    </row>
    <row r="779" spans="2:46" ht="15">
      <c r="B779" t="s">
        <v>41</v>
      </c>
      <c r="C779" s="6">
        <v>15570</v>
      </c>
      <c r="D779">
        <v>16189</v>
      </c>
      <c r="E779" s="6" t="s">
        <v>1133</v>
      </c>
      <c r="I779" t="s">
        <v>2424</v>
      </c>
      <c r="J779" t="s">
        <v>2425</v>
      </c>
      <c r="K779">
        <v>999</v>
      </c>
      <c r="L779" t="s">
        <v>2426</v>
      </c>
      <c r="M779" s="6">
        <v>10</v>
      </c>
      <c r="O779" t="s">
        <v>2427</v>
      </c>
      <c r="R779" s="6">
        <v>14.9</v>
      </c>
      <c r="S779" t="s">
        <v>1648</v>
      </c>
      <c r="T779" t="s">
        <v>1634</v>
      </c>
      <c r="U779">
        <v>999</v>
      </c>
      <c r="V779">
        <v>999</v>
      </c>
      <c r="W779">
        <v>999</v>
      </c>
      <c r="X779">
        <v>999</v>
      </c>
      <c r="Y779">
        <v>1</v>
      </c>
      <c r="Z779">
        <v>999</v>
      </c>
      <c r="AB779" t="s">
        <v>1627</v>
      </c>
      <c r="AC779">
        <v>1</v>
      </c>
      <c r="AD779">
        <v>999</v>
      </c>
      <c r="AE779">
        <v>999</v>
      </c>
      <c r="AF779">
        <v>999</v>
      </c>
      <c r="AG779">
        <v>999</v>
      </c>
      <c r="AH779">
        <v>999</v>
      </c>
      <c r="AI779" t="s">
        <v>1651</v>
      </c>
      <c r="AJ779" t="s">
        <v>2428</v>
      </c>
      <c r="AK779" s="6">
        <v>4</v>
      </c>
      <c r="AL779" t="s">
        <v>2429</v>
      </c>
      <c r="AM779">
        <v>999</v>
      </c>
      <c r="AN779">
        <v>999</v>
      </c>
      <c r="AO779">
        <v>999</v>
      </c>
      <c r="AP779">
        <v>999</v>
      </c>
      <c r="AQ779">
        <v>999</v>
      </c>
      <c r="AR779" t="s">
        <v>2430</v>
      </c>
    </row>
    <row r="780" spans="2:46" ht="15">
      <c r="B780" t="s">
        <v>41</v>
      </c>
      <c r="C780" s="6">
        <v>15568</v>
      </c>
      <c r="D780">
        <v>16189</v>
      </c>
      <c r="E780" s="6" t="s">
        <v>2431</v>
      </c>
      <c r="I780" t="s">
        <v>2424</v>
      </c>
      <c r="J780" t="s">
        <v>2425</v>
      </c>
      <c r="K780">
        <v>999</v>
      </c>
      <c r="L780" t="s">
        <v>2426</v>
      </c>
      <c r="M780" s="6">
        <v>8</v>
      </c>
      <c r="O780" t="s">
        <v>2427</v>
      </c>
      <c r="R780" s="6">
        <v>15.4</v>
      </c>
      <c r="S780" t="s">
        <v>1648</v>
      </c>
      <c r="T780" t="s">
        <v>1634</v>
      </c>
      <c r="U780">
        <v>999</v>
      </c>
      <c r="V780">
        <v>999</v>
      </c>
      <c r="W780">
        <v>999</v>
      </c>
      <c r="X780">
        <v>999</v>
      </c>
      <c r="Y780">
        <v>1</v>
      </c>
      <c r="Z780">
        <v>999</v>
      </c>
      <c r="AB780" t="s">
        <v>1627</v>
      </c>
      <c r="AC780">
        <v>1</v>
      </c>
      <c r="AD780">
        <v>999</v>
      </c>
      <c r="AE780">
        <v>999</v>
      </c>
      <c r="AF780">
        <v>999</v>
      </c>
      <c r="AG780">
        <v>999</v>
      </c>
      <c r="AH780">
        <v>999</v>
      </c>
      <c r="AI780" t="s">
        <v>1651</v>
      </c>
      <c r="AJ780" t="s">
        <v>2428</v>
      </c>
      <c r="AK780" s="6">
        <v>9</v>
      </c>
      <c r="AL780" t="s">
        <v>2429</v>
      </c>
      <c r="AM780">
        <v>999</v>
      </c>
      <c r="AN780">
        <v>999</v>
      </c>
      <c r="AO780">
        <v>999</v>
      </c>
      <c r="AP780">
        <v>999</v>
      </c>
      <c r="AQ780">
        <v>999</v>
      </c>
      <c r="AR780" t="s">
        <v>2430</v>
      </c>
    </row>
    <row r="781" spans="2:46" ht="15">
      <c r="B781" t="s">
        <v>41</v>
      </c>
      <c r="C781" s="6">
        <v>15573</v>
      </c>
      <c r="D781">
        <v>16189</v>
      </c>
      <c r="E781" s="6" t="s">
        <v>2432</v>
      </c>
      <c r="I781" t="s">
        <v>2424</v>
      </c>
      <c r="J781" t="s">
        <v>2425</v>
      </c>
      <c r="K781">
        <v>999</v>
      </c>
      <c r="L781" t="s">
        <v>2426</v>
      </c>
      <c r="M781" s="6">
        <v>15</v>
      </c>
      <c r="O781" t="s">
        <v>2427</v>
      </c>
      <c r="R781" s="6">
        <v>20.2</v>
      </c>
      <c r="S781" t="s">
        <v>1648</v>
      </c>
      <c r="T781" t="s">
        <v>1634</v>
      </c>
      <c r="U781">
        <v>999</v>
      </c>
      <c r="V781">
        <v>999</v>
      </c>
      <c r="W781">
        <v>999</v>
      </c>
      <c r="X781">
        <v>999</v>
      </c>
      <c r="Y781">
        <v>1</v>
      </c>
      <c r="Z781">
        <v>999</v>
      </c>
      <c r="AB781" t="s">
        <v>1627</v>
      </c>
      <c r="AC781">
        <v>1</v>
      </c>
      <c r="AD781">
        <v>999</v>
      </c>
      <c r="AE781">
        <v>999</v>
      </c>
      <c r="AF781">
        <v>999</v>
      </c>
      <c r="AG781">
        <v>999</v>
      </c>
      <c r="AH781">
        <v>999</v>
      </c>
      <c r="AI781" t="s">
        <v>1651</v>
      </c>
      <c r="AJ781" t="s">
        <v>2428</v>
      </c>
      <c r="AK781" s="6">
        <v>10</v>
      </c>
      <c r="AL781" t="s">
        <v>2429</v>
      </c>
      <c r="AM781">
        <v>999</v>
      </c>
      <c r="AN781">
        <v>999</v>
      </c>
      <c r="AO781">
        <v>999</v>
      </c>
      <c r="AP781">
        <v>999</v>
      </c>
      <c r="AQ781">
        <v>999</v>
      </c>
      <c r="AR781" t="s">
        <v>2430</v>
      </c>
    </row>
    <row r="782" spans="2:46" ht="15">
      <c r="B782" t="s">
        <v>41</v>
      </c>
      <c r="C782" s="6">
        <v>15567</v>
      </c>
      <c r="D782">
        <v>16189</v>
      </c>
      <c r="E782" s="6" t="s">
        <v>2431</v>
      </c>
      <c r="I782" t="s">
        <v>2424</v>
      </c>
      <c r="J782" t="s">
        <v>2425</v>
      </c>
      <c r="K782">
        <v>999</v>
      </c>
      <c r="L782" t="s">
        <v>2426</v>
      </c>
      <c r="M782" s="6">
        <v>7</v>
      </c>
      <c r="O782" t="s">
        <v>2427</v>
      </c>
      <c r="R782" s="6">
        <v>21.6</v>
      </c>
      <c r="S782" t="s">
        <v>1648</v>
      </c>
      <c r="T782" t="s">
        <v>1634</v>
      </c>
      <c r="U782">
        <v>999</v>
      </c>
      <c r="V782">
        <v>999</v>
      </c>
      <c r="W782">
        <v>999</v>
      </c>
      <c r="X782">
        <v>999</v>
      </c>
      <c r="Y782">
        <v>1</v>
      </c>
      <c r="Z782">
        <v>999</v>
      </c>
      <c r="AB782" t="s">
        <v>1627</v>
      </c>
      <c r="AC782">
        <v>1</v>
      </c>
      <c r="AD782">
        <v>999</v>
      </c>
      <c r="AE782">
        <v>999</v>
      </c>
      <c r="AF782">
        <v>999</v>
      </c>
      <c r="AG782">
        <v>999</v>
      </c>
      <c r="AH782">
        <v>999</v>
      </c>
      <c r="AI782" t="s">
        <v>1651</v>
      </c>
      <c r="AJ782" t="s">
        <v>2428</v>
      </c>
      <c r="AK782" s="6">
        <v>11</v>
      </c>
      <c r="AL782" t="s">
        <v>2429</v>
      </c>
      <c r="AM782">
        <v>999</v>
      </c>
      <c r="AN782">
        <v>999</v>
      </c>
      <c r="AO782">
        <v>999</v>
      </c>
      <c r="AP782">
        <v>999</v>
      </c>
      <c r="AQ782">
        <v>999</v>
      </c>
      <c r="AR782" t="s">
        <v>2430</v>
      </c>
    </row>
    <row r="783" spans="2:46" ht="15">
      <c r="B783" t="s">
        <v>41</v>
      </c>
      <c r="C783" s="6">
        <v>15572</v>
      </c>
      <c r="D783">
        <v>16189</v>
      </c>
      <c r="E783" s="6" t="s">
        <v>1134</v>
      </c>
      <c r="I783" t="s">
        <v>2424</v>
      </c>
      <c r="J783" t="s">
        <v>2425</v>
      </c>
      <c r="K783">
        <v>999</v>
      </c>
      <c r="L783" t="s">
        <v>2426</v>
      </c>
      <c r="M783" s="6">
        <v>14</v>
      </c>
      <c r="O783" t="s">
        <v>2427</v>
      </c>
      <c r="R783" s="6">
        <v>25.1</v>
      </c>
      <c r="S783" t="s">
        <v>1648</v>
      </c>
      <c r="T783" t="s">
        <v>1634</v>
      </c>
      <c r="U783">
        <v>999</v>
      </c>
      <c r="V783">
        <v>999</v>
      </c>
      <c r="W783">
        <v>999</v>
      </c>
      <c r="X783">
        <v>999</v>
      </c>
      <c r="Y783">
        <v>1</v>
      </c>
      <c r="Z783">
        <v>999</v>
      </c>
      <c r="AB783" t="s">
        <v>1627</v>
      </c>
      <c r="AC783">
        <v>1</v>
      </c>
      <c r="AD783">
        <v>999</v>
      </c>
      <c r="AE783">
        <v>999</v>
      </c>
      <c r="AF783">
        <v>999</v>
      </c>
      <c r="AG783">
        <v>999</v>
      </c>
      <c r="AH783">
        <v>999</v>
      </c>
      <c r="AI783" t="s">
        <v>1651</v>
      </c>
      <c r="AJ783" t="s">
        <v>2428</v>
      </c>
      <c r="AK783" s="6">
        <v>11</v>
      </c>
      <c r="AL783" t="s">
        <v>2429</v>
      </c>
      <c r="AM783">
        <v>999</v>
      </c>
      <c r="AN783">
        <v>999</v>
      </c>
      <c r="AO783">
        <v>999</v>
      </c>
      <c r="AP783">
        <v>999</v>
      </c>
      <c r="AQ783">
        <v>999</v>
      </c>
      <c r="AR783" t="s">
        <v>2430</v>
      </c>
    </row>
    <row r="784" spans="2:46" ht="15">
      <c r="B784" t="s">
        <v>41</v>
      </c>
      <c r="C784" s="6">
        <v>15575</v>
      </c>
      <c r="D784">
        <v>16189</v>
      </c>
      <c r="E784" s="6" t="s">
        <v>1134</v>
      </c>
      <c r="I784" t="s">
        <v>2424</v>
      </c>
      <c r="J784" t="s">
        <v>2425</v>
      </c>
      <c r="K784">
        <v>999</v>
      </c>
      <c r="L784" t="s">
        <v>2426</v>
      </c>
      <c r="M784" s="6">
        <v>27</v>
      </c>
      <c r="O784" t="s">
        <v>2427</v>
      </c>
      <c r="R784" s="6">
        <v>33.1</v>
      </c>
      <c r="S784" t="s">
        <v>1648</v>
      </c>
      <c r="T784" t="s">
        <v>1634</v>
      </c>
      <c r="U784">
        <v>999</v>
      </c>
      <c r="V784">
        <v>999</v>
      </c>
      <c r="W784">
        <v>999</v>
      </c>
      <c r="X784">
        <v>999</v>
      </c>
      <c r="Y784">
        <v>1</v>
      </c>
      <c r="Z784">
        <v>999</v>
      </c>
      <c r="AB784" t="s">
        <v>1627</v>
      </c>
      <c r="AC784">
        <v>1</v>
      </c>
      <c r="AD784">
        <v>999</v>
      </c>
      <c r="AE784">
        <v>999</v>
      </c>
      <c r="AF784">
        <v>999</v>
      </c>
      <c r="AG784">
        <v>999</v>
      </c>
      <c r="AH784">
        <v>999</v>
      </c>
      <c r="AI784" t="s">
        <v>1651</v>
      </c>
      <c r="AJ784" t="s">
        <v>2428</v>
      </c>
      <c r="AK784" s="6">
        <v>13</v>
      </c>
      <c r="AL784" t="s">
        <v>2429</v>
      </c>
      <c r="AM784">
        <v>999</v>
      </c>
      <c r="AN784">
        <v>999</v>
      </c>
      <c r="AO784">
        <v>999</v>
      </c>
      <c r="AP784">
        <v>999</v>
      </c>
      <c r="AQ784">
        <v>999</v>
      </c>
      <c r="AR784" t="s">
        <v>2430</v>
      </c>
    </row>
    <row r="785" spans="2:44" ht="15">
      <c r="B785" t="s">
        <v>41</v>
      </c>
      <c r="C785" s="6">
        <v>15571</v>
      </c>
      <c r="D785">
        <v>16189</v>
      </c>
      <c r="E785" s="6" t="s">
        <v>1132</v>
      </c>
      <c r="I785" t="s">
        <v>2424</v>
      </c>
      <c r="J785" t="s">
        <v>2425</v>
      </c>
      <c r="K785">
        <v>999</v>
      </c>
      <c r="L785" t="s">
        <v>2426</v>
      </c>
      <c r="M785" s="6">
        <v>12</v>
      </c>
      <c r="O785" t="s">
        <v>2427</v>
      </c>
      <c r="R785" s="6">
        <v>34.299999999999997</v>
      </c>
      <c r="S785" t="s">
        <v>1648</v>
      </c>
      <c r="T785" t="s">
        <v>1634</v>
      </c>
      <c r="U785">
        <v>999</v>
      </c>
      <c r="V785">
        <v>999</v>
      </c>
      <c r="W785">
        <v>999</v>
      </c>
      <c r="X785">
        <v>999</v>
      </c>
      <c r="Y785">
        <v>1</v>
      </c>
      <c r="Z785">
        <v>999</v>
      </c>
      <c r="AB785" t="s">
        <v>1627</v>
      </c>
      <c r="AC785">
        <v>1</v>
      </c>
      <c r="AD785">
        <v>999</v>
      </c>
      <c r="AE785">
        <v>999</v>
      </c>
      <c r="AF785">
        <v>999</v>
      </c>
      <c r="AG785">
        <v>999</v>
      </c>
      <c r="AH785">
        <v>999</v>
      </c>
      <c r="AI785" t="s">
        <v>1651</v>
      </c>
      <c r="AJ785" t="s">
        <v>2428</v>
      </c>
      <c r="AK785" s="6">
        <v>11</v>
      </c>
      <c r="AL785" t="s">
        <v>2429</v>
      </c>
      <c r="AM785">
        <v>999</v>
      </c>
      <c r="AN785">
        <v>999</v>
      </c>
      <c r="AO785">
        <v>999</v>
      </c>
      <c r="AP785">
        <v>999</v>
      </c>
      <c r="AQ785">
        <v>999</v>
      </c>
      <c r="AR785" t="s">
        <v>2430</v>
      </c>
    </row>
    <row r="786" spans="2:44" ht="15">
      <c r="B786" t="s">
        <v>41</v>
      </c>
      <c r="C786" s="6">
        <v>15569</v>
      </c>
      <c r="D786">
        <v>16189</v>
      </c>
      <c r="E786" s="6" t="s">
        <v>1132</v>
      </c>
      <c r="I786" t="s">
        <v>2424</v>
      </c>
      <c r="J786" t="s">
        <v>2425</v>
      </c>
      <c r="K786">
        <v>999</v>
      </c>
      <c r="L786" t="s">
        <v>2426</v>
      </c>
      <c r="M786" s="6">
        <v>9</v>
      </c>
      <c r="O786" t="s">
        <v>2427</v>
      </c>
      <c r="R786" s="6">
        <v>35.799999999999997</v>
      </c>
      <c r="S786" t="s">
        <v>1648</v>
      </c>
      <c r="T786" t="s">
        <v>1634</v>
      </c>
      <c r="U786">
        <v>999</v>
      </c>
      <c r="V786">
        <v>999</v>
      </c>
      <c r="W786">
        <v>999</v>
      </c>
      <c r="X786">
        <v>999</v>
      </c>
      <c r="Y786">
        <v>1</v>
      </c>
      <c r="Z786">
        <v>999</v>
      </c>
      <c r="AB786" t="s">
        <v>1627</v>
      </c>
      <c r="AC786">
        <v>1</v>
      </c>
      <c r="AD786">
        <v>999</v>
      </c>
      <c r="AE786">
        <v>999</v>
      </c>
      <c r="AF786">
        <v>999</v>
      </c>
      <c r="AG786">
        <v>999</v>
      </c>
      <c r="AH786">
        <v>999</v>
      </c>
      <c r="AI786" t="s">
        <v>1651</v>
      </c>
      <c r="AJ786" t="s">
        <v>2428</v>
      </c>
      <c r="AK786" s="6">
        <v>11</v>
      </c>
      <c r="AL786" t="s">
        <v>2429</v>
      </c>
      <c r="AM786">
        <v>999</v>
      </c>
      <c r="AN786">
        <v>999</v>
      </c>
      <c r="AO786">
        <v>999</v>
      </c>
      <c r="AP786">
        <v>999</v>
      </c>
      <c r="AQ786">
        <v>999</v>
      </c>
      <c r="AR786" t="s">
        <v>2430</v>
      </c>
    </row>
    <row r="787" spans="2:44" ht="15">
      <c r="B787" t="s">
        <v>41</v>
      </c>
      <c r="C787" s="6">
        <v>15576</v>
      </c>
      <c r="D787">
        <v>16189</v>
      </c>
      <c r="E787" s="6" t="s">
        <v>2432</v>
      </c>
      <c r="I787" t="s">
        <v>2424</v>
      </c>
      <c r="J787" t="s">
        <v>2425</v>
      </c>
      <c r="K787">
        <v>999</v>
      </c>
      <c r="L787" t="s">
        <v>2426</v>
      </c>
      <c r="M787" s="6">
        <v>40</v>
      </c>
      <c r="O787" t="s">
        <v>2427</v>
      </c>
      <c r="R787" s="6">
        <v>51.5</v>
      </c>
      <c r="S787" t="s">
        <v>1648</v>
      </c>
      <c r="T787" t="s">
        <v>1634</v>
      </c>
      <c r="U787">
        <v>999</v>
      </c>
      <c r="V787">
        <v>999</v>
      </c>
      <c r="W787">
        <v>999</v>
      </c>
      <c r="X787">
        <v>999</v>
      </c>
      <c r="Y787">
        <v>1</v>
      </c>
      <c r="Z787">
        <v>999</v>
      </c>
      <c r="AB787" t="s">
        <v>1627</v>
      </c>
      <c r="AC787">
        <v>1</v>
      </c>
      <c r="AD787">
        <v>999</v>
      </c>
      <c r="AE787">
        <v>999</v>
      </c>
      <c r="AF787">
        <v>999</v>
      </c>
      <c r="AG787">
        <v>999</v>
      </c>
      <c r="AH787">
        <v>999</v>
      </c>
      <c r="AI787" t="s">
        <v>1651</v>
      </c>
      <c r="AJ787" t="s">
        <v>2428</v>
      </c>
      <c r="AK787" s="6">
        <v>13</v>
      </c>
      <c r="AL787" t="s">
        <v>2429</v>
      </c>
      <c r="AM787">
        <v>999</v>
      </c>
      <c r="AN787">
        <v>999</v>
      </c>
      <c r="AO787">
        <v>999</v>
      </c>
      <c r="AP787">
        <v>999</v>
      </c>
      <c r="AQ787">
        <v>999</v>
      </c>
      <c r="AR787" t="s">
        <v>2430</v>
      </c>
    </row>
    <row r="788" spans="2:44" ht="15">
      <c r="B788" t="s">
        <v>41</v>
      </c>
      <c r="C788" s="6">
        <v>15574</v>
      </c>
      <c r="D788">
        <v>16189</v>
      </c>
      <c r="E788" s="6" t="s">
        <v>1132</v>
      </c>
      <c r="I788" t="s">
        <v>2424</v>
      </c>
      <c r="J788" t="s">
        <v>2425</v>
      </c>
      <c r="K788">
        <v>999</v>
      </c>
      <c r="L788" t="s">
        <v>2426</v>
      </c>
      <c r="M788" s="6">
        <v>24</v>
      </c>
      <c r="O788" t="s">
        <v>2427</v>
      </c>
      <c r="R788" s="6">
        <v>69</v>
      </c>
      <c r="S788" t="s">
        <v>1648</v>
      </c>
      <c r="T788" t="s">
        <v>1634</v>
      </c>
      <c r="U788">
        <v>999</v>
      </c>
      <c r="V788">
        <v>999</v>
      </c>
      <c r="W788">
        <v>999</v>
      </c>
      <c r="X788">
        <v>999</v>
      </c>
      <c r="Y788">
        <v>1</v>
      </c>
      <c r="Z788">
        <v>999</v>
      </c>
      <c r="AB788" t="s">
        <v>1627</v>
      </c>
      <c r="AC788">
        <v>1</v>
      </c>
      <c r="AD788">
        <v>999</v>
      </c>
      <c r="AE788">
        <v>999</v>
      </c>
      <c r="AF788">
        <v>999</v>
      </c>
      <c r="AG788">
        <v>999</v>
      </c>
      <c r="AH788">
        <v>999</v>
      </c>
      <c r="AI788" t="s">
        <v>1651</v>
      </c>
      <c r="AJ788" t="s">
        <v>2428</v>
      </c>
      <c r="AK788" s="6">
        <v>15</v>
      </c>
      <c r="AL788" t="s">
        <v>2429</v>
      </c>
      <c r="AM788">
        <v>999</v>
      </c>
      <c r="AN788">
        <v>999</v>
      </c>
      <c r="AO788">
        <v>999</v>
      </c>
      <c r="AP788">
        <v>999</v>
      </c>
      <c r="AQ788">
        <v>999</v>
      </c>
      <c r="AR788" t="s">
        <v>2430</v>
      </c>
    </row>
    <row r="789" spans="2:44" ht="15">
      <c r="B789" t="s">
        <v>41</v>
      </c>
      <c r="C789" s="6">
        <v>15577</v>
      </c>
      <c r="D789">
        <v>16189</v>
      </c>
      <c r="E789" s="6" t="s">
        <v>2433</v>
      </c>
      <c r="I789" t="s">
        <v>2424</v>
      </c>
      <c r="J789" t="s">
        <v>2434</v>
      </c>
      <c r="K789">
        <v>999</v>
      </c>
      <c r="L789" t="s">
        <v>2426</v>
      </c>
      <c r="M789" s="6">
        <v>8</v>
      </c>
      <c r="O789" t="s">
        <v>2427</v>
      </c>
      <c r="R789" s="6">
        <v>14.3</v>
      </c>
      <c r="S789" t="s">
        <v>1648</v>
      </c>
      <c r="T789" t="s">
        <v>1634</v>
      </c>
      <c r="U789">
        <v>999</v>
      </c>
      <c r="V789">
        <v>999</v>
      </c>
      <c r="W789">
        <v>999</v>
      </c>
      <c r="X789">
        <v>999</v>
      </c>
      <c r="Y789">
        <v>1</v>
      </c>
      <c r="Z789">
        <v>999</v>
      </c>
      <c r="AB789" t="s">
        <v>1627</v>
      </c>
      <c r="AC789">
        <v>1</v>
      </c>
      <c r="AD789">
        <v>999</v>
      </c>
      <c r="AE789">
        <v>999</v>
      </c>
      <c r="AF789">
        <v>999</v>
      </c>
      <c r="AG789">
        <v>999</v>
      </c>
      <c r="AH789">
        <v>999</v>
      </c>
      <c r="AI789" t="s">
        <v>1651</v>
      </c>
      <c r="AJ789" t="s">
        <v>2435</v>
      </c>
      <c r="AK789" s="6">
        <v>10</v>
      </c>
      <c r="AL789" t="s">
        <v>2436</v>
      </c>
      <c r="AM789" t="s">
        <v>2437</v>
      </c>
      <c r="AN789" t="s">
        <v>2438</v>
      </c>
      <c r="AO789" t="s">
        <v>2439</v>
      </c>
      <c r="AP789">
        <v>999</v>
      </c>
      <c r="AQ789">
        <v>999</v>
      </c>
      <c r="AR789" t="s">
        <v>2440</v>
      </c>
    </row>
    <row r="790" spans="2:44" ht="15">
      <c r="B790" t="s">
        <v>41</v>
      </c>
      <c r="C790" s="6">
        <v>15580</v>
      </c>
      <c r="D790">
        <v>16189</v>
      </c>
      <c r="E790" s="6" t="s">
        <v>1138</v>
      </c>
      <c r="I790" t="s">
        <v>2424</v>
      </c>
      <c r="J790" t="s">
        <v>2434</v>
      </c>
      <c r="K790">
        <v>999</v>
      </c>
      <c r="L790" t="s">
        <v>2426</v>
      </c>
      <c r="M790" s="6">
        <v>15</v>
      </c>
      <c r="O790" t="s">
        <v>2427</v>
      </c>
      <c r="R790" s="6">
        <v>33.9</v>
      </c>
      <c r="S790" t="s">
        <v>1648</v>
      </c>
      <c r="T790" t="s">
        <v>1634</v>
      </c>
      <c r="U790">
        <v>999</v>
      </c>
      <c r="V790">
        <v>999</v>
      </c>
      <c r="W790">
        <v>999</v>
      </c>
      <c r="X790">
        <v>999</v>
      </c>
      <c r="Y790">
        <v>1</v>
      </c>
      <c r="Z790">
        <v>999</v>
      </c>
      <c r="AB790" t="s">
        <v>1627</v>
      </c>
      <c r="AC790">
        <v>1</v>
      </c>
      <c r="AD790">
        <v>999</v>
      </c>
      <c r="AE790">
        <v>999</v>
      </c>
      <c r="AF790">
        <v>999</v>
      </c>
      <c r="AG790">
        <v>999</v>
      </c>
      <c r="AH790">
        <v>999</v>
      </c>
      <c r="AI790" t="s">
        <v>1651</v>
      </c>
      <c r="AJ790" t="s">
        <v>2435</v>
      </c>
      <c r="AK790" s="6">
        <v>13</v>
      </c>
      <c r="AL790" t="s">
        <v>2436</v>
      </c>
      <c r="AM790" t="s">
        <v>2437</v>
      </c>
      <c r="AN790" t="s">
        <v>2438</v>
      </c>
      <c r="AO790" t="s">
        <v>2439</v>
      </c>
      <c r="AP790">
        <v>999</v>
      </c>
      <c r="AQ790">
        <v>999</v>
      </c>
      <c r="AR790" t="s">
        <v>2441</v>
      </c>
    </row>
    <row r="791" spans="2:44" ht="15">
      <c r="B791" t="s">
        <v>41</v>
      </c>
      <c r="C791" s="6">
        <v>15578</v>
      </c>
      <c r="D791">
        <v>16189</v>
      </c>
      <c r="E791" s="6" t="s">
        <v>1137</v>
      </c>
      <c r="I791" t="s">
        <v>2424</v>
      </c>
      <c r="J791" t="s">
        <v>2434</v>
      </c>
      <c r="K791">
        <v>999</v>
      </c>
      <c r="L791" t="s">
        <v>2426</v>
      </c>
      <c r="M791" s="6">
        <v>13</v>
      </c>
      <c r="O791" t="s">
        <v>2427</v>
      </c>
      <c r="R791" s="6">
        <v>38.6</v>
      </c>
      <c r="S791" t="s">
        <v>1648</v>
      </c>
      <c r="T791" t="s">
        <v>1634</v>
      </c>
      <c r="U791">
        <v>999</v>
      </c>
      <c r="V791">
        <v>999</v>
      </c>
      <c r="W791">
        <v>999</v>
      </c>
      <c r="X791">
        <v>999</v>
      </c>
      <c r="Y791">
        <v>1</v>
      </c>
      <c r="Z791">
        <v>999</v>
      </c>
      <c r="AB791" t="s">
        <v>1627</v>
      </c>
      <c r="AC791">
        <v>1</v>
      </c>
      <c r="AD791">
        <v>999</v>
      </c>
      <c r="AE791">
        <v>999</v>
      </c>
      <c r="AF791">
        <v>999</v>
      </c>
      <c r="AG791">
        <v>999</v>
      </c>
      <c r="AH791">
        <v>999</v>
      </c>
      <c r="AI791" t="s">
        <v>1651</v>
      </c>
      <c r="AJ791" t="s">
        <v>2435</v>
      </c>
      <c r="AK791" s="6">
        <v>10</v>
      </c>
      <c r="AL791" t="s">
        <v>2436</v>
      </c>
      <c r="AM791" t="s">
        <v>2437</v>
      </c>
      <c r="AN791" t="s">
        <v>2438</v>
      </c>
      <c r="AO791" t="s">
        <v>2439</v>
      </c>
      <c r="AP791">
        <v>999</v>
      </c>
      <c r="AQ791">
        <v>999</v>
      </c>
      <c r="AR791" t="s">
        <v>2442</v>
      </c>
    </row>
    <row r="792" spans="2:44" ht="15">
      <c r="B792" t="s">
        <v>41</v>
      </c>
      <c r="C792" s="6">
        <v>15578</v>
      </c>
      <c r="D792">
        <v>16189</v>
      </c>
      <c r="E792" s="6" t="s">
        <v>1138</v>
      </c>
      <c r="I792" t="s">
        <v>2424</v>
      </c>
      <c r="J792" t="s">
        <v>2434</v>
      </c>
      <c r="K792">
        <v>999</v>
      </c>
      <c r="L792" t="s">
        <v>2426</v>
      </c>
      <c r="M792" s="6">
        <v>13</v>
      </c>
      <c r="O792" t="s">
        <v>2427</v>
      </c>
      <c r="R792" s="6">
        <v>43.6</v>
      </c>
      <c r="S792" t="s">
        <v>1648</v>
      </c>
      <c r="T792" t="s">
        <v>1634</v>
      </c>
      <c r="U792">
        <v>999</v>
      </c>
      <c r="V792">
        <v>999</v>
      </c>
      <c r="W792">
        <v>999</v>
      </c>
      <c r="X792">
        <v>999</v>
      </c>
      <c r="Y792">
        <v>1</v>
      </c>
      <c r="Z792">
        <v>999</v>
      </c>
      <c r="AB792" t="s">
        <v>1627</v>
      </c>
      <c r="AC792">
        <v>1</v>
      </c>
      <c r="AD792">
        <v>999</v>
      </c>
      <c r="AE792">
        <v>999</v>
      </c>
      <c r="AF792">
        <v>999</v>
      </c>
      <c r="AG792">
        <v>999</v>
      </c>
      <c r="AH792">
        <v>999</v>
      </c>
      <c r="AI792" t="s">
        <v>1651</v>
      </c>
      <c r="AJ792" t="s">
        <v>2435</v>
      </c>
      <c r="AK792" s="6">
        <v>12</v>
      </c>
      <c r="AL792" t="s">
        <v>2436</v>
      </c>
      <c r="AM792" t="s">
        <v>2437</v>
      </c>
      <c r="AN792" t="s">
        <v>2438</v>
      </c>
      <c r="AO792" t="s">
        <v>2439</v>
      </c>
      <c r="AP792">
        <v>999</v>
      </c>
      <c r="AQ792">
        <v>999</v>
      </c>
      <c r="AR792" t="s">
        <v>2443</v>
      </c>
    </row>
    <row r="793" spans="2:44" ht="15">
      <c r="B793" t="s">
        <v>41</v>
      </c>
      <c r="C793" s="6">
        <v>15581</v>
      </c>
      <c r="D793">
        <v>16189</v>
      </c>
      <c r="E793" s="6" t="s">
        <v>1137</v>
      </c>
      <c r="I793" t="s">
        <v>2424</v>
      </c>
      <c r="J793" t="s">
        <v>2434</v>
      </c>
      <c r="K793">
        <v>999</v>
      </c>
      <c r="L793" t="s">
        <v>2426</v>
      </c>
      <c r="M793" s="6">
        <v>20</v>
      </c>
      <c r="O793" t="s">
        <v>2427</v>
      </c>
      <c r="R793" s="6">
        <v>61.8</v>
      </c>
      <c r="S793" t="s">
        <v>1648</v>
      </c>
      <c r="T793" t="s">
        <v>1634</v>
      </c>
      <c r="U793">
        <v>999</v>
      </c>
      <c r="V793">
        <v>999</v>
      </c>
      <c r="W793">
        <v>999</v>
      </c>
      <c r="X793">
        <v>999</v>
      </c>
      <c r="Y793">
        <v>1</v>
      </c>
      <c r="Z793">
        <v>999</v>
      </c>
      <c r="AB793" t="s">
        <v>1627</v>
      </c>
      <c r="AC793">
        <v>1</v>
      </c>
      <c r="AD793">
        <v>999</v>
      </c>
      <c r="AE793">
        <v>999</v>
      </c>
      <c r="AF793">
        <v>999</v>
      </c>
      <c r="AG793">
        <v>999</v>
      </c>
      <c r="AH793">
        <v>999</v>
      </c>
      <c r="AI793" t="s">
        <v>1651</v>
      </c>
      <c r="AJ793" t="s">
        <v>2435</v>
      </c>
      <c r="AK793" s="6">
        <v>17</v>
      </c>
      <c r="AL793" t="s">
        <v>2436</v>
      </c>
      <c r="AM793" t="s">
        <v>2437</v>
      </c>
      <c r="AN793" t="s">
        <v>2438</v>
      </c>
      <c r="AO793" t="s">
        <v>2439</v>
      </c>
      <c r="AP793">
        <v>999</v>
      </c>
      <c r="AQ793">
        <v>999</v>
      </c>
      <c r="AR793" t="s">
        <v>2444</v>
      </c>
    </row>
    <row r="794" spans="2:44" ht="15">
      <c r="B794" t="s">
        <v>41</v>
      </c>
      <c r="C794" s="6">
        <v>15582</v>
      </c>
      <c r="D794">
        <v>16189</v>
      </c>
      <c r="E794" s="6" t="s">
        <v>1137</v>
      </c>
      <c r="I794" t="s">
        <v>2424</v>
      </c>
      <c r="J794" t="s">
        <v>2434</v>
      </c>
      <c r="K794">
        <v>999</v>
      </c>
      <c r="L794" t="s">
        <v>2426</v>
      </c>
      <c r="M794" s="6">
        <v>27</v>
      </c>
      <c r="O794" t="s">
        <v>2427</v>
      </c>
      <c r="R794" s="6">
        <v>70.3</v>
      </c>
      <c r="S794" t="s">
        <v>1648</v>
      </c>
      <c r="T794" t="s">
        <v>1634</v>
      </c>
      <c r="U794">
        <v>999</v>
      </c>
      <c r="V794">
        <v>999</v>
      </c>
      <c r="W794">
        <v>999</v>
      </c>
      <c r="X794">
        <v>999</v>
      </c>
      <c r="Y794">
        <v>1</v>
      </c>
      <c r="Z794">
        <v>999</v>
      </c>
      <c r="AB794" t="s">
        <v>1627</v>
      </c>
      <c r="AC794">
        <v>1</v>
      </c>
      <c r="AD794">
        <v>999</v>
      </c>
      <c r="AE794">
        <v>999</v>
      </c>
      <c r="AF794">
        <v>999</v>
      </c>
      <c r="AG794">
        <v>999</v>
      </c>
      <c r="AH794">
        <v>999</v>
      </c>
      <c r="AI794" t="s">
        <v>1651</v>
      </c>
      <c r="AJ794" t="s">
        <v>2435</v>
      </c>
      <c r="AK794" s="6">
        <v>17</v>
      </c>
      <c r="AL794" t="s">
        <v>2436</v>
      </c>
      <c r="AM794" t="s">
        <v>2437</v>
      </c>
      <c r="AN794" t="s">
        <v>2438</v>
      </c>
      <c r="AO794" t="s">
        <v>2439</v>
      </c>
      <c r="AP794">
        <v>999</v>
      </c>
      <c r="AQ794">
        <v>999</v>
      </c>
      <c r="AR794" t="s">
        <v>2445</v>
      </c>
    </row>
    <row r="795" spans="2:44" ht="15">
      <c r="B795" t="s">
        <v>41</v>
      </c>
      <c r="C795" s="6">
        <v>15583</v>
      </c>
      <c r="D795">
        <v>16189</v>
      </c>
      <c r="E795" s="6" t="s">
        <v>1138</v>
      </c>
      <c r="I795" t="s">
        <v>2424</v>
      </c>
      <c r="J795" t="s">
        <v>2434</v>
      </c>
      <c r="K795">
        <v>999</v>
      </c>
      <c r="L795" t="s">
        <v>2426</v>
      </c>
      <c r="M795" s="6">
        <v>30</v>
      </c>
      <c r="O795" t="s">
        <v>2427</v>
      </c>
      <c r="R795" s="6">
        <v>78.599999999999994</v>
      </c>
      <c r="S795" t="s">
        <v>1648</v>
      </c>
      <c r="T795" t="s">
        <v>1634</v>
      </c>
      <c r="U795">
        <v>999</v>
      </c>
      <c r="V795">
        <v>999</v>
      </c>
      <c r="W795">
        <v>999</v>
      </c>
      <c r="X795">
        <v>999</v>
      </c>
      <c r="Y795">
        <v>1</v>
      </c>
      <c r="Z795">
        <v>999</v>
      </c>
      <c r="AB795" t="s">
        <v>1627</v>
      </c>
      <c r="AC795">
        <v>1</v>
      </c>
      <c r="AD795">
        <v>999</v>
      </c>
      <c r="AE795">
        <v>999</v>
      </c>
      <c r="AF795">
        <v>999</v>
      </c>
      <c r="AG795">
        <v>999</v>
      </c>
      <c r="AH795">
        <v>999</v>
      </c>
      <c r="AI795" t="s">
        <v>1651</v>
      </c>
      <c r="AJ795" t="s">
        <v>2435</v>
      </c>
      <c r="AK795" s="6">
        <v>18</v>
      </c>
      <c r="AL795" t="s">
        <v>2436</v>
      </c>
      <c r="AM795" t="s">
        <v>2437</v>
      </c>
      <c r="AN795" t="s">
        <v>2438</v>
      </c>
      <c r="AO795" t="s">
        <v>2439</v>
      </c>
      <c r="AP795">
        <v>999</v>
      </c>
      <c r="AQ795">
        <v>999</v>
      </c>
      <c r="AR795" t="s">
        <v>2446</v>
      </c>
    </row>
    <row r="796" spans="2:44" ht="15">
      <c r="B796" t="s">
        <v>41</v>
      </c>
      <c r="C796">
        <v>17107</v>
      </c>
      <c r="D796" s="5">
        <v>16216</v>
      </c>
      <c r="E796" t="s">
        <v>2013</v>
      </c>
      <c r="F796">
        <v>11492</v>
      </c>
      <c r="I796" t="s">
        <v>2014</v>
      </c>
      <c r="J796" t="s">
        <v>1847</v>
      </c>
      <c r="L796">
        <v>2004</v>
      </c>
      <c r="M796">
        <v>7</v>
      </c>
      <c r="O796" t="s">
        <v>1856</v>
      </c>
      <c r="R796">
        <v>18</v>
      </c>
      <c r="S796" t="s">
        <v>1625</v>
      </c>
      <c r="T796" t="s">
        <v>1605</v>
      </c>
      <c r="U796">
        <v>999</v>
      </c>
      <c r="V796">
        <v>999</v>
      </c>
      <c r="W796">
        <v>0.8</v>
      </c>
      <c r="X796">
        <v>999</v>
      </c>
      <c r="Y796">
        <v>8</v>
      </c>
      <c r="Z796">
        <f>4722+278</f>
        <v>5000</v>
      </c>
      <c r="AB796" t="s">
        <v>1627</v>
      </c>
      <c r="AC796">
        <v>0</v>
      </c>
      <c r="AD796" t="s">
        <v>1617</v>
      </c>
      <c r="AE796">
        <v>0</v>
      </c>
      <c r="AF796" t="s">
        <v>1666</v>
      </c>
      <c r="AG796">
        <v>1</v>
      </c>
      <c r="AH796" t="s">
        <v>2447</v>
      </c>
      <c r="AI796" t="s">
        <v>1651</v>
      </c>
      <c r="AJ796" t="s">
        <v>1682</v>
      </c>
      <c r="AK796">
        <v>1</v>
      </c>
      <c r="AL796" t="s">
        <v>710</v>
      </c>
      <c r="AM796" t="s">
        <v>2018</v>
      </c>
      <c r="AN796" t="s">
        <v>2019</v>
      </c>
      <c r="AO796" t="s">
        <v>2020</v>
      </c>
      <c r="AP796">
        <v>999</v>
      </c>
      <c r="AQ796">
        <v>999</v>
      </c>
      <c r="AR796" t="s">
        <v>1668</v>
      </c>
    </row>
    <row r="797" spans="2:44" ht="15">
      <c r="B797" t="s">
        <v>41</v>
      </c>
      <c r="C797">
        <v>17107</v>
      </c>
      <c r="D797" s="5">
        <v>16216</v>
      </c>
      <c r="E797" t="s">
        <v>2013</v>
      </c>
      <c r="F797">
        <v>11492</v>
      </c>
      <c r="I797" t="s">
        <v>2014</v>
      </c>
      <c r="J797" t="s">
        <v>1847</v>
      </c>
      <c r="L797">
        <v>2005</v>
      </c>
      <c r="M797">
        <v>7.5</v>
      </c>
      <c r="O797" t="s">
        <v>1856</v>
      </c>
      <c r="R797">
        <v>16.600000000000001</v>
      </c>
      <c r="S797" t="s">
        <v>1625</v>
      </c>
      <c r="T797" t="s">
        <v>1605</v>
      </c>
      <c r="U797">
        <v>999</v>
      </c>
      <c r="V797">
        <v>999</v>
      </c>
      <c r="W797">
        <v>1</v>
      </c>
      <c r="X797">
        <v>999</v>
      </c>
      <c r="Y797">
        <v>8</v>
      </c>
      <c r="Z797">
        <f>4722+278</f>
        <v>5000</v>
      </c>
      <c r="AB797" t="s">
        <v>1627</v>
      </c>
      <c r="AC797">
        <v>0</v>
      </c>
      <c r="AD797" t="s">
        <v>1617</v>
      </c>
      <c r="AE797">
        <v>0</v>
      </c>
      <c r="AF797" t="s">
        <v>1666</v>
      </c>
      <c r="AG797">
        <v>1</v>
      </c>
      <c r="AH797" t="s">
        <v>2447</v>
      </c>
      <c r="AI797" t="s">
        <v>1651</v>
      </c>
      <c r="AJ797" t="s">
        <v>1682</v>
      </c>
      <c r="AK797">
        <v>1</v>
      </c>
      <c r="AL797" t="s">
        <v>710</v>
      </c>
      <c r="AM797" t="s">
        <v>2018</v>
      </c>
      <c r="AN797" t="s">
        <v>2019</v>
      </c>
      <c r="AO797" t="s">
        <v>2020</v>
      </c>
      <c r="AP797">
        <v>999</v>
      </c>
      <c r="AQ797">
        <v>999</v>
      </c>
      <c r="AR797" t="s">
        <v>1668</v>
      </c>
    </row>
    <row r="798" spans="2:44" ht="15">
      <c r="B798" t="s">
        <v>41</v>
      </c>
      <c r="C798">
        <v>17107</v>
      </c>
      <c r="D798" s="5">
        <v>16216</v>
      </c>
      <c r="E798" t="s">
        <v>2013</v>
      </c>
      <c r="F798">
        <v>11492</v>
      </c>
      <c r="I798" t="s">
        <v>2014</v>
      </c>
      <c r="J798" t="s">
        <v>1847</v>
      </c>
      <c r="L798">
        <v>2005</v>
      </c>
      <c r="M798">
        <v>8</v>
      </c>
      <c r="O798" t="s">
        <v>1856</v>
      </c>
      <c r="R798">
        <v>15.9</v>
      </c>
      <c r="S798" t="s">
        <v>1625</v>
      </c>
      <c r="T798" t="s">
        <v>1605</v>
      </c>
      <c r="U798">
        <v>999</v>
      </c>
      <c r="V798">
        <v>999</v>
      </c>
      <c r="W798">
        <v>1.3</v>
      </c>
      <c r="X798">
        <v>999</v>
      </c>
      <c r="Y798">
        <v>8</v>
      </c>
      <c r="Z798">
        <f>4722+278</f>
        <v>5000</v>
      </c>
      <c r="AB798" t="s">
        <v>1627</v>
      </c>
      <c r="AC798">
        <v>0</v>
      </c>
      <c r="AD798" t="s">
        <v>1617</v>
      </c>
      <c r="AE798">
        <v>0</v>
      </c>
      <c r="AF798" t="s">
        <v>1666</v>
      </c>
      <c r="AG798">
        <v>1</v>
      </c>
      <c r="AH798" t="s">
        <v>2447</v>
      </c>
      <c r="AI798" t="s">
        <v>1651</v>
      </c>
      <c r="AJ798" t="s">
        <v>1682</v>
      </c>
      <c r="AK798">
        <v>1</v>
      </c>
      <c r="AL798" t="s">
        <v>710</v>
      </c>
      <c r="AM798" t="s">
        <v>2018</v>
      </c>
      <c r="AN798" t="s">
        <v>2019</v>
      </c>
      <c r="AO798" t="s">
        <v>2020</v>
      </c>
      <c r="AP798">
        <v>999</v>
      </c>
      <c r="AQ798">
        <v>999</v>
      </c>
      <c r="AR798" t="s">
        <v>1668</v>
      </c>
    </row>
    <row r="799" spans="2:44" ht="15">
      <c r="B799" t="s">
        <v>41</v>
      </c>
      <c r="C799">
        <v>17107</v>
      </c>
      <c r="D799" s="5">
        <v>16216</v>
      </c>
      <c r="E799" t="s">
        <v>2013</v>
      </c>
      <c r="F799">
        <v>11492</v>
      </c>
      <c r="I799" t="s">
        <v>2014</v>
      </c>
      <c r="J799" t="s">
        <v>1847</v>
      </c>
      <c r="L799">
        <v>2005</v>
      </c>
      <c r="M799">
        <v>8</v>
      </c>
      <c r="O799" t="s">
        <v>2015</v>
      </c>
      <c r="R799">
        <v>3.6</v>
      </c>
      <c r="S799" t="s">
        <v>2016</v>
      </c>
      <c r="T799" t="s">
        <v>1705</v>
      </c>
      <c r="U799">
        <v>999</v>
      </c>
      <c r="V799">
        <v>999</v>
      </c>
      <c r="W799">
        <v>0.14000000000000001</v>
      </c>
      <c r="X799">
        <v>999</v>
      </c>
      <c r="Y799">
        <v>999</v>
      </c>
      <c r="Z799">
        <f>4722+278</f>
        <v>5000</v>
      </c>
      <c r="AB799" t="s">
        <v>1616</v>
      </c>
      <c r="AC799">
        <v>10</v>
      </c>
      <c r="AD799" t="s">
        <v>1617</v>
      </c>
      <c r="AE799">
        <v>0</v>
      </c>
      <c r="AF799" t="s">
        <v>1666</v>
      </c>
      <c r="AG799">
        <v>1</v>
      </c>
      <c r="AH799" t="s">
        <v>2447</v>
      </c>
      <c r="AI799" t="s">
        <v>1667</v>
      </c>
      <c r="AJ799" t="s">
        <v>1682</v>
      </c>
      <c r="AK799">
        <v>1</v>
      </c>
      <c r="AL799" t="s">
        <v>710</v>
      </c>
      <c r="AM799" t="s">
        <v>2018</v>
      </c>
      <c r="AN799" t="s">
        <v>2019</v>
      </c>
      <c r="AO799" t="s">
        <v>2020</v>
      </c>
      <c r="AP799">
        <v>999</v>
      </c>
      <c r="AQ799">
        <v>999</v>
      </c>
      <c r="AR799" t="s">
        <v>1668</v>
      </c>
    </row>
    <row r="800" spans="2:44" ht="15">
      <c r="B800" t="s">
        <v>41</v>
      </c>
      <c r="C800">
        <v>17107</v>
      </c>
      <c r="D800" s="5">
        <v>16216</v>
      </c>
      <c r="E800" t="s">
        <v>2013</v>
      </c>
      <c r="F800">
        <v>11492</v>
      </c>
      <c r="I800" t="s">
        <v>2014</v>
      </c>
      <c r="J800" t="s">
        <v>1847</v>
      </c>
      <c r="L800">
        <v>2004</v>
      </c>
      <c r="M800">
        <v>7</v>
      </c>
      <c r="O800" t="s">
        <v>2448</v>
      </c>
      <c r="R800">
        <v>23.2</v>
      </c>
      <c r="S800" t="s">
        <v>1625</v>
      </c>
      <c r="T800" t="s">
        <v>1605</v>
      </c>
      <c r="U800">
        <v>999</v>
      </c>
      <c r="V800">
        <v>999</v>
      </c>
      <c r="W800">
        <v>0.9</v>
      </c>
      <c r="X800">
        <v>999</v>
      </c>
      <c r="Y800">
        <v>8</v>
      </c>
      <c r="Z800">
        <f>4722+278</f>
        <v>5000</v>
      </c>
      <c r="AB800" t="s">
        <v>1616</v>
      </c>
      <c r="AC800">
        <v>999</v>
      </c>
      <c r="AD800">
        <v>999</v>
      </c>
      <c r="AE800">
        <v>999</v>
      </c>
      <c r="AF800">
        <v>999</v>
      </c>
      <c r="AG800">
        <v>999</v>
      </c>
      <c r="AH800" t="s">
        <v>2447</v>
      </c>
      <c r="AI800" t="s">
        <v>1651</v>
      </c>
      <c r="AJ800" t="s">
        <v>1682</v>
      </c>
      <c r="AK800">
        <v>1</v>
      </c>
      <c r="AL800" t="s">
        <v>710</v>
      </c>
      <c r="AM800" t="s">
        <v>2018</v>
      </c>
      <c r="AN800" t="s">
        <v>2019</v>
      </c>
      <c r="AO800" t="s">
        <v>2020</v>
      </c>
      <c r="AP800">
        <v>999</v>
      </c>
      <c r="AQ800">
        <v>999</v>
      </c>
      <c r="AR800" t="s">
        <v>1668</v>
      </c>
    </row>
    <row r="801" spans="1:46" ht="15">
      <c r="B801" t="s">
        <v>41</v>
      </c>
      <c r="C801">
        <v>17107</v>
      </c>
      <c r="D801" s="5">
        <v>16216</v>
      </c>
      <c r="E801" t="s">
        <v>2013</v>
      </c>
      <c r="F801">
        <v>11491</v>
      </c>
      <c r="I801" t="s">
        <v>2025</v>
      </c>
      <c r="J801" t="s">
        <v>779</v>
      </c>
      <c r="L801">
        <v>2004</v>
      </c>
      <c r="M801">
        <v>7</v>
      </c>
      <c r="O801" t="s">
        <v>1856</v>
      </c>
      <c r="R801">
        <v>19.2</v>
      </c>
      <c r="S801" t="s">
        <v>1625</v>
      </c>
      <c r="T801" t="s">
        <v>1605</v>
      </c>
      <c r="U801">
        <v>999</v>
      </c>
      <c r="V801">
        <v>999</v>
      </c>
      <c r="W801">
        <v>1.2</v>
      </c>
      <c r="X801">
        <v>999</v>
      </c>
      <c r="Y801">
        <v>8</v>
      </c>
      <c r="Z801">
        <v>4722</v>
      </c>
      <c r="AB801" t="s">
        <v>1627</v>
      </c>
      <c r="AC801">
        <v>0</v>
      </c>
      <c r="AD801" t="s">
        <v>1617</v>
      </c>
      <c r="AE801">
        <v>0</v>
      </c>
      <c r="AF801" t="s">
        <v>1666</v>
      </c>
      <c r="AG801">
        <v>0.9</v>
      </c>
      <c r="AH801" t="s">
        <v>2026</v>
      </c>
      <c r="AI801" t="s">
        <v>1651</v>
      </c>
      <c r="AJ801" t="s">
        <v>2027</v>
      </c>
      <c r="AK801">
        <v>2</v>
      </c>
      <c r="AL801" t="s">
        <v>710</v>
      </c>
      <c r="AM801" t="s">
        <v>2018</v>
      </c>
      <c r="AN801" t="s">
        <v>2028</v>
      </c>
      <c r="AO801" t="s">
        <v>2020</v>
      </c>
      <c r="AP801">
        <v>999</v>
      </c>
      <c r="AQ801">
        <v>999</v>
      </c>
      <c r="AR801" t="s">
        <v>1668</v>
      </c>
    </row>
    <row r="802" spans="1:46" ht="15">
      <c r="B802" t="s">
        <v>41</v>
      </c>
      <c r="C802">
        <v>17107</v>
      </c>
      <c r="D802" s="5">
        <v>16216</v>
      </c>
      <c r="E802" t="s">
        <v>2013</v>
      </c>
      <c r="F802">
        <v>11491</v>
      </c>
      <c r="I802" t="s">
        <v>2025</v>
      </c>
      <c r="J802" t="s">
        <v>779</v>
      </c>
      <c r="L802">
        <v>2005</v>
      </c>
      <c r="M802">
        <v>7.5</v>
      </c>
      <c r="O802" t="s">
        <v>1856</v>
      </c>
      <c r="R802">
        <v>16.5</v>
      </c>
      <c r="S802" t="s">
        <v>1625</v>
      </c>
      <c r="T802" t="s">
        <v>1605</v>
      </c>
      <c r="U802">
        <v>999</v>
      </c>
      <c r="V802">
        <v>999</v>
      </c>
      <c r="W802">
        <v>1.2</v>
      </c>
      <c r="X802">
        <v>999</v>
      </c>
      <c r="Y802">
        <v>8</v>
      </c>
      <c r="Z802">
        <v>4722</v>
      </c>
      <c r="AB802" t="s">
        <v>1627</v>
      </c>
      <c r="AC802">
        <v>0</v>
      </c>
      <c r="AD802" t="s">
        <v>1617</v>
      </c>
      <c r="AE802">
        <v>0</v>
      </c>
      <c r="AF802" t="s">
        <v>1666</v>
      </c>
      <c r="AG802">
        <v>0.9</v>
      </c>
      <c r="AH802" t="s">
        <v>2026</v>
      </c>
      <c r="AI802" t="s">
        <v>1651</v>
      </c>
      <c r="AJ802" t="s">
        <v>2027</v>
      </c>
      <c r="AK802">
        <v>2</v>
      </c>
      <c r="AL802" t="s">
        <v>710</v>
      </c>
      <c r="AM802" t="s">
        <v>2018</v>
      </c>
      <c r="AN802" t="s">
        <v>2028</v>
      </c>
      <c r="AO802" t="s">
        <v>2020</v>
      </c>
      <c r="AP802">
        <v>999</v>
      </c>
      <c r="AQ802">
        <v>999</v>
      </c>
      <c r="AR802" t="s">
        <v>1668</v>
      </c>
    </row>
    <row r="803" spans="1:46" ht="15">
      <c r="B803" t="s">
        <v>41</v>
      </c>
      <c r="C803">
        <v>17107</v>
      </c>
      <c r="D803" s="5">
        <v>16216</v>
      </c>
      <c r="E803" t="s">
        <v>2013</v>
      </c>
      <c r="F803">
        <v>11491</v>
      </c>
      <c r="I803" t="s">
        <v>2025</v>
      </c>
      <c r="J803" t="s">
        <v>779</v>
      </c>
      <c r="L803">
        <v>2005</v>
      </c>
      <c r="M803">
        <v>8</v>
      </c>
      <c r="O803" t="s">
        <v>1856</v>
      </c>
      <c r="R803">
        <v>16.5</v>
      </c>
      <c r="S803" t="s">
        <v>1625</v>
      </c>
      <c r="T803" t="s">
        <v>1605</v>
      </c>
      <c r="U803">
        <v>999</v>
      </c>
      <c r="V803">
        <v>999</v>
      </c>
      <c r="W803">
        <v>0.8</v>
      </c>
      <c r="X803">
        <v>999</v>
      </c>
      <c r="Y803">
        <v>8</v>
      </c>
      <c r="Z803">
        <v>4722</v>
      </c>
      <c r="AB803" t="s">
        <v>1627</v>
      </c>
      <c r="AC803">
        <v>0</v>
      </c>
      <c r="AD803" t="s">
        <v>1617</v>
      </c>
      <c r="AE803">
        <v>0</v>
      </c>
      <c r="AF803" t="s">
        <v>1666</v>
      </c>
      <c r="AG803">
        <v>0.9</v>
      </c>
      <c r="AH803" t="s">
        <v>2026</v>
      </c>
      <c r="AI803" t="s">
        <v>1651</v>
      </c>
      <c r="AJ803" t="s">
        <v>2027</v>
      </c>
      <c r="AK803">
        <v>2</v>
      </c>
      <c r="AL803" t="s">
        <v>710</v>
      </c>
      <c r="AM803" t="s">
        <v>2018</v>
      </c>
      <c r="AN803" t="s">
        <v>2028</v>
      </c>
      <c r="AO803" t="s">
        <v>2020</v>
      </c>
      <c r="AP803">
        <v>999</v>
      </c>
      <c r="AQ803">
        <v>999</v>
      </c>
      <c r="AR803" t="s">
        <v>1668</v>
      </c>
    </row>
    <row r="804" spans="1:46" ht="15">
      <c r="B804" t="s">
        <v>41</v>
      </c>
      <c r="C804">
        <v>17107</v>
      </c>
      <c r="D804" s="5">
        <v>16216</v>
      </c>
      <c r="E804" t="s">
        <v>2013</v>
      </c>
      <c r="F804">
        <v>11491</v>
      </c>
      <c r="I804" t="s">
        <v>2025</v>
      </c>
      <c r="J804" t="s">
        <v>779</v>
      </c>
      <c r="L804">
        <v>2005</v>
      </c>
      <c r="M804">
        <v>8</v>
      </c>
      <c r="O804" t="s">
        <v>2015</v>
      </c>
      <c r="R804">
        <v>3.7</v>
      </c>
      <c r="S804" t="s">
        <v>2016</v>
      </c>
      <c r="T804" t="s">
        <v>1705</v>
      </c>
      <c r="U804">
        <v>999</v>
      </c>
      <c r="V804">
        <v>999</v>
      </c>
      <c r="W804">
        <v>0.16</v>
      </c>
      <c r="X804">
        <v>999</v>
      </c>
      <c r="Y804">
        <v>999</v>
      </c>
      <c r="Z804">
        <v>5000</v>
      </c>
      <c r="AB804" t="s">
        <v>1616</v>
      </c>
      <c r="AC804">
        <v>10</v>
      </c>
      <c r="AD804" t="s">
        <v>1617</v>
      </c>
      <c r="AE804">
        <v>0</v>
      </c>
      <c r="AF804" t="s">
        <v>1666</v>
      </c>
      <c r="AG804">
        <v>0.9</v>
      </c>
      <c r="AH804" t="s">
        <v>2026</v>
      </c>
      <c r="AI804" t="s">
        <v>1667</v>
      </c>
      <c r="AJ804" t="s">
        <v>2027</v>
      </c>
      <c r="AK804">
        <v>2</v>
      </c>
      <c r="AL804" t="s">
        <v>710</v>
      </c>
      <c r="AM804" t="s">
        <v>2018</v>
      </c>
      <c r="AN804" t="s">
        <v>2028</v>
      </c>
      <c r="AO804" t="s">
        <v>2020</v>
      </c>
      <c r="AP804">
        <v>999</v>
      </c>
      <c r="AQ804">
        <v>999</v>
      </c>
      <c r="AR804" t="s">
        <v>1668</v>
      </c>
    </row>
    <row r="805" spans="1:46" ht="15">
      <c r="B805" t="s">
        <v>41</v>
      </c>
      <c r="C805">
        <v>17107</v>
      </c>
      <c r="D805" s="5">
        <v>16216</v>
      </c>
      <c r="E805" t="s">
        <v>2013</v>
      </c>
      <c r="F805">
        <v>11491</v>
      </c>
      <c r="I805" t="s">
        <v>2025</v>
      </c>
      <c r="J805" t="s">
        <v>779</v>
      </c>
      <c r="L805">
        <v>2004</v>
      </c>
      <c r="M805">
        <v>7</v>
      </c>
      <c r="O805" t="s">
        <v>2448</v>
      </c>
      <c r="R805">
        <v>24.3</v>
      </c>
      <c r="S805" t="s">
        <v>1625</v>
      </c>
      <c r="T805" t="s">
        <v>1605</v>
      </c>
      <c r="U805">
        <v>999</v>
      </c>
      <c r="V805">
        <v>999</v>
      </c>
      <c r="W805">
        <v>1.2</v>
      </c>
      <c r="X805">
        <v>999</v>
      </c>
      <c r="Y805">
        <v>8</v>
      </c>
      <c r="Z805">
        <v>4722</v>
      </c>
      <c r="AB805">
        <v>999</v>
      </c>
      <c r="AC805">
        <v>999</v>
      </c>
      <c r="AD805">
        <v>999</v>
      </c>
      <c r="AE805">
        <v>999</v>
      </c>
      <c r="AF805">
        <v>999</v>
      </c>
      <c r="AG805">
        <v>0.9</v>
      </c>
      <c r="AH805" t="s">
        <v>2026</v>
      </c>
      <c r="AI805" t="s">
        <v>1651</v>
      </c>
      <c r="AJ805" t="s">
        <v>2027</v>
      </c>
      <c r="AK805">
        <v>2</v>
      </c>
      <c r="AL805" t="s">
        <v>710</v>
      </c>
      <c r="AM805" t="s">
        <v>2018</v>
      </c>
      <c r="AN805" t="s">
        <v>2028</v>
      </c>
      <c r="AO805" t="s">
        <v>2020</v>
      </c>
      <c r="AP805">
        <v>999</v>
      </c>
      <c r="AQ805">
        <v>999</v>
      </c>
      <c r="AR805" t="s">
        <v>1668</v>
      </c>
    </row>
    <row r="806" spans="1:46" ht="15">
      <c r="B806" t="s">
        <v>41</v>
      </c>
      <c r="C806">
        <v>17107</v>
      </c>
      <c r="D806" s="5">
        <v>16216</v>
      </c>
      <c r="E806" t="s">
        <v>2013</v>
      </c>
      <c r="F806">
        <v>11491</v>
      </c>
      <c r="I806" t="s">
        <v>2025</v>
      </c>
      <c r="J806" t="s">
        <v>779</v>
      </c>
      <c r="L806">
        <v>2004</v>
      </c>
      <c r="M806">
        <v>7</v>
      </c>
      <c r="O806" t="s">
        <v>1611</v>
      </c>
      <c r="R806">
        <v>29</v>
      </c>
      <c r="S806" t="s">
        <v>1625</v>
      </c>
      <c r="T806" t="s">
        <v>1605</v>
      </c>
      <c r="U806">
        <v>999</v>
      </c>
      <c r="V806">
        <v>999</v>
      </c>
      <c r="W806">
        <v>999</v>
      </c>
      <c r="X806">
        <v>999</v>
      </c>
      <c r="Y806">
        <v>10</v>
      </c>
      <c r="Z806">
        <v>278</v>
      </c>
      <c r="AB806" t="s">
        <v>1627</v>
      </c>
      <c r="AC806">
        <v>0</v>
      </c>
      <c r="AD806" t="s">
        <v>1617</v>
      </c>
      <c r="AE806">
        <v>0</v>
      </c>
      <c r="AF806" t="s">
        <v>1666</v>
      </c>
      <c r="AG806">
        <v>0.9</v>
      </c>
      <c r="AH806" t="s">
        <v>2026</v>
      </c>
      <c r="AI806" t="s">
        <v>1651</v>
      </c>
      <c r="AJ806" t="s">
        <v>2027</v>
      </c>
      <c r="AK806">
        <v>2</v>
      </c>
      <c r="AL806" t="s">
        <v>710</v>
      </c>
      <c r="AM806" t="s">
        <v>2018</v>
      </c>
      <c r="AN806" t="s">
        <v>2028</v>
      </c>
      <c r="AO806" t="s">
        <v>2020</v>
      </c>
      <c r="AP806">
        <v>999</v>
      </c>
      <c r="AQ806">
        <v>999</v>
      </c>
      <c r="AR806">
        <v>999</v>
      </c>
    </row>
    <row r="807" spans="1:46" ht="15">
      <c r="B807" t="s">
        <v>41</v>
      </c>
      <c r="C807">
        <v>17107</v>
      </c>
      <c r="D807" s="5">
        <v>16216</v>
      </c>
      <c r="E807" t="s">
        <v>2013</v>
      </c>
      <c r="F807">
        <v>11491</v>
      </c>
      <c r="I807" t="s">
        <v>2025</v>
      </c>
      <c r="J807" t="s">
        <v>779</v>
      </c>
      <c r="L807">
        <v>2005</v>
      </c>
      <c r="M807">
        <v>8</v>
      </c>
      <c r="O807" t="s">
        <v>1611</v>
      </c>
      <c r="R807">
        <v>26.95</v>
      </c>
      <c r="S807" t="s">
        <v>1625</v>
      </c>
      <c r="T807" t="s">
        <v>1605</v>
      </c>
      <c r="U807">
        <v>999</v>
      </c>
      <c r="V807">
        <v>999</v>
      </c>
      <c r="W807">
        <v>999</v>
      </c>
      <c r="X807">
        <v>999</v>
      </c>
      <c r="Y807">
        <v>8</v>
      </c>
      <c r="Z807">
        <v>278</v>
      </c>
      <c r="AB807" t="s">
        <v>1627</v>
      </c>
      <c r="AC807">
        <v>0</v>
      </c>
      <c r="AD807" t="s">
        <v>1617</v>
      </c>
      <c r="AE807">
        <v>0</v>
      </c>
      <c r="AF807" t="s">
        <v>1666</v>
      </c>
      <c r="AG807">
        <v>0.9</v>
      </c>
      <c r="AH807" t="s">
        <v>2026</v>
      </c>
      <c r="AI807" t="s">
        <v>1651</v>
      </c>
      <c r="AJ807" t="s">
        <v>2027</v>
      </c>
      <c r="AK807">
        <v>2</v>
      </c>
      <c r="AL807" t="s">
        <v>710</v>
      </c>
      <c r="AM807" t="s">
        <v>2018</v>
      </c>
      <c r="AN807" t="s">
        <v>2028</v>
      </c>
      <c r="AO807" t="s">
        <v>2020</v>
      </c>
      <c r="AP807">
        <v>999</v>
      </c>
      <c r="AQ807">
        <v>999</v>
      </c>
      <c r="AR807">
        <v>999</v>
      </c>
    </row>
    <row r="808" spans="1:46" ht="15">
      <c r="B808" t="s">
        <v>41</v>
      </c>
      <c r="C808">
        <v>17107</v>
      </c>
      <c r="D808" s="5">
        <v>16216</v>
      </c>
      <c r="E808" t="s">
        <v>2013</v>
      </c>
      <c r="F808">
        <v>11491</v>
      </c>
      <c r="I808" t="s">
        <v>2025</v>
      </c>
      <c r="J808" t="s">
        <v>779</v>
      </c>
      <c r="L808">
        <v>2002</v>
      </c>
      <c r="M808">
        <v>5</v>
      </c>
      <c r="O808" t="s">
        <v>1611</v>
      </c>
      <c r="R808">
        <v>14.9</v>
      </c>
      <c r="S808" t="s">
        <v>1625</v>
      </c>
      <c r="T808" t="s">
        <v>2449</v>
      </c>
      <c r="U808">
        <v>999</v>
      </c>
      <c r="V808">
        <v>999</v>
      </c>
      <c r="W808">
        <v>999</v>
      </c>
      <c r="X808">
        <v>999</v>
      </c>
      <c r="Y808">
        <v>999</v>
      </c>
      <c r="Z808">
        <v>278</v>
      </c>
      <c r="AB808" t="s">
        <v>1627</v>
      </c>
      <c r="AC808">
        <v>0</v>
      </c>
      <c r="AD808" t="s">
        <v>1617</v>
      </c>
      <c r="AE808">
        <v>0</v>
      </c>
      <c r="AF808" t="s">
        <v>1666</v>
      </c>
      <c r="AG808">
        <v>0.9</v>
      </c>
      <c r="AH808" t="s">
        <v>2026</v>
      </c>
      <c r="AI808" t="s">
        <v>1651</v>
      </c>
      <c r="AJ808" t="s">
        <v>2027</v>
      </c>
      <c r="AK808">
        <v>2</v>
      </c>
      <c r="AL808" t="s">
        <v>710</v>
      </c>
      <c r="AM808" t="s">
        <v>2018</v>
      </c>
      <c r="AN808" t="s">
        <v>2028</v>
      </c>
      <c r="AO808" t="s">
        <v>2020</v>
      </c>
      <c r="AP808">
        <v>999</v>
      </c>
      <c r="AQ808">
        <v>999</v>
      </c>
      <c r="AR808">
        <v>999</v>
      </c>
    </row>
    <row r="809" spans="1:46" ht="15">
      <c r="A809" s="6"/>
      <c r="B809" s="6" t="s">
        <v>47</v>
      </c>
      <c r="C809" s="6">
        <v>17000</v>
      </c>
      <c r="D809" s="6">
        <v>16238</v>
      </c>
      <c r="E809" s="6" t="s">
        <v>1145</v>
      </c>
      <c r="F809" s="6">
        <v>11002</v>
      </c>
      <c r="G809" s="6"/>
      <c r="H809" s="6">
        <v>16004</v>
      </c>
      <c r="I809" s="13"/>
      <c r="J809" s="6" t="s">
        <v>2104</v>
      </c>
      <c r="K809" s="6">
        <v>35</v>
      </c>
      <c r="L809" s="6"/>
      <c r="M809" s="6"/>
      <c r="N809" s="6"/>
      <c r="O809" s="6" t="s">
        <v>2450</v>
      </c>
      <c r="P809" s="28"/>
      <c r="Q809" s="6"/>
      <c r="R809" s="6">
        <v>15.6</v>
      </c>
      <c r="S809" s="6" t="s">
        <v>1768</v>
      </c>
      <c r="T809" s="6" t="s">
        <v>1605</v>
      </c>
      <c r="U809" s="6"/>
      <c r="V809" s="6"/>
      <c r="W809" s="6"/>
      <c r="X809" s="6"/>
      <c r="Y809" s="6">
        <v>10</v>
      </c>
      <c r="Z809" s="6"/>
      <c r="AA809" s="6"/>
      <c r="AB809" s="6" t="s">
        <v>1616</v>
      </c>
      <c r="AC809" s="6">
        <v>15</v>
      </c>
      <c r="AD809" s="6" t="s">
        <v>1617</v>
      </c>
      <c r="AE809" s="6">
        <v>0</v>
      </c>
      <c r="AF809" s="6" t="s">
        <v>1666</v>
      </c>
      <c r="AG809" s="6">
        <v>0.94</v>
      </c>
      <c r="AH809" s="6" t="s">
        <v>2451</v>
      </c>
      <c r="AI809" s="6" t="s">
        <v>1667</v>
      </c>
      <c r="AJ809" s="6" t="s">
        <v>1608</v>
      </c>
      <c r="AK809" s="6">
        <v>1</v>
      </c>
      <c r="AL809" s="6" t="s">
        <v>1651</v>
      </c>
      <c r="AM809" s="6"/>
      <c r="AN809" s="6" t="s">
        <v>2452</v>
      </c>
      <c r="AO809" s="6"/>
      <c r="AP809" s="6"/>
      <c r="AQ809" s="6"/>
      <c r="AR809" s="14" t="s">
        <v>2453</v>
      </c>
    </row>
    <row r="810" spans="1:46" ht="15">
      <c r="A810" s="6"/>
      <c r="B810" s="6" t="s">
        <v>47</v>
      </c>
      <c r="C810" s="6">
        <v>17000</v>
      </c>
      <c r="D810" s="6">
        <v>16238</v>
      </c>
      <c r="E810" s="6" t="s">
        <v>1145</v>
      </c>
      <c r="F810" s="6">
        <v>11002</v>
      </c>
      <c r="G810" s="6"/>
      <c r="H810" s="6">
        <v>16005</v>
      </c>
      <c r="I810" s="13"/>
      <c r="J810" s="6" t="s">
        <v>2104</v>
      </c>
      <c r="K810" s="6">
        <v>35</v>
      </c>
      <c r="L810" s="6"/>
      <c r="M810" s="6"/>
      <c r="N810" s="6"/>
      <c r="O810" s="6" t="s">
        <v>2450</v>
      </c>
      <c r="P810" s="28"/>
      <c r="Q810" s="6"/>
      <c r="R810" s="6">
        <v>3.53</v>
      </c>
      <c r="S810" s="6" t="s">
        <v>1768</v>
      </c>
      <c r="T810" s="6" t="s">
        <v>1605</v>
      </c>
      <c r="U810" s="6"/>
      <c r="V810" s="6"/>
      <c r="W810" s="6"/>
      <c r="X810" s="6"/>
      <c r="Y810" s="6">
        <v>10</v>
      </c>
      <c r="Z810" s="6"/>
      <c r="AA810" s="6"/>
      <c r="AB810" s="6" t="s">
        <v>1616</v>
      </c>
      <c r="AC810" s="6">
        <v>30</v>
      </c>
      <c r="AD810" s="6" t="s">
        <v>1617</v>
      </c>
      <c r="AE810" s="6">
        <v>15</v>
      </c>
      <c r="AF810" s="6" t="s">
        <v>1666</v>
      </c>
      <c r="AG810" s="6">
        <v>1.51</v>
      </c>
      <c r="AH810" s="6" t="s">
        <v>2454</v>
      </c>
      <c r="AI810" s="6" t="s">
        <v>1667</v>
      </c>
      <c r="AJ810" s="6" t="s">
        <v>1608</v>
      </c>
      <c r="AK810" s="6">
        <v>1</v>
      </c>
      <c r="AL810" s="6" t="s">
        <v>1651</v>
      </c>
      <c r="AM810" s="6"/>
      <c r="AN810" s="6" t="s">
        <v>2452</v>
      </c>
      <c r="AO810" s="6"/>
      <c r="AP810" s="6"/>
      <c r="AQ810" s="6"/>
      <c r="AR810" s="14" t="s">
        <v>2453</v>
      </c>
    </row>
    <row r="811" spans="1:46" ht="15">
      <c r="B811" t="s">
        <v>41</v>
      </c>
      <c r="C811">
        <v>15553</v>
      </c>
      <c r="D811">
        <v>16249</v>
      </c>
      <c r="E811" t="s">
        <v>1150</v>
      </c>
      <c r="F811">
        <v>9853</v>
      </c>
      <c r="I811">
        <v>999</v>
      </c>
      <c r="J811" t="s">
        <v>1602</v>
      </c>
      <c r="K811">
        <v>999</v>
      </c>
      <c r="L811">
        <v>999</v>
      </c>
      <c r="M811">
        <v>999</v>
      </c>
      <c r="N811">
        <v>999</v>
      </c>
      <c r="O811" t="s">
        <v>1856</v>
      </c>
      <c r="R811" s="15">
        <v>4.75</v>
      </c>
      <c r="S811" t="s">
        <v>1625</v>
      </c>
      <c r="T811" t="s">
        <v>1615</v>
      </c>
      <c r="U811">
        <v>999</v>
      </c>
      <c r="V811">
        <v>999</v>
      </c>
      <c r="W811">
        <v>999</v>
      </c>
      <c r="X811">
        <v>2.9</v>
      </c>
      <c r="Y811">
        <v>9</v>
      </c>
      <c r="Z811">
        <v>75</v>
      </c>
      <c r="AA811" t="s">
        <v>1606</v>
      </c>
      <c r="AB811">
        <v>999</v>
      </c>
      <c r="AC811">
        <v>999</v>
      </c>
      <c r="AD811">
        <v>999</v>
      </c>
      <c r="AE811">
        <v>999</v>
      </c>
      <c r="AF811">
        <v>999</v>
      </c>
      <c r="AG811">
        <v>999</v>
      </c>
      <c r="AH811">
        <v>999</v>
      </c>
      <c r="AI811">
        <v>999</v>
      </c>
      <c r="AJ811" t="s">
        <v>2455</v>
      </c>
      <c r="AK811">
        <v>999</v>
      </c>
      <c r="AL811" t="s">
        <v>710</v>
      </c>
      <c r="AM811">
        <v>999</v>
      </c>
      <c r="AN811">
        <v>999</v>
      </c>
      <c r="AO811">
        <v>999</v>
      </c>
      <c r="AP811">
        <v>999</v>
      </c>
      <c r="AQ811">
        <v>999</v>
      </c>
      <c r="AR811" t="s">
        <v>2456</v>
      </c>
    </row>
    <row r="812" spans="1:46" ht="15">
      <c r="B812" t="s">
        <v>41</v>
      </c>
      <c r="C812">
        <v>15553</v>
      </c>
      <c r="D812">
        <v>16249</v>
      </c>
      <c r="E812" t="s">
        <v>1150</v>
      </c>
      <c r="F812">
        <v>9854</v>
      </c>
      <c r="I812">
        <v>999</v>
      </c>
      <c r="J812" t="s">
        <v>1602</v>
      </c>
      <c r="K812">
        <v>999</v>
      </c>
      <c r="L812">
        <v>999</v>
      </c>
      <c r="M812">
        <v>999</v>
      </c>
      <c r="N812">
        <v>999</v>
      </c>
      <c r="O812" t="s">
        <v>1856</v>
      </c>
      <c r="R812" s="15">
        <v>1.21</v>
      </c>
      <c r="S812" t="s">
        <v>1625</v>
      </c>
      <c r="T812" t="s">
        <v>1615</v>
      </c>
      <c r="U812">
        <v>999</v>
      </c>
      <c r="V812">
        <v>999</v>
      </c>
      <c r="W812">
        <v>999</v>
      </c>
      <c r="X812">
        <v>0.79</v>
      </c>
      <c r="Y812">
        <v>9</v>
      </c>
      <c r="Z812">
        <v>86</v>
      </c>
      <c r="AA812" t="s">
        <v>1606</v>
      </c>
      <c r="AB812">
        <v>999</v>
      </c>
      <c r="AC812">
        <v>999</v>
      </c>
      <c r="AD812">
        <v>999</v>
      </c>
      <c r="AE812">
        <v>999</v>
      </c>
      <c r="AF812">
        <v>999</v>
      </c>
      <c r="AG812">
        <v>999</v>
      </c>
      <c r="AH812">
        <v>999</v>
      </c>
      <c r="AI812">
        <v>999</v>
      </c>
      <c r="AJ812" t="s">
        <v>2455</v>
      </c>
      <c r="AK812">
        <v>999</v>
      </c>
      <c r="AL812" t="s">
        <v>710</v>
      </c>
      <c r="AM812">
        <v>999</v>
      </c>
      <c r="AN812">
        <v>999</v>
      </c>
      <c r="AO812">
        <v>999</v>
      </c>
      <c r="AP812">
        <v>999</v>
      </c>
      <c r="AQ812">
        <v>999</v>
      </c>
      <c r="AR812" t="s">
        <v>2456</v>
      </c>
    </row>
    <row r="813" spans="1:46" ht="15">
      <c r="B813" t="s">
        <v>41</v>
      </c>
      <c r="C813">
        <v>15553</v>
      </c>
      <c r="D813">
        <v>16249</v>
      </c>
      <c r="E813" t="s">
        <v>1150</v>
      </c>
      <c r="F813">
        <v>9855</v>
      </c>
      <c r="I813">
        <v>999</v>
      </c>
      <c r="J813" t="s">
        <v>1602</v>
      </c>
      <c r="K813">
        <v>999</v>
      </c>
      <c r="L813">
        <v>999</v>
      </c>
      <c r="M813">
        <v>999</v>
      </c>
      <c r="N813">
        <v>999</v>
      </c>
      <c r="O813" t="s">
        <v>1856</v>
      </c>
      <c r="R813" s="15">
        <v>1.45</v>
      </c>
      <c r="S813" t="s">
        <v>1625</v>
      </c>
      <c r="T813" t="s">
        <v>1615</v>
      </c>
      <c r="U813">
        <v>999</v>
      </c>
      <c r="V813">
        <v>999</v>
      </c>
      <c r="W813">
        <v>999</v>
      </c>
      <c r="X813">
        <v>0.17</v>
      </c>
      <c r="Y813">
        <v>9</v>
      </c>
      <c r="Z813">
        <v>112</v>
      </c>
      <c r="AA813" t="s">
        <v>1606</v>
      </c>
      <c r="AB813">
        <v>999</v>
      </c>
      <c r="AC813">
        <v>999</v>
      </c>
      <c r="AD813">
        <v>999</v>
      </c>
      <c r="AE813">
        <v>999</v>
      </c>
      <c r="AF813">
        <v>999</v>
      </c>
      <c r="AG813">
        <v>999</v>
      </c>
      <c r="AH813">
        <v>999</v>
      </c>
      <c r="AI813">
        <v>999</v>
      </c>
      <c r="AJ813" t="s">
        <v>2455</v>
      </c>
      <c r="AK813">
        <v>999</v>
      </c>
      <c r="AL813" t="s">
        <v>710</v>
      </c>
      <c r="AM813">
        <v>999</v>
      </c>
      <c r="AN813">
        <v>999</v>
      </c>
      <c r="AO813">
        <v>999</v>
      </c>
      <c r="AP813">
        <v>999</v>
      </c>
      <c r="AQ813">
        <v>999</v>
      </c>
      <c r="AR813" t="s">
        <v>2456</v>
      </c>
    </row>
    <row r="814" spans="1:46" ht="15">
      <c r="B814" t="s">
        <v>41</v>
      </c>
      <c r="C814">
        <v>15553</v>
      </c>
      <c r="D814">
        <v>16249</v>
      </c>
      <c r="E814" t="s">
        <v>1150</v>
      </c>
      <c r="F814">
        <v>9853</v>
      </c>
      <c r="I814">
        <v>999</v>
      </c>
      <c r="J814" t="s">
        <v>1602</v>
      </c>
      <c r="K814">
        <v>999</v>
      </c>
      <c r="L814">
        <v>999</v>
      </c>
      <c r="M814">
        <v>999</v>
      </c>
      <c r="N814">
        <v>999</v>
      </c>
      <c r="O814" t="s">
        <v>1807</v>
      </c>
      <c r="R814" s="15">
        <f>1.55+1.23+7.73</f>
        <v>10.510000000000002</v>
      </c>
      <c r="S814" t="s">
        <v>1625</v>
      </c>
      <c r="T814" t="s">
        <v>1615</v>
      </c>
      <c r="U814">
        <v>999</v>
      </c>
      <c r="V814">
        <v>999</v>
      </c>
      <c r="W814">
        <v>999</v>
      </c>
      <c r="X814">
        <v>16.2</v>
      </c>
      <c r="Y814">
        <v>9</v>
      </c>
      <c r="Z814">
        <v>75</v>
      </c>
      <c r="AA814" t="s">
        <v>1606</v>
      </c>
      <c r="AB814">
        <v>999</v>
      </c>
      <c r="AC814">
        <v>999</v>
      </c>
      <c r="AD814">
        <v>999</v>
      </c>
      <c r="AE814">
        <v>999</v>
      </c>
      <c r="AF814">
        <v>999</v>
      </c>
      <c r="AG814">
        <v>999</v>
      </c>
      <c r="AH814">
        <v>999</v>
      </c>
      <c r="AI814">
        <v>999</v>
      </c>
      <c r="AJ814" t="s">
        <v>2455</v>
      </c>
      <c r="AK814">
        <v>999</v>
      </c>
      <c r="AL814" t="s">
        <v>710</v>
      </c>
      <c r="AM814">
        <v>999</v>
      </c>
      <c r="AN814">
        <v>999</v>
      </c>
      <c r="AO814">
        <v>999</v>
      </c>
      <c r="AP814">
        <v>999</v>
      </c>
      <c r="AQ814">
        <v>999</v>
      </c>
      <c r="AR814">
        <v>999</v>
      </c>
      <c r="AT814" t="s">
        <v>2457</v>
      </c>
    </row>
    <row r="815" spans="1:46" ht="15">
      <c r="B815" t="s">
        <v>41</v>
      </c>
      <c r="C815">
        <v>15553</v>
      </c>
      <c r="D815">
        <v>16249</v>
      </c>
      <c r="E815" t="s">
        <v>1150</v>
      </c>
      <c r="F815">
        <v>9854</v>
      </c>
      <c r="I815">
        <v>999</v>
      </c>
      <c r="J815" t="s">
        <v>1602</v>
      </c>
      <c r="K815">
        <v>999</v>
      </c>
      <c r="L815">
        <v>999</v>
      </c>
      <c r="M815">
        <v>999</v>
      </c>
      <c r="N815">
        <v>999</v>
      </c>
      <c r="O815" t="s">
        <v>1807</v>
      </c>
      <c r="R815" s="15">
        <f>1.96+1.93+2.86</f>
        <v>6.75</v>
      </c>
      <c r="S815" t="s">
        <v>1625</v>
      </c>
      <c r="T815" t="s">
        <v>1615</v>
      </c>
      <c r="U815">
        <v>999</v>
      </c>
      <c r="V815">
        <v>999</v>
      </c>
      <c r="W815">
        <v>999</v>
      </c>
      <c r="X815">
        <v>29.4</v>
      </c>
      <c r="Y815">
        <v>9</v>
      </c>
      <c r="Z815">
        <v>86</v>
      </c>
      <c r="AA815" t="s">
        <v>1606</v>
      </c>
      <c r="AB815">
        <v>999</v>
      </c>
      <c r="AC815">
        <v>999</v>
      </c>
      <c r="AD815">
        <v>999</v>
      </c>
      <c r="AE815">
        <v>999</v>
      </c>
      <c r="AF815">
        <v>999</v>
      </c>
      <c r="AG815">
        <v>999</v>
      </c>
      <c r="AH815">
        <v>999</v>
      </c>
      <c r="AI815">
        <v>999</v>
      </c>
      <c r="AJ815" t="s">
        <v>2455</v>
      </c>
      <c r="AK815">
        <v>999</v>
      </c>
      <c r="AL815" t="s">
        <v>710</v>
      </c>
      <c r="AM815">
        <v>999</v>
      </c>
      <c r="AN815">
        <v>999</v>
      </c>
      <c r="AO815">
        <v>999</v>
      </c>
      <c r="AP815">
        <v>999</v>
      </c>
      <c r="AQ815">
        <v>999</v>
      </c>
      <c r="AR815">
        <v>999</v>
      </c>
      <c r="AT815" t="s">
        <v>2457</v>
      </c>
    </row>
    <row r="816" spans="1:46" ht="15">
      <c r="B816" t="s">
        <v>41</v>
      </c>
      <c r="C816">
        <v>15553</v>
      </c>
      <c r="D816">
        <v>16249</v>
      </c>
      <c r="E816" t="s">
        <v>1150</v>
      </c>
      <c r="F816">
        <v>9855</v>
      </c>
      <c r="I816">
        <v>999</v>
      </c>
      <c r="J816" t="s">
        <v>1602</v>
      </c>
      <c r="K816">
        <v>999</v>
      </c>
      <c r="L816">
        <v>999</v>
      </c>
      <c r="M816">
        <v>999</v>
      </c>
      <c r="N816">
        <v>999</v>
      </c>
      <c r="O816" t="s">
        <v>1807</v>
      </c>
      <c r="R816" s="15">
        <f>1+0.75+9.13</f>
        <v>10.88</v>
      </c>
      <c r="S816" t="s">
        <v>1625</v>
      </c>
      <c r="T816" t="s">
        <v>1615</v>
      </c>
      <c r="U816">
        <v>999</v>
      </c>
      <c r="V816">
        <v>999</v>
      </c>
      <c r="W816">
        <v>999</v>
      </c>
      <c r="X816">
        <v>13.3</v>
      </c>
      <c r="Y816">
        <v>9</v>
      </c>
      <c r="Z816">
        <v>112</v>
      </c>
      <c r="AA816" t="s">
        <v>1606</v>
      </c>
      <c r="AB816">
        <v>999</v>
      </c>
      <c r="AC816">
        <v>999</v>
      </c>
      <c r="AD816">
        <v>999</v>
      </c>
      <c r="AE816">
        <v>999</v>
      </c>
      <c r="AF816">
        <v>999</v>
      </c>
      <c r="AG816">
        <v>999</v>
      </c>
      <c r="AH816">
        <v>999</v>
      </c>
      <c r="AI816">
        <v>999</v>
      </c>
      <c r="AJ816" t="s">
        <v>2455</v>
      </c>
      <c r="AK816">
        <v>999</v>
      </c>
      <c r="AL816" t="s">
        <v>710</v>
      </c>
      <c r="AM816">
        <v>999</v>
      </c>
      <c r="AN816">
        <v>999</v>
      </c>
      <c r="AO816">
        <v>999</v>
      </c>
      <c r="AP816">
        <v>999</v>
      </c>
      <c r="AQ816">
        <v>999</v>
      </c>
      <c r="AR816">
        <v>999</v>
      </c>
      <c r="AT816" t="s">
        <v>2457</v>
      </c>
    </row>
    <row r="817" spans="2:46" ht="15">
      <c r="B817" t="s">
        <v>41</v>
      </c>
      <c r="C817">
        <v>15553</v>
      </c>
      <c r="D817">
        <v>16249</v>
      </c>
      <c r="E817" t="s">
        <v>1150</v>
      </c>
      <c r="F817">
        <v>9853</v>
      </c>
      <c r="I817">
        <v>999</v>
      </c>
      <c r="J817" t="s">
        <v>1602</v>
      </c>
      <c r="K817">
        <v>999</v>
      </c>
      <c r="L817">
        <v>999</v>
      </c>
      <c r="M817">
        <v>999</v>
      </c>
      <c r="N817">
        <v>999</v>
      </c>
      <c r="O817" t="s">
        <v>1611</v>
      </c>
      <c r="R817" s="15">
        <v>17.89</v>
      </c>
      <c r="S817" t="s">
        <v>1625</v>
      </c>
      <c r="T817" t="s">
        <v>1615</v>
      </c>
      <c r="U817">
        <v>999</v>
      </c>
      <c r="V817">
        <v>999</v>
      </c>
      <c r="W817">
        <v>999</v>
      </c>
      <c r="X817">
        <v>16.2</v>
      </c>
      <c r="Y817">
        <v>9</v>
      </c>
      <c r="Z817">
        <v>75</v>
      </c>
      <c r="AA817" t="s">
        <v>1606</v>
      </c>
      <c r="AB817">
        <v>999</v>
      </c>
      <c r="AC817">
        <v>999</v>
      </c>
      <c r="AD817">
        <v>999</v>
      </c>
      <c r="AE817">
        <v>999</v>
      </c>
      <c r="AF817">
        <v>999</v>
      </c>
      <c r="AG817">
        <v>999</v>
      </c>
      <c r="AH817">
        <v>999</v>
      </c>
      <c r="AI817">
        <v>999</v>
      </c>
      <c r="AJ817" t="s">
        <v>2455</v>
      </c>
      <c r="AK817">
        <v>999</v>
      </c>
      <c r="AL817" t="s">
        <v>710</v>
      </c>
      <c r="AM817">
        <v>999</v>
      </c>
      <c r="AN817">
        <v>999</v>
      </c>
      <c r="AO817">
        <v>999</v>
      </c>
      <c r="AP817">
        <v>999</v>
      </c>
      <c r="AQ817">
        <v>999</v>
      </c>
      <c r="AR817" t="s">
        <v>1668</v>
      </c>
    </row>
    <row r="818" spans="2:46" ht="15">
      <c r="B818" t="s">
        <v>41</v>
      </c>
      <c r="C818">
        <v>15553</v>
      </c>
      <c r="D818">
        <v>16249</v>
      </c>
      <c r="E818" t="s">
        <v>1150</v>
      </c>
      <c r="F818">
        <v>9854</v>
      </c>
      <c r="I818">
        <v>999</v>
      </c>
      <c r="J818" t="s">
        <v>1602</v>
      </c>
      <c r="K818">
        <v>999</v>
      </c>
      <c r="L818">
        <v>999</v>
      </c>
      <c r="M818">
        <v>999</v>
      </c>
      <c r="N818">
        <v>999</v>
      </c>
      <c r="O818" t="s">
        <v>1611</v>
      </c>
      <c r="R818" s="15">
        <v>78.400000000000006</v>
      </c>
      <c r="S818" t="s">
        <v>1625</v>
      </c>
      <c r="T818" t="s">
        <v>1615</v>
      </c>
      <c r="U818">
        <v>999</v>
      </c>
      <c r="V818">
        <v>999</v>
      </c>
      <c r="W818">
        <v>999</v>
      </c>
      <c r="X818">
        <v>29.4</v>
      </c>
      <c r="Y818">
        <v>9</v>
      </c>
      <c r="Z818">
        <v>86</v>
      </c>
      <c r="AA818" t="s">
        <v>1606</v>
      </c>
      <c r="AB818">
        <v>999</v>
      </c>
      <c r="AC818">
        <v>999</v>
      </c>
      <c r="AD818">
        <v>999</v>
      </c>
      <c r="AE818">
        <v>999</v>
      </c>
      <c r="AF818">
        <v>999</v>
      </c>
      <c r="AG818">
        <v>999</v>
      </c>
      <c r="AH818">
        <v>999</v>
      </c>
      <c r="AI818">
        <v>999</v>
      </c>
      <c r="AJ818" t="s">
        <v>2455</v>
      </c>
      <c r="AK818">
        <v>999</v>
      </c>
      <c r="AL818" t="s">
        <v>710</v>
      </c>
      <c r="AM818">
        <v>999</v>
      </c>
      <c r="AN818">
        <v>999</v>
      </c>
      <c r="AO818">
        <v>999</v>
      </c>
      <c r="AP818">
        <v>999</v>
      </c>
      <c r="AQ818">
        <v>999</v>
      </c>
      <c r="AR818" t="s">
        <v>1668</v>
      </c>
    </row>
    <row r="819" spans="2:46" ht="15">
      <c r="B819" t="s">
        <v>41</v>
      </c>
      <c r="C819">
        <v>15553</v>
      </c>
      <c r="D819">
        <v>16249</v>
      </c>
      <c r="E819" t="s">
        <v>1150</v>
      </c>
      <c r="F819">
        <v>9855</v>
      </c>
      <c r="I819">
        <v>999</v>
      </c>
      <c r="J819" t="s">
        <v>1602</v>
      </c>
      <c r="K819">
        <v>999</v>
      </c>
      <c r="L819">
        <v>999</v>
      </c>
      <c r="M819">
        <v>999</v>
      </c>
      <c r="N819">
        <v>999</v>
      </c>
      <c r="O819" t="s">
        <v>1611</v>
      </c>
      <c r="R819" s="15">
        <v>29.8</v>
      </c>
      <c r="S819" t="s">
        <v>1625</v>
      </c>
      <c r="T819" t="s">
        <v>1615</v>
      </c>
      <c r="U819">
        <v>999</v>
      </c>
      <c r="V819">
        <v>999</v>
      </c>
      <c r="W819">
        <v>999</v>
      </c>
      <c r="X819">
        <v>13.3</v>
      </c>
      <c r="Y819">
        <v>9</v>
      </c>
      <c r="Z819">
        <v>112</v>
      </c>
      <c r="AA819" t="s">
        <v>1606</v>
      </c>
      <c r="AB819">
        <v>999</v>
      </c>
      <c r="AC819">
        <v>999</v>
      </c>
      <c r="AD819">
        <v>999</v>
      </c>
      <c r="AE819">
        <v>999</v>
      </c>
      <c r="AF819">
        <v>999</v>
      </c>
      <c r="AG819">
        <v>999</v>
      </c>
      <c r="AH819">
        <v>999</v>
      </c>
      <c r="AI819">
        <v>999</v>
      </c>
      <c r="AJ819" t="s">
        <v>2455</v>
      </c>
      <c r="AK819">
        <v>999</v>
      </c>
      <c r="AL819" t="s">
        <v>710</v>
      </c>
      <c r="AM819">
        <v>999</v>
      </c>
      <c r="AN819">
        <v>999</v>
      </c>
      <c r="AO819">
        <v>999</v>
      </c>
      <c r="AP819">
        <v>999</v>
      </c>
      <c r="AQ819">
        <v>999</v>
      </c>
      <c r="AR819" t="s">
        <v>1668</v>
      </c>
    </row>
    <row r="820" spans="2:46" ht="15">
      <c r="B820" t="s">
        <v>41</v>
      </c>
      <c r="C820">
        <v>15559</v>
      </c>
      <c r="D820">
        <v>16255</v>
      </c>
      <c r="E820" t="s">
        <v>1156</v>
      </c>
      <c r="F820">
        <v>9902</v>
      </c>
      <c r="I820" t="s">
        <v>2458</v>
      </c>
      <c r="J820" t="s">
        <v>2459</v>
      </c>
      <c r="K820" t="s">
        <v>2460</v>
      </c>
      <c r="L820">
        <v>999</v>
      </c>
      <c r="M820" t="s">
        <v>2460</v>
      </c>
      <c r="N820">
        <v>999</v>
      </c>
      <c r="O820" t="s">
        <v>1611</v>
      </c>
      <c r="R820">
        <v>53.4</v>
      </c>
      <c r="S820" t="s">
        <v>1625</v>
      </c>
      <c r="T820" t="s">
        <v>1634</v>
      </c>
      <c r="U820">
        <v>5.5</v>
      </c>
      <c r="V820">
        <v>89</v>
      </c>
      <c r="W820">
        <v>999</v>
      </c>
      <c r="X820">
        <v>999</v>
      </c>
      <c r="Y820">
        <v>24</v>
      </c>
      <c r="Z820">
        <v>625</v>
      </c>
      <c r="AA820" t="s">
        <v>2461</v>
      </c>
      <c r="AB820" t="s">
        <v>1627</v>
      </c>
      <c r="AC820">
        <v>5</v>
      </c>
      <c r="AD820">
        <v>999</v>
      </c>
      <c r="AE820">
        <v>999</v>
      </c>
      <c r="AF820">
        <v>999</v>
      </c>
      <c r="AG820">
        <v>999</v>
      </c>
      <c r="AH820" t="s">
        <v>2388</v>
      </c>
      <c r="AI820" t="s">
        <v>1651</v>
      </c>
      <c r="AJ820">
        <v>999</v>
      </c>
      <c r="AK820" t="s">
        <v>2462</v>
      </c>
      <c r="AL820" t="s">
        <v>710</v>
      </c>
      <c r="AM820" t="s">
        <v>2463</v>
      </c>
      <c r="AN820" t="s">
        <v>2464</v>
      </c>
      <c r="AO820" t="s">
        <v>2465</v>
      </c>
      <c r="AP820">
        <v>999</v>
      </c>
      <c r="AQ820" t="s">
        <v>2466</v>
      </c>
      <c r="AR820" t="s">
        <v>2467</v>
      </c>
      <c r="AT820" t="s">
        <v>2468</v>
      </c>
    </row>
    <row r="821" spans="2:46" ht="15">
      <c r="B821" t="s">
        <v>78</v>
      </c>
      <c r="C821">
        <v>17120</v>
      </c>
      <c r="D821">
        <v>16261</v>
      </c>
      <c r="E821" t="s">
        <v>1161</v>
      </c>
      <c r="F821">
        <v>11522</v>
      </c>
      <c r="I821">
        <v>999</v>
      </c>
      <c r="J821" t="s">
        <v>2469</v>
      </c>
      <c r="L821">
        <v>999</v>
      </c>
      <c r="M821">
        <v>999</v>
      </c>
      <c r="O821" t="s">
        <v>1671</v>
      </c>
      <c r="R821">
        <v>3.1</v>
      </c>
      <c r="S821" t="s">
        <v>1648</v>
      </c>
      <c r="T821" t="s">
        <v>1605</v>
      </c>
      <c r="U821">
        <v>999</v>
      </c>
      <c r="V821">
        <v>999</v>
      </c>
      <c r="W821">
        <v>999</v>
      </c>
      <c r="X821">
        <v>0.3</v>
      </c>
      <c r="Y821">
        <v>30</v>
      </c>
      <c r="Z821">
        <v>999</v>
      </c>
      <c r="AB821">
        <v>999</v>
      </c>
      <c r="AC821">
        <v>999</v>
      </c>
      <c r="AD821">
        <v>999</v>
      </c>
      <c r="AE821">
        <v>999</v>
      </c>
      <c r="AF821">
        <v>999</v>
      </c>
      <c r="AG821">
        <v>999</v>
      </c>
      <c r="AH821" t="s">
        <v>1729</v>
      </c>
      <c r="AI821">
        <v>999</v>
      </c>
      <c r="AJ821" t="s">
        <v>2470</v>
      </c>
      <c r="AK821">
        <v>5</v>
      </c>
      <c r="AL821" t="s">
        <v>710</v>
      </c>
      <c r="AN821">
        <v>999</v>
      </c>
      <c r="AO821">
        <v>999</v>
      </c>
      <c r="AP821">
        <v>999</v>
      </c>
      <c r="AQ821">
        <v>999</v>
      </c>
      <c r="AR821">
        <v>999</v>
      </c>
    </row>
    <row r="822" spans="2:46" ht="15">
      <c r="B822" t="s">
        <v>78</v>
      </c>
      <c r="C822">
        <v>17120</v>
      </c>
      <c r="D822">
        <v>16261</v>
      </c>
      <c r="E822" t="s">
        <v>1161</v>
      </c>
      <c r="F822">
        <v>11522</v>
      </c>
      <c r="I822">
        <v>999</v>
      </c>
      <c r="J822" t="s">
        <v>2469</v>
      </c>
      <c r="L822">
        <v>999</v>
      </c>
      <c r="M822">
        <v>999</v>
      </c>
      <c r="O822" t="s">
        <v>2471</v>
      </c>
      <c r="R822">
        <v>41.7</v>
      </c>
      <c r="S822" t="s">
        <v>1648</v>
      </c>
      <c r="T822" t="s">
        <v>1605</v>
      </c>
      <c r="U822">
        <v>999</v>
      </c>
      <c r="V822">
        <v>999</v>
      </c>
      <c r="W822">
        <v>999</v>
      </c>
      <c r="X822">
        <v>24.1</v>
      </c>
      <c r="Y822">
        <v>30</v>
      </c>
      <c r="Z822">
        <v>204</v>
      </c>
      <c r="AB822" t="s">
        <v>1627</v>
      </c>
      <c r="AC822">
        <v>2.5</v>
      </c>
      <c r="AD822">
        <v>999</v>
      </c>
      <c r="AE822">
        <v>999</v>
      </c>
      <c r="AF822">
        <v>999</v>
      </c>
      <c r="AG822">
        <v>999</v>
      </c>
      <c r="AH822" t="s">
        <v>1729</v>
      </c>
      <c r="AI822">
        <v>999</v>
      </c>
      <c r="AJ822" t="s">
        <v>2472</v>
      </c>
      <c r="AK822">
        <v>4</v>
      </c>
      <c r="AL822" t="s">
        <v>710</v>
      </c>
      <c r="AN822">
        <v>999</v>
      </c>
      <c r="AO822">
        <v>999</v>
      </c>
      <c r="AP822">
        <v>999</v>
      </c>
      <c r="AQ822">
        <v>999</v>
      </c>
      <c r="AR822">
        <v>999</v>
      </c>
    </row>
    <row r="823" spans="2:46" ht="15">
      <c r="B823" t="s">
        <v>78</v>
      </c>
      <c r="C823">
        <v>17120</v>
      </c>
      <c r="D823">
        <v>16261</v>
      </c>
      <c r="E823" t="s">
        <v>1161</v>
      </c>
      <c r="F823">
        <v>11522</v>
      </c>
      <c r="I823">
        <v>999</v>
      </c>
      <c r="J823" t="s">
        <v>2469</v>
      </c>
      <c r="L823">
        <v>999</v>
      </c>
      <c r="M823">
        <v>999</v>
      </c>
      <c r="O823" t="s">
        <v>1647</v>
      </c>
      <c r="R823">
        <v>5.3</v>
      </c>
      <c r="S823" t="s">
        <v>1648</v>
      </c>
      <c r="T823" t="s">
        <v>1605</v>
      </c>
      <c r="U823">
        <v>999</v>
      </c>
      <c r="V823">
        <v>999</v>
      </c>
      <c r="W823">
        <v>999</v>
      </c>
      <c r="X823">
        <v>1.7</v>
      </c>
      <c r="Y823">
        <v>30</v>
      </c>
      <c r="Z823">
        <v>2247</v>
      </c>
      <c r="AB823" t="s">
        <v>1627</v>
      </c>
      <c r="AC823">
        <v>2.5</v>
      </c>
      <c r="AD823">
        <v>999</v>
      </c>
      <c r="AE823">
        <v>999</v>
      </c>
      <c r="AF823">
        <v>999</v>
      </c>
      <c r="AG823">
        <v>999</v>
      </c>
      <c r="AH823" t="s">
        <v>1729</v>
      </c>
      <c r="AI823">
        <v>999</v>
      </c>
      <c r="AJ823" t="s">
        <v>1682</v>
      </c>
      <c r="AK823">
        <v>1</v>
      </c>
      <c r="AL823" t="s">
        <v>710</v>
      </c>
      <c r="AN823">
        <v>999</v>
      </c>
      <c r="AO823">
        <v>999</v>
      </c>
      <c r="AP823">
        <v>999</v>
      </c>
      <c r="AQ823">
        <v>999</v>
      </c>
      <c r="AR823">
        <v>999</v>
      </c>
    </row>
    <row r="824" spans="2:46" ht="15">
      <c r="B824" t="s">
        <v>78</v>
      </c>
      <c r="C824">
        <v>17120</v>
      </c>
      <c r="D824">
        <v>16261</v>
      </c>
      <c r="E824" t="s">
        <v>1161</v>
      </c>
      <c r="F824">
        <v>11522</v>
      </c>
      <c r="I824">
        <v>999</v>
      </c>
      <c r="J824" t="s">
        <v>2469</v>
      </c>
      <c r="L824">
        <v>999</v>
      </c>
      <c r="M824">
        <v>999</v>
      </c>
      <c r="O824" t="s">
        <v>1727</v>
      </c>
      <c r="R824">
        <v>11.5</v>
      </c>
      <c r="S824" t="s">
        <v>1648</v>
      </c>
      <c r="T824" t="s">
        <v>1605</v>
      </c>
      <c r="U824">
        <v>999</v>
      </c>
      <c r="V824">
        <v>999</v>
      </c>
      <c r="W824">
        <v>999</v>
      </c>
      <c r="X824">
        <v>6.71</v>
      </c>
      <c r="Y824">
        <v>30</v>
      </c>
      <c r="Z824">
        <v>204</v>
      </c>
      <c r="AB824">
        <v>999</v>
      </c>
      <c r="AC824">
        <v>999</v>
      </c>
      <c r="AD824">
        <v>999</v>
      </c>
      <c r="AE824">
        <v>999</v>
      </c>
      <c r="AF824">
        <v>999</v>
      </c>
      <c r="AG824">
        <v>999</v>
      </c>
      <c r="AH824" t="s">
        <v>1729</v>
      </c>
      <c r="AI824">
        <v>999</v>
      </c>
      <c r="AJ824" t="s">
        <v>2472</v>
      </c>
      <c r="AK824">
        <v>4</v>
      </c>
      <c r="AL824" t="s">
        <v>710</v>
      </c>
      <c r="AN824">
        <v>999</v>
      </c>
      <c r="AO824">
        <v>999</v>
      </c>
      <c r="AP824">
        <v>999</v>
      </c>
      <c r="AQ824">
        <v>999</v>
      </c>
      <c r="AR824">
        <v>999</v>
      </c>
      <c r="AT824" t="s">
        <v>2473</v>
      </c>
    </row>
    <row r="825" spans="2:46" ht="15">
      <c r="B825" t="s">
        <v>78</v>
      </c>
      <c r="C825">
        <v>17120</v>
      </c>
      <c r="D825">
        <v>16261</v>
      </c>
      <c r="E825" t="s">
        <v>1161</v>
      </c>
      <c r="F825">
        <v>11522</v>
      </c>
      <c r="I825">
        <v>999</v>
      </c>
      <c r="J825" t="s">
        <v>2469</v>
      </c>
      <c r="L825">
        <v>999</v>
      </c>
      <c r="M825">
        <v>999</v>
      </c>
      <c r="O825" t="s">
        <v>1647</v>
      </c>
      <c r="R825">
        <v>1.5</v>
      </c>
      <c r="S825" t="s">
        <v>1648</v>
      </c>
      <c r="T825" t="s">
        <v>1605</v>
      </c>
      <c r="U825">
        <v>999</v>
      </c>
      <c r="V825">
        <v>999</v>
      </c>
      <c r="W825">
        <v>999</v>
      </c>
      <c r="X825">
        <v>0.5</v>
      </c>
      <c r="Y825">
        <v>30</v>
      </c>
      <c r="Z825">
        <v>2247</v>
      </c>
      <c r="AB825">
        <v>999</v>
      </c>
      <c r="AC825">
        <v>999</v>
      </c>
      <c r="AD825">
        <v>999</v>
      </c>
      <c r="AE825">
        <v>999</v>
      </c>
      <c r="AF825">
        <v>999</v>
      </c>
      <c r="AG825">
        <v>999</v>
      </c>
      <c r="AH825" t="s">
        <v>1729</v>
      </c>
      <c r="AI825">
        <v>999</v>
      </c>
      <c r="AJ825" t="s">
        <v>1682</v>
      </c>
      <c r="AK825">
        <v>1</v>
      </c>
      <c r="AL825" t="s">
        <v>710</v>
      </c>
      <c r="AN825">
        <v>999</v>
      </c>
      <c r="AO825">
        <v>999</v>
      </c>
      <c r="AP825">
        <v>999</v>
      </c>
      <c r="AQ825">
        <v>999</v>
      </c>
      <c r="AR825">
        <v>999</v>
      </c>
      <c r="AT825" t="s">
        <v>2473</v>
      </c>
    </row>
    <row r="826" spans="2:46" ht="15">
      <c r="B826" t="s">
        <v>78</v>
      </c>
      <c r="C826">
        <v>17120</v>
      </c>
      <c r="D826">
        <v>16261</v>
      </c>
      <c r="E826" t="s">
        <v>1161</v>
      </c>
      <c r="F826">
        <v>11521</v>
      </c>
      <c r="I826">
        <v>999</v>
      </c>
      <c r="J826" t="s">
        <v>2474</v>
      </c>
      <c r="L826">
        <v>999</v>
      </c>
      <c r="M826">
        <v>999</v>
      </c>
      <c r="O826" t="s">
        <v>1671</v>
      </c>
      <c r="R826">
        <v>0.7</v>
      </c>
      <c r="S826" t="s">
        <v>1648</v>
      </c>
      <c r="T826" t="s">
        <v>1605</v>
      </c>
      <c r="U826">
        <v>999</v>
      </c>
      <c r="V826">
        <v>999</v>
      </c>
      <c r="W826">
        <v>999</v>
      </c>
      <c r="X826">
        <v>0.4</v>
      </c>
      <c r="Y826">
        <v>30</v>
      </c>
      <c r="Z826">
        <v>999</v>
      </c>
      <c r="AB826">
        <v>999</v>
      </c>
      <c r="AC826">
        <v>999</v>
      </c>
      <c r="AD826">
        <v>999</v>
      </c>
      <c r="AE826">
        <v>999</v>
      </c>
      <c r="AF826">
        <v>999</v>
      </c>
      <c r="AG826">
        <v>999</v>
      </c>
      <c r="AH826" t="s">
        <v>1729</v>
      </c>
      <c r="AI826">
        <v>999</v>
      </c>
      <c r="AJ826" t="s">
        <v>2475</v>
      </c>
      <c r="AK826">
        <v>2</v>
      </c>
      <c r="AL826" t="s">
        <v>2476</v>
      </c>
      <c r="AN826">
        <v>999</v>
      </c>
      <c r="AO826">
        <v>999</v>
      </c>
      <c r="AP826">
        <v>999</v>
      </c>
      <c r="AQ826">
        <v>999</v>
      </c>
      <c r="AR826">
        <v>999</v>
      </c>
    </row>
    <row r="827" spans="2:46" ht="15">
      <c r="B827" t="s">
        <v>78</v>
      </c>
      <c r="C827">
        <v>17120</v>
      </c>
      <c r="D827">
        <v>16261</v>
      </c>
      <c r="E827" t="s">
        <v>1161</v>
      </c>
      <c r="F827">
        <v>11521</v>
      </c>
      <c r="I827">
        <v>999</v>
      </c>
      <c r="J827" t="s">
        <v>2474</v>
      </c>
      <c r="L827">
        <v>999</v>
      </c>
      <c r="M827">
        <v>999</v>
      </c>
      <c r="O827" t="s">
        <v>2471</v>
      </c>
      <c r="R827">
        <v>14.2</v>
      </c>
      <c r="S827" t="s">
        <v>1648</v>
      </c>
      <c r="T827" t="s">
        <v>1605</v>
      </c>
      <c r="U827">
        <v>999</v>
      </c>
      <c r="V827">
        <v>999</v>
      </c>
      <c r="W827">
        <v>999</v>
      </c>
      <c r="X827">
        <v>11.8</v>
      </c>
      <c r="Y827">
        <v>30</v>
      </c>
      <c r="Z827">
        <v>307</v>
      </c>
      <c r="AB827" t="s">
        <v>1627</v>
      </c>
      <c r="AC827">
        <v>2.5</v>
      </c>
      <c r="AD827">
        <v>999</v>
      </c>
      <c r="AE827">
        <v>999</v>
      </c>
      <c r="AF827">
        <v>999</v>
      </c>
      <c r="AG827">
        <v>999</v>
      </c>
      <c r="AH827" t="s">
        <v>1729</v>
      </c>
      <c r="AI827">
        <v>999</v>
      </c>
      <c r="AJ827" t="s">
        <v>2477</v>
      </c>
      <c r="AK827">
        <v>1</v>
      </c>
      <c r="AL827" t="s">
        <v>2476</v>
      </c>
      <c r="AN827">
        <v>999</v>
      </c>
      <c r="AO827">
        <v>999</v>
      </c>
      <c r="AP827">
        <v>999</v>
      </c>
      <c r="AQ827">
        <v>999</v>
      </c>
      <c r="AR827">
        <v>999</v>
      </c>
    </row>
    <row r="828" spans="2:46" ht="15">
      <c r="B828" t="s">
        <v>78</v>
      </c>
      <c r="C828">
        <v>17120</v>
      </c>
      <c r="D828">
        <v>16261</v>
      </c>
      <c r="E828" t="s">
        <v>1161</v>
      </c>
      <c r="F828">
        <v>11521</v>
      </c>
      <c r="I828">
        <v>999</v>
      </c>
      <c r="J828" t="s">
        <v>2474</v>
      </c>
      <c r="L828">
        <v>999</v>
      </c>
      <c r="M828">
        <v>999</v>
      </c>
      <c r="O828" t="s">
        <v>1647</v>
      </c>
      <c r="R828">
        <v>1.3</v>
      </c>
      <c r="S828" t="s">
        <v>1648</v>
      </c>
      <c r="T828" t="s">
        <v>1605</v>
      </c>
      <c r="U828">
        <v>999</v>
      </c>
      <c r="V828">
        <v>999</v>
      </c>
      <c r="W828">
        <v>999</v>
      </c>
      <c r="X828">
        <v>1.3</v>
      </c>
      <c r="Y828">
        <v>30</v>
      </c>
      <c r="Z828">
        <v>566</v>
      </c>
      <c r="AB828" t="s">
        <v>1627</v>
      </c>
      <c r="AC828">
        <v>2.5</v>
      </c>
      <c r="AD828">
        <v>999</v>
      </c>
      <c r="AE828">
        <v>999</v>
      </c>
      <c r="AF828">
        <v>999</v>
      </c>
      <c r="AG828">
        <v>999</v>
      </c>
      <c r="AH828" t="s">
        <v>1729</v>
      </c>
      <c r="AI828">
        <v>999</v>
      </c>
      <c r="AJ828" t="s">
        <v>1682</v>
      </c>
      <c r="AK828">
        <v>1</v>
      </c>
      <c r="AL828" t="s">
        <v>2476</v>
      </c>
      <c r="AN828">
        <v>999</v>
      </c>
      <c r="AO828">
        <v>999</v>
      </c>
      <c r="AP828">
        <v>999</v>
      </c>
      <c r="AQ828">
        <v>999</v>
      </c>
      <c r="AR828">
        <v>999</v>
      </c>
    </row>
    <row r="829" spans="2:46" ht="15">
      <c r="B829" t="s">
        <v>78</v>
      </c>
      <c r="C829">
        <v>17120</v>
      </c>
      <c r="D829">
        <v>16261</v>
      </c>
      <c r="E829" t="s">
        <v>1161</v>
      </c>
      <c r="F829">
        <v>11521</v>
      </c>
      <c r="I829">
        <v>999</v>
      </c>
      <c r="J829" t="s">
        <v>2474</v>
      </c>
      <c r="L829">
        <v>999</v>
      </c>
      <c r="M829">
        <v>999</v>
      </c>
      <c r="O829" t="s">
        <v>2471</v>
      </c>
      <c r="R829">
        <v>4.2</v>
      </c>
      <c r="S829" t="s">
        <v>1648</v>
      </c>
      <c r="T829" t="s">
        <v>1605</v>
      </c>
      <c r="U829">
        <v>999</v>
      </c>
      <c r="V829">
        <v>999</v>
      </c>
      <c r="W829">
        <v>999</v>
      </c>
      <c r="X829">
        <v>3.5</v>
      </c>
      <c r="Y829">
        <v>30</v>
      </c>
      <c r="Z829">
        <v>307</v>
      </c>
      <c r="AB829">
        <v>999</v>
      </c>
      <c r="AC829">
        <v>999</v>
      </c>
      <c r="AD829">
        <v>999</v>
      </c>
      <c r="AE829">
        <v>999</v>
      </c>
      <c r="AF829">
        <v>999</v>
      </c>
      <c r="AG829">
        <v>999</v>
      </c>
      <c r="AH829" t="s">
        <v>1729</v>
      </c>
      <c r="AI829">
        <v>999</v>
      </c>
      <c r="AJ829" t="s">
        <v>2477</v>
      </c>
      <c r="AK829">
        <v>1</v>
      </c>
      <c r="AL829" t="s">
        <v>2476</v>
      </c>
      <c r="AN829">
        <v>999</v>
      </c>
      <c r="AO829">
        <v>999</v>
      </c>
      <c r="AP829">
        <v>999</v>
      </c>
      <c r="AQ829">
        <v>999</v>
      </c>
      <c r="AR829">
        <v>999</v>
      </c>
      <c r="AT829" t="s">
        <v>2473</v>
      </c>
    </row>
    <row r="830" spans="2:46" ht="15">
      <c r="B830" t="s">
        <v>78</v>
      </c>
      <c r="C830">
        <v>17120</v>
      </c>
      <c r="D830">
        <v>16261</v>
      </c>
      <c r="E830" t="s">
        <v>1161</v>
      </c>
      <c r="F830">
        <v>11521</v>
      </c>
      <c r="I830">
        <v>999</v>
      </c>
      <c r="J830" t="s">
        <v>2474</v>
      </c>
      <c r="L830">
        <v>999</v>
      </c>
      <c r="M830">
        <v>999</v>
      </c>
      <c r="O830" t="s">
        <v>1647</v>
      </c>
      <c r="R830">
        <v>0.4</v>
      </c>
      <c r="S830" t="s">
        <v>1648</v>
      </c>
      <c r="T830" t="s">
        <v>1605</v>
      </c>
      <c r="U830">
        <v>999</v>
      </c>
      <c r="V830">
        <v>999</v>
      </c>
      <c r="W830">
        <v>999</v>
      </c>
      <c r="X830">
        <v>0.4</v>
      </c>
      <c r="Y830">
        <v>30</v>
      </c>
      <c r="Z830">
        <v>566</v>
      </c>
      <c r="AB830">
        <v>999</v>
      </c>
      <c r="AC830">
        <v>999</v>
      </c>
      <c r="AD830">
        <v>999</v>
      </c>
      <c r="AE830">
        <v>999</v>
      </c>
      <c r="AF830">
        <v>999</v>
      </c>
      <c r="AG830">
        <v>999</v>
      </c>
      <c r="AH830" t="s">
        <v>1729</v>
      </c>
      <c r="AI830">
        <v>999</v>
      </c>
      <c r="AJ830" t="s">
        <v>1682</v>
      </c>
      <c r="AK830">
        <v>1</v>
      </c>
      <c r="AL830" t="s">
        <v>2476</v>
      </c>
      <c r="AN830">
        <v>999</v>
      </c>
      <c r="AO830">
        <v>999</v>
      </c>
      <c r="AP830">
        <v>999</v>
      </c>
      <c r="AQ830">
        <v>999</v>
      </c>
      <c r="AR830">
        <v>999</v>
      </c>
      <c r="AT830" t="s">
        <v>2473</v>
      </c>
    </row>
    <row r="831" spans="2:46" ht="15.75">
      <c r="B831" t="s">
        <v>78</v>
      </c>
      <c r="C831">
        <v>17280</v>
      </c>
      <c r="D831">
        <v>16262</v>
      </c>
      <c r="E831" t="s">
        <v>822</v>
      </c>
      <c r="F831">
        <v>12218</v>
      </c>
      <c r="G831" s="16" t="s">
        <v>2478</v>
      </c>
      <c r="I831" t="s">
        <v>2479</v>
      </c>
      <c r="J831" t="s">
        <v>1698</v>
      </c>
      <c r="O831" t="s">
        <v>1672</v>
      </c>
      <c r="R831" s="6">
        <v>9.27</v>
      </c>
      <c r="S831" t="s">
        <v>1648</v>
      </c>
      <c r="T831" t="s">
        <v>1573</v>
      </c>
      <c r="Y831">
        <v>1</v>
      </c>
      <c r="Z831" s="6">
        <v>1111</v>
      </c>
      <c r="AB831" t="s">
        <v>1627</v>
      </c>
      <c r="AC831">
        <v>0</v>
      </c>
      <c r="AH831">
        <v>999</v>
      </c>
      <c r="AJ831" t="s">
        <v>1829</v>
      </c>
      <c r="AK831">
        <v>1</v>
      </c>
      <c r="AL831" t="s">
        <v>1701</v>
      </c>
      <c r="AO831" t="s">
        <v>2480</v>
      </c>
      <c r="AT831" t="s">
        <v>2481</v>
      </c>
    </row>
    <row r="832" spans="2:46" ht="15.75">
      <c r="B832" t="s">
        <v>78</v>
      </c>
      <c r="C832">
        <v>17280</v>
      </c>
      <c r="D832">
        <v>16262</v>
      </c>
      <c r="E832" t="s">
        <v>822</v>
      </c>
      <c r="F832">
        <v>12220</v>
      </c>
      <c r="G832" s="16" t="s">
        <v>2482</v>
      </c>
      <c r="I832" t="s">
        <v>2479</v>
      </c>
      <c r="J832" t="s">
        <v>1698</v>
      </c>
      <c r="O832" t="s">
        <v>1672</v>
      </c>
      <c r="R832" s="6">
        <v>9.67</v>
      </c>
      <c r="S832" t="s">
        <v>1648</v>
      </c>
      <c r="T832" t="s">
        <v>1573</v>
      </c>
      <c r="Y832">
        <v>1</v>
      </c>
      <c r="Z832" s="6">
        <v>999.9</v>
      </c>
      <c r="AB832" t="s">
        <v>1627</v>
      </c>
      <c r="AC832">
        <v>0</v>
      </c>
      <c r="AH832">
        <v>999</v>
      </c>
      <c r="AJ832" t="s">
        <v>1829</v>
      </c>
      <c r="AK832">
        <v>1</v>
      </c>
      <c r="AL832" t="s">
        <v>1701</v>
      </c>
      <c r="AO832" t="s">
        <v>2480</v>
      </c>
      <c r="AT832" t="s">
        <v>2481</v>
      </c>
    </row>
    <row r="833" spans="2:46" ht="15.75">
      <c r="B833" t="s">
        <v>78</v>
      </c>
      <c r="C833">
        <v>17280</v>
      </c>
      <c r="D833">
        <v>16262</v>
      </c>
      <c r="E833" t="s">
        <v>822</v>
      </c>
      <c r="F833">
        <v>12222</v>
      </c>
      <c r="G833" s="16" t="s">
        <v>2483</v>
      </c>
      <c r="I833" t="s">
        <v>2479</v>
      </c>
      <c r="J833" t="s">
        <v>1698</v>
      </c>
      <c r="O833" t="s">
        <v>1672</v>
      </c>
      <c r="R833" s="6">
        <v>10.37</v>
      </c>
      <c r="S833" t="s">
        <v>1648</v>
      </c>
      <c r="T833" t="s">
        <v>1573</v>
      </c>
      <c r="Y833">
        <v>1</v>
      </c>
      <c r="Z833" s="6">
        <v>1444.3</v>
      </c>
      <c r="AB833" t="s">
        <v>1627</v>
      </c>
      <c r="AC833">
        <v>0</v>
      </c>
      <c r="AH833">
        <v>999</v>
      </c>
      <c r="AJ833" t="s">
        <v>1829</v>
      </c>
      <c r="AK833">
        <v>1</v>
      </c>
      <c r="AL833" t="s">
        <v>1701</v>
      </c>
      <c r="AO833" t="s">
        <v>2480</v>
      </c>
      <c r="AT833" t="s">
        <v>2481</v>
      </c>
    </row>
    <row r="834" spans="2:46" ht="15.75">
      <c r="B834" t="s">
        <v>78</v>
      </c>
      <c r="C834">
        <v>17280</v>
      </c>
      <c r="D834">
        <v>16262</v>
      </c>
      <c r="E834" t="s">
        <v>822</v>
      </c>
      <c r="F834">
        <v>12224</v>
      </c>
      <c r="G834" s="16" t="s">
        <v>708</v>
      </c>
      <c r="I834" t="s">
        <v>2479</v>
      </c>
      <c r="J834" t="s">
        <v>1698</v>
      </c>
      <c r="O834" t="s">
        <v>1672</v>
      </c>
      <c r="R834" s="6">
        <v>11.57</v>
      </c>
      <c r="S834" t="s">
        <v>1648</v>
      </c>
      <c r="T834" t="s">
        <v>1573</v>
      </c>
      <c r="Y834">
        <v>1</v>
      </c>
      <c r="Z834" s="6">
        <v>799.92</v>
      </c>
      <c r="AB834" t="s">
        <v>1627</v>
      </c>
      <c r="AC834">
        <v>0</v>
      </c>
      <c r="AH834">
        <v>999</v>
      </c>
      <c r="AJ834" t="s">
        <v>1829</v>
      </c>
      <c r="AK834">
        <v>1</v>
      </c>
      <c r="AL834" t="s">
        <v>1701</v>
      </c>
      <c r="AO834" t="s">
        <v>2480</v>
      </c>
      <c r="AT834" t="s">
        <v>2481</v>
      </c>
    </row>
    <row r="835" spans="2:46" ht="15.75">
      <c r="B835" t="s">
        <v>78</v>
      </c>
      <c r="C835">
        <v>17280</v>
      </c>
      <c r="D835">
        <v>16262</v>
      </c>
      <c r="E835" t="s">
        <v>822</v>
      </c>
      <c r="F835">
        <v>12226</v>
      </c>
      <c r="G835" s="16" t="s">
        <v>2484</v>
      </c>
      <c r="I835" t="s">
        <v>2479</v>
      </c>
      <c r="J835" t="s">
        <v>1698</v>
      </c>
      <c r="O835" t="s">
        <v>1672</v>
      </c>
      <c r="R835" s="6">
        <v>10.59</v>
      </c>
      <c r="S835" t="s">
        <v>1648</v>
      </c>
      <c r="T835" t="s">
        <v>1573</v>
      </c>
      <c r="Y835">
        <v>1</v>
      </c>
      <c r="Z835" s="6">
        <v>1288.76</v>
      </c>
      <c r="AB835" t="s">
        <v>1627</v>
      </c>
      <c r="AC835">
        <v>0</v>
      </c>
      <c r="AH835">
        <v>999</v>
      </c>
      <c r="AJ835" t="s">
        <v>1829</v>
      </c>
      <c r="AK835">
        <v>1</v>
      </c>
      <c r="AL835" t="s">
        <v>1701</v>
      </c>
      <c r="AO835" t="s">
        <v>2480</v>
      </c>
      <c r="AT835" t="s">
        <v>2481</v>
      </c>
    </row>
    <row r="836" spans="2:46" ht="15.75">
      <c r="B836" t="s">
        <v>78</v>
      </c>
      <c r="C836">
        <v>17280</v>
      </c>
      <c r="D836">
        <v>16262</v>
      </c>
      <c r="E836" t="s">
        <v>822</v>
      </c>
      <c r="F836">
        <v>12228</v>
      </c>
      <c r="G836" s="16" t="s">
        <v>2485</v>
      </c>
      <c r="I836" t="s">
        <v>2479</v>
      </c>
      <c r="J836" t="s">
        <v>1698</v>
      </c>
      <c r="O836" t="s">
        <v>1672</v>
      </c>
      <c r="R836" s="6">
        <v>9.75</v>
      </c>
      <c r="S836" t="s">
        <v>1648</v>
      </c>
      <c r="T836" t="s">
        <v>1573</v>
      </c>
      <c r="Y836">
        <v>1</v>
      </c>
      <c r="Z836" s="6">
        <v>1477.63</v>
      </c>
      <c r="AB836" t="s">
        <v>1627</v>
      </c>
      <c r="AC836">
        <v>0</v>
      </c>
      <c r="AH836">
        <v>999</v>
      </c>
      <c r="AJ836" t="s">
        <v>1829</v>
      </c>
      <c r="AK836">
        <v>1</v>
      </c>
      <c r="AL836" t="s">
        <v>1701</v>
      </c>
      <c r="AO836" t="s">
        <v>2480</v>
      </c>
      <c r="AT836" t="s">
        <v>2481</v>
      </c>
    </row>
    <row r="837" spans="2:46" ht="15.75">
      <c r="B837" t="s">
        <v>78</v>
      </c>
      <c r="C837">
        <v>17280</v>
      </c>
      <c r="D837">
        <v>16262</v>
      </c>
      <c r="E837" t="s">
        <v>822</v>
      </c>
      <c r="F837">
        <v>12230</v>
      </c>
      <c r="G837" s="16" t="s">
        <v>707</v>
      </c>
      <c r="I837" t="s">
        <v>2479</v>
      </c>
      <c r="J837" t="s">
        <v>1698</v>
      </c>
      <c r="O837" t="s">
        <v>1672</v>
      </c>
      <c r="R837" s="6">
        <v>10.96</v>
      </c>
      <c r="S837" t="s">
        <v>1648</v>
      </c>
      <c r="T837" t="s">
        <v>1573</v>
      </c>
      <c r="Y837">
        <v>1</v>
      </c>
      <c r="Z837" s="6">
        <v>1144.33</v>
      </c>
      <c r="AB837" t="s">
        <v>1627</v>
      </c>
      <c r="AC837">
        <v>0</v>
      </c>
      <c r="AH837">
        <v>999</v>
      </c>
      <c r="AJ837" t="s">
        <v>1829</v>
      </c>
      <c r="AK837">
        <v>1</v>
      </c>
      <c r="AL837" t="s">
        <v>1701</v>
      </c>
      <c r="AO837" t="s">
        <v>2480</v>
      </c>
      <c r="AT837" t="s">
        <v>2481</v>
      </c>
    </row>
    <row r="838" spans="2:46" ht="15.75">
      <c r="B838" t="s">
        <v>78</v>
      </c>
      <c r="C838">
        <v>17280</v>
      </c>
      <c r="D838">
        <v>16262</v>
      </c>
      <c r="E838" t="s">
        <v>822</v>
      </c>
      <c r="F838">
        <v>12232</v>
      </c>
      <c r="G838" s="16" t="s">
        <v>2486</v>
      </c>
      <c r="I838" t="s">
        <v>2479</v>
      </c>
      <c r="J838" t="s">
        <v>1698</v>
      </c>
      <c r="O838" t="s">
        <v>1672</v>
      </c>
      <c r="R838" s="6">
        <v>9.8800000000000008</v>
      </c>
      <c r="S838" t="s">
        <v>1648</v>
      </c>
      <c r="T838" t="s">
        <v>1573</v>
      </c>
      <c r="Y838">
        <v>1</v>
      </c>
      <c r="Z838" s="6">
        <v>966.57</v>
      </c>
      <c r="AB838" t="s">
        <v>1627</v>
      </c>
      <c r="AC838">
        <v>0</v>
      </c>
      <c r="AH838">
        <v>999</v>
      </c>
      <c r="AJ838" t="s">
        <v>1829</v>
      </c>
      <c r="AK838">
        <v>1</v>
      </c>
      <c r="AL838" t="s">
        <v>1701</v>
      </c>
      <c r="AO838" t="s">
        <v>2480</v>
      </c>
      <c r="AT838" t="s">
        <v>2481</v>
      </c>
    </row>
    <row r="839" spans="2:46" ht="15.75">
      <c r="B839" t="s">
        <v>78</v>
      </c>
      <c r="C839">
        <v>17280</v>
      </c>
      <c r="D839">
        <v>16262</v>
      </c>
      <c r="E839" t="s">
        <v>822</v>
      </c>
      <c r="F839">
        <v>12234</v>
      </c>
      <c r="G839" s="16" t="s">
        <v>2487</v>
      </c>
      <c r="I839" t="s">
        <v>2479</v>
      </c>
      <c r="J839" t="s">
        <v>1698</v>
      </c>
      <c r="O839" t="s">
        <v>1672</v>
      </c>
      <c r="R839" s="6">
        <v>7.56</v>
      </c>
      <c r="S839" t="s">
        <v>1648</v>
      </c>
      <c r="T839" t="s">
        <v>1573</v>
      </c>
      <c r="Y839">
        <v>1</v>
      </c>
      <c r="Z839" s="6">
        <v>844.36</v>
      </c>
      <c r="AB839" t="s">
        <v>1627</v>
      </c>
      <c r="AC839">
        <v>0</v>
      </c>
      <c r="AH839">
        <v>999</v>
      </c>
      <c r="AJ839" t="s">
        <v>1829</v>
      </c>
      <c r="AK839">
        <v>1</v>
      </c>
      <c r="AL839" t="s">
        <v>1701</v>
      </c>
      <c r="AO839" t="s">
        <v>2480</v>
      </c>
      <c r="AT839" t="s">
        <v>2481</v>
      </c>
    </row>
    <row r="840" spans="2:46" ht="15.75">
      <c r="B840" t="s">
        <v>78</v>
      </c>
      <c r="C840">
        <v>17280</v>
      </c>
      <c r="D840">
        <v>16262</v>
      </c>
      <c r="E840" t="s">
        <v>822</v>
      </c>
      <c r="F840">
        <v>12236</v>
      </c>
      <c r="G840" s="16" t="s">
        <v>2488</v>
      </c>
      <c r="I840" t="s">
        <v>2479</v>
      </c>
      <c r="J840" t="s">
        <v>1698</v>
      </c>
      <c r="O840" t="s">
        <v>1672</v>
      </c>
      <c r="R840" s="6">
        <v>13.95</v>
      </c>
      <c r="S840" t="s">
        <v>1648</v>
      </c>
      <c r="T840" t="s">
        <v>1573</v>
      </c>
      <c r="Y840">
        <v>1</v>
      </c>
      <c r="Z840" s="6">
        <v>1088.78</v>
      </c>
      <c r="AB840" t="s">
        <v>1627</v>
      </c>
      <c r="AC840">
        <v>0</v>
      </c>
      <c r="AH840">
        <v>999</v>
      </c>
      <c r="AJ840" t="s">
        <v>1829</v>
      </c>
      <c r="AK840">
        <v>1</v>
      </c>
      <c r="AL840" t="s">
        <v>1701</v>
      </c>
      <c r="AO840" t="s">
        <v>2480</v>
      </c>
      <c r="AT840" t="s">
        <v>2481</v>
      </c>
    </row>
    <row r="841" spans="2:46" ht="15.75">
      <c r="B841" t="s">
        <v>78</v>
      </c>
      <c r="C841">
        <v>17280</v>
      </c>
      <c r="D841">
        <v>16262</v>
      </c>
      <c r="E841" t="s">
        <v>822</v>
      </c>
      <c r="F841">
        <v>12238</v>
      </c>
      <c r="G841" s="16" t="s">
        <v>2489</v>
      </c>
      <c r="I841" t="s">
        <v>2479</v>
      </c>
      <c r="J841" t="s">
        <v>1698</v>
      </c>
      <c r="O841" t="s">
        <v>1672</v>
      </c>
      <c r="R841" s="6">
        <v>9.02</v>
      </c>
      <c r="S841" t="s">
        <v>1648</v>
      </c>
      <c r="T841" t="s">
        <v>1573</v>
      </c>
      <c r="Y841">
        <v>1</v>
      </c>
      <c r="Z841" s="6">
        <v>1410.97</v>
      </c>
      <c r="AB841" t="s">
        <v>1627</v>
      </c>
      <c r="AC841">
        <v>0</v>
      </c>
      <c r="AH841">
        <v>999</v>
      </c>
      <c r="AJ841" t="s">
        <v>1829</v>
      </c>
      <c r="AK841">
        <v>1</v>
      </c>
      <c r="AL841" t="s">
        <v>1701</v>
      </c>
      <c r="AO841" t="s">
        <v>2480</v>
      </c>
      <c r="AT841" t="s">
        <v>2481</v>
      </c>
    </row>
    <row r="842" spans="2:46" ht="15.75">
      <c r="B842" t="s">
        <v>78</v>
      </c>
      <c r="C842">
        <v>17280</v>
      </c>
      <c r="D842">
        <v>16262</v>
      </c>
      <c r="E842" t="s">
        <v>822</v>
      </c>
      <c r="F842">
        <v>12240</v>
      </c>
      <c r="G842" s="16" t="s">
        <v>2490</v>
      </c>
      <c r="I842" t="s">
        <v>2479</v>
      </c>
      <c r="J842" t="s">
        <v>1698</v>
      </c>
      <c r="O842" t="s">
        <v>1672</v>
      </c>
      <c r="R842" s="6">
        <v>9.83</v>
      </c>
      <c r="S842" t="s">
        <v>1648</v>
      </c>
      <c r="T842" t="s">
        <v>1573</v>
      </c>
      <c r="Y842">
        <v>1</v>
      </c>
      <c r="Z842" s="6">
        <v>1244.32</v>
      </c>
      <c r="AB842" t="s">
        <v>1627</v>
      </c>
      <c r="AC842">
        <v>0</v>
      </c>
      <c r="AH842">
        <v>999</v>
      </c>
      <c r="AJ842" t="s">
        <v>1829</v>
      </c>
      <c r="AK842">
        <v>1</v>
      </c>
      <c r="AL842" t="s">
        <v>1701</v>
      </c>
      <c r="AO842" t="s">
        <v>2480</v>
      </c>
      <c r="AT842" t="s">
        <v>2481</v>
      </c>
    </row>
    <row r="843" spans="2:46" ht="15.75">
      <c r="B843" t="s">
        <v>78</v>
      </c>
      <c r="C843">
        <v>17280</v>
      </c>
      <c r="D843">
        <v>16262</v>
      </c>
      <c r="E843" t="s">
        <v>822</v>
      </c>
      <c r="F843">
        <v>12242</v>
      </c>
      <c r="G843" s="16" t="s">
        <v>2491</v>
      </c>
      <c r="I843" t="s">
        <v>2479</v>
      </c>
      <c r="J843" t="s">
        <v>1698</v>
      </c>
      <c r="O843" t="s">
        <v>1672</v>
      </c>
      <c r="R843" s="6">
        <v>10.32</v>
      </c>
      <c r="S843" t="s">
        <v>1648</v>
      </c>
      <c r="T843" t="s">
        <v>1573</v>
      </c>
      <c r="Y843">
        <v>1</v>
      </c>
      <c r="Z843" s="6">
        <v>1766.49</v>
      </c>
      <c r="AB843" t="s">
        <v>1627</v>
      </c>
      <c r="AC843">
        <v>0</v>
      </c>
      <c r="AH843">
        <v>999</v>
      </c>
      <c r="AJ843" t="s">
        <v>1829</v>
      </c>
      <c r="AK843">
        <v>1</v>
      </c>
      <c r="AL843" t="s">
        <v>1701</v>
      </c>
      <c r="AO843" t="s">
        <v>2480</v>
      </c>
      <c r="AT843" t="s">
        <v>2481</v>
      </c>
    </row>
    <row r="844" spans="2:46" ht="15.75">
      <c r="B844" t="s">
        <v>78</v>
      </c>
      <c r="C844">
        <v>17280</v>
      </c>
      <c r="D844">
        <v>16262</v>
      </c>
      <c r="E844" t="s">
        <v>822</v>
      </c>
      <c r="F844">
        <v>12244</v>
      </c>
      <c r="G844" s="16" t="s">
        <v>1684</v>
      </c>
      <c r="I844" t="s">
        <v>2479</v>
      </c>
      <c r="J844" t="s">
        <v>1698</v>
      </c>
      <c r="O844" t="s">
        <v>1672</v>
      </c>
      <c r="R844" s="6">
        <v>11.27</v>
      </c>
      <c r="S844" t="s">
        <v>1648</v>
      </c>
      <c r="T844" t="s">
        <v>1573</v>
      </c>
      <c r="Y844">
        <v>1</v>
      </c>
      <c r="Z844" s="6">
        <v>1566.51</v>
      </c>
      <c r="AB844" t="s">
        <v>1627</v>
      </c>
      <c r="AC844">
        <v>0</v>
      </c>
      <c r="AH844">
        <v>999</v>
      </c>
      <c r="AJ844" t="s">
        <v>1829</v>
      </c>
      <c r="AK844">
        <v>1</v>
      </c>
      <c r="AL844" t="s">
        <v>1701</v>
      </c>
      <c r="AO844" t="s">
        <v>2480</v>
      </c>
      <c r="AT844" t="s">
        <v>2481</v>
      </c>
    </row>
    <row r="845" spans="2:46" ht="15.75">
      <c r="B845" t="s">
        <v>78</v>
      </c>
      <c r="C845">
        <v>17280</v>
      </c>
      <c r="D845">
        <v>16262</v>
      </c>
      <c r="E845" t="s">
        <v>822</v>
      </c>
      <c r="F845">
        <v>12246</v>
      </c>
      <c r="G845" s="16" t="s">
        <v>2492</v>
      </c>
      <c r="I845" t="s">
        <v>2479</v>
      </c>
      <c r="J845" t="s">
        <v>1698</v>
      </c>
      <c r="O845" t="s">
        <v>1672</v>
      </c>
      <c r="R845" s="6">
        <v>9.8800000000000008</v>
      </c>
      <c r="S845" t="s">
        <v>1648</v>
      </c>
      <c r="T845" t="s">
        <v>1573</v>
      </c>
      <c r="Y845">
        <v>1</v>
      </c>
      <c r="Z845" s="6">
        <v>977.68</v>
      </c>
      <c r="AB845" t="s">
        <v>1627</v>
      </c>
      <c r="AC845">
        <v>0</v>
      </c>
      <c r="AH845">
        <v>999</v>
      </c>
      <c r="AJ845" t="s">
        <v>1829</v>
      </c>
      <c r="AK845">
        <v>1</v>
      </c>
      <c r="AL845" t="s">
        <v>1701</v>
      </c>
      <c r="AO845" t="s">
        <v>2480</v>
      </c>
      <c r="AT845" t="s">
        <v>2481</v>
      </c>
    </row>
    <row r="846" spans="2:46" ht="15.75">
      <c r="B846" t="s">
        <v>78</v>
      </c>
      <c r="C846">
        <v>17280</v>
      </c>
      <c r="D846">
        <v>16262</v>
      </c>
      <c r="E846" t="s">
        <v>822</v>
      </c>
      <c r="F846">
        <v>12248</v>
      </c>
      <c r="G846" s="16" t="s">
        <v>2493</v>
      </c>
      <c r="I846" t="s">
        <v>2479</v>
      </c>
      <c r="J846" t="s">
        <v>1698</v>
      </c>
      <c r="O846" t="s">
        <v>1672</v>
      </c>
      <c r="R846" s="6">
        <v>11.03</v>
      </c>
      <c r="S846" t="s">
        <v>1648</v>
      </c>
      <c r="T846" t="s">
        <v>1573</v>
      </c>
      <c r="Y846">
        <v>1</v>
      </c>
      <c r="Z846" s="6">
        <v>1144.33</v>
      </c>
      <c r="AB846" t="s">
        <v>1627</v>
      </c>
      <c r="AC846">
        <v>0</v>
      </c>
      <c r="AH846">
        <v>999</v>
      </c>
      <c r="AJ846" t="s">
        <v>1829</v>
      </c>
      <c r="AK846">
        <v>1</v>
      </c>
      <c r="AL846" t="s">
        <v>1701</v>
      </c>
      <c r="AO846" t="s">
        <v>2480</v>
      </c>
      <c r="AT846" t="s">
        <v>2481</v>
      </c>
    </row>
    <row r="847" spans="2:46" ht="15.75">
      <c r="B847" t="s">
        <v>78</v>
      </c>
      <c r="C847">
        <v>17280</v>
      </c>
      <c r="D847">
        <v>16262</v>
      </c>
      <c r="E847" t="s">
        <v>822</v>
      </c>
      <c r="F847">
        <v>12250</v>
      </c>
      <c r="G847" s="16" t="s">
        <v>2494</v>
      </c>
      <c r="I847" t="s">
        <v>2479</v>
      </c>
      <c r="J847" t="s">
        <v>1698</v>
      </c>
      <c r="O847" t="s">
        <v>1672</v>
      </c>
      <c r="R847" s="6">
        <v>10.78</v>
      </c>
      <c r="S847" t="s">
        <v>1648</v>
      </c>
      <c r="T847" t="s">
        <v>1573</v>
      </c>
      <c r="Y847">
        <v>1</v>
      </c>
      <c r="Z847" s="6">
        <v>1266.54</v>
      </c>
      <c r="AB847" t="s">
        <v>1627</v>
      </c>
      <c r="AC847">
        <v>0</v>
      </c>
      <c r="AH847">
        <v>999</v>
      </c>
      <c r="AJ847" t="s">
        <v>1829</v>
      </c>
      <c r="AK847">
        <v>1</v>
      </c>
      <c r="AL847" t="s">
        <v>1701</v>
      </c>
      <c r="AO847" t="s">
        <v>2480</v>
      </c>
      <c r="AT847" t="s">
        <v>2481</v>
      </c>
    </row>
    <row r="848" spans="2:46" ht="15.75">
      <c r="B848" t="s">
        <v>78</v>
      </c>
      <c r="C848">
        <v>17280</v>
      </c>
      <c r="D848">
        <v>16262</v>
      </c>
      <c r="E848" t="s">
        <v>822</v>
      </c>
      <c r="F848">
        <v>12252</v>
      </c>
      <c r="G848" s="16" t="s">
        <v>746</v>
      </c>
      <c r="I848" t="s">
        <v>2479</v>
      </c>
      <c r="J848" t="s">
        <v>1698</v>
      </c>
      <c r="O848" t="s">
        <v>1672</v>
      </c>
      <c r="R848" s="6">
        <v>9.8800000000000008</v>
      </c>
      <c r="S848" t="s">
        <v>1648</v>
      </c>
      <c r="T848" t="s">
        <v>1573</v>
      </c>
      <c r="Y848">
        <v>1</v>
      </c>
      <c r="Z848" s="6">
        <v>1111</v>
      </c>
      <c r="AB848" t="s">
        <v>1627</v>
      </c>
      <c r="AC848">
        <v>0</v>
      </c>
      <c r="AH848">
        <v>999</v>
      </c>
      <c r="AJ848" t="s">
        <v>1829</v>
      </c>
      <c r="AK848">
        <v>1</v>
      </c>
      <c r="AL848" t="s">
        <v>1701</v>
      </c>
      <c r="AO848" t="s">
        <v>2480</v>
      </c>
      <c r="AT848" t="s">
        <v>2481</v>
      </c>
    </row>
    <row r="849" spans="2:46" ht="15.75">
      <c r="B849" t="s">
        <v>78</v>
      </c>
      <c r="C849">
        <v>17280</v>
      </c>
      <c r="D849">
        <v>16262</v>
      </c>
      <c r="E849" t="s">
        <v>822</v>
      </c>
      <c r="F849">
        <v>12254</v>
      </c>
      <c r="G849" s="16" t="s">
        <v>2064</v>
      </c>
      <c r="I849" t="s">
        <v>2479</v>
      </c>
      <c r="J849" t="s">
        <v>1698</v>
      </c>
      <c r="O849" t="s">
        <v>1672</v>
      </c>
      <c r="R849" s="6">
        <v>8.1199999999999992</v>
      </c>
      <c r="S849" t="s">
        <v>1648</v>
      </c>
      <c r="T849" t="s">
        <v>1573</v>
      </c>
      <c r="Y849">
        <v>1</v>
      </c>
      <c r="Z849" s="6">
        <v>699.93</v>
      </c>
      <c r="AB849" t="s">
        <v>1627</v>
      </c>
      <c r="AC849">
        <v>0</v>
      </c>
      <c r="AH849">
        <v>999</v>
      </c>
      <c r="AJ849" t="s">
        <v>1829</v>
      </c>
      <c r="AK849">
        <v>1</v>
      </c>
      <c r="AL849" t="s">
        <v>1701</v>
      </c>
      <c r="AO849" t="s">
        <v>2480</v>
      </c>
      <c r="AT849" t="s">
        <v>2481</v>
      </c>
    </row>
    <row r="850" spans="2:46" ht="15.75">
      <c r="B850" t="s">
        <v>78</v>
      </c>
      <c r="C850">
        <v>17280</v>
      </c>
      <c r="D850">
        <v>16262</v>
      </c>
      <c r="E850" t="s">
        <v>822</v>
      </c>
      <c r="F850">
        <v>12256</v>
      </c>
      <c r="G850" s="16" t="s">
        <v>2495</v>
      </c>
      <c r="I850" t="s">
        <v>2479</v>
      </c>
      <c r="J850" t="s">
        <v>1698</v>
      </c>
      <c r="O850" t="s">
        <v>1672</v>
      </c>
      <c r="R850" s="6">
        <v>8.32</v>
      </c>
      <c r="S850" t="s">
        <v>1648</v>
      </c>
      <c r="T850" t="s">
        <v>1573</v>
      </c>
      <c r="Y850">
        <v>1</v>
      </c>
      <c r="Z850" s="6">
        <v>877.69</v>
      </c>
      <c r="AB850" t="s">
        <v>1627</v>
      </c>
      <c r="AC850">
        <v>0</v>
      </c>
      <c r="AH850">
        <v>999</v>
      </c>
      <c r="AJ850" t="s">
        <v>1829</v>
      </c>
      <c r="AK850">
        <v>1</v>
      </c>
      <c r="AL850" t="s">
        <v>1701</v>
      </c>
      <c r="AO850" t="s">
        <v>2480</v>
      </c>
      <c r="AT850" t="s">
        <v>2481</v>
      </c>
    </row>
    <row r="851" spans="2:46" ht="15.75">
      <c r="B851" t="s">
        <v>78</v>
      </c>
      <c r="C851">
        <v>17280</v>
      </c>
      <c r="D851">
        <v>16262</v>
      </c>
      <c r="E851" t="s">
        <v>822</v>
      </c>
      <c r="F851">
        <v>12218</v>
      </c>
      <c r="G851" s="16" t="s">
        <v>2478</v>
      </c>
      <c r="I851" t="s">
        <v>2479</v>
      </c>
      <c r="J851" t="s">
        <v>1698</v>
      </c>
      <c r="O851" t="s">
        <v>1664</v>
      </c>
      <c r="R851" s="6">
        <v>25.04</v>
      </c>
      <c r="S851" t="s">
        <v>1648</v>
      </c>
      <c r="T851" t="s">
        <v>1573</v>
      </c>
      <c r="Y851">
        <v>1</v>
      </c>
      <c r="Z851" s="6">
        <v>1111</v>
      </c>
      <c r="AB851" t="s">
        <v>1616</v>
      </c>
      <c r="AC851">
        <v>15</v>
      </c>
      <c r="AD851" t="s">
        <v>1617</v>
      </c>
      <c r="AE851">
        <v>0</v>
      </c>
      <c r="AF851" t="s">
        <v>1666</v>
      </c>
      <c r="AG851">
        <v>999</v>
      </c>
      <c r="AH851">
        <v>999</v>
      </c>
      <c r="AI851" t="s">
        <v>1667</v>
      </c>
      <c r="AJ851" t="s">
        <v>1829</v>
      </c>
      <c r="AK851">
        <v>1</v>
      </c>
      <c r="AL851" t="s">
        <v>1701</v>
      </c>
      <c r="AO851" t="s">
        <v>2480</v>
      </c>
    </row>
    <row r="852" spans="2:46" ht="15.75">
      <c r="B852" t="s">
        <v>78</v>
      </c>
      <c r="C852">
        <v>17280</v>
      </c>
      <c r="D852">
        <v>16262</v>
      </c>
      <c r="E852" t="s">
        <v>822</v>
      </c>
      <c r="F852">
        <v>12220</v>
      </c>
      <c r="G852" s="16" t="s">
        <v>2482</v>
      </c>
      <c r="I852" t="s">
        <v>2479</v>
      </c>
      <c r="J852" t="s">
        <v>1698</v>
      </c>
      <c r="O852" t="s">
        <v>1664</v>
      </c>
      <c r="R852" s="6">
        <v>34.83</v>
      </c>
      <c r="S852" t="s">
        <v>1648</v>
      </c>
      <c r="T852" t="s">
        <v>1573</v>
      </c>
      <c r="Y852">
        <v>1</v>
      </c>
      <c r="Z852" s="6">
        <v>999.9</v>
      </c>
      <c r="AB852" t="s">
        <v>1616</v>
      </c>
      <c r="AC852">
        <v>15</v>
      </c>
      <c r="AD852" t="s">
        <v>1617</v>
      </c>
      <c r="AE852">
        <v>0</v>
      </c>
      <c r="AF852" t="s">
        <v>1666</v>
      </c>
      <c r="AG852">
        <v>999</v>
      </c>
      <c r="AH852">
        <v>999</v>
      </c>
      <c r="AI852" t="s">
        <v>1667</v>
      </c>
      <c r="AJ852" t="s">
        <v>1829</v>
      </c>
      <c r="AK852">
        <v>1</v>
      </c>
      <c r="AL852" t="s">
        <v>1701</v>
      </c>
      <c r="AO852" t="s">
        <v>2480</v>
      </c>
    </row>
    <row r="853" spans="2:46" ht="15.75">
      <c r="B853" t="s">
        <v>78</v>
      </c>
      <c r="C853">
        <v>17280</v>
      </c>
      <c r="D853">
        <v>16262</v>
      </c>
      <c r="E853" t="s">
        <v>822</v>
      </c>
      <c r="F853">
        <v>12222</v>
      </c>
      <c r="G853" s="16" t="s">
        <v>2483</v>
      </c>
      <c r="I853" t="s">
        <v>2479</v>
      </c>
      <c r="J853" t="s">
        <v>1698</v>
      </c>
      <c r="O853" t="s">
        <v>1664</v>
      </c>
      <c r="R853" s="6">
        <v>31.26</v>
      </c>
      <c r="S853" t="s">
        <v>1648</v>
      </c>
      <c r="T853" t="s">
        <v>1573</v>
      </c>
      <c r="Y853">
        <v>1</v>
      </c>
      <c r="Z853" s="6">
        <v>1444.3</v>
      </c>
      <c r="AB853" t="s">
        <v>1616</v>
      </c>
      <c r="AC853">
        <v>15</v>
      </c>
      <c r="AD853" t="s">
        <v>1617</v>
      </c>
      <c r="AE853">
        <v>0</v>
      </c>
      <c r="AF853" t="s">
        <v>1666</v>
      </c>
      <c r="AG853">
        <v>999</v>
      </c>
      <c r="AH853">
        <v>999</v>
      </c>
      <c r="AI853" t="s">
        <v>1667</v>
      </c>
      <c r="AJ853" t="s">
        <v>1829</v>
      </c>
      <c r="AK853">
        <v>1</v>
      </c>
      <c r="AL853" t="s">
        <v>1701</v>
      </c>
      <c r="AO853" t="s">
        <v>2480</v>
      </c>
    </row>
    <row r="854" spans="2:46" ht="15.75">
      <c r="B854" t="s">
        <v>78</v>
      </c>
      <c r="C854">
        <v>17280</v>
      </c>
      <c r="D854">
        <v>16262</v>
      </c>
      <c r="E854" t="s">
        <v>822</v>
      </c>
      <c r="F854">
        <v>12224</v>
      </c>
      <c r="G854" s="16" t="s">
        <v>708</v>
      </c>
      <c r="I854" t="s">
        <v>2479</v>
      </c>
      <c r="J854" t="s">
        <v>1698</v>
      </c>
      <c r="O854" t="s">
        <v>1664</v>
      </c>
      <c r="R854" s="6">
        <v>50.92</v>
      </c>
      <c r="S854" t="s">
        <v>1648</v>
      </c>
      <c r="T854" t="s">
        <v>1573</v>
      </c>
      <c r="Y854">
        <v>1</v>
      </c>
      <c r="Z854" s="6">
        <v>799.92</v>
      </c>
      <c r="AB854" t="s">
        <v>1616</v>
      </c>
      <c r="AC854">
        <v>15</v>
      </c>
      <c r="AD854" t="s">
        <v>1617</v>
      </c>
      <c r="AE854">
        <v>0</v>
      </c>
      <c r="AF854" t="s">
        <v>1666</v>
      </c>
      <c r="AG854">
        <v>999</v>
      </c>
      <c r="AH854">
        <v>999</v>
      </c>
      <c r="AI854" t="s">
        <v>1667</v>
      </c>
      <c r="AJ854" t="s">
        <v>1829</v>
      </c>
      <c r="AK854">
        <v>1</v>
      </c>
      <c r="AL854" t="s">
        <v>1701</v>
      </c>
      <c r="AO854" t="s">
        <v>2480</v>
      </c>
    </row>
    <row r="855" spans="2:46" ht="15.75">
      <c r="B855" t="s">
        <v>78</v>
      </c>
      <c r="C855">
        <v>17280</v>
      </c>
      <c r="D855">
        <v>16262</v>
      </c>
      <c r="E855" t="s">
        <v>822</v>
      </c>
      <c r="F855">
        <v>12226</v>
      </c>
      <c r="G855" s="16" t="s">
        <v>2484</v>
      </c>
      <c r="I855" t="s">
        <v>2479</v>
      </c>
      <c r="J855" t="s">
        <v>1698</v>
      </c>
      <c r="O855" t="s">
        <v>1664</v>
      </c>
      <c r="R855" s="6">
        <v>31.01</v>
      </c>
      <c r="S855" t="s">
        <v>1648</v>
      </c>
      <c r="T855" t="s">
        <v>1573</v>
      </c>
      <c r="Y855">
        <v>1</v>
      </c>
      <c r="Z855" s="6">
        <v>1288.76</v>
      </c>
      <c r="AB855" t="s">
        <v>1616</v>
      </c>
      <c r="AC855">
        <v>15</v>
      </c>
      <c r="AD855" t="s">
        <v>1617</v>
      </c>
      <c r="AE855">
        <v>0</v>
      </c>
      <c r="AF855" t="s">
        <v>1666</v>
      </c>
      <c r="AG855">
        <v>999</v>
      </c>
      <c r="AH855">
        <v>999</v>
      </c>
      <c r="AI855" t="s">
        <v>1667</v>
      </c>
      <c r="AJ855" t="s">
        <v>1829</v>
      </c>
      <c r="AK855">
        <v>1</v>
      </c>
      <c r="AL855" t="s">
        <v>1701</v>
      </c>
      <c r="AO855" t="s">
        <v>2480</v>
      </c>
    </row>
    <row r="856" spans="2:46" ht="15.75">
      <c r="B856" t="s">
        <v>78</v>
      </c>
      <c r="C856">
        <v>17280</v>
      </c>
      <c r="D856">
        <v>16262</v>
      </c>
      <c r="E856" t="s">
        <v>822</v>
      </c>
      <c r="F856">
        <v>12228</v>
      </c>
      <c r="G856" s="16" t="s">
        <v>2485</v>
      </c>
      <c r="I856" t="s">
        <v>2479</v>
      </c>
      <c r="J856" t="s">
        <v>1698</v>
      </c>
      <c r="O856" t="s">
        <v>1664</v>
      </c>
      <c r="R856" s="6">
        <v>23.19</v>
      </c>
      <c r="S856" t="s">
        <v>1648</v>
      </c>
      <c r="T856" t="s">
        <v>1573</v>
      </c>
      <c r="Y856">
        <v>1</v>
      </c>
      <c r="Z856" s="6">
        <v>1477.63</v>
      </c>
      <c r="AB856" t="s">
        <v>1616</v>
      </c>
      <c r="AC856">
        <v>15</v>
      </c>
      <c r="AD856" t="s">
        <v>1617</v>
      </c>
      <c r="AE856">
        <v>0</v>
      </c>
      <c r="AF856" t="s">
        <v>1666</v>
      </c>
      <c r="AG856">
        <v>999</v>
      </c>
      <c r="AH856">
        <v>999</v>
      </c>
      <c r="AI856" t="s">
        <v>1667</v>
      </c>
      <c r="AJ856" t="s">
        <v>1829</v>
      </c>
      <c r="AK856">
        <v>1</v>
      </c>
      <c r="AL856" t="s">
        <v>1701</v>
      </c>
      <c r="AO856" t="s">
        <v>2480</v>
      </c>
    </row>
    <row r="857" spans="2:46" ht="15.75">
      <c r="B857" t="s">
        <v>78</v>
      </c>
      <c r="C857">
        <v>17280</v>
      </c>
      <c r="D857">
        <v>16262</v>
      </c>
      <c r="E857" t="s">
        <v>822</v>
      </c>
      <c r="F857">
        <v>12230</v>
      </c>
      <c r="G857" s="16" t="s">
        <v>707</v>
      </c>
      <c r="I857" t="s">
        <v>2479</v>
      </c>
      <c r="J857" t="s">
        <v>1698</v>
      </c>
      <c r="O857" t="s">
        <v>1664</v>
      </c>
      <c r="R857" s="6">
        <v>34.619999999999997</v>
      </c>
      <c r="S857" t="s">
        <v>1648</v>
      </c>
      <c r="T857" t="s">
        <v>1573</v>
      </c>
      <c r="Y857">
        <v>1</v>
      </c>
      <c r="Z857" s="6">
        <v>1144.33</v>
      </c>
      <c r="AB857" t="s">
        <v>1616</v>
      </c>
      <c r="AC857">
        <v>15</v>
      </c>
      <c r="AD857" t="s">
        <v>1617</v>
      </c>
      <c r="AE857">
        <v>0</v>
      </c>
      <c r="AF857" t="s">
        <v>1666</v>
      </c>
      <c r="AG857">
        <v>999</v>
      </c>
      <c r="AH857">
        <v>999</v>
      </c>
      <c r="AI857" t="s">
        <v>1667</v>
      </c>
      <c r="AJ857" t="s">
        <v>1829</v>
      </c>
      <c r="AK857">
        <v>1</v>
      </c>
      <c r="AL857" t="s">
        <v>1701</v>
      </c>
      <c r="AO857" t="s">
        <v>2480</v>
      </c>
    </row>
    <row r="858" spans="2:46" ht="15.75">
      <c r="B858" t="s">
        <v>78</v>
      </c>
      <c r="C858">
        <v>17280</v>
      </c>
      <c r="D858">
        <v>16262</v>
      </c>
      <c r="E858" t="s">
        <v>822</v>
      </c>
      <c r="F858">
        <v>12232</v>
      </c>
      <c r="G858" s="16" t="s">
        <v>2486</v>
      </c>
      <c r="I858" t="s">
        <v>2479</v>
      </c>
      <c r="J858" t="s">
        <v>1698</v>
      </c>
      <c r="O858" t="s">
        <v>1664</v>
      </c>
      <c r="R858" s="6">
        <v>29.81</v>
      </c>
      <c r="S858" t="s">
        <v>1648</v>
      </c>
      <c r="T858" t="s">
        <v>1573</v>
      </c>
      <c r="Y858">
        <v>1</v>
      </c>
      <c r="Z858" s="6">
        <v>966.57</v>
      </c>
      <c r="AB858" t="s">
        <v>1616</v>
      </c>
      <c r="AC858">
        <v>15</v>
      </c>
      <c r="AD858" t="s">
        <v>1617</v>
      </c>
      <c r="AE858">
        <v>0</v>
      </c>
      <c r="AF858" t="s">
        <v>1666</v>
      </c>
      <c r="AG858">
        <v>999</v>
      </c>
      <c r="AH858">
        <v>999</v>
      </c>
      <c r="AI858" t="s">
        <v>1667</v>
      </c>
      <c r="AJ858" t="s">
        <v>1829</v>
      </c>
      <c r="AK858">
        <v>1</v>
      </c>
      <c r="AL858" t="s">
        <v>1701</v>
      </c>
      <c r="AO858" t="s">
        <v>2480</v>
      </c>
    </row>
    <row r="859" spans="2:46" ht="15.75">
      <c r="B859" t="s">
        <v>78</v>
      </c>
      <c r="C859">
        <v>17280</v>
      </c>
      <c r="D859">
        <v>16262</v>
      </c>
      <c r="E859" t="s">
        <v>822</v>
      </c>
      <c r="F859">
        <v>12234</v>
      </c>
      <c r="G859" s="16" t="s">
        <v>2487</v>
      </c>
      <c r="I859" t="s">
        <v>2479</v>
      </c>
      <c r="J859" t="s">
        <v>1698</v>
      </c>
      <c r="O859" t="s">
        <v>1664</v>
      </c>
      <c r="R859" s="6">
        <v>38.4</v>
      </c>
      <c r="S859" t="s">
        <v>1648</v>
      </c>
      <c r="T859" t="s">
        <v>1573</v>
      </c>
      <c r="Y859">
        <v>1</v>
      </c>
      <c r="Z859" s="6">
        <v>844.36</v>
      </c>
      <c r="AB859" t="s">
        <v>1616</v>
      </c>
      <c r="AC859">
        <v>15</v>
      </c>
      <c r="AD859" t="s">
        <v>1617</v>
      </c>
      <c r="AE859">
        <v>0</v>
      </c>
      <c r="AF859" t="s">
        <v>1666</v>
      </c>
      <c r="AG859">
        <v>999</v>
      </c>
      <c r="AH859">
        <v>999</v>
      </c>
      <c r="AI859" t="s">
        <v>1667</v>
      </c>
      <c r="AJ859" t="s">
        <v>1829</v>
      </c>
      <c r="AK859">
        <v>1</v>
      </c>
      <c r="AL859" t="s">
        <v>1701</v>
      </c>
      <c r="AO859" t="s">
        <v>2480</v>
      </c>
    </row>
    <row r="860" spans="2:46" ht="15.75">
      <c r="B860" t="s">
        <v>78</v>
      </c>
      <c r="C860">
        <v>17280</v>
      </c>
      <c r="D860">
        <v>16262</v>
      </c>
      <c r="E860" t="s">
        <v>822</v>
      </c>
      <c r="F860">
        <v>12236</v>
      </c>
      <c r="G860" s="16" t="s">
        <v>2488</v>
      </c>
      <c r="I860" t="s">
        <v>2479</v>
      </c>
      <c r="J860" t="s">
        <v>1698</v>
      </c>
      <c r="O860" t="s">
        <v>1664</v>
      </c>
      <c r="R860" s="6">
        <v>37.07</v>
      </c>
      <c r="S860" t="s">
        <v>1648</v>
      </c>
      <c r="T860" t="s">
        <v>1573</v>
      </c>
      <c r="Y860">
        <v>1</v>
      </c>
      <c r="Z860" s="6">
        <v>1088.78</v>
      </c>
      <c r="AB860" t="s">
        <v>1616</v>
      </c>
      <c r="AC860">
        <v>15</v>
      </c>
      <c r="AD860" t="s">
        <v>1617</v>
      </c>
      <c r="AE860">
        <v>0</v>
      </c>
      <c r="AF860" t="s">
        <v>1666</v>
      </c>
      <c r="AG860">
        <v>999</v>
      </c>
      <c r="AH860">
        <v>999</v>
      </c>
      <c r="AI860" t="s">
        <v>1667</v>
      </c>
      <c r="AJ860" t="s">
        <v>1829</v>
      </c>
      <c r="AK860">
        <v>1</v>
      </c>
      <c r="AL860" t="s">
        <v>1701</v>
      </c>
      <c r="AO860" t="s">
        <v>2480</v>
      </c>
    </row>
    <row r="861" spans="2:46" ht="15.75">
      <c r="B861" t="s">
        <v>78</v>
      </c>
      <c r="C861">
        <v>17280</v>
      </c>
      <c r="D861">
        <v>16262</v>
      </c>
      <c r="E861" t="s">
        <v>822</v>
      </c>
      <c r="F861">
        <v>12238</v>
      </c>
      <c r="G861" s="16" t="s">
        <v>2489</v>
      </c>
      <c r="I861" t="s">
        <v>2479</v>
      </c>
      <c r="J861" t="s">
        <v>1698</v>
      </c>
      <c r="O861" t="s">
        <v>1664</v>
      </c>
      <c r="R861" s="6">
        <v>26.02</v>
      </c>
      <c r="S861" t="s">
        <v>1648</v>
      </c>
      <c r="T861" t="s">
        <v>1573</v>
      </c>
      <c r="Y861">
        <v>1</v>
      </c>
      <c r="Z861" s="6">
        <v>1410.97</v>
      </c>
      <c r="AB861" t="s">
        <v>1616</v>
      </c>
      <c r="AC861">
        <v>15</v>
      </c>
      <c r="AD861" t="s">
        <v>1617</v>
      </c>
      <c r="AE861">
        <v>0</v>
      </c>
      <c r="AF861" t="s">
        <v>1666</v>
      </c>
      <c r="AG861">
        <v>999</v>
      </c>
      <c r="AH861">
        <v>999</v>
      </c>
      <c r="AI861" t="s">
        <v>1667</v>
      </c>
      <c r="AJ861" t="s">
        <v>1829</v>
      </c>
      <c r="AK861">
        <v>1</v>
      </c>
      <c r="AL861" t="s">
        <v>1701</v>
      </c>
      <c r="AO861" t="s">
        <v>2480</v>
      </c>
    </row>
    <row r="862" spans="2:46" ht="15.75">
      <c r="B862" t="s">
        <v>78</v>
      </c>
      <c r="C862">
        <v>17280</v>
      </c>
      <c r="D862">
        <v>16262</v>
      </c>
      <c r="E862" t="s">
        <v>822</v>
      </c>
      <c r="F862">
        <v>12240</v>
      </c>
      <c r="G862" s="16" t="s">
        <v>2490</v>
      </c>
      <c r="I862" t="s">
        <v>2479</v>
      </c>
      <c r="J862" t="s">
        <v>1698</v>
      </c>
      <c r="O862" t="s">
        <v>1664</v>
      </c>
      <c r="R862" s="6">
        <v>61.51</v>
      </c>
      <c r="S862" t="s">
        <v>1648</v>
      </c>
      <c r="T862" t="s">
        <v>1573</v>
      </c>
      <c r="Y862">
        <v>1</v>
      </c>
      <c r="Z862" s="6">
        <v>1244.32</v>
      </c>
      <c r="AB862" t="s">
        <v>1616</v>
      </c>
      <c r="AC862">
        <v>15</v>
      </c>
      <c r="AD862" t="s">
        <v>1617</v>
      </c>
      <c r="AE862">
        <v>0</v>
      </c>
      <c r="AF862" t="s">
        <v>1666</v>
      </c>
      <c r="AG862">
        <v>999</v>
      </c>
      <c r="AH862">
        <v>999</v>
      </c>
      <c r="AI862" t="s">
        <v>1667</v>
      </c>
      <c r="AJ862" t="s">
        <v>1829</v>
      </c>
      <c r="AK862">
        <v>1</v>
      </c>
      <c r="AL862" t="s">
        <v>1701</v>
      </c>
      <c r="AO862" t="s">
        <v>2480</v>
      </c>
    </row>
    <row r="863" spans="2:46" ht="15.75">
      <c r="B863" t="s">
        <v>78</v>
      </c>
      <c r="C863">
        <v>17280</v>
      </c>
      <c r="D863">
        <v>16262</v>
      </c>
      <c r="E863" t="s">
        <v>822</v>
      </c>
      <c r="F863">
        <v>12242</v>
      </c>
      <c r="G863" s="16" t="s">
        <v>2491</v>
      </c>
      <c r="I863" t="s">
        <v>2479</v>
      </c>
      <c r="J863" t="s">
        <v>1698</v>
      </c>
      <c r="O863" t="s">
        <v>1664</v>
      </c>
      <c r="R863" s="6">
        <v>37</v>
      </c>
      <c r="S863" t="s">
        <v>1648</v>
      </c>
      <c r="T863" t="s">
        <v>1573</v>
      </c>
      <c r="Y863">
        <v>1</v>
      </c>
      <c r="Z863" s="6">
        <v>1766.49</v>
      </c>
      <c r="AB863" t="s">
        <v>1616</v>
      </c>
      <c r="AC863">
        <v>15</v>
      </c>
      <c r="AD863" t="s">
        <v>1617</v>
      </c>
      <c r="AE863">
        <v>0</v>
      </c>
      <c r="AF863" t="s">
        <v>1666</v>
      </c>
      <c r="AG863">
        <v>999</v>
      </c>
      <c r="AH863">
        <v>999</v>
      </c>
      <c r="AI863" t="s">
        <v>1667</v>
      </c>
      <c r="AJ863" t="s">
        <v>1829</v>
      </c>
      <c r="AK863">
        <v>1</v>
      </c>
      <c r="AL863" t="s">
        <v>1701</v>
      </c>
      <c r="AO863" t="s">
        <v>2480</v>
      </c>
    </row>
    <row r="864" spans="2:46" ht="15.75">
      <c r="B864" t="s">
        <v>78</v>
      </c>
      <c r="C864">
        <v>17280</v>
      </c>
      <c r="D864">
        <v>16262</v>
      </c>
      <c r="E864" t="s">
        <v>822</v>
      </c>
      <c r="F864">
        <v>12244</v>
      </c>
      <c r="G864" s="16" t="s">
        <v>1684</v>
      </c>
      <c r="I864" t="s">
        <v>2479</v>
      </c>
      <c r="J864" t="s">
        <v>1698</v>
      </c>
      <c r="O864" t="s">
        <v>1664</v>
      </c>
      <c r="R864" s="6">
        <v>30.3</v>
      </c>
      <c r="S864" t="s">
        <v>1648</v>
      </c>
      <c r="T864" t="s">
        <v>1573</v>
      </c>
      <c r="Y864">
        <v>1</v>
      </c>
      <c r="Z864" s="6">
        <v>1566.51</v>
      </c>
      <c r="AB864" t="s">
        <v>1616</v>
      </c>
      <c r="AC864">
        <v>15</v>
      </c>
      <c r="AD864" t="s">
        <v>1617</v>
      </c>
      <c r="AE864">
        <v>0</v>
      </c>
      <c r="AF864" t="s">
        <v>1666</v>
      </c>
      <c r="AG864">
        <v>999</v>
      </c>
      <c r="AH864">
        <v>999</v>
      </c>
      <c r="AI864" t="s">
        <v>1667</v>
      </c>
      <c r="AJ864" t="s">
        <v>1829</v>
      </c>
      <c r="AK864">
        <v>1</v>
      </c>
      <c r="AL864" t="s">
        <v>1701</v>
      </c>
      <c r="AO864" t="s">
        <v>2480</v>
      </c>
    </row>
    <row r="865" spans="2:41" ht="15.75">
      <c r="B865" t="s">
        <v>78</v>
      </c>
      <c r="C865">
        <v>17280</v>
      </c>
      <c r="D865">
        <v>16262</v>
      </c>
      <c r="E865" t="s">
        <v>822</v>
      </c>
      <c r="F865">
        <v>12246</v>
      </c>
      <c r="G865" s="16" t="s">
        <v>2492</v>
      </c>
      <c r="I865" t="s">
        <v>2479</v>
      </c>
      <c r="J865" t="s">
        <v>1698</v>
      </c>
      <c r="O865" t="s">
        <v>1664</v>
      </c>
      <c r="R865" s="6">
        <v>41.5</v>
      </c>
      <c r="S865" t="s">
        <v>1648</v>
      </c>
      <c r="T865" t="s">
        <v>1573</v>
      </c>
      <c r="Y865">
        <v>1</v>
      </c>
      <c r="Z865" s="6">
        <v>977.68</v>
      </c>
      <c r="AB865" t="s">
        <v>1616</v>
      </c>
      <c r="AC865">
        <v>15</v>
      </c>
      <c r="AD865" t="s">
        <v>1617</v>
      </c>
      <c r="AE865">
        <v>0</v>
      </c>
      <c r="AF865" t="s">
        <v>1666</v>
      </c>
      <c r="AG865">
        <v>999</v>
      </c>
      <c r="AH865">
        <v>999</v>
      </c>
      <c r="AI865" t="s">
        <v>1667</v>
      </c>
      <c r="AJ865" t="s">
        <v>1829</v>
      </c>
      <c r="AK865">
        <v>1</v>
      </c>
      <c r="AL865" t="s">
        <v>1701</v>
      </c>
      <c r="AO865" t="s">
        <v>2480</v>
      </c>
    </row>
    <row r="866" spans="2:41" ht="15.75">
      <c r="B866" t="s">
        <v>78</v>
      </c>
      <c r="C866">
        <v>17280</v>
      </c>
      <c r="D866">
        <v>16262</v>
      </c>
      <c r="E866" t="s">
        <v>822</v>
      </c>
      <c r="F866">
        <v>12248</v>
      </c>
      <c r="G866" s="16" t="s">
        <v>2493</v>
      </c>
      <c r="I866" t="s">
        <v>2479</v>
      </c>
      <c r="J866" t="s">
        <v>1698</v>
      </c>
      <c r="O866" t="s">
        <v>1664</v>
      </c>
      <c r="R866" s="6">
        <v>43.04</v>
      </c>
      <c r="S866" t="s">
        <v>1648</v>
      </c>
      <c r="T866" t="s">
        <v>1573</v>
      </c>
      <c r="Y866">
        <v>1</v>
      </c>
      <c r="Z866" s="6">
        <v>1144.33</v>
      </c>
      <c r="AB866" t="s">
        <v>1616</v>
      </c>
      <c r="AC866">
        <v>15</v>
      </c>
      <c r="AD866" t="s">
        <v>1617</v>
      </c>
      <c r="AE866">
        <v>0</v>
      </c>
      <c r="AF866" t="s">
        <v>1666</v>
      </c>
      <c r="AG866">
        <v>999</v>
      </c>
      <c r="AH866">
        <v>999</v>
      </c>
      <c r="AI866" t="s">
        <v>1667</v>
      </c>
      <c r="AJ866" t="s">
        <v>1829</v>
      </c>
      <c r="AK866">
        <v>1</v>
      </c>
      <c r="AL866" t="s">
        <v>1701</v>
      </c>
      <c r="AO866" t="s">
        <v>2480</v>
      </c>
    </row>
    <row r="867" spans="2:41" ht="15.75">
      <c r="B867" t="s">
        <v>78</v>
      </c>
      <c r="C867">
        <v>17280</v>
      </c>
      <c r="D867">
        <v>16262</v>
      </c>
      <c r="E867" t="s">
        <v>822</v>
      </c>
      <c r="F867">
        <v>12250</v>
      </c>
      <c r="G867" s="16" t="s">
        <v>2494</v>
      </c>
      <c r="I867" t="s">
        <v>2479</v>
      </c>
      <c r="J867" t="s">
        <v>1698</v>
      </c>
      <c r="O867" t="s">
        <v>1664</v>
      </c>
      <c r="R867" s="6">
        <v>32.700000000000003</v>
      </c>
      <c r="S867" t="s">
        <v>1648</v>
      </c>
      <c r="T867" t="s">
        <v>1573</v>
      </c>
      <c r="Y867">
        <v>1</v>
      </c>
      <c r="Z867" s="6">
        <v>1266.54</v>
      </c>
      <c r="AB867" t="s">
        <v>1616</v>
      </c>
      <c r="AC867">
        <v>15</v>
      </c>
      <c r="AD867" t="s">
        <v>1617</v>
      </c>
      <c r="AE867">
        <v>0</v>
      </c>
      <c r="AF867" t="s">
        <v>1666</v>
      </c>
      <c r="AG867">
        <v>999</v>
      </c>
      <c r="AH867">
        <v>999</v>
      </c>
      <c r="AI867" t="s">
        <v>1667</v>
      </c>
      <c r="AJ867" t="s">
        <v>1829</v>
      </c>
      <c r="AK867">
        <v>1</v>
      </c>
      <c r="AL867" t="s">
        <v>1701</v>
      </c>
      <c r="AO867" t="s">
        <v>2480</v>
      </c>
    </row>
    <row r="868" spans="2:41" ht="15.75">
      <c r="B868" t="s">
        <v>78</v>
      </c>
      <c r="C868">
        <v>17280</v>
      </c>
      <c r="D868">
        <v>16262</v>
      </c>
      <c r="E868" t="s">
        <v>822</v>
      </c>
      <c r="F868">
        <v>12252</v>
      </c>
      <c r="G868" s="16" t="s">
        <v>746</v>
      </c>
      <c r="I868" t="s">
        <v>2479</v>
      </c>
      <c r="J868" t="s">
        <v>1698</v>
      </c>
      <c r="O868" t="s">
        <v>1664</v>
      </c>
      <c r="R868" s="6">
        <v>64.95</v>
      </c>
      <c r="S868" t="s">
        <v>1648</v>
      </c>
      <c r="T868" t="s">
        <v>1573</v>
      </c>
      <c r="Y868">
        <v>1</v>
      </c>
      <c r="Z868" s="6">
        <v>1111</v>
      </c>
      <c r="AB868" t="s">
        <v>1616</v>
      </c>
      <c r="AC868">
        <v>15</v>
      </c>
      <c r="AD868" t="s">
        <v>1617</v>
      </c>
      <c r="AE868">
        <v>0</v>
      </c>
      <c r="AF868" t="s">
        <v>1666</v>
      </c>
      <c r="AG868">
        <v>999</v>
      </c>
      <c r="AH868">
        <v>999</v>
      </c>
      <c r="AI868" t="s">
        <v>1667</v>
      </c>
      <c r="AJ868" t="s">
        <v>1829</v>
      </c>
      <c r="AK868">
        <v>1</v>
      </c>
      <c r="AL868" t="s">
        <v>1701</v>
      </c>
      <c r="AO868" t="s">
        <v>2480</v>
      </c>
    </row>
    <row r="869" spans="2:41" ht="15.75">
      <c r="B869" t="s">
        <v>78</v>
      </c>
      <c r="C869">
        <v>17280</v>
      </c>
      <c r="D869">
        <v>16262</v>
      </c>
      <c r="E869" t="s">
        <v>822</v>
      </c>
      <c r="F869">
        <v>12254</v>
      </c>
      <c r="G869" s="16" t="s">
        <v>2064</v>
      </c>
      <c r="I869" t="s">
        <v>2479</v>
      </c>
      <c r="J869" t="s">
        <v>1698</v>
      </c>
      <c r="O869" t="s">
        <v>1664</v>
      </c>
      <c r="R869" s="6">
        <v>32.83</v>
      </c>
      <c r="S869" t="s">
        <v>1648</v>
      </c>
      <c r="T869" t="s">
        <v>1573</v>
      </c>
      <c r="Y869">
        <v>1</v>
      </c>
      <c r="Z869" s="6">
        <v>699.93</v>
      </c>
      <c r="AB869" t="s">
        <v>1616</v>
      </c>
      <c r="AC869">
        <v>15</v>
      </c>
      <c r="AD869" t="s">
        <v>1617</v>
      </c>
      <c r="AE869">
        <v>0</v>
      </c>
      <c r="AF869" t="s">
        <v>1666</v>
      </c>
      <c r="AG869">
        <v>999</v>
      </c>
      <c r="AH869">
        <v>999</v>
      </c>
      <c r="AI869" t="s">
        <v>1667</v>
      </c>
      <c r="AJ869" t="s">
        <v>1829</v>
      </c>
      <c r="AK869">
        <v>1</v>
      </c>
      <c r="AL869" t="s">
        <v>1701</v>
      </c>
      <c r="AO869" t="s">
        <v>2480</v>
      </c>
    </row>
    <row r="870" spans="2:41" ht="15.75">
      <c r="B870" t="s">
        <v>78</v>
      </c>
      <c r="C870">
        <v>17280</v>
      </c>
      <c r="D870">
        <v>16262</v>
      </c>
      <c r="E870" t="s">
        <v>822</v>
      </c>
      <c r="F870">
        <v>12256</v>
      </c>
      <c r="G870" s="16" t="s">
        <v>2495</v>
      </c>
      <c r="I870" t="s">
        <v>2479</v>
      </c>
      <c r="J870" t="s">
        <v>1698</v>
      </c>
      <c r="O870" t="s">
        <v>1664</v>
      </c>
      <c r="R870" s="6">
        <v>43.5</v>
      </c>
      <c r="S870" t="s">
        <v>1648</v>
      </c>
      <c r="T870" t="s">
        <v>1573</v>
      </c>
      <c r="Y870">
        <v>1</v>
      </c>
      <c r="Z870" s="6">
        <v>877.69</v>
      </c>
      <c r="AB870" t="s">
        <v>1616</v>
      </c>
      <c r="AC870">
        <v>15</v>
      </c>
      <c r="AD870" t="s">
        <v>1617</v>
      </c>
      <c r="AE870">
        <v>0</v>
      </c>
      <c r="AF870" t="s">
        <v>1666</v>
      </c>
      <c r="AG870">
        <v>999</v>
      </c>
      <c r="AH870">
        <v>999</v>
      </c>
      <c r="AI870" t="s">
        <v>1667</v>
      </c>
      <c r="AJ870" t="s">
        <v>1829</v>
      </c>
      <c r="AK870">
        <v>1</v>
      </c>
      <c r="AL870" t="s">
        <v>1701</v>
      </c>
      <c r="AO870" t="s">
        <v>2480</v>
      </c>
    </row>
    <row r="871" spans="2:41" ht="15.75">
      <c r="B871" t="s">
        <v>78</v>
      </c>
      <c r="C871">
        <v>17280</v>
      </c>
      <c r="D871">
        <v>16262</v>
      </c>
      <c r="E871" t="s">
        <v>822</v>
      </c>
      <c r="F871">
        <v>12218</v>
      </c>
      <c r="G871" s="16" t="s">
        <v>2478</v>
      </c>
      <c r="I871" t="s">
        <v>2479</v>
      </c>
      <c r="J871" t="s">
        <v>1698</v>
      </c>
      <c r="O871" t="s">
        <v>1807</v>
      </c>
      <c r="R871" s="16">
        <v>1.1299999999999999</v>
      </c>
      <c r="S871" t="s">
        <v>2496</v>
      </c>
      <c r="T871" t="s">
        <v>1573</v>
      </c>
      <c r="Y871">
        <v>1</v>
      </c>
      <c r="Z871" s="6">
        <v>1111</v>
      </c>
      <c r="AB871" t="s">
        <v>1627</v>
      </c>
      <c r="AC871">
        <v>0</v>
      </c>
      <c r="AH871">
        <v>999</v>
      </c>
      <c r="AJ871" t="s">
        <v>1829</v>
      </c>
      <c r="AK871">
        <v>1</v>
      </c>
      <c r="AL871" t="s">
        <v>1701</v>
      </c>
      <c r="AO871" t="s">
        <v>2480</v>
      </c>
    </row>
    <row r="872" spans="2:41" ht="15.75">
      <c r="B872" t="s">
        <v>78</v>
      </c>
      <c r="C872">
        <v>17280</v>
      </c>
      <c r="D872">
        <v>16262</v>
      </c>
      <c r="E872" t="s">
        <v>822</v>
      </c>
      <c r="F872">
        <v>12220</v>
      </c>
      <c r="G872" s="16" t="s">
        <v>2482</v>
      </c>
      <c r="I872" t="s">
        <v>2479</v>
      </c>
      <c r="J872" t="s">
        <v>1698</v>
      </c>
      <c r="O872" t="s">
        <v>1807</v>
      </c>
      <c r="R872" s="16">
        <v>1.27</v>
      </c>
      <c r="S872" t="s">
        <v>2496</v>
      </c>
      <c r="T872" t="s">
        <v>1573</v>
      </c>
      <c r="Y872">
        <v>1</v>
      </c>
      <c r="Z872" s="6">
        <v>999.9</v>
      </c>
      <c r="AB872" t="s">
        <v>1627</v>
      </c>
      <c r="AC872">
        <v>0</v>
      </c>
      <c r="AH872">
        <v>999</v>
      </c>
      <c r="AJ872" t="s">
        <v>1829</v>
      </c>
      <c r="AK872">
        <v>1</v>
      </c>
      <c r="AL872" t="s">
        <v>1701</v>
      </c>
      <c r="AO872" t="s">
        <v>2480</v>
      </c>
    </row>
    <row r="873" spans="2:41" ht="15.75">
      <c r="B873" t="s">
        <v>78</v>
      </c>
      <c r="C873">
        <v>17280</v>
      </c>
      <c r="D873">
        <v>16262</v>
      </c>
      <c r="E873" t="s">
        <v>822</v>
      </c>
      <c r="F873">
        <v>12222</v>
      </c>
      <c r="G873" s="16" t="s">
        <v>2483</v>
      </c>
      <c r="I873" t="s">
        <v>2479</v>
      </c>
      <c r="J873" t="s">
        <v>1698</v>
      </c>
      <c r="O873" t="s">
        <v>1807</v>
      </c>
      <c r="R873" s="16">
        <v>1.33</v>
      </c>
      <c r="S873" t="s">
        <v>2496</v>
      </c>
      <c r="T873" t="s">
        <v>1573</v>
      </c>
      <c r="Y873">
        <v>1</v>
      </c>
      <c r="Z873" s="6">
        <v>1444.3</v>
      </c>
      <c r="AB873" t="s">
        <v>1627</v>
      </c>
      <c r="AC873">
        <v>0</v>
      </c>
      <c r="AH873">
        <v>999</v>
      </c>
      <c r="AJ873" t="s">
        <v>1829</v>
      </c>
      <c r="AK873">
        <v>1</v>
      </c>
      <c r="AL873" t="s">
        <v>1701</v>
      </c>
      <c r="AO873" t="s">
        <v>2480</v>
      </c>
    </row>
    <row r="874" spans="2:41" ht="15.75">
      <c r="B874" t="s">
        <v>78</v>
      </c>
      <c r="C874">
        <v>17280</v>
      </c>
      <c r="D874">
        <v>16262</v>
      </c>
      <c r="E874" t="s">
        <v>822</v>
      </c>
      <c r="F874">
        <v>12224</v>
      </c>
      <c r="G874" s="16" t="s">
        <v>708</v>
      </c>
      <c r="I874" t="s">
        <v>2479</v>
      </c>
      <c r="J874" t="s">
        <v>1698</v>
      </c>
      <c r="O874" t="s">
        <v>1807</v>
      </c>
      <c r="R874" s="16">
        <v>1.22</v>
      </c>
      <c r="S874" t="s">
        <v>2496</v>
      </c>
      <c r="T874" t="s">
        <v>1573</v>
      </c>
      <c r="Y874">
        <v>1</v>
      </c>
      <c r="Z874" s="6">
        <v>799.92</v>
      </c>
      <c r="AB874" t="s">
        <v>1627</v>
      </c>
      <c r="AC874">
        <v>0</v>
      </c>
      <c r="AH874">
        <v>999</v>
      </c>
      <c r="AJ874" t="s">
        <v>1829</v>
      </c>
      <c r="AK874">
        <v>1</v>
      </c>
      <c r="AL874" t="s">
        <v>1701</v>
      </c>
      <c r="AO874" t="s">
        <v>2480</v>
      </c>
    </row>
    <row r="875" spans="2:41" ht="15.75">
      <c r="B875" t="s">
        <v>78</v>
      </c>
      <c r="C875">
        <v>17280</v>
      </c>
      <c r="D875">
        <v>16262</v>
      </c>
      <c r="E875" t="s">
        <v>822</v>
      </c>
      <c r="F875">
        <v>12226</v>
      </c>
      <c r="G875" s="16" t="s">
        <v>2484</v>
      </c>
      <c r="I875" t="s">
        <v>2479</v>
      </c>
      <c r="J875" t="s">
        <v>1698</v>
      </c>
      <c r="O875" t="s">
        <v>1807</v>
      </c>
      <c r="R875" s="16">
        <v>1.29</v>
      </c>
      <c r="S875" t="s">
        <v>2496</v>
      </c>
      <c r="T875" t="s">
        <v>1573</v>
      </c>
      <c r="Y875">
        <v>1</v>
      </c>
      <c r="Z875" s="6">
        <v>1288.76</v>
      </c>
      <c r="AB875" t="s">
        <v>1627</v>
      </c>
      <c r="AC875">
        <v>0</v>
      </c>
      <c r="AH875">
        <v>999</v>
      </c>
      <c r="AJ875" t="s">
        <v>1829</v>
      </c>
      <c r="AK875">
        <v>1</v>
      </c>
      <c r="AL875" t="s">
        <v>1701</v>
      </c>
      <c r="AO875" t="s">
        <v>2480</v>
      </c>
    </row>
    <row r="876" spans="2:41" ht="15.75">
      <c r="B876" t="s">
        <v>78</v>
      </c>
      <c r="C876">
        <v>17280</v>
      </c>
      <c r="D876">
        <v>16262</v>
      </c>
      <c r="E876" t="s">
        <v>822</v>
      </c>
      <c r="F876">
        <v>12228</v>
      </c>
      <c r="G876" s="16" t="s">
        <v>2485</v>
      </c>
      <c r="I876" t="s">
        <v>2479</v>
      </c>
      <c r="J876" t="s">
        <v>1698</v>
      </c>
      <c r="O876" t="s">
        <v>1807</v>
      </c>
      <c r="R876" s="16">
        <v>1.24</v>
      </c>
      <c r="S876" t="s">
        <v>2496</v>
      </c>
      <c r="T876" t="s">
        <v>1573</v>
      </c>
      <c r="Y876">
        <v>1</v>
      </c>
      <c r="Z876" s="6">
        <v>1477.63</v>
      </c>
      <c r="AB876" t="s">
        <v>1627</v>
      </c>
      <c r="AC876">
        <v>0</v>
      </c>
      <c r="AH876">
        <v>999</v>
      </c>
      <c r="AJ876" t="s">
        <v>1829</v>
      </c>
      <c r="AK876">
        <v>1</v>
      </c>
      <c r="AL876" t="s">
        <v>1701</v>
      </c>
      <c r="AO876" t="s">
        <v>2480</v>
      </c>
    </row>
    <row r="877" spans="2:41" ht="15.75">
      <c r="B877" t="s">
        <v>78</v>
      </c>
      <c r="C877">
        <v>17280</v>
      </c>
      <c r="D877">
        <v>16262</v>
      </c>
      <c r="E877" t="s">
        <v>822</v>
      </c>
      <c r="F877">
        <v>12230</v>
      </c>
      <c r="G877" s="16" t="s">
        <v>707</v>
      </c>
      <c r="I877" t="s">
        <v>2479</v>
      </c>
      <c r="J877" t="s">
        <v>1698</v>
      </c>
      <c r="O877" t="s">
        <v>1807</v>
      </c>
      <c r="R877" s="16">
        <v>1.2</v>
      </c>
      <c r="S877" t="s">
        <v>2496</v>
      </c>
      <c r="T877" t="s">
        <v>1573</v>
      </c>
      <c r="Y877">
        <v>1</v>
      </c>
      <c r="Z877" s="6">
        <v>1144.33</v>
      </c>
      <c r="AB877" t="s">
        <v>1627</v>
      </c>
      <c r="AC877">
        <v>0</v>
      </c>
      <c r="AH877">
        <v>999</v>
      </c>
      <c r="AJ877" t="s">
        <v>1829</v>
      </c>
      <c r="AK877">
        <v>1</v>
      </c>
      <c r="AL877" t="s">
        <v>1701</v>
      </c>
      <c r="AO877" t="s">
        <v>2480</v>
      </c>
    </row>
    <row r="878" spans="2:41" ht="15.75">
      <c r="B878" t="s">
        <v>78</v>
      </c>
      <c r="C878">
        <v>17280</v>
      </c>
      <c r="D878">
        <v>16262</v>
      </c>
      <c r="E878" t="s">
        <v>822</v>
      </c>
      <c r="F878">
        <v>12232</v>
      </c>
      <c r="G878" s="16" t="s">
        <v>2486</v>
      </c>
      <c r="I878" t="s">
        <v>2479</v>
      </c>
      <c r="J878" t="s">
        <v>1698</v>
      </c>
      <c r="O878" t="s">
        <v>1807</v>
      </c>
      <c r="R878" s="16">
        <v>1.22</v>
      </c>
      <c r="S878" t="s">
        <v>2496</v>
      </c>
      <c r="T878" t="s">
        <v>1573</v>
      </c>
      <c r="Y878">
        <v>1</v>
      </c>
      <c r="Z878" s="6">
        <v>966.57</v>
      </c>
      <c r="AB878" t="s">
        <v>1627</v>
      </c>
      <c r="AC878">
        <v>0</v>
      </c>
      <c r="AH878">
        <v>999</v>
      </c>
      <c r="AJ878" t="s">
        <v>1829</v>
      </c>
      <c r="AK878">
        <v>1</v>
      </c>
      <c r="AL878" t="s">
        <v>1701</v>
      </c>
      <c r="AO878" t="s">
        <v>2480</v>
      </c>
    </row>
    <row r="879" spans="2:41" ht="15.75">
      <c r="B879" t="s">
        <v>78</v>
      </c>
      <c r="C879">
        <v>17280</v>
      </c>
      <c r="D879">
        <v>16262</v>
      </c>
      <c r="E879" t="s">
        <v>822</v>
      </c>
      <c r="F879">
        <v>12234</v>
      </c>
      <c r="G879" s="16" t="s">
        <v>2487</v>
      </c>
      <c r="I879" t="s">
        <v>2479</v>
      </c>
      <c r="J879" t="s">
        <v>1698</v>
      </c>
      <c r="O879" t="s">
        <v>1807</v>
      </c>
      <c r="R879" s="16">
        <v>1.71</v>
      </c>
      <c r="S879" t="s">
        <v>2496</v>
      </c>
      <c r="T879" t="s">
        <v>1573</v>
      </c>
      <c r="Y879">
        <v>1</v>
      </c>
      <c r="Z879" s="6">
        <v>844.36</v>
      </c>
      <c r="AB879" t="s">
        <v>1627</v>
      </c>
      <c r="AC879">
        <v>0</v>
      </c>
      <c r="AH879">
        <v>999</v>
      </c>
      <c r="AJ879" t="s">
        <v>1829</v>
      </c>
      <c r="AK879">
        <v>1</v>
      </c>
      <c r="AL879" t="s">
        <v>1701</v>
      </c>
      <c r="AO879" t="s">
        <v>2480</v>
      </c>
    </row>
    <row r="880" spans="2:41" ht="15.75">
      <c r="B880" t="s">
        <v>78</v>
      </c>
      <c r="C880">
        <v>17280</v>
      </c>
      <c r="D880">
        <v>16262</v>
      </c>
      <c r="E880" t="s">
        <v>822</v>
      </c>
      <c r="F880">
        <v>12236</v>
      </c>
      <c r="G880" s="16" t="s">
        <v>2488</v>
      </c>
      <c r="I880" t="s">
        <v>2479</v>
      </c>
      <c r="J880" t="s">
        <v>1698</v>
      </c>
      <c r="O880" t="s">
        <v>1807</v>
      </c>
      <c r="R880" s="16">
        <v>1.1100000000000001</v>
      </c>
      <c r="S880" t="s">
        <v>2496</v>
      </c>
      <c r="T880" t="s">
        <v>1573</v>
      </c>
      <c r="Y880">
        <v>1</v>
      </c>
      <c r="Z880" s="6">
        <v>1088.78</v>
      </c>
      <c r="AB880" t="s">
        <v>1627</v>
      </c>
      <c r="AC880">
        <v>0</v>
      </c>
      <c r="AH880">
        <v>999</v>
      </c>
      <c r="AJ880" t="s">
        <v>1829</v>
      </c>
      <c r="AK880">
        <v>1</v>
      </c>
      <c r="AL880" t="s">
        <v>1701</v>
      </c>
      <c r="AO880" t="s">
        <v>2480</v>
      </c>
    </row>
    <row r="881" spans="2:46" ht="15.75">
      <c r="B881" t="s">
        <v>78</v>
      </c>
      <c r="C881">
        <v>17280</v>
      </c>
      <c r="D881">
        <v>16262</v>
      </c>
      <c r="E881" t="s">
        <v>822</v>
      </c>
      <c r="F881">
        <v>12238</v>
      </c>
      <c r="G881" s="16" t="s">
        <v>2489</v>
      </c>
      <c r="I881" t="s">
        <v>2479</v>
      </c>
      <c r="J881" t="s">
        <v>1698</v>
      </c>
      <c r="O881" t="s">
        <v>1807</v>
      </c>
      <c r="R881" s="16">
        <v>1.1599999999999999</v>
      </c>
      <c r="S881" t="s">
        <v>2496</v>
      </c>
      <c r="T881" t="s">
        <v>1573</v>
      </c>
      <c r="Y881">
        <v>1</v>
      </c>
      <c r="Z881" s="6">
        <v>1410.97</v>
      </c>
      <c r="AB881" t="s">
        <v>1627</v>
      </c>
      <c r="AC881">
        <v>0</v>
      </c>
      <c r="AH881">
        <v>999</v>
      </c>
      <c r="AJ881" t="s">
        <v>1829</v>
      </c>
      <c r="AK881">
        <v>1</v>
      </c>
      <c r="AL881" t="s">
        <v>1701</v>
      </c>
      <c r="AO881" t="s">
        <v>2480</v>
      </c>
    </row>
    <row r="882" spans="2:46" ht="15.75">
      <c r="B882" t="s">
        <v>78</v>
      </c>
      <c r="C882">
        <v>17280</v>
      </c>
      <c r="D882">
        <v>16262</v>
      </c>
      <c r="E882" t="s">
        <v>822</v>
      </c>
      <c r="F882">
        <v>12240</v>
      </c>
      <c r="G882" s="16" t="s">
        <v>2490</v>
      </c>
      <c r="I882" t="s">
        <v>2479</v>
      </c>
      <c r="J882" t="s">
        <v>1698</v>
      </c>
      <c r="O882" t="s">
        <v>1807</v>
      </c>
      <c r="R882" s="16">
        <v>1.26</v>
      </c>
      <c r="S882" t="s">
        <v>2496</v>
      </c>
      <c r="T882" t="s">
        <v>1573</v>
      </c>
      <c r="Y882">
        <v>1</v>
      </c>
      <c r="Z882" s="6">
        <v>1244.32</v>
      </c>
      <c r="AB882" t="s">
        <v>1627</v>
      </c>
      <c r="AC882">
        <v>0</v>
      </c>
      <c r="AH882">
        <v>999</v>
      </c>
      <c r="AJ882" t="s">
        <v>1829</v>
      </c>
      <c r="AK882">
        <v>1</v>
      </c>
      <c r="AL882" t="s">
        <v>1701</v>
      </c>
      <c r="AO882" t="s">
        <v>2480</v>
      </c>
    </row>
    <row r="883" spans="2:46" ht="15.75">
      <c r="B883" t="s">
        <v>78</v>
      </c>
      <c r="C883">
        <v>17280</v>
      </c>
      <c r="D883">
        <v>16262</v>
      </c>
      <c r="E883" t="s">
        <v>822</v>
      </c>
      <c r="F883">
        <v>12242</v>
      </c>
      <c r="G883" s="16" t="s">
        <v>2491</v>
      </c>
      <c r="I883" t="s">
        <v>2479</v>
      </c>
      <c r="J883" t="s">
        <v>1698</v>
      </c>
      <c r="O883" t="s">
        <v>1807</v>
      </c>
      <c r="R883" s="16">
        <v>1.59</v>
      </c>
      <c r="S883" t="s">
        <v>2496</v>
      </c>
      <c r="T883" t="s">
        <v>1573</v>
      </c>
      <c r="Y883">
        <v>1</v>
      </c>
      <c r="Z883" s="6">
        <v>1766.49</v>
      </c>
      <c r="AB883" t="s">
        <v>1627</v>
      </c>
      <c r="AC883">
        <v>0</v>
      </c>
      <c r="AH883">
        <v>999</v>
      </c>
      <c r="AJ883" t="s">
        <v>1829</v>
      </c>
      <c r="AK883">
        <v>1</v>
      </c>
      <c r="AL883" t="s">
        <v>1701</v>
      </c>
      <c r="AO883" t="s">
        <v>2480</v>
      </c>
    </row>
    <row r="884" spans="2:46" ht="15.75">
      <c r="B884" t="s">
        <v>78</v>
      </c>
      <c r="C884">
        <v>17280</v>
      </c>
      <c r="D884">
        <v>16262</v>
      </c>
      <c r="E884" t="s">
        <v>822</v>
      </c>
      <c r="F884">
        <v>12244</v>
      </c>
      <c r="G884" s="16" t="s">
        <v>1684</v>
      </c>
      <c r="I884" t="s">
        <v>2479</v>
      </c>
      <c r="J884" t="s">
        <v>1698</v>
      </c>
      <c r="O884" t="s">
        <v>1807</v>
      </c>
      <c r="R884" s="16">
        <v>1.26</v>
      </c>
      <c r="S884" t="s">
        <v>2496</v>
      </c>
      <c r="T884" t="s">
        <v>1573</v>
      </c>
      <c r="Y884">
        <v>1</v>
      </c>
      <c r="Z884" s="6">
        <v>1566.51</v>
      </c>
      <c r="AB884" t="s">
        <v>1627</v>
      </c>
      <c r="AC884">
        <v>0</v>
      </c>
      <c r="AH884">
        <v>999</v>
      </c>
      <c r="AJ884" t="s">
        <v>1829</v>
      </c>
      <c r="AK884">
        <v>1</v>
      </c>
      <c r="AL884" t="s">
        <v>1701</v>
      </c>
      <c r="AO884" t="s">
        <v>2480</v>
      </c>
    </row>
    <row r="885" spans="2:46" ht="15.75">
      <c r="B885" t="s">
        <v>78</v>
      </c>
      <c r="C885">
        <v>17280</v>
      </c>
      <c r="D885">
        <v>16262</v>
      </c>
      <c r="E885" t="s">
        <v>822</v>
      </c>
      <c r="F885">
        <v>12246</v>
      </c>
      <c r="G885" s="16" t="s">
        <v>2492</v>
      </c>
      <c r="I885" t="s">
        <v>2479</v>
      </c>
      <c r="J885" t="s">
        <v>1698</v>
      </c>
      <c r="O885" t="s">
        <v>1807</v>
      </c>
      <c r="R885" s="16">
        <v>0.96</v>
      </c>
      <c r="S885" t="s">
        <v>2496</v>
      </c>
      <c r="T885" t="s">
        <v>1573</v>
      </c>
      <c r="Y885">
        <v>1</v>
      </c>
      <c r="Z885" s="6">
        <v>977.68</v>
      </c>
      <c r="AB885" t="s">
        <v>1627</v>
      </c>
      <c r="AC885">
        <v>0</v>
      </c>
      <c r="AH885">
        <v>999</v>
      </c>
      <c r="AJ885" t="s">
        <v>1829</v>
      </c>
      <c r="AK885">
        <v>1</v>
      </c>
      <c r="AL885" t="s">
        <v>1701</v>
      </c>
      <c r="AO885" t="s">
        <v>2480</v>
      </c>
    </row>
    <row r="886" spans="2:46" ht="15.75">
      <c r="B886" t="s">
        <v>78</v>
      </c>
      <c r="C886">
        <v>17280</v>
      </c>
      <c r="D886">
        <v>16262</v>
      </c>
      <c r="E886" t="s">
        <v>822</v>
      </c>
      <c r="F886">
        <v>12248</v>
      </c>
      <c r="G886" s="16" t="s">
        <v>2493</v>
      </c>
      <c r="I886" t="s">
        <v>2479</v>
      </c>
      <c r="J886" t="s">
        <v>1698</v>
      </c>
      <c r="O886" t="s">
        <v>1807</v>
      </c>
      <c r="R886" s="16">
        <v>1.25</v>
      </c>
      <c r="S886" t="s">
        <v>2496</v>
      </c>
      <c r="T886" t="s">
        <v>1573</v>
      </c>
      <c r="Y886">
        <v>1</v>
      </c>
      <c r="Z886" s="6">
        <v>1144.33</v>
      </c>
      <c r="AB886" t="s">
        <v>1627</v>
      </c>
      <c r="AC886">
        <v>0</v>
      </c>
      <c r="AH886">
        <v>999</v>
      </c>
      <c r="AJ886" t="s">
        <v>1829</v>
      </c>
      <c r="AK886">
        <v>1</v>
      </c>
      <c r="AL886" t="s">
        <v>1701</v>
      </c>
      <c r="AO886" t="s">
        <v>2480</v>
      </c>
    </row>
    <row r="887" spans="2:46" ht="15.75">
      <c r="B887" t="s">
        <v>78</v>
      </c>
      <c r="C887">
        <v>17280</v>
      </c>
      <c r="D887">
        <v>16262</v>
      </c>
      <c r="E887" t="s">
        <v>822</v>
      </c>
      <c r="F887">
        <v>12250</v>
      </c>
      <c r="G887" s="16" t="s">
        <v>2494</v>
      </c>
      <c r="I887" t="s">
        <v>2479</v>
      </c>
      <c r="J887" t="s">
        <v>1698</v>
      </c>
      <c r="O887" t="s">
        <v>1807</v>
      </c>
      <c r="R887" s="16">
        <v>1.1599999999999999</v>
      </c>
      <c r="S887" t="s">
        <v>2496</v>
      </c>
      <c r="T887" t="s">
        <v>1573</v>
      </c>
      <c r="Y887">
        <v>1</v>
      </c>
      <c r="Z887" s="6">
        <v>1266.54</v>
      </c>
      <c r="AB887" t="s">
        <v>1627</v>
      </c>
      <c r="AC887">
        <v>0</v>
      </c>
      <c r="AH887">
        <v>999</v>
      </c>
      <c r="AJ887" t="s">
        <v>1829</v>
      </c>
      <c r="AK887">
        <v>1</v>
      </c>
      <c r="AL887" t="s">
        <v>1701</v>
      </c>
      <c r="AO887" t="s">
        <v>2480</v>
      </c>
    </row>
    <row r="888" spans="2:46" ht="15.75">
      <c r="B888" t="s">
        <v>78</v>
      </c>
      <c r="C888">
        <v>17280</v>
      </c>
      <c r="D888">
        <v>16262</v>
      </c>
      <c r="E888" t="s">
        <v>822</v>
      </c>
      <c r="F888">
        <v>12252</v>
      </c>
      <c r="G888" s="16" t="s">
        <v>746</v>
      </c>
      <c r="I888" t="s">
        <v>2479</v>
      </c>
      <c r="J888" t="s">
        <v>1698</v>
      </c>
      <c r="O888" t="s">
        <v>1807</v>
      </c>
      <c r="R888" s="16">
        <v>1.33</v>
      </c>
      <c r="S888" t="s">
        <v>2496</v>
      </c>
      <c r="T888" t="s">
        <v>1573</v>
      </c>
      <c r="Y888">
        <v>1</v>
      </c>
      <c r="Z888" s="6">
        <v>1111</v>
      </c>
      <c r="AB888" t="s">
        <v>1627</v>
      </c>
      <c r="AC888">
        <v>0</v>
      </c>
      <c r="AH888">
        <v>999</v>
      </c>
      <c r="AJ888" t="s">
        <v>1829</v>
      </c>
      <c r="AK888">
        <v>1</v>
      </c>
      <c r="AL888" t="s">
        <v>1701</v>
      </c>
      <c r="AO888" t="s">
        <v>2480</v>
      </c>
    </row>
    <row r="889" spans="2:46" ht="15.75">
      <c r="B889" t="s">
        <v>78</v>
      </c>
      <c r="C889">
        <v>17280</v>
      </c>
      <c r="D889">
        <v>16262</v>
      </c>
      <c r="E889" t="s">
        <v>822</v>
      </c>
      <c r="F889">
        <v>12254</v>
      </c>
      <c r="G889" s="16" t="s">
        <v>2064</v>
      </c>
      <c r="I889" t="s">
        <v>2479</v>
      </c>
      <c r="J889" t="s">
        <v>1698</v>
      </c>
      <c r="O889" t="s">
        <v>1807</v>
      </c>
      <c r="R889" s="16">
        <v>1.34</v>
      </c>
      <c r="S889" t="s">
        <v>2496</v>
      </c>
      <c r="T889" t="s">
        <v>1573</v>
      </c>
      <c r="Y889">
        <v>1</v>
      </c>
      <c r="Z889" s="6">
        <v>699.93</v>
      </c>
      <c r="AB889" t="s">
        <v>1627</v>
      </c>
      <c r="AC889">
        <v>0</v>
      </c>
      <c r="AH889">
        <v>999</v>
      </c>
      <c r="AJ889" t="s">
        <v>1829</v>
      </c>
      <c r="AK889">
        <v>1</v>
      </c>
      <c r="AL889" t="s">
        <v>1701</v>
      </c>
      <c r="AO889" t="s">
        <v>2480</v>
      </c>
    </row>
    <row r="890" spans="2:46" ht="15.75">
      <c r="B890" t="s">
        <v>78</v>
      </c>
      <c r="C890">
        <v>17280</v>
      </c>
      <c r="D890">
        <v>16262</v>
      </c>
      <c r="E890" t="s">
        <v>822</v>
      </c>
      <c r="F890">
        <v>12256</v>
      </c>
      <c r="G890" s="16" t="s">
        <v>2495</v>
      </c>
      <c r="I890" t="s">
        <v>2479</v>
      </c>
      <c r="J890" t="s">
        <v>1698</v>
      </c>
      <c r="O890" t="s">
        <v>1807</v>
      </c>
      <c r="R890" s="16">
        <v>1.1499999999999999</v>
      </c>
      <c r="S890" t="s">
        <v>2496</v>
      </c>
      <c r="T890" t="s">
        <v>1573</v>
      </c>
      <c r="Y890">
        <v>1</v>
      </c>
      <c r="Z890" s="6">
        <v>877.69</v>
      </c>
      <c r="AB890" t="s">
        <v>1627</v>
      </c>
      <c r="AC890">
        <v>0</v>
      </c>
      <c r="AH890">
        <v>999</v>
      </c>
      <c r="AJ890" t="s">
        <v>1829</v>
      </c>
      <c r="AK890">
        <v>1</v>
      </c>
      <c r="AL890" t="s">
        <v>1701</v>
      </c>
      <c r="AO890" t="s">
        <v>2480</v>
      </c>
    </row>
    <row r="891" spans="2:46" ht="15.75">
      <c r="B891" t="s">
        <v>78</v>
      </c>
      <c r="C891">
        <v>17280</v>
      </c>
      <c r="D891">
        <v>16262</v>
      </c>
      <c r="E891" t="s">
        <v>822</v>
      </c>
      <c r="F891">
        <v>12217</v>
      </c>
      <c r="G891" s="16" t="s">
        <v>2478</v>
      </c>
      <c r="I891" t="s">
        <v>2479</v>
      </c>
      <c r="J891" t="s">
        <v>770</v>
      </c>
      <c r="O891" t="s">
        <v>1672</v>
      </c>
      <c r="R891" s="6">
        <v>13.38</v>
      </c>
      <c r="S891" t="s">
        <v>1648</v>
      </c>
      <c r="T891" t="s">
        <v>1573</v>
      </c>
      <c r="Y891">
        <v>1</v>
      </c>
      <c r="Z891" s="6">
        <v>1166.55</v>
      </c>
      <c r="AB891" t="s">
        <v>1627</v>
      </c>
      <c r="AC891">
        <v>0</v>
      </c>
      <c r="AH891">
        <v>999</v>
      </c>
      <c r="AJ891" t="s">
        <v>2497</v>
      </c>
      <c r="AK891">
        <v>3</v>
      </c>
      <c r="AL891" t="s">
        <v>1701</v>
      </c>
      <c r="AO891" t="s">
        <v>2480</v>
      </c>
      <c r="AT891" t="s">
        <v>2481</v>
      </c>
    </row>
    <row r="892" spans="2:46" ht="15.75">
      <c r="B892" t="s">
        <v>78</v>
      </c>
      <c r="C892">
        <v>17280</v>
      </c>
      <c r="D892">
        <v>16262</v>
      </c>
      <c r="E892" t="s">
        <v>822</v>
      </c>
      <c r="F892">
        <v>12219</v>
      </c>
      <c r="G892" s="16" t="s">
        <v>2482</v>
      </c>
      <c r="I892" t="s">
        <v>2479</v>
      </c>
      <c r="J892" t="s">
        <v>770</v>
      </c>
      <c r="O892" t="s">
        <v>1672</v>
      </c>
      <c r="R892" s="6">
        <v>16.850000000000001</v>
      </c>
      <c r="S892" t="s">
        <v>1648</v>
      </c>
      <c r="T892" t="s">
        <v>1573</v>
      </c>
      <c r="Y892">
        <v>1</v>
      </c>
      <c r="Z892" s="6">
        <v>1199.8800000000001</v>
      </c>
      <c r="AB892" t="s">
        <v>1627</v>
      </c>
      <c r="AC892">
        <v>0</v>
      </c>
      <c r="AH892">
        <v>999</v>
      </c>
      <c r="AJ892" t="s">
        <v>2498</v>
      </c>
      <c r="AK892">
        <v>3</v>
      </c>
      <c r="AL892" t="s">
        <v>1701</v>
      </c>
      <c r="AO892" t="s">
        <v>2480</v>
      </c>
      <c r="AT892" t="s">
        <v>2481</v>
      </c>
    </row>
    <row r="893" spans="2:46" ht="15.75">
      <c r="B893" t="s">
        <v>78</v>
      </c>
      <c r="C893">
        <v>17280</v>
      </c>
      <c r="D893">
        <v>16262</v>
      </c>
      <c r="E893" t="s">
        <v>822</v>
      </c>
      <c r="F893">
        <v>12221</v>
      </c>
      <c r="G893" s="16" t="s">
        <v>2483</v>
      </c>
      <c r="I893" t="s">
        <v>2479</v>
      </c>
      <c r="J893" t="s">
        <v>770</v>
      </c>
      <c r="O893" t="s">
        <v>1672</v>
      </c>
      <c r="R893" s="6">
        <v>28.03</v>
      </c>
      <c r="S893" t="s">
        <v>1648</v>
      </c>
      <c r="T893" t="s">
        <v>1573</v>
      </c>
      <c r="Y893">
        <v>1</v>
      </c>
      <c r="Z893" s="6">
        <v>1155.44</v>
      </c>
      <c r="AB893" t="s">
        <v>1627</v>
      </c>
      <c r="AC893">
        <v>0</v>
      </c>
      <c r="AH893">
        <v>999</v>
      </c>
      <c r="AJ893" t="s">
        <v>2499</v>
      </c>
      <c r="AK893">
        <v>4</v>
      </c>
      <c r="AL893" t="s">
        <v>1701</v>
      </c>
      <c r="AO893" t="s">
        <v>2480</v>
      </c>
      <c r="AT893" t="s">
        <v>2481</v>
      </c>
    </row>
    <row r="894" spans="2:46" ht="15.75">
      <c r="B894" t="s">
        <v>78</v>
      </c>
      <c r="C894">
        <v>17280</v>
      </c>
      <c r="D894">
        <v>16262</v>
      </c>
      <c r="E894" t="s">
        <v>822</v>
      </c>
      <c r="F894">
        <v>12223</v>
      </c>
      <c r="G894" s="16" t="s">
        <v>708</v>
      </c>
      <c r="I894" t="s">
        <v>2479</v>
      </c>
      <c r="J894" t="s">
        <v>770</v>
      </c>
      <c r="O894" t="s">
        <v>1672</v>
      </c>
      <c r="R894" s="6">
        <v>15.98</v>
      </c>
      <c r="S894" t="s">
        <v>1648</v>
      </c>
      <c r="T894" t="s">
        <v>1573</v>
      </c>
      <c r="Y894">
        <v>1</v>
      </c>
      <c r="Z894" s="6">
        <v>888.8</v>
      </c>
      <c r="AB894" t="s">
        <v>1627</v>
      </c>
      <c r="AC894">
        <v>0</v>
      </c>
      <c r="AH894">
        <v>999</v>
      </c>
      <c r="AJ894" t="s">
        <v>2500</v>
      </c>
      <c r="AK894">
        <v>2</v>
      </c>
      <c r="AL894" t="s">
        <v>1701</v>
      </c>
      <c r="AO894" t="s">
        <v>2480</v>
      </c>
      <c r="AT894" t="s">
        <v>2481</v>
      </c>
    </row>
    <row r="895" spans="2:46" ht="15.75">
      <c r="B895" t="s">
        <v>78</v>
      </c>
      <c r="C895">
        <v>17280</v>
      </c>
      <c r="D895">
        <v>16262</v>
      </c>
      <c r="E895" t="s">
        <v>822</v>
      </c>
      <c r="F895">
        <v>12225</v>
      </c>
      <c r="G895" s="16" t="s">
        <v>2484</v>
      </c>
      <c r="I895" t="s">
        <v>2479</v>
      </c>
      <c r="J895" t="s">
        <v>770</v>
      </c>
      <c r="O895" t="s">
        <v>1672</v>
      </c>
      <c r="R895" s="6">
        <v>23.3</v>
      </c>
      <c r="S895" t="s">
        <v>1648</v>
      </c>
      <c r="T895" t="s">
        <v>1573</v>
      </c>
      <c r="Y895">
        <v>1</v>
      </c>
      <c r="Z895" s="6">
        <v>1510.96</v>
      </c>
      <c r="AB895" t="s">
        <v>1627</v>
      </c>
      <c r="AC895">
        <v>0</v>
      </c>
      <c r="AH895">
        <v>999</v>
      </c>
      <c r="AJ895" t="s">
        <v>2501</v>
      </c>
      <c r="AK895">
        <v>4</v>
      </c>
      <c r="AL895" t="s">
        <v>1701</v>
      </c>
      <c r="AO895" t="s">
        <v>2480</v>
      </c>
      <c r="AT895" t="s">
        <v>2481</v>
      </c>
    </row>
    <row r="896" spans="2:46" ht="15.75">
      <c r="B896" t="s">
        <v>78</v>
      </c>
      <c r="C896">
        <v>17280</v>
      </c>
      <c r="D896">
        <v>16262</v>
      </c>
      <c r="E896" t="s">
        <v>822</v>
      </c>
      <c r="F896">
        <v>12227</v>
      </c>
      <c r="G896" s="16" t="s">
        <v>2485</v>
      </c>
      <c r="I896" t="s">
        <v>2479</v>
      </c>
      <c r="J896" t="s">
        <v>770</v>
      </c>
      <c r="O896" t="s">
        <v>1672</v>
      </c>
      <c r="R896" s="6">
        <v>17</v>
      </c>
      <c r="S896" t="s">
        <v>1648</v>
      </c>
      <c r="T896" t="s">
        <v>1573</v>
      </c>
      <c r="Y896">
        <v>1</v>
      </c>
      <c r="Z896" s="6">
        <v>1966.47</v>
      </c>
      <c r="AB896" t="s">
        <v>1627</v>
      </c>
      <c r="AC896">
        <v>0</v>
      </c>
      <c r="AH896">
        <v>999</v>
      </c>
      <c r="AJ896" t="s">
        <v>2502</v>
      </c>
      <c r="AK896">
        <v>5</v>
      </c>
      <c r="AL896" t="s">
        <v>1701</v>
      </c>
      <c r="AO896" t="s">
        <v>2480</v>
      </c>
      <c r="AT896" t="s">
        <v>2481</v>
      </c>
    </row>
    <row r="897" spans="2:46" ht="15.75">
      <c r="B897" t="s">
        <v>78</v>
      </c>
      <c r="C897">
        <v>17280</v>
      </c>
      <c r="D897">
        <v>16262</v>
      </c>
      <c r="E897" t="s">
        <v>822</v>
      </c>
      <c r="F897">
        <v>12229</v>
      </c>
      <c r="G897" s="16" t="s">
        <v>707</v>
      </c>
      <c r="I897" t="s">
        <v>2479</v>
      </c>
      <c r="J897" t="s">
        <v>770</v>
      </c>
      <c r="O897" t="s">
        <v>1672</v>
      </c>
      <c r="R897" s="6">
        <v>34.25</v>
      </c>
      <c r="S897" t="s">
        <v>1648</v>
      </c>
      <c r="T897" t="s">
        <v>1573</v>
      </c>
      <c r="Y897">
        <v>1</v>
      </c>
      <c r="Z897" s="6">
        <v>1299.8699999999999</v>
      </c>
      <c r="AB897" t="s">
        <v>1627</v>
      </c>
      <c r="AC897">
        <v>0</v>
      </c>
      <c r="AH897">
        <v>999</v>
      </c>
      <c r="AJ897" t="s">
        <v>2503</v>
      </c>
      <c r="AK897">
        <v>3</v>
      </c>
      <c r="AL897" t="s">
        <v>1701</v>
      </c>
      <c r="AO897" t="s">
        <v>2480</v>
      </c>
      <c r="AT897" t="s">
        <v>2481</v>
      </c>
    </row>
    <row r="898" spans="2:46" ht="15.75">
      <c r="B898" t="s">
        <v>78</v>
      </c>
      <c r="C898">
        <v>17280</v>
      </c>
      <c r="D898">
        <v>16262</v>
      </c>
      <c r="E898" t="s">
        <v>822</v>
      </c>
      <c r="F898">
        <v>12231</v>
      </c>
      <c r="G898" s="16" t="s">
        <v>2486</v>
      </c>
      <c r="I898" t="s">
        <v>2479</v>
      </c>
      <c r="J898" t="s">
        <v>770</v>
      </c>
      <c r="O898" t="s">
        <v>1672</v>
      </c>
      <c r="R898" s="6">
        <v>44.64</v>
      </c>
      <c r="S898" t="s">
        <v>1648</v>
      </c>
      <c r="T898" t="s">
        <v>1573</v>
      </c>
      <c r="Y898">
        <v>1</v>
      </c>
      <c r="Z898" s="6">
        <v>1210.99</v>
      </c>
      <c r="AB898" t="s">
        <v>1627</v>
      </c>
      <c r="AC898">
        <v>0</v>
      </c>
      <c r="AH898">
        <v>999</v>
      </c>
      <c r="AJ898" t="s">
        <v>2504</v>
      </c>
      <c r="AK898">
        <v>4</v>
      </c>
      <c r="AL898" t="s">
        <v>1701</v>
      </c>
      <c r="AO898" t="s">
        <v>2480</v>
      </c>
      <c r="AT898" t="s">
        <v>2481</v>
      </c>
    </row>
    <row r="899" spans="2:46" ht="15.75">
      <c r="B899" t="s">
        <v>78</v>
      </c>
      <c r="C899">
        <v>17280</v>
      </c>
      <c r="D899">
        <v>16262</v>
      </c>
      <c r="E899" t="s">
        <v>822</v>
      </c>
      <c r="F899">
        <v>12233</v>
      </c>
      <c r="G899" s="16" t="s">
        <v>2487</v>
      </c>
      <c r="I899" t="s">
        <v>2479</v>
      </c>
      <c r="J899" t="s">
        <v>770</v>
      </c>
      <c r="O899" t="s">
        <v>1672</v>
      </c>
      <c r="R899" s="6">
        <v>15.66</v>
      </c>
      <c r="S899" t="s">
        <v>1648</v>
      </c>
      <c r="T899" t="s">
        <v>1573</v>
      </c>
      <c r="Y899">
        <v>1</v>
      </c>
      <c r="Z899" s="6">
        <v>955.46</v>
      </c>
      <c r="AB899" t="s">
        <v>1627</v>
      </c>
      <c r="AC899">
        <v>0</v>
      </c>
      <c r="AH899">
        <v>999</v>
      </c>
      <c r="AJ899" t="s">
        <v>2505</v>
      </c>
      <c r="AK899">
        <v>4</v>
      </c>
      <c r="AL899" t="s">
        <v>1701</v>
      </c>
      <c r="AO899" t="s">
        <v>2480</v>
      </c>
      <c r="AT899" t="s">
        <v>2481</v>
      </c>
    </row>
    <row r="900" spans="2:46" ht="15.75">
      <c r="B900" t="s">
        <v>78</v>
      </c>
      <c r="C900">
        <v>17280</v>
      </c>
      <c r="D900">
        <v>16262</v>
      </c>
      <c r="E900" t="s">
        <v>822</v>
      </c>
      <c r="F900">
        <v>12235</v>
      </c>
      <c r="G900" s="16" t="s">
        <v>2488</v>
      </c>
      <c r="I900" t="s">
        <v>2479</v>
      </c>
      <c r="J900" t="s">
        <v>770</v>
      </c>
      <c r="O900" t="s">
        <v>1672</v>
      </c>
      <c r="R900" s="6">
        <v>86.23</v>
      </c>
      <c r="S900" t="s">
        <v>1648</v>
      </c>
      <c r="T900" t="s">
        <v>1573</v>
      </c>
      <c r="Y900">
        <v>1</v>
      </c>
      <c r="Z900" s="6">
        <v>1055.45</v>
      </c>
      <c r="AB900" t="s">
        <v>1627</v>
      </c>
      <c r="AC900">
        <v>0</v>
      </c>
      <c r="AH900">
        <v>999</v>
      </c>
      <c r="AJ900" t="s">
        <v>2506</v>
      </c>
      <c r="AK900">
        <v>6</v>
      </c>
      <c r="AL900" t="s">
        <v>1701</v>
      </c>
      <c r="AO900" t="s">
        <v>2480</v>
      </c>
      <c r="AT900" t="s">
        <v>2481</v>
      </c>
    </row>
    <row r="901" spans="2:46" ht="15.75">
      <c r="B901" t="s">
        <v>78</v>
      </c>
      <c r="C901">
        <v>17280</v>
      </c>
      <c r="D901">
        <v>16262</v>
      </c>
      <c r="E901" t="s">
        <v>822</v>
      </c>
      <c r="F901">
        <v>12237</v>
      </c>
      <c r="G901" s="16" t="s">
        <v>2489</v>
      </c>
      <c r="I901" t="s">
        <v>2479</v>
      </c>
      <c r="J901" t="s">
        <v>770</v>
      </c>
      <c r="O901" t="s">
        <v>1672</v>
      </c>
      <c r="R901" s="6">
        <v>42.07</v>
      </c>
      <c r="S901" t="s">
        <v>1648</v>
      </c>
      <c r="T901" t="s">
        <v>1573</v>
      </c>
      <c r="Y901">
        <v>1</v>
      </c>
      <c r="Z901" s="6">
        <v>1177.6600000000001</v>
      </c>
      <c r="AB901" t="s">
        <v>1627</v>
      </c>
      <c r="AC901">
        <v>0</v>
      </c>
      <c r="AH901">
        <v>999</v>
      </c>
      <c r="AJ901" t="s">
        <v>2507</v>
      </c>
      <c r="AK901">
        <v>4</v>
      </c>
      <c r="AL901" t="s">
        <v>1701</v>
      </c>
      <c r="AO901" t="s">
        <v>2480</v>
      </c>
      <c r="AT901" t="s">
        <v>2481</v>
      </c>
    </row>
    <row r="902" spans="2:46" ht="15.75">
      <c r="B902" t="s">
        <v>78</v>
      </c>
      <c r="C902">
        <v>17280</v>
      </c>
      <c r="D902">
        <v>16262</v>
      </c>
      <c r="E902" t="s">
        <v>822</v>
      </c>
      <c r="F902">
        <v>12239</v>
      </c>
      <c r="G902" s="16" t="s">
        <v>2490</v>
      </c>
      <c r="I902" t="s">
        <v>2479</v>
      </c>
      <c r="J902" t="s">
        <v>770</v>
      </c>
      <c r="O902" t="s">
        <v>1672</v>
      </c>
      <c r="R902" s="6">
        <v>60.42</v>
      </c>
      <c r="S902" t="s">
        <v>1648</v>
      </c>
      <c r="T902" t="s">
        <v>1573</v>
      </c>
      <c r="Y902">
        <v>1</v>
      </c>
      <c r="Z902" s="6">
        <v>1244.32</v>
      </c>
      <c r="AB902" t="s">
        <v>1627</v>
      </c>
      <c r="AC902">
        <v>0</v>
      </c>
      <c r="AH902">
        <v>999</v>
      </c>
      <c r="AJ902" t="s">
        <v>2508</v>
      </c>
      <c r="AK902">
        <v>7</v>
      </c>
      <c r="AL902" t="s">
        <v>1701</v>
      </c>
      <c r="AO902" t="s">
        <v>2480</v>
      </c>
      <c r="AT902" t="s">
        <v>2481</v>
      </c>
    </row>
    <row r="903" spans="2:46" ht="15.75">
      <c r="B903" t="s">
        <v>78</v>
      </c>
      <c r="C903">
        <v>17280</v>
      </c>
      <c r="D903">
        <v>16262</v>
      </c>
      <c r="E903" t="s">
        <v>822</v>
      </c>
      <c r="F903">
        <v>12241</v>
      </c>
      <c r="G903" s="16" t="s">
        <v>2491</v>
      </c>
      <c r="I903" t="s">
        <v>2479</v>
      </c>
      <c r="J903" t="s">
        <v>770</v>
      </c>
      <c r="O903" t="s">
        <v>1672</v>
      </c>
      <c r="R903" s="6">
        <v>42.49</v>
      </c>
      <c r="S903" t="s">
        <v>1648</v>
      </c>
      <c r="T903" t="s">
        <v>1573</v>
      </c>
      <c r="Y903">
        <v>1</v>
      </c>
      <c r="Z903" s="6">
        <v>2244.23</v>
      </c>
      <c r="AB903" t="s">
        <v>1627</v>
      </c>
      <c r="AC903">
        <v>0</v>
      </c>
      <c r="AH903">
        <v>999</v>
      </c>
      <c r="AJ903" t="s">
        <v>2509</v>
      </c>
      <c r="AK903">
        <v>4</v>
      </c>
      <c r="AL903" t="s">
        <v>1701</v>
      </c>
      <c r="AO903" t="s">
        <v>2480</v>
      </c>
      <c r="AT903" t="s">
        <v>2481</v>
      </c>
    </row>
    <row r="904" spans="2:46" ht="15.75">
      <c r="B904" t="s">
        <v>78</v>
      </c>
      <c r="C904">
        <v>17280</v>
      </c>
      <c r="D904">
        <v>16262</v>
      </c>
      <c r="E904" t="s">
        <v>822</v>
      </c>
      <c r="F904">
        <v>12243</v>
      </c>
      <c r="G904" s="16" t="s">
        <v>1684</v>
      </c>
      <c r="I904" t="s">
        <v>2479</v>
      </c>
      <c r="J904" t="s">
        <v>770</v>
      </c>
      <c r="O904" t="s">
        <v>1672</v>
      </c>
      <c r="R904" s="6">
        <v>30.56</v>
      </c>
      <c r="S904" t="s">
        <v>1648</v>
      </c>
      <c r="T904" t="s">
        <v>1573</v>
      </c>
      <c r="Y904">
        <v>1</v>
      </c>
      <c r="Z904" s="6">
        <v>1688.72</v>
      </c>
      <c r="AB904" t="s">
        <v>1627</v>
      </c>
      <c r="AC904">
        <v>0</v>
      </c>
      <c r="AH904">
        <v>999</v>
      </c>
      <c r="AJ904" t="s">
        <v>2510</v>
      </c>
      <c r="AK904">
        <v>4</v>
      </c>
      <c r="AL904" t="s">
        <v>1701</v>
      </c>
      <c r="AO904" t="s">
        <v>2480</v>
      </c>
      <c r="AT904" t="s">
        <v>2481</v>
      </c>
    </row>
    <row r="905" spans="2:46" ht="15.75">
      <c r="B905" t="s">
        <v>78</v>
      </c>
      <c r="C905">
        <v>17280</v>
      </c>
      <c r="D905">
        <v>16262</v>
      </c>
      <c r="E905" t="s">
        <v>822</v>
      </c>
      <c r="F905">
        <v>12245</v>
      </c>
      <c r="G905" s="16" t="s">
        <v>2492</v>
      </c>
      <c r="I905" t="s">
        <v>2479</v>
      </c>
      <c r="J905" t="s">
        <v>770</v>
      </c>
      <c r="O905" t="s">
        <v>1672</v>
      </c>
      <c r="R905" s="6">
        <v>34.15</v>
      </c>
      <c r="S905" t="s">
        <v>1648</v>
      </c>
      <c r="T905" t="s">
        <v>1573</v>
      </c>
      <c r="Y905">
        <v>1</v>
      </c>
      <c r="Z905" s="6">
        <v>1033.23</v>
      </c>
      <c r="AB905" t="s">
        <v>1627</v>
      </c>
      <c r="AC905">
        <v>0</v>
      </c>
      <c r="AH905">
        <v>999</v>
      </c>
      <c r="AJ905" t="s">
        <v>2511</v>
      </c>
      <c r="AK905">
        <v>6</v>
      </c>
      <c r="AL905" t="s">
        <v>1701</v>
      </c>
      <c r="AO905" t="s">
        <v>2480</v>
      </c>
      <c r="AT905" t="s">
        <v>2481</v>
      </c>
    </row>
    <row r="906" spans="2:46" ht="15.75">
      <c r="B906" t="s">
        <v>78</v>
      </c>
      <c r="C906">
        <v>17280</v>
      </c>
      <c r="D906">
        <v>16262</v>
      </c>
      <c r="E906" t="s">
        <v>822</v>
      </c>
      <c r="F906">
        <v>12247</v>
      </c>
      <c r="G906" s="16" t="s">
        <v>2493</v>
      </c>
      <c r="I906" t="s">
        <v>2479</v>
      </c>
      <c r="J906" t="s">
        <v>770</v>
      </c>
      <c r="O906" t="s">
        <v>1672</v>
      </c>
      <c r="R906" s="6">
        <v>45.05</v>
      </c>
      <c r="S906" t="s">
        <v>1648</v>
      </c>
      <c r="T906" t="s">
        <v>1573</v>
      </c>
      <c r="Y906">
        <v>1</v>
      </c>
      <c r="Z906" s="6">
        <v>1799.86</v>
      </c>
      <c r="AB906" t="s">
        <v>1627</v>
      </c>
      <c r="AC906">
        <v>0</v>
      </c>
      <c r="AH906">
        <v>999</v>
      </c>
      <c r="AJ906" t="s">
        <v>2512</v>
      </c>
      <c r="AK906">
        <v>12</v>
      </c>
      <c r="AL906" t="s">
        <v>1701</v>
      </c>
      <c r="AO906" t="s">
        <v>2480</v>
      </c>
      <c r="AT906" t="s">
        <v>2481</v>
      </c>
    </row>
    <row r="907" spans="2:46" ht="15.75">
      <c r="B907" t="s">
        <v>78</v>
      </c>
      <c r="C907">
        <v>17280</v>
      </c>
      <c r="D907">
        <v>16262</v>
      </c>
      <c r="E907" t="s">
        <v>822</v>
      </c>
      <c r="F907">
        <v>12249</v>
      </c>
      <c r="G907" s="16" t="s">
        <v>2494</v>
      </c>
      <c r="I907" t="s">
        <v>2479</v>
      </c>
      <c r="J907" t="s">
        <v>770</v>
      </c>
      <c r="O907" t="s">
        <v>1672</v>
      </c>
      <c r="R907" s="6">
        <v>50.44</v>
      </c>
      <c r="S907" t="s">
        <v>1648</v>
      </c>
      <c r="T907" t="s">
        <v>1573</v>
      </c>
      <c r="Y907">
        <v>1</v>
      </c>
      <c r="Z907" s="6">
        <v>1055.45</v>
      </c>
      <c r="AB907" t="s">
        <v>1627</v>
      </c>
      <c r="AC907">
        <v>0</v>
      </c>
      <c r="AH907">
        <v>999</v>
      </c>
      <c r="AJ907" t="s">
        <v>2513</v>
      </c>
      <c r="AK907">
        <v>10</v>
      </c>
      <c r="AL907" t="s">
        <v>1701</v>
      </c>
      <c r="AO907" t="s">
        <v>2480</v>
      </c>
      <c r="AT907" t="s">
        <v>2481</v>
      </c>
    </row>
    <row r="908" spans="2:46" ht="15.75">
      <c r="B908" t="s">
        <v>78</v>
      </c>
      <c r="C908">
        <v>17280</v>
      </c>
      <c r="D908">
        <v>16262</v>
      </c>
      <c r="E908" t="s">
        <v>822</v>
      </c>
      <c r="F908">
        <v>12251</v>
      </c>
      <c r="G908" s="16" t="s">
        <v>746</v>
      </c>
      <c r="I908" t="s">
        <v>2479</v>
      </c>
      <c r="J908" t="s">
        <v>770</v>
      </c>
      <c r="O908" t="s">
        <v>1672</v>
      </c>
      <c r="R908" s="6">
        <v>68.260000000000005</v>
      </c>
      <c r="S908" t="s">
        <v>1648</v>
      </c>
      <c r="T908" t="s">
        <v>1573</v>
      </c>
      <c r="Y908">
        <v>1</v>
      </c>
      <c r="Z908" s="6">
        <v>966.57</v>
      </c>
      <c r="AB908" t="s">
        <v>1627</v>
      </c>
      <c r="AC908">
        <v>0</v>
      </c>
      <c r="AH908">
        <v>999</v>
      </c>
      <c r="AJ908" t="s">
        <v>2514</v>
      </c>
      <c r="AK908">
        <v>6</v>
      </c>
      <c r="AL908" t="s">
        <v>1701</v>
      </c>
      <c r="AO908" t="s">
        <v>2480</v>
      </c>
      <c r="AT908" t="s">
        <v>2481</v>
      </c>
    </row>
    <row r="909" spans="2:46" ht="15.75">
      <c r="B909" t="s">
        <v>78</v>
      </c>
      <c r="C909">
        <v>17280</v>
      </c>
      <c r="D909">
        <v>16262</v>
      </c>
      <c r="E909" t="s">
        <v>822</v>
      </c>
      <c r="F909">
        <v>12253</v>
      </c>
      <c r="G909" s="16" t="s">
        <v>2064</v>
      </c>
      <c r="I909" t="s">
        <v>2479</v>
      </c>
      <c r="J909" t="s">
        <v>770</v>
      </c>
      <c r="O909" t="s">
        <v>1672</v>
      </c>
      <c r="R909" s="6">
        <v>62</v>
      </c>
      <c r="S909" t="s">
        <v>1648</v>
      </c>
      <c r="T909" t="s">
        <v>1573</v>
      </c>
      <c r="Y909">
        <v>1</v>
      </c>
      <c r="Z909" s="6">
        <v>944.35</v>
      </c>
      <c r="AB909" t="s">
        <v>1627</v>
      </c>
      <c r="AC909">
        <v>0</v>
      </c>
      <c r="AH909">
        <v>999</v>
      </c>
      <c r="AJ909" t="s">
        <v>2515</v>
      </c>
      <c r="AK909">
        <v>4</v>
      </c>
      <c r="AL909" t="s">
        <v>1701</v>
      </c>
      <c r="AO909" t="s">
        <v>2480</v>
      </c>
      <c r="AT909" t="s">
        <v>2481</v>
      </c>
    </row>
    <row r="910" spans="2:46" ht="15.75">
      <c r="B910" t="s">
        <v>78</v>
      </c>
      <c r="C910">
        <v>17280</v>
      </c>
      <c r="D910">
        <v>16262</v>
      </c>
      <c r="E910" t="s">
        <v>822</v>
      </c>
      <c r="F910">
        <v>12255</v>
      </c>
      <c r="G910" s="16" t="s">
        <v>2495</v>
      </c>
      <c r="I910" t="s">
        <v>2479</v>
      </c>
      <c r="J910" t="s">
        <v>770</v>
      </c>
      <c r="O910" t="s">
        <v>1672</v>
      </c>
      <c r="R910" s="6">
        <v>34.369999999999997</v>
      </c>
      <c r="S910" t="s">
        <v>1648</v>
      </c>
      <c r="T910" t="s">
        <v>1573</v>
      </c>
      <c r="Y910">
        <v>1</v>
      </c>
      <c r="Z910" s="6">
        <v>1433.19</v>
      </c>
      <c r="AB910" t="s">
        <v>1627</v>
      </c>
      <c r="AC910">
        <v>0</v>
      </c>
      <c r="AH910">
        <v>999</v>
      </c>
      <c r="AJ910" t="s">
        <v>2516</v>
      </c>
      <c r="AK910">
        <v>13</v>
      </c>
      <c r="AL910" t="s">
        <v>1701</v>
      </c>
      <c r="AO910" t="s">
        <v>2480</v>
      </c>
      <c r="AT910" t="s">
        <v>2481</v>
      </c>
    </row>
    <row r="911" spans="2:46" ht="15.75">
      <c r="B911" t="s">
        <v>78</v>
      </c>
      <c r="C911">
        <v>17280</v>
      </c>
      <c r="D911">
        <v>16262</v>
      </c>
      <c r="E911" t="s">
        <v>822</v>
      </c>
      <c r="F911">
        <v>12217</v>
      </c>
      <c r="G911" s="16" t="s">
        <v>2478</v>
      </c>
      <c r="I911" t="s">
        <v>2479</v>
      </c>
      <c r="J911" t="s">
        <v>770</v>
      </c>
      <c r="O911" t="s">
        <v>1664</v>
      </c>
      <c r="R911" s="6">
        <v>32.03</v>
      </c>
      <c r="S911" t="s">
        <v>1648</v>
      </c>
      <c r="T911" t="s">
        <v>1573</v>
      </c>
      <c r="Y911">
        <v>1</v>
      </c>
      <c r="Z911" s="6">
        <v>1166.55</v>
      </c>
      <c r="AB911" t="s">
        <v>1616</v>
      </c>
      <c r="AC911">
        <v>15</v>
      </c>
      <c r="AD911" t="s">
        <v>1617</v>
      </c>
      <c r="AE911">
        <v>0</v>
      </c>
      <c r="AF911" t="s">
        <v>1666</v>
      </c>
      <c r="AG911">
        <v>999</v>
      </c>
      <c r="AH911">
        <v>999</v>
      </c>
      <c r="AI911" t="s">
        <v>1667</v>
      </c>
      <c r="AJ911" t="s">
        <v>2497</v>
      </c>
      <c r="AK911">
        <v>3</v>
      </c>
      <c r="AL911" t="s">
        <v>1701</v>
      </c>
      <c r="AO911" t="s">
        <v>2480</v>
      </c>
    </row>
    <row r="912" spans="2:46" ht="15.75">
      <c r="B912" t="s">
        <v>78</v>
      </c>
      <c r="C912">
        <v>17280</v>
      </c>
      <c r="D912">
        <v>16262</v>
      </c>
      <c r="E912" t="s">
        <v>822</v>
      </c>
      <c r="F912">
        <v>12219</v>
      </c>
      <c r="G912" s="16" t="s">
        <v>2482</v>
      </c>
      <c r="I912" t="s">
        <v>2479</v>
      </c>
      <c r="J912" t="s">
        <v>770</v>
      </c>
      <c r="O912" t="s">
        <v>1664</v>
      </c>
      <c r="R912" s="6">
        <v>31.74</v>
      </c>
      <c r="S912" t="s">
        <v>1648</v>
      </c>
      <c r="T912" t="s">
        <v>1573</v>
      </c>
      <c r="Y912">
        <v>1</v>
      </c>
      <c r="Z912" s="6">
        <v>1199.8800000000001</v>
      </c>
      <c r="AB912" t="s">
        <v>1616</v>
      </c>
      <c r="AC912">
        <v>15</v>
      </c>
      <c r="AD912" t="s">
        <v>1617</v>
      </c>
      <c r="AE912">
        <v>0</v>
      </c>
      <c r="AF912" t="s">
        <v>1666</v>
      </c>
      <c r="AG912">
        <v>999</v>
      </c>
      <c r="AH912">
        <v>999</v>
      </c>
      <c r="AI912" t="s">
        <v>1667</v>
      </c>
      <c r="AJ912" t="s">
        <v>2498</v>
      </c>
      <c r="AK912">
        <v>3</v>
      </c>
      <c r="AL912" t="s">
        <v>1701</v>
      </c>
      <c r="AO912" t="s">
        <v>2480</v>
      </c>
    </row>
    <row r="913" spans="2:41" ht="15.75">
      <c r="B913" t="s">
        <v>78</v>
      </c>
      <c r="C913">
        <v>17280</v>
      </c>
      <c r="D913">
        <v>16262</v>
      </c>
      <c r="E913" t="s">
        <v>822</v>
      </c>
      <c r="F913">
        <v>12221</v>
      </c>
      <c r="G913" s="16" t="s">
        <v>2483</v>
      </c>
      <c r="I913" t="s">
        <v>2479</v>
      </c>
      <c r="J913" t="s">
        <v>770</v>
      </c>
      <c r="O913" t="s">
        <v>1664</v>
      </c>
      <c r="R913" s="6">
        <v>28.88</v>
      </c>
      <c r="S913" t="s">
        <v>1648</v>
      </c>
      <c r="T913" t="s">
        <v>1573</v>
      </c>
      <c r="Y913">
        <v>1</v>
      </c>
      <c r="Z913" s="6">
        <v>1155.44</v>
      </c>
      <c r="AB913" t="s">
        <v>1616</v>
      </c>
      <c r="AC913">
        <v>15</v>
      </c>
      <c r="AD913" t="s">
        <v>1617</v>
      </c>
      <c r="AE913">
        <v>0</v>
      </c>
      <c r="AF913" t="s">
        <v>1666</v>
      </c>
      <c r="AG913">
        <v>999</v>
      </c>
      <c r="AH913">
        <v>999</v>
      </c>
      <c r="AI913" t="s">
        <v>1667</v>
      </c>
      <c r="AJ913" t="s">
        <v>2499</v>
      </c>
      <c r="AK913">
        <v>4</v>
      </c>
      <c r="AL913" t="s">
        <v>1701</v>
      </c>
      <c r="AO913" t="s">
        <v>2480</v>
      </c>
    </row>
    <row r="914" spans="2:41" ht="15.75">
      <c r="B914" t="s">
        <v>78</v>
      </c>
      <c r="C914">
        <v>17280</v>
      </c>
      <c r="D914">
        <v>16262</v>
      </c>
      <c r="E914" t="s">
        <v>822</v>
      </c>
      <c r="F914">
        <v>12223</v>
      </c>
      <c r="G914" s="16" t="s">
        <v>708</v>
      </c>
      <c r="I914" t="s">
        <v>2479</v>
      </c>
      <c r="J914" t="s">
        <v>770</v>
      </c>
      <c r="O914" t="s">
        <v>1664</v>
      </c>
      <c r="R914" s="6">
        <v>49.42</v>
      </c>
      <c r="S914" t="s">
        <v>1648</v>
      </c>
      <c r="T914" t="s">
        <v>1573</v>
      </c>
      <c r="Y914">
        <v>1</v>
      </c>
      <c r="Z914" s="6">
        <v>888.8</v>
      </c>
      <c r="AB914" t="s">
        <v>1616</v>
      </c>
      <c r="AC914">
        <v>15</v>
      </c>
      <c r="AD914" t="s">
        <v>1617</v>
      </c>
      <c r="AE914">
        <v>0</v>
      </c>
      <c r="AF914" t="s">
        <v>1666</v>
      </c>
      <c r="AG914">
        <v>999</v>
      </c>
      <c r="AH914">
        <v>999</v>
      </c>
      <c r="AI914" t="s">
        <v>1667</v>
      </c>
      <c r="AJ914" t="s">
        <v>2500</v>
      </c>
      <c r="AK914">
        <v>2</v>
      </c>
      <c r="AL914" t="s">
        <v>1701</v>
      </c>
      <c r="AO914" t="s">
        <v>2480</v>
      </c>
    </row>
    <row r="915" spans="2:41" ht="15.75">
      <c r="B915" t="s">
        <v>78</v>
      </c>
      <c r="C915">
        <v>17280</v>
      </c>
      <c r="D915">
        <v>16262</v>
      </c>
      <c r="E915" t="s">
        <v>822</v>
      </c>
      <c r="F915">
        <v>12225</v>
      </c>
      <c r="G915" s="16" t="s">
        <v>2484</v>
      </c>
      <c r="I915" t="s">
        <v>2479</v>
      </c>
      <c r="J915" t="s">
        <v>770</v>
      </c>
      <c r="O915" t="s">
        <v>1664</v>
      </c>
      <c r="R915" s="6">
        <v>33.42</v>
      </c>
      <c r="S915" t="s">
        <v>1648</v>
      </c>
      <c r="T915" t="s">
        <v>1573</v>
      </c>
      <c r="Y915">
        <v>1</v>
      </c>
      <c r="Z915" s="6">
        <v>1510.96</v>
      </c>
      <c r="AB915" t="s">
        <v>1616</v>
      </c>
      <c r="AC915">
        <v>15</v>
      </c>
      <c r="AD915" t="s">
        <v>1617</v>
      </c>
      <c r="AE915">
        <v>0</v>
      </c>
      <c r="AF915" t="s">
        <v>1666</v>
      </c>
      <c r="AG915">
        <v>999</v>
      </c>
      <c r="AH915">
        <v>999</v>
      </c>
      <c r="AI915" t="s">
        <v>1667</v>
      </c>
      <c r="AJ915" t="s">
        <v>2501</v>
      </c>
      <c r="AK915">
        <v>4</v>
      </c>
      <c r="AL915" t="s">
        <v>1701</v>
      </c>
      <c r="AO915" t="s">
        <v>2480</v>
      </c>
    </row>
    <row r="916" spans="2:41" ht="15.75">
      <c r="B916" t="s">
        <v>78</v>
      </c>
      <c r="C916">
        <v>17280</v>
      </c>
      <c r="D916">
        <v>16262</v>
      </c>
      <c r="E916" t="s">
        <v>822</v>
      </c>
      <c r="F916">
        <v>12227</v>
      </c>
      <c r="G916" s="16" t="s">
        <v>2485</v>
      </c>
      <c r="I916" t="s">
        <v>2479</v>
      </c>
      <c r="J916" t="s">
        <v>770</v>
      </c>
      <c r="O916" t="s">
        <v>1664</v>
      </c>
      <c r="R916" s="6">
        <v>21.34</v>
      </c>
      <c r="S916" t="s">
        <v>1648</v>
      </c>
      <c r="T916" t="s">
        <v>1573</v>
      </c>
      <c r="Y916">
        <v>1</v>
      </c>
      <c r="Z916" s="6">
        <v>1966.47</v>
      </c>
      <c r="AB916" t="s">
        <v>1616</v>
      </c>
      <c r="AC916">
        <v>15</v>
      </c>
      <c r="AD916" t="s">
        <v>1617</v>
      </c>
      <c r="AE916">
        <v>0</v>
      </c>
      <c r="AF916" t="s">
        <v>1666</v>
      </c>
      <c r="AG916">
        <v>999</v>
      </c>
      <c r="AH916">
        <v>999</v>
      </c>
      <c r="AI916" t="s">
        <v>1667</v>
      </c>
      <c r="AJ916" t="s">
        <v>2502</v>
      </c>
      <c r="AK916">
        <v>5</v>
      </c>
      <c r="AL916" t="s">
        <v>1701</v>
      </c>
      <c r="AO916" t="s">
        <v>2480</v>
      </c>
    </row>
    <row r="917" spans="2:41" ht="15.75">
      <c r="B917" t="s">
        <v>78</v>
      </c>
      <c r="C917">
        <v>17280</v>
      </c>
      <c r="D917">
        <v>16262</v>
      </c>
      <c r="E917" t="s">
        <v>822</v>
      </c>
      <c r="F917">
        <v>12229</v>
      </c>
      <c r="G917" s="16" t="s">
        <v>707</v>
      </c>
      <c r="I917" t="s">
        <v>2479</v>
      </c>
      <c r="J917" t="s">
        <v>770</v>
      </c>
      <c r="O917" t="s">
        <v>1664</v>
      </c>
      <c r="R917" s="6">
        <v>36.1</v>
      </c>
      <c r="S917" t="s">
        <v>1648</v>
      </c>
      <c r="T917" t="s">
        <v>1573</v>
      </c>
      <c r="Y917">
        <v>1</v>
      </c>
      <c r="Z917" s="6">
        <v>1299.8699999999999</v>
      </c>
      <c r="AB917" t="s">
        <v>1616</v>
      </c>
      <c r="AC917">
        <v>15</v>
      </c>
      <c r="AD917" t="s">
        <v>1617</v>
      </c>
      <c r="AE917">
        <v>0</v>
      </c>
      <c r="AF917" t="s">
        <v>1666</v>
      </c>
      <c r="AG917">
        <v>999</v>
      </c>
      <c r="AH917">
        <v>999</v>
      </c>
      <c r="AI917" t="s">
        <v>1667</v>
      </c>
      <c r="AJ917" t="s">
        <v>2503</v>
      </c>
      <c r="AK917">
        <v>3</v>
      </c>
      <c r="AL917" t="s">
        <v>1701</v>
      </c>
      <c r="AO917" t="s">
        <v>2480</v>
      </c>
    </row>
    <row r="918" spans="2:41" ht="15.75">
      <c r="B918" t="s">
        <v>78</v>
      </c>
      <c r="C918">
        <v>17280</v>
      </c>
      <c r="D918">
        <v>16262</v>
      </c>
      <c r="E918" t="s">
        <v>822</v>
      </c>
      <c r="F918">
        <v>12231</v>
      </c>
      <c r="G918" s="16" t="s">
        <v>2486</v>
      </c>
      <c r="I918" t="s">
        <v>2479</v>
      </c>
      <c r="J918" t="s">
        <v>770</v>
      </c>
      <c r="O918" t="s">
        <v>1664</v>
      </c>
      <c r="R918" s="6">
        <v>35.65</v>
      </c>
      <c r="S918" t="s">
        <v>1648</v>
      </c>
      <c r="T918" t="s">
        <v>1573</v>
      </c>
      <c r="Y918">
        <v>1</v>
      </c>
      <c r="Z918" s="6">
        <v>1210.99</v>
      </c>
      <c r="AB918" t="s">
        <v>1616</v>
      </c>
      <c r="AC918">
        <v>15</v>
      </c>
      <c r="AD918" t="s">
        <v>1617</v>
      </c>
      <c r="AE918">
        <v>0</v>
      </c>
      <c r="AF918" t="s">
        <v>1666</v>
      </c>
      <c r="AG918">
        <v>999</v>
      </c>
      <c r="AH918">
        <v>999</v>
      </c>
      <c r="AI918" t="s">
        <v>1667</v>
      </c>
      <c r="AJ918" t="s">
        <v>2504</v>
      </c>
      <c r="AK918">
        <v>4</v>
      </c>
      <c r="AL918" t="s">
        <v>1701</v>
      </c>
      <c r="AO918" t="s">
        <v>2480</v>
      </c>
    </row>
    <row r="919" spans="2:41" ht="15.75">
      <c r="B919" t="s">
        <v>78</v>
      </c>
      <c r="C919">
        <v>17280</v>
      </c>
      <c r="D919">
        <v>16262</v>
      </c>
      <c r="E919" t="s">
        <v>822</v>
      </c>
      <c r="F919">
        <v>12233</v>
      </c>
      <c r="G919" s="16" t="s">
        <v>2487</v>
      </c>
      <c r="I919" t="s">
        <v>2479</v>
      </c>
      <c r="J919" t="s">
        <v>770</v>
      </c>
      <c r="O919" t="s">
        <v>1664</v>
      </c>
      <c r="R919" s="6">
        <v>35.31</v>
      </c>
      <c r="S919" t="s">
        <v>1648</v>
      </c>
      <c r="T919" t="s">
        <v>1573</v>
      </c>
      <c r="Y919">
        <v>1</v>
      </c>
      <c r="Z919" s="6">
        <v>955.46</v>
      </c>
      <c r="AB919" t="s">
        <v>1616</v>
      </c>
      <c r="AC919">
        <v>15</v>
      </c>
      <c r="AD919" t="s">
        <v>1617</v>
      </c>
      <c r="AE919">
        <v>0</v>
      </c>
      <c r="AF919" t="s">
        <v>1666</v>
      </c>
      <c r="AG919">
        <v>999</v>
      </c>
      <c r="AH919">
        <v>999</v>
      </c>
      <c r="AI919" t="s">
        <v>1667</v>
      </c>
      <c r="AJ919" t="s">
        <v>2505</v>
      </c>
      <c r="AK919">
        <v>4</v>
      </c>
      <c r="AL919" t="s">
        <v>1701</v>
      </c>
      <c r="AO919" t="s">
        <v>2480</v>
      </c>
    </row>
    <row r="920" spans="2:41" ht="15.75">
      <c r="B920" t="s">
        <v>78</v>
      </c>
      <c r="C920">
        <v>17280</v>
      </c>
      <c r="D920">
        <v>16262</v>
      </c>
      <c r="E920" t="s">
        <v>822</v>
      </c>
      <c r="F920">
        <v>12235</v>
      </c>
      <c r="G920" s="16" t="s">
        <v>2488</v>
      </c>
      <c r="I920" t="s">
        <v>2479</v>
      </c>
      <c r="J920" t="s">
        <v>770</v>
      </c>
      <c r="O920" t="s">
        <v>1664</v>
      </c>
      <c r="R920" s="6">
        <v>40.75</v>
      </c>
      <c r="S920" t="s">
        <v>1648</v>
      </c>
      <c r="T920" t="s">
        <v>1573</v>
      </c>
      <c r="Y920">
        <v>1</v>
      </c>
      <c r="Z920" s="6">
        <v>1055.45</v>
      </c>
      <c r="AB920" t="s">
        <v>1616</v>
      </c>
      <c r="AC920">
        <v>15</v>
      </c>
      <c r="AD920" t="s">
        <v>1617</v>
      </c>
      <c r="AE920">
        <v>0</v>
      </c>
      <c r="AF920" t="s">
        <v>1666</v>
      </c>
      <c r="AG920">
        <v>999</v>
      </c>
      <c r="AH920">
        <v>999</v>
      </c>
      <c r="AI920" t="s">
        <v>1667</v>
      </c>
      <c r="AJ920" t="s">
        <v>2506</v>
      </c>
      <c r="AK920">
        <v>6</v>
      </c>
      <c r="AL920" t="s">
        <v>1701</v>
      </c>
      <c r="AO920" t="s">
        <v>2480</v>
      </c>
    </row>
    <row r="921" spans="2:41" ht="15.75">
      <c r="B921" t="s">
        <v>78</v>
      </c>
      <c r="C921">
        <v>17280</v>
      </c>
      <c r="D921">
        <v>16262</v>
      </c>
      <c r="E921" t="s">
        <v>822</v>
      </c>
      <c r="F921">
        <v>12237</v>
      </c>
      <c r="G921" s="16" t="s">
        <v>2489</v>
      </c>
      <c r="I921" t="s">
        <v>2479</v>
      </c>
      <c r="J921" t="s">
        <v>770</v>
      </c>
      <c r="O921" t="s">
        <v>1664</v>
      </c>
      <c r="R921" s="6">
        <v>28.75</v>
      </c>
      <c r="S921" t="s">
        <v>1648</v>
      </c>
      <c r="T921" t="s">
        <v>1573</v>
      </c>
      <c r="Y921">
        <v>1</v>
      </c>
      <c r="Z921" s="6">
        <v>1177.6600000000001</v>
      </c>
      <c r="AB921" t="s">
        <v>1616</v>
      </c>
      <c r="AC921">
        <v>15</v>
      </c>
      <c r="AD921" t="s">
        <v>1617</v>
      </c>
      <c r="AE921">
        <v>0</v>
      </c>
      <c r="AF921" t="s">
        <v>1666</v>
      </c>
      <c r="AG921">
        <v>999</v>
      </c>
      <c r="AH921">
        <v>999</v>
      </c>
      <c r="AI921" t="s">
        <v>1667</v>
      </c>
      <c r="AJ921" t="s">
        <v>2507</v>
      </c>
      <c r="AK921">
        <v>4</v>
      </c>
      <c r="AL921" t="s">
        <v>1701</v>
      </c>
      <c r="AO921" t="s">
        <v>2480</v>
      </c>
    </row>
    <row r="922" spans="2:41" ht="15.75">
      <c r="B922" t="s">
        <v>78</v>
      </c>
      <c r="C922">
        <v>17280</v>
      </c>
      <c r="D922">
        <v>16262</v>
      </c>
      <c r="E922" t="s">
        <v>822</v>
      </c>
      <c r="F922">
        <v>12239</v>
      </c>
      <c r="G922" s="16" t="s">
        <v>2490</v>
      </c>
      <c r="I922" t="s">
        <v>2479</v>
      </c>
      <c r="J922" t="s">
        <v>770</v>
      </c>
      <c r="O922" t="s">
        <v>1664</v>
      </c>
      <c r="R922" s="6">
        <v>49.06</v>
      </c>
      <c r="S922" t="s">
        <v>1648</v>
      </c>
      <c r="T922" t="s">
        <v>1573</v>
      </c>
      <c r="Y922">
        <v>1</v>
      </c>
      <c r="Z922" s="6">
        <v>1244.32</v>
      </c>
      <c r="AB922" t="s">
        <v>1616</v>
      </c>
      <c r="AC922">
        <v>15</v>
      </c>
      <c r="AD922" t="s">
        <v>1617</v>
      </c>
      <c r="AE922">
        <v>0</v>
      </c>
      <c r="AF922" t="s">
        <v>1666</v>
      </c>
      <c r="AG922">
        <v>999</v>
      </c>
      <c r="AH922">
        <v>999</v>
      </c>
      <c r="AI922" t="s">
        <v>1667</v>
      </c>
      <c r="AJ922" t="s">
        <v>2508</v>
      </c>
      <c r="AK922">
        <v>7</v>
      </c>
      <c r="AL922" t="s">
        <v>1701</v>
      </c>
      <c r="AO922" t="s">
        <v>2480</v>
      </c>
    </row>
    <row r="923" spans="2:41" ht="15.75">
      <c r="B923" t="s">
        <v>78</v>
      </c>
      <c r="C923">
        <v>17280</v>
      </c>
      <c r="D923">
        <v>16262</v>
      </c>
      <c r="E923" t="s">
        <v>822</v>
      </c>
      <c r="F923">
        <v>12241</v>
      </c>
      <c r="G923" s="16" t="s">
        <v>2491</v>
      </c>
      <c r="I923" t="s">
        <v>2479</v>
      </c>
      <c r="J923" t="s">
        <v>770</v>
      </c>
      <c r="O923" t="s">
        <v>1664</v>
      </c>
      <c r="R923" s="6">
        <v>32.03</v>
      </c>
      <c r="S923" t="s">
        <v>1648</v>
      </c>
      <c r="T923" t="s">
        <v>1573</v>
      </c>
      <c r="Y923">
        <v>1</v>
      </c>
      <c r="Z923" s="6">
        <v>2244.23</v>
      </c>
      <c r="AB923" t="s">
        <v>1616</v>
      </c>
      <c r="AC923">
        <v>15</v>
      </c>
      <c r="AD923" t="s">
        <v>1617</v>
      </c>
      <c r="AE923">
        <v>0</v>
      </c>
      <c r="AF923" t="s">
        <v>1666</v>
      </c>
      <c r="AG923">
        <v>999</v>
      </c>
      <c r="AH923">
        <v>999</v>
      </c>
      <c r="AI923" t="s">
        <v>1667</v>
      </c>
      <c r="AJ923" t="s">
        <v>2509</v>
      </c>
      <c r="AK923">
        <v>4</v>
      </c>
      <c r="AL923" t="s">
        <v>1701</v>
      </c>
      <c r="AO923" t="s">
        <v>2480</v>
      </c>
    </row>
    <row r="924" spans="2:41" ht="15.75">
      <c r="B924" t="s">
        <v>78</v>
      </c>
      <c r="C924">
        <v>17280</v>
      </c>
      <c r="D924">
        <v>16262</v>
      </c>
      <c r="E924" t="s">
        <v>822</v>
      </c>
      <c r="F924">
        <v>12243</v>
      </c>
      <c r="G924" s="16" t="s">
        <v>1684</v>
      </c>
      <c r="I924" t="s">
        <v>2479</v>
      </c>
      <c r="J924" t="s">
        <v>770</v>
      </c>
      <c r="O924" t="s">
        <v>1664</v>
      </c>
      <c r="R924" s="6">
        <v>37.700000000000003</v>
      </c>
      <c r="S924" t="s">
        <v>1648</v>
      </c>
      <c r="T924" t="s">
        <v>1573</v>
      </c>
      <c r="Y924">
        <v>1</v>
      </c>
      <c r="Z924" s="6">
        <v>1688.72</v>
      </c>
      <c r="AB924" t="s">
        <v>1616</v>
      </c>
      <c r="AC924">
        <v>15</v>
      </c>
      <c r="AD924" t="s">
        <v>1617</v>
      </c>
      <c r="AE924">
        <v>0</v>
      </c>
      <c r="AF924" t="s">
        <v>1666</v>
      </c>
      <c r="AG924">
        <v>999</v>
      </c>
      <c r="AH924">
        <v>999</v>
      </c>
      <c r="AI924" t="s">
        <v>1667</v>
      </c>
      <c r="AJ924" t="s">
        <v>2510</v>
      </c>
      <c r="AK924">
        <v>4</v>
      </c>
      <c r="AL924" t="s">
        <v>1701</v>
      </c>
      <c r="AO924" t="s">
        <v>2480</v>
      </c>
    </row>
    <row r="925" spans="2:41" ht="15.75">
      <c r="B925" t="s">
        <v>78</v>
      </c>
      <c r="C925">
        <v>17280</v>
      </c>
      <c r="D925">
        <v>16262</v>
      </c>
      <c r="E925" t="s">
        <v>822</v>
      </c>
      <c r="F925">
        <v>12245</v>
      </c>
      <c r="G925" s="16" t="s">
        <v>2492</v>
      </c>
      <c r="I925" t="s">
        <v>2479</v>
      </c>
      <c r="J925" t="s">
        <v>770</v>
      </c>
      <c r="O925" t="s">
        <v>1664</v>
      </c>
      <c r="R925" s="6">
        <v>48.73</v>
      </c>
      <c r="S925" t="s">
        <v>1648</v>
      </c>
      <c r="T925" t="s">
        <v>1573</v>
      </c>
      <c r="Y925">
        <v>1</v>
      </c>
      <c r="Z925" s="6">
        <v>1033.23</v>
      </c>
      <c r="AB925" t="s">
        <v>1616</v>
      </c>
      <c r="AC925">
        <v>15</v>
      </c>
      <c r="AD925" t="s">
        <v>1617</v>
      </c>
      <c r="AE925">
        <v>0</v>
      </c>
      <c r="AF925" t="s">
        <v>1666</v>
      </c>
      <c r="AG925">
        <v>999</v>
      </c>
      <c r="AH925">
        <v>999</v>
      </c>
      <c r="AI925" t="s">
        <v>1667</v>
      </c>
      <c r="AJ925" t="s">
        <v>2511</v>
      </c>
      <c r="AK925">
        <v>6</v>
      </c>
      <c r="AL925" t="s">
        <v>1701</v>
      </c>
      <c r="AO925" t="s">
        <v>2480</v>
      </c>
    </row>
    <row r="926" spans="2:41" ht="15.75">
      <c r="B926" t="s">
        <v>78</v>
      </c>
      <c r="C926">
        <v>17280</v>
      </c>
      <c r="D926">
        <v>16262</v>
      </c>
      <c r="E926" t="s">
        <v>822</v>
      </c>
      <c r="F926">
        <v>12247</v>
      </c>
      <c r="G926" s="16" t="s">
        <v>2493</v>
      </c>
      <c r="I926" t="s">
        <v>2479</v>
      </c>
      <c r="J926" t="s">
        <v>770</v>
      </c>
      <c r="O926" t="s">
        <v>1664</v>
      </c>
      <c r="R926" s="6">
        <v>35.479999999999997</v>
      </c>
      <c r="S926" t="s">
        <v>1648</v>
      </c>
      <c r="T926" t="s">
        <v>1573</v>
      </c>
      <c r="Y926">
        <v>1</v>
      </c>
      <c r="Z926" s="6">
        <v>1799.86</v>
      </c>
      <c r="AB926" t="s">
        <v>1616</v>
      </c>
      <c r="AC926">
        <v>15</v>
      </c>
      <c r="AD926" t="s">
        <v>1617</v>
      </c>
      <c r="AE926">
        <v>0</v>
      </c>
      <c r="AF926" t="s">
        <v>1666</v>
      </c>
      <c r="AG926">
        <v>999</v>
      </c>
      <c r="AH926">
        <v>999</v>
      </c>
      <c r="AI926" t="s">
        <v>1667</v>
      </c>
      <c r="AJ926" t="s">
        <v>2512</v>
      </c>
      <c r="AK926">
        <v>12</v>
      </c>
      <c r="AL926" t="s">
        <v>1701</v>
      </c>
      <c r="AO926" t="s">
        <v>2480</v>
      </c>
    </row>
    <row r="927" spans="2:41" ht="15.75">
      <c r="B927" t="s">
        <v>78</v>
      </c>
      <c r="C927">
        <v>17280</v>
      </c>
      <c r="D927">
        <v>16262</v>
      </c>
      <c r="E927" t="s">
        <v>822</v>
      </c>
      <c r="F927">
        <v>12249</v>
      </c>
      <c r="G927" s="16" t="s">
        <v>2494</v>
      </c>
      <c r="I927" t="s">
        <v>2479</v>
      </c>
      <c r="J927" t="s">
        <v>770</v>
      </c>
      <c r="O927" t="s">
        <v>1664</v>
      </c>
      <c r="R927" s="6">
        <v>22.72</v>
      </c>
      <c r="S927" t="s">
        <v>1648</v>
      </c>
      <c r="T927" t="s">
        <v>1573</v>
      </c>
      <c r="Y927">
        <v>1</v>
      </c>
      <c r="Z927" s="6">
        <v>1055.45</v>
      </c>
      <c r="AB927" t="s">
        <v>1616</v>
      </c>
      <c r="AC927">
        <v>15</v>
      </c>
      <c r="AD927" t="s">
        <v>1617</v>
      </c>
      <c r="AE927">
        <v>0</v>
      </c>
      <c r="AF927" t="s">
        <v>1666</v>
      </c>
      <c r="AG927">
        <v>999</v>
      </c>
      <c r="AH927">
        <v>999</v>
      </c>
      <c r="AI927" t="s">
        <v>1667</v>
      </c>
      <c r="AJ927" t="s">
        <v>2513</v>
      </c>
      <c r="AK927">
        <v>10</v>
      </c>
      <c r="AL927" t="s">
        <v>1701</v>
      </c>
      <c r="AO927" t="s">
        <v>2480</v>
      </c>
    </row>
    <row r="928" spans="2:41" ht="15.75">
      <c r="B928" t="s">
        <v>78</v>
      </c>
      <c r="C928">
        <v>17280</v>
      </c>
      <c r="D928">
        <v>16262</v>
      </c>
      <c r="E928" t="s">
        <v>822</v>
      </c>
      <c r="F928">
        <v>12251</v>
      </c>
      <c r="G928" s="16" t="s">
        <v>746</v>
      </c>
      <c r="I928" t="s">
        <v>2479</v>
      </c>
      <c r="J928" t="s">
        <v>770</v>
      </c>
      <c r="O928" t="s">
        <v>1664</v>
      </c>
      <c r="R928" s="6">
        <v>33.82</v>
      </c>
      <c r="S928" t="s">
        <v>1648</v>
      </c>
      <c r="T928" t="s">
        <v>1573</v>
      </c>
      <c r="Y928">
        <v>1</v>
      </c>
      <c r="Z928" s="6">
        <v>966.57</v>
      </c>
      <c r="AB928" t="s">
        <v>1616</v>
      </c>
      <c r="AC928">
        <v>15</v>
      </c>
      <c r="AD928" t="s">
        <v>1617</v>
      </c>
      <c r="AE928">
        <v>0</v>
      </c>
      <c r="AF928" t="s">
        <v>1666</v>
      </c>
      <c r="AG928">
        <v>999</v>
      </c>
      <c r="AH928">
        <v>999</v>
      </c>
      <c r="AI928" t="s">
        <v>1667</v>
      </c>
      <c r="AJ928" t="s">
        <v>2514</v>
      </c>
      <c r="AK928">
        <v>6</v>
      </c>
      <c r="AL928" t="s">
        <v>1701</v>
      </c>
      <c r="AO928" t="s">
        <v>2480</v>
      </c>
    </row>
    <row r="929" spans="2:41" ht="15.75">
      <c r="B929" t="s">
        <v>78</v>
      </c>
      <c r="C929">
        <v>17280</v>
      </c>
      <c r="D929">
        <v>16262</v>
      </c>
      <c r="E929" t="s">
        <v>822</v>
      </c>
      <c r="F929">
        <v>12253</v>
      </c>
      <c r="G929" s="16" t="s">
        <v>2064</v>
      </c>
      <c r="I929" t="s">
        <v>2479</v>
      </c>
      <c r="J929" t="s">
        <v>770</v>
      </c>
      <c r="O929" t="s">
        <v>1664</v>
      </c>
      <c r="R929" s="6">
        <v>40.630000000000003</v>
      </c>
      <c r="S929" t="s">
        <v>1648</v>
      </c>
      <c r="T929" t="s">
        <v>1573</v>
      </c>
      <c r="Y929">
        <v>1</v>
      </c>
      <c r="Z929" s="6">
        <v>944.35</v>
      </c>
      <c r="AB929" t="s">
        <v>1616</v>
      </c>
      <c r="AC929">
        <v>15</v>
      </c>
      <c r="AD929" t="s">
        <v>1617</v>
      </c>
      <c r="AE929">
        <v>0</v>
      </c>
      <c r="AF929" t="s">
        <v>1666</v>
      </c>
      <c r="AG929">
        <v>999</v>
      </c>
      <c r="AH929">
        <v>999</v>
      </c>
      <c r="AI929" t="s">
        <v>1667</v>
      </c>
      <c r="AJ929" t="s">
        <v>2515</v>
      </c>
      <c r="AK929">
        <v>4</v>
      </c>
      <c r="AL929" t="s">
        <v>1701</v>
      </c>
      <c r="AO929" t="s">
        <v>2480</v>
      </c>
    </row>
    <row r="930" spans="2:41" ht="15.75">
      <c r="B930" t="s">
        <v>78</v>
      </c>
      <c r="C930">
        <v>17280</v>
      </c>
      <c r="D930">
        <v>16262</v>
      </c>
      <c r="E930" t="s">
        <v>822</v>
      </c>
      <c r="F930">
        <v>12217</v>
      </c>
      <c r="G930" s="16" t="s">
        <v>2478</v>
      </c>
      <c r="I930" t="s">
        <v>2479</v>
      </c>
      <c r="J930" t="s">
        <v>770</v>
      </c>
      <c r="O930" t="s">
        <v>1807</v>
      </c>
      <c r="R930" s="16">
        <v>0.86</v>
      </c>
      <c r="S930" t="s">
        <v>2496</v>
      </c>
      <c r="T930" t="s">
        <v>1573</v>
      </c>
      <c r="Y930">
        <v>1</v>
      </c>
      <c r="Z930" s="6">
        <v>1166.55</v>
      </c>
      <c r="AB930" t="s">
        <v>1627</v>
      </c>
      <c r="AC930">
        <v>0</v>
      </c>
      <c r="AH930">
        <v>999</v>
      </c>
      <c r="AJ930" t="s">
        <v>2497</v>
      </c>
      <c r="AK930">
        <v>3</v>
      </c>
      <c r="AL930" t="s">
        <v>1701</v>
      </c>
      <c r="AO930" t="s">
        <v>2480</v>
      </c>
    </row>
    <row r="931" spans="2:41" ht="15.75">
      <c r="B931" t="s">
        <v>78</v>
      </c>
      <c r="C931">
        <v>17280</v>
      </c>
      <c r="D931">
        <v>16262</v>
      </c>
      <c r="E931" t="s">
        <v>822</v>
      </c>
      <c r="F931">
        <v>12219</v>
      </c>
      <c r="G931" s="16" t="s">
        <v>2482</v>
      </c>
      <c r="I931" t="s">
        <v>2479</v>
      </c>
      <c r="J931" t="s">
        <v>770</v>
      </c>
      <c r="O931" t="s">
        <v>1807</v>
      </c>
      <c r="R931" s="16">
        <v>0.98</v>
      </c>
      <c r="S931" t="s">
        <v>2496</v>
      </c>
      <c r="T931" t="s">
        <v>1573</v>
      </c>
      <c r="Y931">
        <v>1</v>
      </c>
      <c r="Z931" s="6">
        <v>1199.8800000000001</v>
      </c>
      <c r="AB931" t="s">
        <v>1627</v>
      </c>
      <c r="AC931">
        <v>0</v>
      </c>
      <c r="AH931">
        <v>999</v>
      </c>
      <c r="AJ931" t="s">
        <v>2498</v>
      </c>
      <c r="AK931">
        <v>3</v>
      </c>
      <c r="AL931" t="s">
        <v>1701</v>
      </c>
      <c r="AO931" t="s">
        <v>2480</v>
      </c>
    </row>
    <row r="932" spans="2:41" ht="15.75">
      <c r="B932" t="s">
        <v>78</v>
      </c>
      <c r="C932">
        <v>17280</v>
      </c>
      <c r="D932">
        <v>16262</v>
      </c>
      <c r="E932" t="s">
        <v>822</v>
      </c>
      <c r="F932">
        <v>12221</v>
      </c>
      <c r="G932" s="16" t="s">
        <v>2483</v>
      </c>
      <c r="I932" t="s">
        <v>2479</v>
      </c>
      <c r="J932" t="s">
        <v>770</v>
      </c>
      <c r="O932" t="s">
        <v>1807</v>
      </c>
      <c r="R932" s="16">
        <v>1.1100000000000001</v>
      </c>
      <c r="S932" t="s">
        <v>2496</v>
      </c>
      <c r="T932" t="s">
        <v>1573</v>
      </c>
      <c r="Y932">
        <v>1</v>
      </c>
      <c r="Z932" s="6">
        <v>1155.44</v>
      </c>
      <c r="AB932" t="s">
        <v>1627</v>
      </c>
      <c r="AC932">
        <v>0</v>
      </c>
      <c r="AH932">
        <v>999</v>
      </c>
      <c r="AJ932" t="s">
        <v>2499</v>
      </c>
      <c r="AK932">
        <v>4</v>
      </c>
      <c r="AL932" t="s">
        <v>1701</v>
      </c>
      <c r="AO932" t="s">
        <v>2480</v>
      </c>
    </row>
    <row r="933" spans="2:41" ht="15.75">
      <c r="B933" t="s">
        <v>78</v>
      </c>
      <c r="C933">
        <v>17280</v>
      </c>
      <c r="D933">
        <v>16262</v>
      </c>
      <c r="E933" t="s">
        <v>822</v>
      </c>
      <c r="F933">
        <v>12223</v>
      </c>
      <c r="G933" s="16" t="s">
        <v>708</v>
      </c>
      <c r="I933" t="s">
        <v>2479</v>
      </c>
      <c r="J933" t="s">
        <v>770</v>
      </c>
      <c r="O933" t="s">
        <v>1807</v>
      </c>
      <c r="R933" s="16">
        <v>0.96</v>
      </c>
      <c r="S933" t="s">
        <v>2496</v>
      </c>
      <c r="T933" t="s">
        <v>1573</v>
      </c>
      <c r="Y933">
        <v>1</v>
      </c>
      <c r="Z933" s="6">
        <v>888.8</v>
      </c>
      <c r="AB933" t="s">
        <v>1627</v>
      </c>
      <c r="AC933">
        <v>0</v>
      </c>
      <c r="AH933">
        <v>999</v>
      </c>
      <c r="AJ933" t="s">
        <v>2500</v>
      </c>
      <c r="AK933">
        <v>2</v>
      </c>
      <c r="AL933" t="s">
        <v>1701</v>
      </c>
      <c r="AO933" t="s">
        <v>2480</v>
      </c>
    </row>
    <row r="934" spans="2:41" ht="15.75">
      <c r="B934" t="s">
        <v>78</v>
      </c>
      <c r="C934">
        <v>17280</v>
      </c>
      <c r="D934">
        <v>16262</v>
      </c>
      <c r="E934" t="s">
        <v>822</v>
      </c>
      <c r="F934">
        <v>12225</v>
      </c>
      <c r="G934" s="16" t="s">
        <v>2484</v>
      </c>
      <c r="I934" t="s">
        <v>2479</v>
      </c>
      <c r="J934" t="s">
        <v>770</v>
      </c>
      <c r="O934" t="s">
        <v>1807</v>
      </c>
      <c r="R934" s="16">
        <v>1.1499999999999999</v>
      </c>
      <c r="S934" t="s">
        <v>2496</v>
      </c>
      <c r="T934" t="s">
        <v>1573</v>
      </c>
      <c r="Y934">
        <v>1</v>
      </c>
      <c r="Z934" s="6">
        <v>1510.96</v>
      </c>
      <c r="AB934" t="s">
        <v>1627</v>
      </c>
      <c r="AC934">
        <v>0</v>
      </c>
      <c r="AH934">
        <v>999</v>
      </c>
      <c r="AJ934" t="s">
        <v>2501</v>
      </c>
      <c r="AK934">
        <v>4</v>
      </c>
      <c r="AL934" t="s">
        <v>1701</v>
      </c>
      <c r="AO934" t="s">
        <v>2480</v>
      </c>
    </row>
    <row r="935" spans="2:41" ht="15.75">
      <c r="B935" t="s">
        <v>78</v>
      </c>
      <c r="C935">
        <v>17280</v>
      </c>
      <c r="D935">
        <v>16262</v>
      </c>
      <c r="E935" t="s">
        <v>822</v>
      </c>
      <c r="F935">
        <v>12227</v>
      </c>
      <c r="G935" s="16" t="s">
        <v>2485</v>
      </c>
      <c r="I935" t="s">
        <v>2479</v>
      </c>
      <c r="J935" t="s">
        <v>770</v>
      </c>
      <c r="O935" t="s">
        <v>1807</v>
      </c>
      <c r="R935" s="16">
        <v>0.94</v>
      </c>
      <c r="S935" t="s">
        <v>2496</v>
      </c>
      <c r="T935" t="s">
        <v>1573</v>
      </c>
      <c r="Y935">
        <v>1</v>
      </c>
      <c r="Z935" s="6">
        <v>1966.47</v>
      </c>
      <c r="AB935" t="s">
        <v>1627</v>
      </c>
      <c r="AC935">
        <v>0</v>
      </c>
      <c r="AH935">
        <v>999</v>
      </c>
      <c r="AJ935" t="s">
        <v>2502</v>
      </c>
      <c r="AK935">
        <v>5</v>
      </c>
      <c r="AL935" t="s">
        <v>1701</v>
      </c>
      <c r="AO935" t="s">
        <v>2480</v>
      </c>
    </row>
    <row r="936" spans="2:41" ht="15.75">
      <c r="B936" t="s">
        <v>78</v>
      </c>
      <c r="C936">
        <v>17280</v>
      </c>
      <c r="D936">
        <v>16262</v>
      </c>
      <c r="E936" t="s">
        <v>822</v>
      </c>
      <c r="F936">
        <v>12229</v>
      </c>
      <c r="G936" s="16" t="s">
        <v>707</v>
      </c>
      <c r="I936" t="s">
        <v>2479</v>
      </c>
      <c r="J936" t="s">
        <v>770</v>
      </c>
      <c r="O936" t="s">
        <v>1807</v>
      </c>
      <c r="R936" s="16">
        <v>1.1599999999999999</v>
      </c>
      <c r="S936" t="s">
        <v>2496</v>
      </c>
      <c r="T936" t="s">
        <v>1573</v>
      </c>
      <c r="Y936">
        <v>1</v>
      </c>
      <c r="Z936" s="6">
        <v>1299.8699999999999</v>
      </c>
      <c r="AB936" t="s">
        <v>1627</v>
      </c>
      <c r="AC936">
        <v>0</v>
      </c>
      <c r="AH936">
        <v>999</v>
      </c>
      <c r="AJ936" t="s">
        <v>2503</v>
      </c>
      <c r="AK936">
        <v>3</v>
      </c>
      <c r="AL936" t="s">
        <v>1701</v>
      </c>
      <c r="AO936" t="s">
        <v>2480</v>
      </c>
    </row>
    <row r="937" spans="2:41" ht="15.75">
      <c r="B937" t="s">
        <v>78</v>
      </c>
      <c r="C937">
        <v>17280</v>
      </c>
      <c r="D937">
        <v>16262</v>
      </c>
      <c r="E937" t="s">
        <v>822</v>
      </c>
      <c r="F937">
        <v>12231</v>
      </c>
      <c r="G937" s="16" t="s">
        <v>2486</v>
      </c>
      <c r="I937" t="s">
        <v>2479</v>
      </c>
      <c r="J937" t="s">
        <v>770</v>
      </c>
      <c r="O937" t="s">
        <v>1807</v>
      </c>
      <c r="R937" s="16">
        <v>1.22</v>
      </c>
      <c r="S937" t="s">
        <v>2496</v>
      </c>
      <c r="T937" t="s">
        <v>1573</v>
      </c>
      <c r="Y937">
        <v>1</v>
      </c>
      <c r="Z937" s="6">
        <v>1210.99</v>
      </c>
      <c r="AB937" t="s">
        <v>1627</v>
      </c>
      <c r="AC937">
        <v>0</v>
      </c>
      <c r="AH937">
        <v>999</v>
      </c>
      <c r="AJ937" t="s">
        <v>2504</v>
      </c>
      <c r="AK937">
        <v>4</v>
      </c>
      <c r="AL937" t="s">
        <v>1701</v>
      </c>
      <c r="AO937" t="s">
        <v>2480</v>
      </c>
    </row>
    <row r="938" spans="2:41" ht="15.75">
      <c r="B938" t="s">
        <v>78</v>
      </c>
      <c r="C938">
        <v>17280</v>
      </c>
      <c r="D938">
        <v>16262</v>
      </c>
      <c r="E938" t="s">
        <v>822</v>
      </c>
      <c r="F938">
        <v>12233</v>
      </c>
      <c r="G938" s="16" t="s">
        <v>2487</v>
      </c>
      <c r="I938" t="s">
        <v>2479</v>
      </c>
      <c r="J938" t="s">
        <v>770</v>
      </c>
      <c r="O938" t="s">
        <v>1807</v>
      </c>
      <c r="R938" s="16">
        <v>1.06</v>
      </c>
      <c r="S938" t="s">
        <v>2496</v>
      </c>
      <c r="T938" t="s">
        <v>1573</v>
      </c>
      <c r="Y938">
        <v>1</v>
      </c>
      <c r="Z938" s="6">
        <v>955.46</v>
      </c>
      <c r="AB938" t="s">
        <v>1627</v>
      </c>
      <c r="AC938">
        <v>0</v>
      </c>
      <c r="AH938">
        <v>999</v>
      </c>
      <c r="AJ938" t="s">
        <v>2505</v>
      </c>
      <c r="AK938">
        <v>4</v>
      </c>
      <c r="AL938" t="s">
        <v>1701</v>
      </c>
      <c r="AO938" t="s">
        <v>2480</v>
      </c>
    </row>
    <row r="939" spans="2:41" ht="15.75">
      <c r="B939" t="s">
        <v>78</v>
      </c>
      <c r="C939">
        <v>17280</v>
      </c>
      <c r="D939">
        <v>16262</v>
      </c>
      <c r="E939" t="s">
        <v>822</v>
      </c>
      <c r="F939">
        <v>12235</v>
      </c>
      <c r="G939" s="16" t="s">
        <v>2488</v>
      </c>
      <c r="I939" t="s">
        <v>2479</v>
      </c>
      <c r="J939" t="s">
        <v>770</v>
      </c>
      <c r="O939" t="s">
        <v>1807</v>
      </c>
      <c r="R939" s="16">
        <v>1.63</v>
      </c>
      <c r="S939" t="s">
        <v>2496</v>
      </c>
      <c r="T939" t="s">
        <v>1573</v>
      </c>
      <c r="Y939">
        <v>1</v>
      </c>
      <c r="Z939" s="6">
        <v>1055.45</v>
      </c>
      <c r="AB939" t="s">
        <v>1627</v>
      </c>
      <c r="AC939">
        <v>0</v>
      </c>
      <c r="AH939">
        <v>999</v>
      </c>
      <c r="AJ939" t="s">
        <v>2506</v>
      </c>
      <c r="AK939">
        <v>6</v>
      </c>
      <c r="AL939" t="s">
        <v>1701</v>
      </c>
      <c r="AO939" t="s">
        <v>2480</v>
      </c>
    </row>
    <row r="940" spans="2:41" ht="15.75">
      <c r="B940" t="s">
        <v>78</v>
      </c>
      <c r="C940">
        <v>17280</v>
      </c>
      <c r="D940">
        <v>16262</v>
      </c>
      <c r="E940" t="s">
        <v>822</v>
      </c>
      <c r="F940">
        <v>12237</v>
      </c>
      <c r="G940" s="16" t="s">
        <v>2489</v>
      </c>
      <c r="I940" t="s">
        <v>2479</v>
      </c>
      <c r="J940" t="s">
        <v>770</v>
      </c>
      <c r="O940" t="s">
        <v>1807</v>
      </c>
      <c r="R940" s="16">
        <v>0.9</v>
      </c>
      <c r="S940" t="s">
        <v>2496</v>
      </c>
      <c r="T940" t="s">
        <v>1573</v>
      </c>
      <c r="Y940">
        <v>1</v>
      </c>
      <c r="Z940" s="6">
        <v>1177.6600000000001</v>
      </c>
      <c r="AB940" t="s">
        <v>1627</v>
      </c>
      <c r="AC940">
        <v>0</v>
      </c>
      <c r="AH940">
        <v>999</v>
      </c>
      <c r="AJ940" t="s">
        <v>2507</v>
      </c>
      <c r="AK940">
        <v>4</v>
      </c>
      <c r="AL940" t="s">
        <v>1701</v>
      </c>
      <c r="AO940" t="s">
        <v>2480</v>
      </c>
    </row>
    <row r="941" spans="2:41" ht="15.75">
      <c r="B941" t="s">
        <v>78</v>
      </c>
      <c r="C941">
        <v>17280</v>
      </c>
      <c r="D941">
        <v>16262</v>
      </c>
      <c r="E941" t="s">
        <v>822</v>
      </c>
      <c r="F941">
        <v>12239</v>
      </c>
      <c r="G941" s="16" t="s">
        <v>2490</v>
      </c>
      <c r="I941" t="s">
        <v>2479</v>
      </c>
      <c r="J941" t="s">
        <v>770</v>
      </c>
      <c r="O941" t="s">
        <v>1807</v>
      </c>
      <c r="R941" s="16">
        <v>1.07</v>
      </c>
      <c r="S941" t="s">
        <v>2496</v>
      </c>
      <c r="T941" t="s">
        <v>1573</v>
      </c>
      <c r="Y941">
        <v>1</v>
      </c>
      <c r="Z941" s="6">
        <v>1244.32</v>
      </c>
      <c r="AB941" t="s">
        <v>1627</v>
      </c>
      <c r="AC941">
        <v>0</v>
      </c>
      <c r="AH941">
        <v>999</v>
      </c>
      <c r="AJ941" t="s">
        <v>2508</v>
      </c>
      <c r="AK941">
        <v>7</v>
      </c>
      <c r="AL941" t="s">
        <v>1701</v>
      </c>
      <c r="AO941" t="s">
        <v>2480</v>
      </c>
    </row>
    <row r="942" spans="2:41" ht="15.75">
      <c r="B942" t="s">
        <v>78</v>
      </c>
      <c r="C942">
        <v>17280</v>
      </c>
      <c r="D942">
        <v>16262</v>
      </c>
      <c r="E942" t="s">
        <v>822</v>
      </c>
      <c r="F942">
        <v>12241</v>
      </c>
      <c r="G942" s="16" t="s">
        <v>2491</v>
      </c>
      <c r="I942" t="s">
        <v>2479</v>
      </c>
      <c r="J942" t="s">
        <v>770</v>
      </c>
      <c r="O942" t="s">
        <v>1807</v>
      </c>
      <c r="R942" s="16">
        <v>0.97</v>
      </c>
      <c r="S942" t="s">
        <v>2496</v>
      </c>
      <c r="T942" t="s">
        <v>1573</v>
      </c>
      <c r="Y942">
        <v>1</v>
      </c>
      <c r="Z942" s="6">
        <v>2244.23</v>
      </c>
      <c r="AB942" t="s">
        <v>1627</v>
      </c>
      <c r="AC942">
        <v>0</v>
      </c>
      <c r="AH942">
        <v>999</v>
      </c>
      <c r="AJ942" t="s">
        <v>2509</v>
      </c>
      <c r="AK942">
        <v>4</v>
      </c>
      <c r="AL942" t="s">
        <v>1701</v>
      </c>
      <c r="AO942" t="s">
        <v>2480</v>
      </c>
    </row>
    <row r="943" spans="2:41" ht="15.75">
      <c r="B943" t="s">
        <v>78</v>
      </c>
      <c r="C943">
        <v>17280</v>
      </c>
      <c r="D943">
        <v>16262</v>
      </c>
      <c r="E943" t="s">
        <v>822</v>
      </c>
      <c r="F943">
        <v>12243</v>
      </c>
      <c r="G943" s="16" t="s">
        <v>1684</v>
      </c>
      <c r="I943" t="s">
        <v>2479</v>
      </c>
      <c r="J943" t="s">
        <v>770</v>
      </c>
      <c r="O943" t="s">
        <v>1807</v>
      </c>
      <c r="R943" s="16">
        <v>0.83</v>
      </c>
      <c r="S943" t="s">
        <v>2496</v>
      </c>
      <c r="T943" t="s">
        <v>1573</v>
      </c>
      <c r="Y943">
        <v>1</v>
      </c>
      <c r="Z943" s="6">
        <v>1688.72</v>
      </c>
      <c r="AB943" t="s">
        <v>1627</v>
      </c>
      <c r="AC943">
        <v>0</v>
      </c>
      <c r="AH943">
        <v>999</v>
      </c>
      <c r="AJ943" t="s">
        <v>2510</v>
      </c>
      <c r="AK943">
        <v>4</v>
      </c>
      <c r="AL943" t="s">
        <v>1701</v>
      </c>
      <c r="AO943" t="s">
        <v>2480</v>
      </c>
    </row>
    <row r="944" spans="2:41" ht="15.75">
      <c r="B944" t="s">
        <v>78</v>
      </c>
      <c r="C944">
        <v>17280</v>
      </c>
      <c r="D944">
        <v>16262</v>
      </c>
      <c r="E944" t="s">
        <v>822</v>
      </c>
      <c r="F944">
        <v>12245</v>
      </c>
      <c r="G944" s="16" t="s">
        <v>2492</v>
      </c>
      <c r="I944" t="s">
        <v>2479</v>
      </c>
      <c r="J944" t="s">
        <v>770</v>
      </c>
      <c r="O944" t="s">
        <v>1807</v>
      </c>
      <c r="R944" s="16">
        <v>1.26</v>
      </c>
      <c r="S944" t="s">
        <v>2496</v>
      </c>
      <c r="T944" t="s">
        <v>1573</v>
      </c>
      <c r="Y944">
        <v>1</v>
      </c>
      <c r="Z944" s="6">
        <v>1033.23</v>
      </c>
      <c r="AB944" t="s">
        <v>1627</v>
      </c>
      <c r="AC944">
        <v>0</v>
      </c>
      <c r="AH944">
        <v>999</v>
      </c>
      <c r="AJ944" t="s">
        <v>2511</v>
      </c>
      <c r="AK944">
        <v>6</v>
      </c>
      <c r="AL944" t="s">
        <v>1701</v>
      </c>
      <c r="AO944" t="s">
        <v>2480</v>
      </c>
    </row>
    <row r="945" spans="2:45" ht="15.75">
      <c r="B945" t="s">
        <v>78</v>
      </c>
      <c r="C945">
        <v>17280</v>
      </c>
      <c r="D945">
        <v>16262</v>
      </c>
      <c r="E945" t="s">
        <v>822</v>
      </c>
      <c r="F945">
        <v>12247</v>
      </c>
      <c r="G945" s="16" t="s">
        <v>2493</v>
      </c>
      <c r="I945" t="s">
        <v>2479</v>
      </c>
      <c r="J945" t="s">
        <v>770</v>
      </c>
      <c r="O945" t="s">
        <v>1807</v>
      </c>
      <c r="R945" s="16">
        <v>1.48</v>
      </c>
      <c r="S945" t="s">
        <v>2496</v>
      </c>
      <c r="T945" t="s">
        <v>1573</v>
      </c>
      <c r="Y945">
        <v>1</v>
      </c>
      <c r="Z945" s="6">
        <v>1799.86</v>
      </c>
      <c r="AB945" t="s">
        <v>1627</v>
      </c>
      <c r="AC945">
        <v>0</v>
      </c>
      <c r="AH945">
        <v>999</v>
      </c>
      <c r="AJ945" t="s">
        <v>2512</v>
      </c>
      <c r="AK945">
        <v>12</v>
      </c>
      <c r="AL945" t="s">
        <v>1701</v>
      </c>
      <c r="AO945" t="s">
        <v>2480</v>
      </c>
    </row>
    <row r="946" spans="2:45" ht="15.75">
      <c r="B946" t="s">
        <v>78</v>
      </c>
      <c r="C946">
        <v>17280</v>
      </c>
      <c r="D946">
        <v>16262</v>
      </c>
      <c r="E946" t="s">
        <v>822</v>
      </c>
      <c r="F946">
        <v>12249</v>
      </c>
      <c r="G946" s="16" t="s">
        <v>2494</v>
      </c>
      <c r="I946" t="s">
        <v>2479</v>
      </c>
      <c r="J946" t="s">
        <v>770</v>
      </c>
      <c r="O946" t="s">
        <v>1807</v>
      </c>
      <c r="R946" s="16">
        <v>0.95</v>
      </c>
      <c r="S946" t="s">
        <v>2496</v>
      </c>
      <c r="T946" t="s">
        <v>1573</v>
      </c>
      <c r="Y946">
        <v>1</v>
      </c>
      <c r="Z946" s="6">
        <v>1055.45</v>
      </c>
      <c r="AB946" t="s">
        <v>1627</v>
      </c>
      <c r="AC946">
        <v>0</v>
      </c>
      <c r="AH946">
        <v>999</v>
      </c>
      <c r="AJ946" t="s">
        <v>2513</v>
      </c>
      <c r="AK946">
        <v>10</v>
      </c>
      <c r="AL946" t="s">
        <v>1701</v>
      </c>
      <c r="AO946" t="s">
        <v>2480</v>
      </c>
    </row>
    <row r="947" spans="2:45" ht="15.75">
      <c r="B947" t="s">
        <v>78</v>
      </c>
      <c r="C947">
        <v>17280</v>
      </c>
      <c r="D947">
        <v>16262</v>
      </c>
      <c r="E947" t="s">
        <v>822</v>
      </c>
      <c r="F947">
        <v>12251</v>
      </c>
      <c r="G947" s="16" t="s">
        <v>746</v>
      </c>
      <c r="I947" t="s">
        <v>2479</v>
      </c>
      <c r="J947" t="s">
        <v>770</v>
      </c>
      <c r="O947" t="s">
        <v>1807</v>
      </c>
      <c r="R947" s="16">
        <v>1.27</v>
      </c>
      <c r="S947" t="s">
        <v>2496</v>
      </c>
      <c r="T947" t="s">
        <v>1573</v>
      </c>
      <c r="Y947">
        <v>1</v>
      </c>
      <c r="Z947" s="6">
        <v>966.57</v>
      </c>
      <c r="AB947" t="s">
        <v>1627</v>
      </c>
      <c r="AC947">
        <v>0</v>
      </c>
      <c r="AH947">
        <v>999</v>
      </c>
      <c r="AJ947" t="s">
        <v>2514</v>
      </c>
      <c r="AK947">
        <v>6</v>
      </c>
      <c r="AL947" t="s">
        <v>1701</v>
      </c>
      <c r="AO947" t="s">
        <v>2480</v>
      </c>
    </row>
    <row r="948" spans="2:45" ht="15.75">
      <c r="B948" t="s">
        <v>78</v>
      </c>
      <c r="C948">
        <v>17280</v>
      </c>
      <c r="D948">
        <v>16262</v>
      </c>
      <c r="E948" t="s">
        <v>822</v>
      </c>
      <c r="F948">
        <v>12253</v>
      </c>
      <c r="G948" s="16" t="s">
        <v>2064</v>
      </c>
      <c r="I948" t="s">
        <v>2479</v>
      </c>
      <c r="J948" t="s">
        <v>770</v>
      </c>
      <c r="O948" t="s">
        <v>1807</v>
      </c>
      <c r="R948" s="16">
        <v>1.46</v>
      </c>
      <c r="S948" t="s">
        <v>2496</v>
      </c>
      <c r="T948" t="s">
        <v>1573</v>
      </c>
      <c r="Y948">
        <v>1</v>
      </c>
      <c r="Z948" s="6">
        <v>944.35</v>
      </c>
      <c r="AB948" t="s">
        <v>1627</v>
      </c>
      <c r="AC948">
        <v>0</v>
      </c>
      <c r="AH948">
        <v>999</v>
      </c>
      <c r="AJ948" t="s">
        <v>2515</v>
      </c>
      <c r="AK948">
        <v>4</v>
      </c>
      <c r="AL948" t="s">
        <v>1701</v>
      </c>
      <c r="AO948" t="s">
        <v>2480</v>
      </c>
    </row>
    <row r="949" spans="2:45" ht="15.75">
      <c r="B949" t="s">
        <v>78</v>
      </c>
      <c r="C949">
        <v>17280</v>
      </c>
      <c r="D949">
        <v>16262</v>
      </c>
      <c r="E949" t="s">
        <v>822</v>
      </c>
      <c r="F949">
        <v>12255</v>
      </c>
      <c r="G949" s="16" t="s">
        <v>2495</v>
      </c>
      <c r="I949" t="s">
        <v>2479</v>
      </c>
      <c r="J949" t="s">
        <v>770</v>
      </c>
      <c r="O949" t="s">
        <v>1807</v>
      </c>
      <c r="R949" s="16">
        <v>1.3</v>
      </c>
      <c r="S949" t="s">
        <v>2496</v>
      </c>
      <c r="T949" t="s">
        <v>1573</v>
      </c>
      <c r="Y949">
        <v>1</v>
      </c>
      <c r="Z949" s="6">
        <v>1433.19</v>
      </c>
      <c r="AB949" t="s">
        <v>1627</v>
      </c>
      <c r="AC949">
        <v>0</v>
      </c>
      <c r="AH949">
        <v>999</v>
      </c>
      <c r="AJ949" t="s">
        <v>2516</v>
      </c>
      <c r="AK949">
        <v>13</v>
      </c>
      <c r="AL949" t="s">
        <v>1701</v>
      </c>
      <c r="AO949" t="s">
        <v>2480</v>
      </c>
    </row>
    <row r="950" spans="2:45" ht="15.75">
      <c r="B950" t="s">
        <v>78</v>
      </c>
      <c r="C950">
        <v>17280</v>
      </c>
      <c r="D950">
        <v>16262</v>
      </c>
      <c r="E950" t="s">
        <v>822</v>
      </c>
      <c r="F950">
        <v>12255</v>
      </c>
      <c r="G950" s="16" t="s">
        <v>2495</v>
      </c>
      <c r="I950" t="s">
        <v>2479</v>
      </c>
      <c r="J950" t="s">
        <v>770</v>
      </c>
      <c r="O950" t="s">
        <v>1664</v>
      </c>
      <c r="R950" s="6">
        <v>45.43</v>
      </c>
      <c r="S950" t="s">
        <v>1648</v>
      </c>
      <c r="T950" t="s">
        <v>1573</v>
      </c>
      <c r="Y950">
        <v>1</v>
      </c>
      <c r="Z950" s="6">
        <v>1433.19</v>
      </c>
      <c r="AB950" t="s">
        <v>1616</v>
      </c>
      <c r="AC950">
        <v>15</v>
      </c>
      <c r="AD950" t="s">
        <v>1617</v>
      </c>
      <c r="AE950">
        <v>0</v>
      </c>
      <c r="AF950" t="s">
        <v>1666</v>
      </c>
      <c r="AG950">
        <v>999</v>
      </c>
      <c r="AH950">
        <v>999</v>
      </c>
      <c r="AI950" t="s">
        <v>1667</v>
      </c>
      <c r="AJ950" t="s">
        <v>2516</v>
      </c>
      <c r="AK950">
        <v>13</v>
      </c>
      <c r="AO950" t="s">
        <v>2480</v>
      </c>
    </row>
    <row r="951" spans="2:45" ht="15">
      <c r="B951" t="s">
        <v>78</v>
      </c>
      <c r="C951" t="s">
        <v>1165</v>
      </c>
      <c r="D951">
        <v>16272</v>
      </c>
      <c r="E951" t="s">
        <v>1166</v>
      </c>
      <c r="F951" t="s">
        <v>2517</v>
      </c>
      <c r="I951">
        <v>999</v>
      </c>
      <c r="J951" t="s">
        <v>2125</v>
      </c>
      <c r="K951">
        <v>999</v>
      </c>
      <c r="L951">
        <v>999</v>
      </c>
      <c r="M951">
        <v>999</v>
      </c>
      <c r="N951">
        <v>999</v>
      </c>
      <c r="O951" t="s">
        <v>1647</v>
      </c>
      <c r="R951">
        <v>8.61</v>
      </c>
      <c r="S951" t="s">
        <v>1625</v>
      </c>
      <c r="T951" t="s">
        <v>1665</v>
      </c>
      <c r="U951">
        <v>999</v>
      </c>
      <c r="V951">
        <v>999</v>
      </c>
      <c r="W951">
        <v>999</v>
      </c>
      <c r="X951">
        <v>999</v>
      </c>
      <c r="Y951">
        <v>40</v>
      </c>
      <c r="Z951">
        <v>73</v>
      </c>
      <c r="AA951" t="s">
        <v>2461</v>
      </c>
      <c r="AB951">
        <v>999</v>
      </c>
      <c r="AC951">
        <v>999</v>
      </c>
      <c r="AD951">
        <v>999</v>
      </c>
      <c r="AE951">
        <v>999</v>
      </c>
      <c r="AF951">
        <v>999</v>
      </c>
      <c r="AG951">
        <v>999</v>
      </c>
      <c r="AH951">
        <v>999</v>
      </c>
      <c r="AJ951">
        <v>999</v>
      </c>
      <c r="AK951">
        <v>8</v>
      </c>
      <c r="AL951" t="s">
        <v>710</v>
      </c>
      <c r="AM951">
        <v>999</v>
      </c>
      <c r="AN951">
        <v>999</v>
      </c>
      <c r="AO951">
        <v>999</v>
      </c>
      <c r="AP951">
        <v>999</v>
      </c>
      <c r="AQ951">
        <v>999</v>
      </c>
      <c r="AR951">
        <v>999</v>
      </c>
      <c r="AS951">
        <v>999</v>
      </c>
    </row>
    <row r="952" spans="2:45" ht="15">
      <c r="B952" t="s">
        <v>78</v>
      </c>
      <c r="C952" t="s">
        <v>1165</v>
      </c>
      <c r="D952">
        <v>16272</v>
      </c>
      <c r="E952" t="s">
        <v>1166</v>
      </c>
      <c r="F952" t="s">
        <v>2518</v>
      </c>
      <c r="I952">
        <v>999</v>
      </c>
      <c r="J952" t="s">
        <v>2125</v>
      </c>
      <c r="K952">
        <v>999</v>
      </c>
      <c r="L952">
        <v>999</v>
      </c>
      <c r="M952">
        <v>999</v>
      </c>
      <c r="N952">
        <v>999</v>
      </c>
      <c r="O952" t="s">
        <v>1647</v>
      </c>
      <c r="R952">
        <v>17.05</v>
      </c>
      <c r="S952" t="s">
        <v>1625</v>
      </c>
      <c r="T952" t="s">
        <v>1665</v>
      </c>
      <c r="U952">
        <v>999</v>
      </c>
      <c r="V952">
        <v>999</v>
      </c>
      <c r="W952">
        <v>999</v>
      </c>
      <c r="X952">
        <v>999</v>
      </c>
      <c r="Y952">
        <v>32</v>
      </c>
      <c r="Z952">
        <v>90</v>
      </c>
      <c r="AA952" t="s">
        <v>2461</v>
      </c>
      <c r="AB952">
        <v>999</v>
      </c>
      <c r="AC952">
        <v>999</v>
      </c>
      <c r="AD952">
        <v>999</v>
      </c>
      <c r="AE952">
        <v>999</v>
      </c>
      <c r="AF952">
        <v>999</v>
      </c>
      <c r="AG952">
        <v>999</v>
      </c>
      <c r="AH952">
        <v>999</v>
      </c>
      <c r="AJ952">
        <v>999</v>
      </c>
      <c r="AK952">
        <v>8</v>
      </c>
      <c r="AL952" t="s">
        <v>710</v>
      </c>
      <c r="AM952">
        <v>999</v>
      </c>
      <c r="AN952">
        <v>999</v>
      </c>
      <c r="AO952">
        <v>999</v>
      </c>
      <c r="AP952">
        <v>999</v>
      </c>
      <c r="AQ952">
        <v>999</v>
      </c>
      <c r="AR952">
        <v>999</v>
      </c>
      <c r="AS952">
        <v>999</v>
      </c>
    </row>
    <row r="953" spans="2:45" ht="15">
      <c r="B953" t="s">
        <v>78</v>
      </c>
      <c r="C953" t="s">
        <v>1165</v>
      </c>
      <c r="D953">
        <v>16272</v>
      </c>
      <c r="E953" t="s">
        <v>1166</v>
      </c>
      <c r="F953" t="s">
        <v>2519</v>
      </c>
      <c r="I953">
        <v>999</v>
      </c>
      <c r="J953" t="s">
        <v>2125</v>
      </c>
      <c r="K953">
        <v>999</v>
      </c>
      <c r="L953">
        <v>999</v>
      </c>
      <c r="M953">
        <v>999</v>
      </c>
      <c r="N953">
        <v>999</v>
      </c>
      <c r="O953" t="s">
        <v>1647</v>
      </c>
      <c r="R953">
        <v>37.46</v>
      </c>
      <c r="S953" t="s">
        <v>1625</v>
      </c>
      <c r="T953" t="s">
        <v>1665</v>
      </c>
      <c r="U953">
        <v>999</v>
      </c>
      <c r="V953">
        <v>999</v>
      </c>
      <c r="W953">
        <v>999</v>
      </c>
      <c r="X953">
        <v>999</v>
      </c>
      <c r="Y953">
        <v>24</v>
      </c>
      <c r="Z953">
        <v>159</v>
      </c>
      <c r="AA953" t="s">
        <v>2461</v>
      </c>
      <c r="AB953">
        <v>999</v>
      </c>
      <c r="AC953">
        <v>999</v>
      </c>
      <c r="AD953">
        <v>999</v>
      </c>
      <c r="AE953">
        <v>999</v>
      </c>
      <c r="AF953">
        <v>999</v>
      </c>
      <c r="AG953">
        <v>999</v>
      </c>
      <c r="AH953">
        <v>999</v>
      </c>
      <c r="AJ953">
        <v>999</v>
      </c>
      <c r="AK953">
        <v>6</v>
      </c>
      <c r="AL953" t="s">
        <v>710</v>
      </c>
      <c r="AM953">
        <v>999</v>
      </c>
      <c r="AN953">
        <v>999</v>
      </c>
      <c r="AO953">
        <v>999</v>
      </c>
      <c r="AP953">
        <v>999</v>
      </c>
      <c r="AQ953">
        <v>999</v>
      </c>
      <c r="AR953">
        <v>999</v>
      </c>
      <c r="AS953">
        <v>999</v>
      </c>
    </row>
    <row r="954" spans="2:45" ht="15">
      <c r="B954" t="s">
        <v>78</v>
      </c>
      <c r="C954" t="s">
        <v>1165</v>
      </c>
      <c r="D954">
        <v>16272</v>
      </c>
      <c r="E954" t="s">
        <v>1166</v>
      </c>
      <c r="F954" t="s">
        <v>2520</v>
      </c>
      <c r="I954">
        <v>999</v>
      </c>
      <c r="J954" t="s">
        <v>2125</v>
      </c>
      <c r="K954">
        <v>999</v>
      </c>
      <c r="L954">
        <v>999</v>
      </c>
      <c r="M954">
        <v>999</v>
      </c>
      <c r="N954">
        <v>999</v>
      </c>
      <c r="O954" t="s">
        <v>1647</v>
      </c>
      <c r="R954">
        <v>12.73</v>
      </c>
      <c r="S954" t="s">
        <v>1625</v>
      </c>
      <c r="T954" t="s">
        <v>1665</v>
      </c>
      <c r="U954">
        <v>999</v>
      </c>
      <c r="V954">
        <v>999</v>
      </c>
      <c r="W954">
        <v>999</v>
      </c>
      <c r="X954">
        <v>999</v>
      </c>
      <c r="Y954">
        <v>256</v>
      </c>
      <c r="Z954">
        <v>142</v>
      </c>
      <c r="AA954" t="s">
        <v>2461</v>
      </c>
      <c r="AB954">
        <v>999</v>
      </c>
      <c r="AC954">
        <v>999</v>
      </c>
      <c r="AD954">
        <v>999</v>
      </c>
      <c r="AE954">
        <v>999</v>
      </c>
      <c r="AF954">
        <v>999</v>
      </c>
      <c r="AG954">
        <v>999</v>
      </c>
      <c r="AH954">
        <v>999</v>
      </c>
      <c r="AJ954">
        <v>999</v>
      </c>
      <c r="AK954">
        <v>18</v>
      </c>
      <c r="AL954" t="s">
        <v>710</v>
      </c>
      <c r="AM954">
        <v>999</v>
      </c>
      <c r="AN954">
        <v>999</v>
      </c>
      <c r="AO954">
        <v>999</v>
      </c>
      <c r="AP954">
        <v>999</v>
      </c>
      <c r="AQ954">
        <v>999</v>
      </c>
      <c r="AR954">
        <v>999</v>
      </c>
      <c r="AS954">
        <v>999</v>
      </c>
    </row>
    <row r="955" spans="2:45" ht="15">
      <c r="B955" t="s">
        <v>78</v>
      </c>
      <c r="C955" t="s">
        <v>1165</v>
      </c>
      <c r="D955">
        <v>16272</v>
      </c>
      <c r="E955" t="s">
        <v>1166</v>
      </c>
      <c r="F955" t="s">
        <v>2521</v>
      </c>
      <c r="I955">
        <v>999</v>
      </c>
      <c r="J955" t="s">
        <v>2125</v>
      </c>
      <c r="K955">
        <v>999</v>
      </c>
      <c r="L955">
        <v>999</v>
      </c>
      <c r="M955">
        <v>999</v>
      </c>
      <c r="N955">
        <v>999</v>
      </c>
      <c r="O955" t="s">
        <v>1647</v>
      </c>
      <c r="R955">
        <v>10.64</v>
      </c>
      <c r="S955" t="s">
        <v>1625</v>
      </c>
      <c r="T955" t="s">
        <v>1665</v>
      </c>
      <c r="U955">
        <v>999</v>
      </c>
      <c r="V955">
        <v>999</v>
      </c>
      <c r="W955">
        <v>999</v>
      </c>
      <c r="X955">
        <v>999</v>
      </c>
      <c r="Y955">
        <v>280</v>
      </c>
      <c r="Z955">
        <v>73</v>
      </c>
      <c r="AA955" t="s">
        <v>2461</v>
      </c>
      <c r="AB955">
        <v>999</v>
      </c>
      <c r="AC955">
        <v>999</v>
      </c>
      <c r="AD955">
        <v>999</v>
      </c>
      <c r="AE955">
        <v>999</v>
      </c>
      <c r="AF955">
        <v>999</v>
      </c>
      <c r="AG955">
        <v>999</v>
      </c>
      <c r="AH955">
        <v>999</v>
      </c>
      <c r="AJ955">
        <v>999</v>
      </c>
      <c r="AK955">
        <v>16</v>
      </c>
      <c r="AL955" t="s">
        <v>710</v>
      </c>
      <c r="AM955">
        <v>999</v>
      </c>
      <c r="AN955">
        <v>999</v>
      </c>
      <c r="AO955">
        <v>999</v>
      </c>
      <c r="AP955">
        <v>999</v>
      </c>
      <c r="AQ955">
        <v>999</v>
      </c>
      <c r="AR955">
        <v>999</v>
      </c>
      <c r="AS955">
        <v>999</v>
      </c>
    </row>
    <row r="956" spans="2:45" ht="15">
      <c r="B956" t="s">
        <v>78</v>
      </c>
      <c r="C956" t="s">
        <v>1165</v>
      </c>
      <c r="D956">
        <v>16272</v>
      </c>
      <c r="E956" t="s">
        <v>1166</v>
      </c>
      <c r="F956" t="s">
        <v>2517</v>
      </c>
      <c r="I956">
        <v>999</v>
      </c>
      <c r="J956" t="s">
        <v>2125</v>
      </c>
      <c r="K956">
        <v>999</v>
      </c>
      <c r="L956">
        <v>999</v>
      </c>
      <c r="M956">
        <v>999</v>
      </c>
      <c r="N956">
        <v>999</v>
      </c>
      <c r="O956" t="s">
        <v>1727</v>
      </c>
      <c r="R956">
        <v>29.86</v>
      </c>
      <c r="S956" t="s">
        <v>1625</v>
      </c>
      <c r="T956" t="s">
        <v>1665</v>
      </c>
      <c r="U956">
        <v>999</v>
      </c>
      <c r="V956">
        <v>999</v>
      </c>
      <c r="W956">
        <v>999</v>
      </c>
      <c r="X956">
        <v>999</v>
      </c>
      <c r="Y956">
        <v>40</v>
      </c>
      <c r="Z956">
        <v>114</v>
      </c>
      <c r="AA956" t="s">
        <v>2461</v>
      </c>
      <c r="AB956" t="s">
        <v>1627</v>
      </c>
      <c r="AC956">
        <v>10</v>
      </c>
      <c r="AD956">
        <v>999</v>
      </c>
      <c r="AE956">
        <v>999</v>
      </c>
      <c r="AF956">
        <v>999</v>
      </c>
      <c r="AG956">
        <v>999</v>
      </c>
      <c r="AH956">
        <v>999</v>
      </c>
      <c r="AJ956">
        <v>999</v>
      </c>
      <c r="AK956">
        <v>15</v>
      </c>
      <c r="AL956" t="s">
        <v>710</v>
      </c>
      <c r="AM956">
        <v>999</v>
      </c>
      <c r="AN956">
        <v>999</v>
      </c>
      <c r="AO956">
        <v>999</v>
      </c>
      <c r="AP956">
        <v>999</v>
      </c>
      <c r="AQ956">
        <v>999</v>
      </c>
      <c r="AR956">
        <v>999</v>
      </c>
      <c r="AS956">
        <v>999</v>
      </c>
    </row>
    <row r="957" spans="2:45" ht="15">
      <c r="B957" t="s">
        <v>78</v>
      </c>
      <c r="C957" t="s">
        <v>1165</v>
      </c>
      <c r="D957">
        <v>16272</v>
      </c>
      <c r="E957" t="s">
        <v>1166</v>
      </c>
      <c r="F957" t="s">
        <v>2518</v>
      </c>
      <c r="I957">
        <v>999</v>
      </c>
      <c r="J957" t="s">
        <v>2125</v>
      </c>
      <c r="K957">
        <v>999</v>
      </c>
      <c r="L957">
        <v>999</v>
      </c>
      <c r="M957">
        <v>999</v>
      </c>
      <c r="N957">
        <v>999</v>
      </c>
      <c r="O957" t="s">
        <v>1727</v>
      </c>
      <c r="R957">
        <v>31.17</v>
      </c>
      <c r="S957" t="s">
        <v>1625</v>
      </c>
      <c r="T957" t="s">
        <v>1665</v>
      </c>
      <c r="U957">
        <v>999</v>
      </c>
      <c r="V957">
        <v>999</v>
      </c>
      <c r="W957">
        <v>999</v>
      </c>
      <c r="X957">
        <v>999</v>
      </c>
      <c r="Y957">
        <v>32</v>
      </c>
      <c r="Z957">
        <v>83</v>
      </c>
      <c r="AA957" t="s">
        <v>2461</v>
      </c>
      <c r="AB957" t="s">
        <v>1627</v>
      </c>
      <c r="AC957">
        <v>10</v>
      </c>
      <c r="AD957">
        <v>999</v>
      </c>
      <c r="AE957">
        <v>999</v>
      </c>
      <c r="AF957">
        <v>999</v>
      </c>
      <c r="AG957">
        <v>999</v>
      </c>
      <c r="AH957">
        <v>999</v>
      </c>
      <c r="AJ957">
        <v>999</v>
      </c>
      <c r="AK957">
        <v>12</v>
      </c>
      <c r="AL957" t="s">
        <v>710</v>
      </c>
      <c r="AM957">
        <v>999</v>
      </c>
      <c r="AN957">
        <v>999</v>
      </c>
      <c r="AO957">
        <v>999</v>
      </c>
      <c r="AP957">
        <v>999</v>
      </c>
      <c r="AQ957">
        <v>999</v>
      </c>
      <c r="AR957">
        <v>999</v>
      </c>
      <c r="AS957">
        <v>999</v>
      </c>
    </row>
    <row r="958" spans="2:45" ht="15">
      <c r="B958" t="s">
        <v>78</v>
      </c>
      <c r="C958" t="s">
        <v>1165</v>
      </c>
      <c r="D958">
        <v>16272</v>
      </c>
      <c r="E958" t="s">
        <v>1166</v>
      </c>
      <c r="F958" t="s">
        <v>2519</v>
      </c>
      <c r="I958">
        <v>999</v>
      </c>
      <c r="J958" t="s">
        <v>2125</v>
      </c>
      <c r="K958">
        <v>999</v>
      </c>
      <c r="L958">
        <v>999</v>
      </c>
      <c r="M958">
        <v>999</v>
      </c>
      <c r="N958">
        <v>999</v>
      </c>
      <c r="O958" t="s">
        <v>1727</v>
      </c>
      <c r="R958">
        <v>23.8</v>
      </c>
      <c r="S958" t="s">
        <v>1625</v>
      </c>
      <c r="T958" t="s">
        <v>1665</v>
      </c>
      <c r="U958">
        <v>999</v>
      </c>
      <c r="V958">
        <v>999</v>
      </c>
      <c r="W958">
        <v>999</v>
      </c>
      <c r="X958">
        <v>999</v>
      </c>
      <c r="Y958">
        <v>20</v>
      </c>
      <c r="Z958">
        <v>144</v>
      </c>
      <c r="AA958" t="s">
        <v>2461</v>
      </c>
      <c r="AB958" t="s">
        <v>1627</v>
      </c>
      <c r="AC958">
        <v>10</v>
      </c>
      <c r="AD958">
        <v>999</v>
      </c>
      <c r="AE958">
        <v>999</v>
      </c>
      <c r="AF958">
        <v>999</v>
      </c>
      <c r="AG958">
        <v>999</v>
      </c>
      <c r="AH958">
        <v>999</v>
      </c>
      <c r="AJ958">
        <v>999</v>
      </c>
      <c r="AK958">
        <v>9</v>
      </c>
      <c r="AL958" t="s">
        <v>710</v>
      </c>
      <c r="AM958">
        <v>999</v>
      </c>
      <c r="AN958">
        <v>999</v>
      </c>
      <c r="AO958">
        <v>999</v>
      </c>
      <c r="AP958">
        <v>999</v>
      </c>
      <c r="AQ958">
        <v>999</v>
      </c>
      <c r="AR958">
        <v>999</v>
      </c>
      <c r="AS958">
        <v>999</v>
      </c>
    </row>
    <row r="959" spans="2:45" ht="15">
      <c r="B959" t="s">
        <v>78</v>
      </c>
      <c r="C959" t="s">
        <v>1165</v>
      </c>
      <c r="D959">
        <v>16272</v>
      </c>
      <c r="E959" t="s">
        <v>1166</v>
      </c>
      <c r="F959" t="s">
        <v>2520</v>
      </c>
      <c r="I959">
        <v>999</v>
      </c>
      <c r="J959" t="s">
        <v>2125</v>
      </c>
      <c r="K959">
        <v>999</v>
      </c>
      <c r="L959">
        <v>999</v>
      </c>
      <c r="M959">
        <v>999</v>
      </c>
      <c r="N959">
        <v>999</v>
      </c>
      <c r="O959" t="s">
        <v>1727</v>
      </c>
      <c r="R959">
        <v>41.67</v>
      </c>
      <c r="S959" t="s">
        <v>1625</v>
      </c>
      <c r="T959" t="s">
        <v>1665</v>
      </c>
      <c r="U959">
        <v>999</v>
      </c>
      <c r="V959">
        <v>999</v>
      </c>
      <c r="W959">
        <v>999</v>
      </c>
      <c r="X959">
        <v>999</v>
      </c>
      <c r="Y959">
        <v>260</v>
      </c>
      <c r="Z959">
        <v>184</v>
      </c>
      <c r="AA959" t="s">
        <v>2461</v>
      </c>
      <c r="AB959" t="s">
        <v>1627</v>
      </c>
      <c r="AC959">
        <v>10</v>
      </c>
      <c r="AD959">
        <v>999</v>
      </c>
      <c r="AE959">
        <v>999</v>
      </c>
      <c r="AF959">
        <v>999</v>
      </c>
      <c r="AG959">
        <v>999</v>
      </c>
      <c r="AH959">
        <v>999</v>
      </c>
      <c r="AJ959">
        <v>999</v>
      </c>
      <c r="AK959">
        <v>39</v>
      </c>
      <c r="AL959" t="s">
        <v>710</v>
      </c>
      <c r="AM959">
        <v>999</v>
      </c>
      <c r="AN959">
        <v>999</v>
      </c>
      <c r="AO959">
        <v>999</v>
      </c>
      <c r="AP959">
        <v>999</v>
      </c>
      <c r="AQ959">
        <v>999</v>
      </c>
      <c r="AR959">
        <v>999</v>
      </c>
      <c r="AS959">
        <v>999</v>
      </c>
    </row>
    <row r="960" spans="2:45" ht="15">
      <c r="B960" t="s">
        <v>78</v>
      </c>
      <c r="C960" t="s">
        <v>1165</v>
      </c>
      <c r="D960">
        <v>16272</v>
      </c>
      <c r="E960" t="s">
        <v>1166</v>
      </c>
      <c r="F960" t="s">
        <v>2521</v>
      </c>
      <c r="I960">
        <v>999</v>
      </c>
      <c r="J960" t="s">
        <v>2125</v>
      </c>
      <c r="K960">
        <v>999</v>
      </c>
      <c r="L960">
        <v>999</v>
      </c>
      <c r="M960">
        <v>999</v>
      </c>
      <c r="N960">
        <v>999</v>
      </c>
      <c r="O960" t="s">
        <v>1727</v>
      </c>
      <c r="R960">
        <v>62.63</v>
      </c>
      <c r="S960" t="s">
        <v>1625</v>
      </c>
      <c r="T960" t="s">
        <v>1665</v>
      </c>
      <c r="U960">
        <v>999</v>
      </c>
      <c r="V960">
        <v>999</v>
      </c>
      <c r="W960">
        <v>999</v>
      </c>
      <c r="X960">
        <v>999</v>
      </c>
      <c r="Y960">
        <v>280</v>
      </c>
      <c r="Z960">
        <v>114</v>
      </c>
      <c r="AA960" t="s">
        <v>2461</v>
      </c>
      <c r="AB960" t="s">
        <v>1627</v>
      </c>
      <c r="AC960">
        <v>10</v>
      </c>
      <c r="AD960">
        <v>999</v>
      </c>
      <c r="AE960">
        <v>999</v>
      </c>
      <c r="AF960">
        <v>999</v>
      </c>
      <c r="AG960">
        <v>999</v>
      </c>
      <c r="AH960">
        <v>999</v>
      </c>
      <c r="AJ960">
        <v>999</v>
      </c>
      <c r="AK960">
        <v>40</v>
      </c>
      <c r="AL960" t="s">
        <v>710</v>
      </c>
      <c r="AM960">
        <v>999</v>
      </c>
      <c r="AN960">
        <v>999</v>
      </c>
      <c r="AO960">
        <v>999</v>
      </c>
      <c r="AP960">
        <v>999</v>
      </c>
      <c r="AQ960">
        <v>999</v>
      </c>
      <c r="AR960">
        <v>999</v>
      </c>
      <c r="AS960">
        <v>999</v>
      </c>
    </row>
    <row r="961" spans="2:44" ht="15">
      <c r="B961" t="s">
        <v>78</v>
      </c>
      <c r="C961" t="s">
        <v>1165</v>
      </c>
      <c r="D961">
        <v>16272</v>
      </c>
      <c r="E961" t="s">
        <v>1166</v>
      </c>
      <c r="F961" t="s">
        <v>2517</v>
      </c>
      <c r="I961">
        <v>999</v>
      </c>
      <c r="J961" t="s">
        <v>2125</v>
      </c>
      <c r="K961">
        <v>999</v>
      </c>
      <c r="L961">
        <v>999</v>
      </c>
      <c r="M961">
        <v>999</v>
      </c>
      <c r="O961" t="s">
        <v>1672</v>
      </c>
      <c r="R961">
        <v>38.47</v>
      </c>
      <c r="S961" t="s">
        <v>1625</v>
      </c>
      <c r="T961" t="s">
        <v>2010</v>
      </c>
      <c r="U961">
        <v>999</v>
      </c>
      <c r="V961">
        <v>999</v>
      </c>
      <c r="W961">
        <v>999</v>
      </c>
      <c r="X961">
        <v>999</v>
      </c>
      <c r="Y961">
        <v>40</v>
      </c>
      <c r="Z961">
        <v>187</v>
      </c>
      <c r="AJ961">
        <v>999</v>
      </c>
      <c r="AK961">
        <v>23</v>
      </c>
      <c r="AL961" t="s">
        <v>710</v>
      </c>
      <c r="AM961">
        <v>999</v>
      </c>
      <c r="AN961">
        <v>999</v>
      </c>
      <c r="AO961">
        <v>999</v>
      </c>
      <c r="AP961">
        <v>999</v>
      </c>
      <c r="AQ961">
        <v>999</v>
      </c>
      <c r="AR961">
        <v>999</v>
      </c>
    </row>
    <row r="962" spans="2:44" ht="15">
      <c r="B962" t="s">
        <v>78</v>
      </c>
      <c r="C962" t="s">
        <v>1165</v>
      </c>
      <c r="D962">
        <v>16272</v>
      </c>
      <c r="E962" t="s">
        <v>1166</v>
      </c>
      <c r="F962" t="s">
        <v>2518</v>
      </c>
      <c r="I962">
        <v>999</v>
      </c>
      <c r="J962" t="s">
        <v>2125</v>
      </c>
      <c r="K962">
        <v>999</v>
      </c>
      <c r="L962">
        <v>999</v>
      </c>
      <c r="M962">
        <v>999</v>
      </c>
      <c r="O962" t="s">
        <v>1672</v>
      </c>
      <c r="R962">
        <v>48.22</v>
      </c>
      <c r="S962" t="s">
        <v>1625</v>
      </c>
      <c r="T962" t="s">
        <v>2010</v>
      </c>
      <c r="Y962">
        <v>32</v>
      </c>
      <c r="Z962">
        <v>173</v>
      </c>
      <c r="AJ962">
        <v>999</v>
      </c>
      <c r="AK962">
        <v>20</v>
      </c>
      <c r="AL962" t="s">
        <v>710</v>
      </c>
      <c r="AM962">
        <v>999</v>
      </c>
      <c r="AN962">
        <v>999</v>
      </c>
      <c r="AO962">
        <v>999</v>
      </c>
      <c r="AP962">
        <v>999</v>
      </c>
      <c r="AQ962">
        <v>999</v>
      </c>
      <c r="AR962">
        <v>999</v>
      </c>
    </row>
    <row r="963" spans="2:44" ht="15">
      <c r="B963" t="s">
        <v>78</v>
      </c>
      <c r="C963" t="s">
        <v>1165</v>
      </c>
      <c r="D963">
        <v>16272</v>
      </c>
      <c r="E963" t="s">
        <v>1166</v>
      </c>
      <c r="F963" t="s">
        <v>2519</v>
      </c>
      <c r="I963">
        <v>999</v>
      </c>
      <c r="J963" t="s">
        <v>2125</v>
      </c>
      <c r="K963">
        <v>999</v>
      </c>
      <c r="L963">
        <v>999</v>
      </c>
      <c r="M963">
        <v>999</v>
      </c>
      <c r="O963" t="s">
        <v>1672</v>
      </c>
      <c r="R963">
        <v>61.26</v>
      </c>
      <c r="S963" t="s">
        <v>1625</v>
      </c>
      <c r="T963" t="s">
        <v>2010</v>
      </c>
      <c r="U963">
        <v>999</v>
      </c>
      <c r="V963">
        <v>999</v>
      </c>
      <c r="W963">
        <v>999</v>
      </c>
      <c r="X963">
        <v>999</v>
      </c>
      <c r="Y963">
        <v>20</v>
      </c>
      <c r="Z963">
        <v>303</v>
      </c>
      <c r="AJ963">
        <v>999</v>
      </c>
      <c r="AK963">
        <v>15</v>
      </c>
      <c r="AL963" t="s">
        <v>710</v>
      </c>
      <c r="AM963">
        <v>999</v>
      </c>
      <c r="AN963">
        <v>999</v>
      </c>
      <c r="AO963">
        <v>999</v>
      </c>
      <c r="AP963">
        <v>999</v>
      </c>
      <c r="AQ963">
        <v>999</v>
      </c>
      <c r="AR963">
        <v>999</v>
      </c>
    </row>
    <row r="964" spans="2:44" ht="15">
      <c r="B964" t="s">
        <v>78</v>
      </c>
      <c r="C964" t="s">
        <v>1165</v>
      </c>
      <c r="D964">
        <v>16272</v>
      </c>
      <c r="E964" t="s">
        <v>1166</v>
      </c>
      <c r="F964" t="s">
        <v>2520</v>
      </c>
      <c r="I964">
        <v>999</v>
      </c>
      <c r="J964" t="s">
        <v>2125</v>
      </c>
      <c r="K964">
        <v>999</v>
      </c>
      <c r="L964">
        <v>999</v>
      </c>
      <c r="M964">
        <v>999</v>
      </c>
      <c r="O964" t="s">
        <v>1672</v>
      </c>
      <c r="R964">
        <v>54.4</v>
      </c>
      <c r="S964" t="s">
        <v>1625</v>
      </c>
      <c r="T964" t="s">
        <v>2010</v>
      </c>
      <c r="U964">
        <v>999</v>
      </c>
      <c r="V964">
        <v>999</v>
      </c>
      <c r="W964">
        <v>999</v>
      </c>
      <c r="X964">
        <v>999</v>
      </c>
      <c r="Y964">
        <v>260</v>
      </c>
      <c r="Z964">
        <v>326</v>
      </c>
      <c r="AJ964">
        <v>999</v>
      </c>
      <c r="AK964">
        <v>57</v>
      </c>
      <c r="AL964" t="s">
        <v>710</v>
      </c>
      <c r="AM964">
        <v>999</v>
      </c>
      <c r="AN964">
        <v>999</v>
      </c>
      <c r="AO964">
        <v>999</v>
      </c>
      <c r="AP964">
        <v>999</v>
      </c>
      <c r="AQ964">
        <v>999</v>
      </c>
      <c r="AR964">
        <v>999</v>
      </c>
    </row>
    <row r="965" spans="2:44" ht="15">
      <c r="B965" t="s">
        <v>78</v>
      </c>
      <c r="C965" t="s">
        <v>1165</v>
      </c>
      <c r="D965">
        <v>16272</v>
      </c>
      <c r="E965" t="s">
        <v>1166</v>
      </c>
      <c r="F965" t="s">
        <v>2521</v>
      </c>
      <c r="I965">
        <v>999</v>
      </c>
      <c r="J965" t="s">
        <v>2125</v>
      </c>
      <c r="K965">
        <v>999</v>
      </c>
      <c r="L965">
        <v>999</v>
      </c>
      <c r="M965">
        <v>999</v>
      </c>
      <c r="O965" t="s">
        <v>1672</v>
      </c>
      <c r="R965">
        <v>73.27</v>
      </c>
      <c r="S965" t="s">
        <v>1625</v>
      </c>
      <c r="T965" t="s">
        <v>2010</v>
      </c>
      <c r="Y965">
        <v>280</v>
      </c>
      <c r="Z965">
        <v>187</v>
      </c>
      <c r="AJ965">
        <v>999</v>
      </c>
      <c r="AK965">
        <v>56</v>
      </c>
      <c r="AL965" t="s">
        <v>710</v>
      </c>
      <c r="AM965">
        <v>999</v>
      </c>
      <c r="AN965">
        <v>999</v>
      </c>
      <c r="AO965">
        <v>999</v>
      </c>
      <c r="AP965">
        <v>999</v>
      </c>
      <c r="AQ965">
        <v>999</v>
      </c>
      <c r="AR965">
        <v>999</v>
      </c>
    </row>
    <row r="966" spans="2:44" ht="15">
      <c r="B966" t="s">
        <v>57</v>
      </c>
      <c r="C966">
        <v>19336</v>
      </c>
      <c r="D966">
        <v>16275</v>
      </c>
      <c r="E966" t="s">
        <v>1168</v>
      </c>
      <c r="G966" t="s">
        <v>2522</v>
      </c>
      <c r="O966" s="6" t="s">
        <v>2523</v>
      </c>
      <c r="P966" s="28"/>
      <c r="R966" s="6">
        <v>22.7</v>
      </c>
      <c r="S966" t="s">
        <v>1604</v>
      </c>
      <c r="T966" t="s">
        <v>2524</v>
      </c>
      <c r="AL966" t="s">
        <v>2525</v>
      </c>
      <c r="AM966" t="s">
        <v>2526</v>
      </c>
      <c r="AN966" t="s">
        <v>2527</v>
      </c>
      <c r="AO966">
        <v>999</v>
      </c>
      <c r="AP966" t="s">
        <v>1651</v>
      </c>
    </row>
    <row r="967" spans="2:44" ht="15">
      <c r="B967" t="s">
        <v>57</v>
      </c>
      <c r="C967">
        <v>19336</v>
      </c>
      <c r="D967">
        <v>16275</v>
      </c>
      <c r="E967" t="s">
        <v>1168</v>
      </c>
      <c r="G967" t="s">
        <v>2528</v>
      </c>
      <c r="O967" s="6" t="s">
        <v>2529</v>
      </c>
      <c r="P967" s="28"/>
      <c r="R967" s="6">
        <v>25.5</v>
      </c>
      <c r="S967" t="s">
        <v>1604</v>
      </c>
      <c r="T967" t="s">
        <v>2524</v>
      </c>
      <c r="AL967" t="s">
        <v>2525</v>
      </c>
      <c r="AM967" t="s">
        <v>2526</v>
      </c>
      <c r="AN967" t="s">
        <v>2530</v>
      </c>
      <c r="AO967" t="s">
        <v>2531</v>
      </c>
      <c r="AP967" t="s">
        <v>1651</v>
      </c>
    </row>
    <row r="968" spans="2:44" ht="15">
      <c r="B968" t="s">
        <v>57</v>
      </c>
      <c r="C968">
        <v>19336</v>
      </c>
      <c r="D968">
        <v>16275</v>
      </c>
      <c r="E968" t="s">
        <v>1168</v>
      </c>
      <c r="G968" t="s">
        <v>2532</v>
      </c>
      <c r="O968" s="6" t="s">
        <v>2533</v>
      </c>
      <c r="P968" s="28"/>
      <c r="R968" s="6">
        <v>26.7</v>
      </c>
      <c r="S968" t="s">
        <v>1604</v>
      </c>
      <c r="T968" t="s">
        <v>2524</v>
      </c>
      <c r="AL968" t="s">
        <v>2525</v>
      </c>
      <c r="AM968" t="s">
        <v>2526</v>
      </c>
      <c r="AN968" t="s">
        <v>2534</v>
      </c>
      <c r="AO968" s="7" t="s">
        <v>2535</v>
      </c>
      <c r="AP968" t="s">
        <v>1651</v>
      </c>
    </row>
    <row r="969" spans="2:44" ht="15">
      <c r="B969" t="s">
        <v>57</v>
      </c>
      <c r="C969">
        <v>19336</v>
      </c>
      <c r="D969">
        <v>16275</v>
      </c>
      <c r="E969" t="s">
        <v>1168</v>
      </c>
      <c r="G969" t="s">
        <v>2536</v>
      </c>
      <c r="O969" s="6" t="s">
        <v>2537</v>
      </c>
      <c r="P969" s="28"/>
      <c r="R969" s="6">
        <v>20.7</v>
      </c>
      <c r="S969" t="s">
        <v>1604</v>
      </c>
      <c r="T969" t="s">
        <v>2524</v>
      </c>
      <c r="AL969" t="s">
        <v>2525</v>
      </c>
      <c r="AM969" t="s">
        <v>2526</v>
      </c>
      <c r="AN969" t="s">
        <v>2530</v>
      </c>
      <c r="AO969" t="s">
        <v>2531</v>
      </c>
      <c r="AP969" t="s">
        <v>1651</v>
      </c>
    </row>
    <row r="970" spans="2:44" ht="15">
      <c r="B970" t="s">
        <v>57</v>
      </c>
      <c r="C970">
        <v>19336</v>
      </c>
      <c r="D970">
        <v>16275</v>
      </c>
      <c r="E970" t="s">
        <v>1168</v>
      </c>
      <c r="G970" t="s">
        <v>2538</v>
      </c>
      <c r="O970" s="6" t="s">
        <v>2539</v>
      </c>
      <c r="P970" s="28"/>
      <c r="R970" s="6">
        <v>28.1</v>
      </c>
      <c r="S970" t="s">
        <v>1604</v>
      </c>
      <c r="T970" t="s">
        <v>2524</v>
      </c>
      <c r="AL970" t="s">
        <v>2525</v>
      </c>
      <c r="AM970" t="s">
        <v>2526</v>
      </c>
      <c r="AN970" t="s">
        <v>2534</v>
      </c>
      <c r="AO970" s="7" t="s">
        <v>2535</v>
      </c>
      <c r="AP970" t="s">
        <v>1651</v>
      </c>
    </row>
    <row r="971" spans="2:44" ht="15">
      <c r="B971" t="s">
        <v>57</v>
      </c>
      <c r="C971">
        <v>19336</v>
      </c>
      <c r="D971">
        <v>16275</v>
      </c>
      <c r="E971" t="s">
        <v>1168</v>
      </c>
      <c r="G971" t="s">
        <v>2522</v>
      </c>
      <c r="O971" s="6" t="s">
        <v>2540</v>
      </c>
      <c r="P971" s="28"/>
      <c r="R971" s="6">
        <v>18.8</v>
      </c>
      <c r="S971" t="s">
        <v>1604</v>
      </c>
      <c r="T971" t="s">
        <v>2524</v>
      </c>
      <c r="AL971" t="s">
        <v>2525</v>
      </c>
      <c r="AM971" t="s">
        <v>2526</v>
      </c>
      <c r="AN971" t="s">
        <v>2527</v>
      </c>
      <c r="AO971">
        <v>999</v>
      </c>
      <c r="AP971" t="s">
        <v>1651</v>
      </c>
    </row>
    <row r="972" spans="2:44" ht="15">
      <c r="B972" t="s">
        <v>57</v>
      </c>
      <c r="C972">
        <v>19336</v>
      </c>
      <c r="D972">
        <v>16275</v>
      </c>
      <c r="E972" t="s">
        <v>1168</v>
      </c>
      <c r="G972" t="s">
        <v>2528</v>
      </c>
      <c r="O972" s="6" t="s">
        <v>2541</v>
      </c>
      <c r="P972" s="28"/>
      <c r="R972" s="6">
        <v>22.5</v>
      </c>
      <c r="S972" t="s">
        <v>1604</v>
      </c>
      <c r="T972" t="s">
        <v>2524</v>
      </c>
      <c r="AL972" t="s">
        <v>2525</v>
      </c>
      <c r="AM972" t="s">
        <v>2526</v>
      </c>
      <c r="AN972" t="s">
        <v>2530</v>
      </c>
      <c r="AO972" t="s">
        <v>2531</v>
      </c>
      <c r="AP972" t="s">
        <v>1651</v>
      </c>
    </row>
    <row r="973" spans="2:44" ht="15">
      <c r="B973" t="s">
        <v>57</v>
      </c>
      <c r="C973">
        <v>19336</v>
      </c>
      <c r="D973">
        <v>16275</v>
      </c>
      <c r="E973" t="s">
        <v>1168</v>
      </c>
      <c r="G973" t="s">
        <v>2532</v>
      </c>
      <c r="O973" s="6" t="s">
        <v>2542</v>
      </c>
      <c r="P973" s="28"/>
      <c r="R973" s="6">
        <v>32.200000000000003</v>
      </c>
      <c r="S973" t="s">
        <v>1604</v>
      </c>
      <c r="T973" t="s">
        <v>2524</v>
      </c>
      <c r="AL973" t="s">
        <v>2525</v>
      </c>
      <c r="AM973" t="s">
        <v>2526</v>
      </c>
      <c r="AN973" t="s">
        <v>2534</v>
      </c>
      <c r="AO973" s="7" t="s">
        <v>2535</v>
      </c>
      <c r="AP973" t="s">
        <v>1651</v>
      </c>
    </row>
    <row r="974" spans="2:44" ht="15">
      <c r="B974" t="s">
        <v>57</v>
      </c>
      <c r="C974">
        <v>19336</v>
      </c>
      <c r="D974">
        <v>16275</v>
      </c>
      <c r="E974" t="s">
        <v>1168</v>
      </c>
      <c r="G974" t="s">
        <v>2536</v>
      </c>
      <c r="O974" s="6" t="s">
        <v>2543</v>
      </c>
      <c r="P974" s="28"/>
      <c r="R974" s="6">
        <v>30.2</v>
      </c>
      <c r="S974" t="s">
        <v>1604</v>
      </c>
      <c r="T974" t="s">
        <v>2524</v>
      </c>
      <c r="AL974" t="s">
        <v>2525</v>
      </c>
      <c r="AM974" t="s">
        <v>2526</v>
      </c>
      <c r="AN974" t="s">
        <v>2530</v>
      </c>
      <c r="AO974" t="s">
        <v>2531</v>
      </c>
      <c r="AP974" t="s">
        <v>1651</v>
      </c>
    </row>
    <row r="975" spans="2:44" ht="15">
      <c r="B975" t="s">
        <v>57</v>
      </c>
      <c r="C975">
        <v>19336</v>
      </c>
      <c r="D975">
        <v>16275</v>
      </c>
      <c r="E975" t="s">
        <v>1168</v>
      </c>
      <c r="G975" t="s">
        <v>2538</v>
      </c>
      <c r="O975" s="6" t="s">
        <v>2544</v>
      </c>
      <c r="P975" s="28"/>
      <c r="R975" s="6">
        <v>23</v>
      </c>
      <c r="S975" t="s">
        <v>1604</v>
      </c>
      <c r="T975" t="s">
        <v>2524</v>
      </c>
      <c r="AL975" t="s">
        <v>2525</v>
      </c>
      <c r="AM975" t="s">
        <v>2526</v>
      </c>
      <c r="AN975" t="s">
        <v>2534</v>
      </c>
      <c r="AO975" s="7" t="s">
        <v>2535</v>
      </c>
      <c r="AP975" t="s">
        <v>1651</v>
      </c>
    </row>
    <row r="976" spans="2:44" ht="15">
      <c r="B976" t="s">
        <v>57</v>
      </c>
      <c r="C976">
        <v>19336</v>
      </c>
      <c r="D976">
        <v>16275</v>
      </c>
      <c r="E976" t="s">
        <v>1168</v>
      </c>
      <c r="G976" t="s">
        <v>2522</v>
      </c>
      <c r="O976" s="6" t="s">
        <v>2545</v>
      </c>
      <c r="P976" s="28"/>
      <c r="R976" s="6">
        <v>13.5</v>
      </c>
      <c r="S976" t="s">
        <v>1604</v>
      </c>
      <c r="T976" t="s">
        <v>2524</v>
      </c>
      <c r="AL976" t="s">
        <v>2525</v>
      </c>
      <c r="AM976" t="s">
        <v>2526</v>
      </c>
      <c r="AN976" t="s">
        <v>2527</v>
      </c>
      <c r="AO976">
        <v>999</v>
      </c>
      <c r="AP976" t="s">
        <v>1651</v>
      </c>
    </row>
    <row r="977" spans="2:42" ht="15">
      <c r="B977" t="s">
        <v>57</v>
      </c>
      <c r="C977">
        <v>19336</v>
      </c>
      <c r="D977">
        <v>16275</v>
      </c>
      <c r="E977" t="s">
        <v>1168</v>
      </c>
      <c r="G977" t="s">
        <v>2528</v>
      </c>
      <c r="O977" s="6" t="s">
        <v>2546</v>
      </c>
      <c r="P977" s="28"/>
      <c r="R977" s="6">
        <v>15.2</v>
      </c>
      <c r="S977" t="s">
        <v>1604</v>
      </c>
      <c r="T977" t="s">
        <v>2524</v>
      </c>
      <c r="AL977" t="s">
        <v>2525</v>
      </c>
      <c r="AM977" t="s">
        <v>2526</v>
      </c>
      <c r="AN977" t="s">
        <v>2530</v>
      </c>
      <c r="AO977" t="s">
        <v>2531</v>
      </c>
      <c r="AP977" t="s">
        <v>1651</v>
      </c>
    </row>
    <row r="978" spans="2:42" ht="15">
      <c r="B978" t="s">
        <v>57</v>
      </c>
      <c r="C978">
        <v>19336</v>
      </c>
      <c r="D978">
        <v>16275</v>
      </c>
      <c r="E978" t="s">
        <v>1168</v>
      </c>
      <c r="G978" t="s">
        <v>2532</v>
      </c>
      <c r="O978" s="6" t="s">
        <v>2547</v>
      </c>
      <c r="P978" s="28"/>
      <c r="R978" s="6">
        <v>16.399999999999999</v>
      </c>
      <c r="S978" t="s">
        <v>1604</v>
      </c>
      <c r="T978" t="s">
        <v>2524</v>
      </c>
      <c r="AL978" t="s">
        <v>2525</v>
      </c>
      <c r="AM978" t="s">
        <v>2526</v>
      </c>
      <c r="AN978" t="s">
        <v>2534</v>
      </c>
      <c r="AO978" s="7" t="s">
        <v>2535</v>
      </c>
      <c r="AP978" t="s">
        <v>1651</v>
      </c>
    </row>
    <row r="979" spans="2:42" ht="15">
      <c r="B979" t="s">
        <v>57</v>
      </c>
      <c r="C979">
        <v>19336</v>
      </c>
      <c r="D979">
        <v>16275</v>
      </c>
      <c r="E979" t="s">
        <v>1168</v>
      </c>
      <c r="G979" t="s">
        <v>2536</v>
      </c>
      <c r="O979" s="6" t="s">
        <v>2548</v>
      </c>
      <c r="P979" s="28"/>
      <c r="R979" s="6">
        <v>12.1</v>
      </c>
      <c r="S979" t="s">
        <v>1604</v>
      </c>
      <c r="T979" t="s">
        <v>2524</v>
      </c>
      <c r="AL979" t="s">
        <v>2525</v>
      </c>
      <c r="AM979" t="s">
        <v>2526</v>
      </c>
      <c r="AN979" t="s">
        <v>2530</v>
      </c>
      <c r="AO979" t="s">
        <v>2531</v>
      </c>
      <c r="AP979" t="s">
        <v>1651</v>
      </c>
    </row>
    <row r="980" spans="2:42" ht="15">
      <c r="B980" t="s">
        <v>57</v>
      </c>
      <c r="C980">
        <v>19336</v>
      </c>
      <c r="D980">
        <v>16275</v>
      </c>
      <c r="E980" t="s">
        <v>1168</v>
      </c>
      <c r="G980" t="s">
        <v>2538</v>
      </c>
      <c r="O980" s="6" t="s">
        <v>2549</v>
      </c>
      <c r="P980" s="28"/>
      <c r="R980" s="6">
        <v>14.4</v>
      </c>
      <c r="S980" t="s">
        <v>1604</v>
      </c>
      <c r="T980" t="s">
        <v>2524</v>
      </c>
      <c r="AL980" t="s">
        <v>2525</v>
      </c>
      <c r="AM980" t="s">
        <v>2526</v>
      </c>
      <c r="AN980" t="s">
        <v>2534</v>
      </c>
      <c r="AO980" s="7" t="s">
        <v>2535</v>
      </c>
      <c r="AP980" t="s">
        <v>1651</v>
      </c>
    </row>
    <row r="981" spans="2:42" ht="15">
      <c r="B981" t="s">
        <v>57</v>
      </c>
      <c r="C981">
        <v>19336</v>
      </c>
      <c r="D981">
        <v>16275</v>
      </c>
      <c r="E981" t="s">
        <v>1168</v>
      </c>
      <c r="G981" t="s">
        <v>2522</v>
      </c>
      <c r="O981" s="6" t="s">
        <v>2550</v>
      </c>
      <c r="P981" s="28"/>
      <c r="R981" s="6">
        <v>5.4</v>
      </c>
      <c r="S981" t="s">
        <v>1604</v>
      </c>
      <c r="T981" t="s">
        <v>2524</v>
      </c>
      <c r="AL981" t="s">
        <v>2525</v>
      </c>
      <c r="AM981" t="s">
        <v>2526</v>
      </c>
      <c r="AN981" t="s">
        <v>2527</v>
      </c>
      <c r="AO981">
        <v>999</v>
      </c>
      <c r="AP981" t="s">
        <v>1651</v>
      </c>
    </row>
    <row r="982" spans="2:42" ht="15">
      <c r="B982" t="s">
        <v>57</v>
      </c>
      <c r="C982">
        <v>19336</v>
      </c>
      <c r="D982">
        <v>16275</v>
      </c>
      <c r="E982" t="s">
        <v>1168</v>
      </c>
      <c r="G982" t="s">
        <v>2528</v>
      </c>
      <c r="O982" s="6" t="s">
        <v>2551</v>
      </c>
      <c r="P982" s="28"/>
      <c r="R982" s="6">
        <v>7.6</v>
      </c>
      <c r="S982" t="s">
        <v>1604</v>
      </c>
      <c r="T982" t="s">
        <v>2524</v>
      </c>
      <c r="AL982" t="s">
        <v>2525</v>
      </c>
      <c r="AM982" t="s">
        <v>2526</v>
      </c>
      <c r="AN982" t="s">
        <v>2530</v>
      </c>
      <c r="AO982" t="s">
        <v>2531</v>
      </c>
      <c r="AP982" t="s">
        <v>1651</v>
      </c>
    </row>
    <row r="983" spans="2:42" ht="15">
      <c r="B983" t="s">
        <v>57</v>
      </c>
      <c r="C983">
        <v>19336</v>
      </c>
      <c r="D983">
        <v>16275</v>
      </c>
      <c r="E983" t="s">
        <v>1168</v>
      </c>
      <c r="G983" t="s">
        <v>2532</v>
      </c>
      <c r="O983" s="6" t="s">
        <v>2552</v>
      </c>
      <c r="P983" s="28"/>
      <c r="R983" s="6">
        <v>10.1</v>
      </c>
      <c r="S983" t="s">
        <v>1604</v>
      </c>
      <c r="T983" t="s">
        <v>2524</v>
      </c>
      <c r="AL983" t="s">
        <v>2525</v>
      </c>
      <c r="AM983" t="s">
        <v>2526</v>
      </c>
      <c r="AN983" t="s">
        <v>2534</v>
      </c>
      <c r="AO983" s="7" t="s">
        <v>2535</v>
      </c>
      <c r="AP983" t="s">
        <v>1651</v>
      </c>
    </row>
    <row r="984" spans="2:42" ht="15">
      <c r="B984" t="s">
        <v>57</v>
      </c>
      <c r="C984">
        <v>19336</v>
      </c>
      <c r="D984">
        <v>16275</v>
      </c>
      <c r="E984" t="s">
        <v>1168</v>
      </c>
      <c r="G984" t="s">
        <v>2536</v>
      </c>
      <c r="O984" s="6" t="s">
        <v>2553</v>
      </c>
      <c r="P984" s="28"/>
      <c r="R984" s="6">
        <v>7.9</v>
      </c>
      <c r="S984" t="s">
        <v>1604</v>
      </c>
      <c r="T984" t="s">
        <v>2524</v>
      </c>
      <c r="AL984" t="s">
        <v>2525</v>
      </c>
      <c r="AM984" t="s">
        <v>2526</v>
      </c>
      <c r="AN984" t="s">
        <v>2530</v>
      </c>
      <c r="AO984" t="s">
        <v>2531</v>
      </c>
      <c r="AP984" t="s">
        <v>1651</v>
      </c>
    </row>
    <row r="985" spans="2:42" ht="15">
      <c r="B985" t="s">
        <v>57</v>
      </c>
      <c r="C985">
        <v>19336</v>
      </c>
      <c r="D985">
        <v>16275</v>
      </c>
      <c r="E985" t="s">
        <v>1168</v>
      </c>
      <c r="G985" t="s">
        <v>2538</v>
      </c>
      <c r="O985" s="6" t="s">
        <v>2554</v>
      </c>
      <c r="P985" s="28"/>
      <c r="R985" s="6">
        <v>7.3</v>
      </c>
      <c r="S985" t="s">
        <v>1604</v>
      </c>
      <c r="T985" t="s">
        <v>2524</v>
      </c>
      <c r="AL985" t="s">
        <v>2525</v>
      </c>
      <c r="AM985" t="s">
        <v>2526</v>
      </c>
      <c r="AN985" t="s">
        <v>2534</v>
      </c>
      <c r="AO985" s="7" t="s">
        <v>2535</v>
      </c>
      <c r="AP985" t="s">
        <v>1651</v>
      </c>
    </row>
    <row r="986" spans="2:42" ht="15">
      <c r="B986" t="s">
        <v>57</v>
      </c>
      <c r="C986">
        <v>19336</v>
      </c>
      <c r="D986">
        <v>16275</v>
      </c>
      <c r="E986" t="s">
        <v>1168</v>
      </c>
      <c r="G986" t="s">
        <v>2522</v>
      </c>
      <c r="O986" s="6" t="s">
        <v>2555</v>
      </c>
      <c r="P986" s="28"/>
      <c r="R986" s="6">
        <v>4.0999999999999996</v>
      </c>
      <c r="S986" t="s">
        <v>1604</v>
      </c>
      <c r="T986" t="s">
        <v>2556</v>
      </c>
      <c r="AL986" t="s">
        <v>2525</v>
      </c>
      <c r="AM986" t="s">
        <v>2526</v>
      </c>
      <c r="AN986" t="s">
        <v>2527</v>
      </c>
      <c r="AO986">
        <v>999</v>
      </c>
      <c r="AP986" t="s">
        <v>1651</v>
      </c>
    </row>
    <row r="987" spans="2:42" ht="15">
      <c r="B987" t="s">
        <v>57</v>
      </c>
      <c r="C987">
        <v>19336</v>
      </c>
      <c r="D987">
        <v>16275</v>
      </c>
      <c r="E987" t="s">
        <v>1168</v>
      </c>
      <c r="G987" t="s">
        <v>2528</v>
      </c>
      <c r="O987" s="6" t="s">
        <v>2557</v>
      </c>
      <c r="P987" s="28"/>
      <c r="R987" s="6">
        <v>4.4000000000000004</v>
      </c>
      <c r="S987" t="s">
        <v>1604</v>
      </c>
      <c r="T987" t="s">
        <v>2556</v>
      </c>
      <c r="AL987" t="s">
        <v>2525</v>
      </c>
      <c r="AM987" t="s">
        <v>2526</v>
      </c>
      <c r="AN987" t="s">
        <v>2530</v>
      </c>
      <c r="AO987" t="s">
        <v>2531</v>
      </c>
      <c r="AP987" t="s">
        <v>1651</v>
      </c>
    </row>
    <row r="988" spans="2:42" ht="15">
      <c r="B988" t="s">
        <v>57</v>
      </c>
      <c r="C988">
        <v>19336</v>
      </c>
      <c r="D988">
        <v>16275</v>
      </c>
      <c r="E988" t="s">
        <v>1168</v>
      </c>
      <c r="G988" t="s">
        <v>2532</v>
      </c>
      <c r="O988" s="6" t="s">
        <v>2558</v>
      </c>
      <c r="P988" s="28"/>
      <c r="R988" s="6">
        <v>6</v>
      </c>
      <c r="S988" t="s">
        <v>1604</v>
      </c>
      <c r="T988" t="s">
        <v>2556</v>
      </c>
      <c r="AL988" t="s">
        <v>2525</v>
      </c>
      <c r="AM988" t="s">
        <v>2526</v>
      </c>
      <c r="AN988" t="s">
        <v>2534</v>
      </c>
      <c r="AO988" s="7" t="s">
        <v>2535</v>
      </c>
      <c r="AP988" t="s">
        <v>1651</v>
      </c>
    </row>
    <row r="989" spans="2:42" ht="15">
      <c r="B989" t="s">
        <v>57</v>
      </c>
      <c r="C989">
        <v>19336</v>
      </c>
      <c r="D989">
        <v>16275</v>
      </c>
      <c r="E989" t="s">
        <v>1168</v>
      </c>
      <c r="G989" t="s">
        <v>2536</v>
      </c>
      <c r="O989" s="6" t="s">
        <v>2559</v>
      </c>
      <c r="P989" s="28"/>
      <c r="R989" s="6">
        <v>4</v>
      </c>
      <c r="S989" t="s">
        <v>1604</v>
      </c>
      <c r="T989" t="s">
        <v>2556</v>
      </c>
      <c r="AL989" t="s">
        <v>2525</v>
      </c>
      <c r="AM989" t="s">
        <v>2526</v>
      </c>
      <c r="AN989" t="s">
        <v>2530</v>
      </c>
      <c r="AO989" t="s">
        <v>2531</v>
      </c>
      <c r="AP989" t="s">
        <v>1651</v>
      </c>
    </row>
    <row r="990" spans="2:42" ht="15">
      <c r="B990" t="s">
        <v>57</v>
      </c>
      <c r="C990">
        <v>19336</v>
      </c>
      <c r="D990">
        <v>16275</v>
      </c>
      <c r="E990" t="s">
        <v>1168</v>
      </c>
      <c r="G990" t="s">
        <v>2538</v>
      </c>
      <c r="O990" s="6" t="s">
        <v>2560</v>
      </c>
      <c r="P990" s="28"/>
      <c r="R990" s="6">
        <v>6.1</v>
      </c>
      <c r="S990" t="s">
        <v>1604</v>
      </c>
      <c r="T990" t="s">
        <v>2556</v>
      </c>
      <c r="AL990" t="s">
        <v>2525</v>
      </c>
      <c r="AM990" t="s">
        <v>2526</v>
      </c>
      <c r="AN990" t="s">
        <v>2534</v>
      </c>
      <c r="AO990" s="7" t="s">
        <v>2535</v>
      </c>
      <c r="AP990" t="s">
        <v>1651</v>
      </c>
    </row>
    <row r="991" spans="2:42" ht="15">
      <c r="B991" t="s">
        <v>57</v>
      </c>
      <c r="C991">
        <v>19336</v>
      </c>
      <c r="D991">
        <v>16275</v>
      </c>
      <c r="E991" t="s">
        <v>1168</v>
      </c>
      <c r="G991" t="s">
        <v>2522</v>
      </c>
      <c r="O991" s="6" t="s">
        <v>2561</v>
      </c>
      <c r="P991" s="28"/>
      <c r="R991" s="6">
        <v>3.8</v>
      </c>
      <c r="S991" t="s">
        <v>1604</v>
      </c>
      <c r="T991" t="s">
        <v>2556</v>
      </c>
      <c r="AL991" t="s">
        <v>2525</v>
      </c>
      <c r="AM991" t="s">
        <v>2526</v>
      </c>
      <c r="AN991" t="s">
        <v>2527</v>
      </c>
      <c r="AO991">
        <v>999</v>
      </c>
      <c r="AP991" t="s">
        <v>1651</v>
      </c>
    </row>
    <row r="992" spans="2:42" ht="15">
      <c r="B992" t="s">
        <v>57</v>
      </c>
      <c r="C992">
        <v>19336</v>
      </c>
      <c r="D992">
        <v>16275</v>
      </c>
      <c r="E992" t="s">
        <v>1168</v>
      </c>
      <c r="G992" t="s">
        <v>2528</v>
      </c>
      <c r="O992" s="6" t="s">
        <v>2562</v>
      </c>
      <c r="P992" s="28"/>
      <c r="R992" s="6">
        <v>6.2</v>
      </c>
      <c r="S992" t="s">
        <v>1604</v>
      </c>
      <c r="T992" t="s">
        <v>2556</v>
      </c>
      <c r="AL992" t="s">
        <v>2525</v>
      </c>
      <c r="AM992" t="s">
        <v>2526</v>
      </c>
      <c r="AN992" t="s">
        <v>2530</v>
      </c>
      <c r="AO992" t="s">
        <v>2531</v>
      </c>
      <c r="AP992" t="s">
        <v>1651</v>
      </c>
    </row>
    <row r="993" spans="2:42" ht="15">
      <c r="B993" t="s">
        <v>57</v>
      </c>
      <c r="C993">
        <v>19336</v>
      </c>
      <c r="D993">
        <v>16275</v>
      </c>
      <c r="E993" t="s">
        <v>1168</v>
      </c>
      <c r="G993" t="s">
        <v>2532</v>
      </c>
      <c r="O993" s="6" t="s">
        <v>2563</v>
      </c>
      <c r="P993" s="28"/>
      <c r="R993" s="6">
        <v>5.3</v>
      </c>
      <c r="S993" t="s">
        <v>1604</v>
      </c>
      <c r="T993" t="s">
        <v>2556</v>
      </c>
      <c r="AL993" t="s">
        <v>2525</v>
      </c>
      <c r="AM993" t="s">
        <v>2526</v>
      </c>
      <c r="AN993" t="s">
        <v>2534</v>
      </c>
      <c r="AO993" s="7" t="s">
        <v>2535</v>
      </c>
      <c r="AP993" t="s">
        <v>1651</v>
      </c>
    </row>
    <row r="994" spans="2:42" ht="15">
      <c r="B994" t="s">
        <v>57</v>
      </c>
      <c r="C994">
        <v>19336</v>
      </c>
      <c r="D994">
        <v>16275</v>
      </c>
      <c r="E994" t="s">
        <v>1168</v>
      </c>
      <c r="G994" t="s">
        <v>2536</v>
      </c>
      <c r="O994" s="6" t="s">
        <v>2564</v>
      </c>
      <c r="P994" s="28"/>
      <c r="R994" s="6">
        <v>6.6</v>
      </c>
      <c r="S994" t="s">
        <v>1604</v>
      </c>
      <c r="T994" t="s">
        <v>2556</v>
      </c>
      <c r="AL994" t="s">
        <v>2525</v>
      </c>
      <c r="AM994" t="s">
        <v>2526</v>
      </c>
      <c r="AN994" t="s">
        <v>2530</v>
      </c>
      <c r="AO994" t="s">
        <v>2531</v>
      </c>
      <c r="AP994" t="s">
        <v>1651</v>
      </c>
    </row>
    <row r="995" spans="2:42" ht="15">
      <c r="B995" t="s">
        <v>57</v>
      </c>
      <c r="C995">
        <v>19336</v>
      </c>
      <c r="D995">
        <v>16275</v>
      </c>
      <c r="E995" t="s">
        <v>1168</v>
      </c>
      <c r="G995" t="s">
        <v>2538</v>
      </c>
      <c r="O995" s="6" t="s">
        <v>2565</v>
      </c>
      <c r="P995" s="28"/>
      <c r="R995" s="6">
        <v>7.3</v>
      </c>
      <c r="S995" t="s">
        <v>1604</v>
      </c>
      <c r="T995" t="s">
        <v>2556</v>
      </c>
      <c r="AL995" t="s">
        <v>2525</v>
      </c>
      <c r="AM995" t="s">
        <v>2526</v>
      </c>
      <c r="AN995" t="s">
        <v>2534</v>
      </c>
      <c r="AO995" s="7" t="s">
        <v>2535</v>
      </c>
      <c r="AP995" t="s">
        <v>1651</v>
      </c>
    </row>
    <row r="996" spans="2:42" ht="15">
      <c r="B996" t="s">
        <v>57</v>
      </c>
      <c r="C996">
        <v>19336</v>
      </c>
      <c r="D996">
        <v>16275</v>
      </c>
      <c r="E996" t="s">
        <v>1168</v>
      </c>
      <c r="G996" t="s">
        <v>2522</v>
      </c>
      <c r="O996" s="6" t="s">
        <v>2566</v>
      </c>
      <c r="P996" s="28"/>
      <c r="R996" s="6">
        <v>4.0999999999999996</v>
      </c>
      <c r="S996" t="s">
        <v>1604</v>
      </c>
      <c r="T996" t="s">
        <v>2556</v>
      </c>
      <c r="AL996" t="s">
        <v>2525</v>
      </c>
      <c r="AM996" t="s">
        <v>2526</v>
      </c>
      <c r="AN996" t="s">
        <v>2527</v>
      </c>
      <c r="AO996">
        <v>999</v>
      </c>
      <c r="AP996" t="s">
        <v>1651</v>
      </c>
    </row>
    <row r="997" spans="2:42" ht="15">
      <c r="B997" t="s">
        <v>57</v>
      </c>
      <c r="C997">
        <v>19336</v>
      </c>
      <c r="D997">
        <v>16275</v>
      </c>
      <c r="E997" t="s">
        <v>1168</v>
      </c>
      <c r="G997" t="s">
        <v>2528</v>
      </c>
      <c r="O997" s="6" t="s">
        <v>2567</v>
      </c>
      <c r="P997" s="28"/>
      <c r="R997" s="6">
        <v>4.5999999999999996</v>
      </c>
      <c r="S997" t="s">
        <v>1604</v>
      </c>
      <c r="T997" t="s">
        <v>2556</v>
      </c>
      <c r="AL997" t="s">
        <v>2525</v>
      </c>
      <c r="AM997" t="s">
        <v>2526</v>
      </c>
      <c r="AN997" t="s">
        <v>2530</v>
      </c>
      <c r="AO997" t="s">
        <v>2531</v>
      </c>
      <c r="AP997" t="s">
        <v>1651</v>
      </c>
    </row>
    <row r="998" spans="2:42" ht="15">
      <c r="B998" t="s">
        <v>57</v>
      </c>
      <c r="C998">
        <v>19336</v>
      </c>
      <c r="D998">
        <v>16275</v>
      </c>
      <c r="E998" t="s">
        <v>1168</v>
      </c>
      <c r="G998" t="s">
        <v>2532</v>
      </c>
      <c r="O998" s="6" t="s">
        <v>2568</v>
      </c>
      <c r="P998" s="28"/>
      <c r="R998" s="6">
        <v>7.3</v>
      </c>
      <c r="S998" t="s">
        <v>1604</v>
      </c>
      <c r="T998" t="s">
        <v>2556</v>
      </c>
      <c r="AL998" t="s">
        <v>2525</v>
      </c>
      <c r="AM998" t="s">
        <v>2526</v>
      </c>
      <c r="AN998" t="s">
        <v>2534</v>
      </c>
      <c r="AO998" s="7" t="s">
        <v>2535</v>
      </c>
      <c r="AP998" t="s">
        <v>1651</v>
      </c>
    </row>
    <row r="999" spans="2:42" ht="15">
      <c r="B999" t="s">
        <v>57</v>
      </c>
      <c r="C999">
        <v>19336</v>
      </c>
      <c r="D999">
        <v>16275</v>
      </c>
      <c r="E999" t="s">
        <v>1168</v>
      </c>
      <c r="G999" t="s">
        <v>2536</v>
      </c>
      <c r="O999" s="6" t="s">
        <v>2569</v>
      </c>
      <c r="P999" s="28"/>
      <c r="R999" s="6">
        <v>4.2</v>
      </c>
      <c r="S999" t="s">
        <v>1604</v>
      </c>
      <c r="T999" t="s">
        <v>2556</v>
      </c>
      <c r="AL999" t="s">
        <v>2525</v>
      </c>
      <c r="AM999" t="s">
        <v>2526</v>
      </c>
      <c r="AN999" t="s">
        <v>2530</v>
      </c>
      <c r="AO999" t="s">
        <v>2531</v>
      </c>
      <c r="AP999" t="s">
        <v>1651</v>
      </c>
    </row>
    <row r="1000" spans="2:42" ht="15">
      <c r="B1000" t="s">
        <v>57</v>
      </c>
      <c r="C1000">
        <v>19336</v>
      </c>
      <c r="D1000">
        <v>16275</v>
      </c>
      <c r="E1000" t="s">
        <v>1168</v>
      </c>
      <c r="G1000" t="s">
        <v>2538</v>
      </c>
      <c r="O1000" s="6" t="s">
        <v>2570</v>
      </c>
      <c r="P1000" s="28"/>
      <c r="R1000" s="6">
        <v>4.5999999999999996</v>
      </c>
      <c r="S1000" t="s">
        <v>1604</v>
      </c>
      <c r="T1000" t="s">
        <v>2556</v>
      </c>
      <c r="AL1000" t="s">
        <v>2525</v>
      </c>
      <c r="AM1000" t="s">
        <v>2526</v>
      </c>
      <c r="AN1000" t="s">
        <v>2534</v>
      </c>
      <c r="AO1000" s="7" t="s">
        <v>2535</v>
      </c>
      <c r="AP1000" t="s">
        <v>1651</v>
      </c>
    </row>
    <row r="1001" spans="2:42" ht="15">
      <c r="B1001" t="s">
        <v>57</v>
      </c>
      <c r="C1001">
        <v>19336</v>
      </c>
      <c r="D1001">
        <v>16275</v>
      </c>
      <c r="E1001" t="s">
        <v>1168</v>
      </c>
      <c r="G1001" t="s">
        <v>2522</v>
      </c>
      <c r="O1001" s="6" t="s">
        <v>2571</v>
      </c>
      <c r="P1001" s="28"/>
      <c r="R1001" s="6">
        <v>7.8</v>
      </c>
      <c r="S1001" t="s">
        <v>1604</v>
      </c>
      <c r="T1001" t="s">
        <v>2556</v>
      </c>
      <c r="AL1001" t="s">
        <v>2525</v>
      </c>
      <c r="AM1001" t="s">
        <v>2526</v>
      </c>
      <c r="AN1001" t="s">
        <v>2527</v>
      </c>
      <c r="AO1001">
        <v>999</v>
      </c>
      <c r="AP1001" t="s">
        <v>1651</v>
      </c>
    </row>
    <row r="1002" spans="2:42" ht="15">
      <c r="B1002" t="s">
        <v>57</v>
      </c>
      <c r="C1002">
        <v>19336</v>
      </c>
      <c r="D1002">
        <v>16275</v>
      </c>
      <c r="E1002" t="s">
        <v>1168</v>
      </c>
      <c r="G1002" t="s">
        <v>2528</v>
      </c>
      <c r="O1002" s="6" t="s">
        <v>2572</v>
      </c>
      <c r="P1002" s="28"/>
      <c r="R1002" s="6">
        <v>4.5</v>
      </c>
      <c r="S1002" t="s">
        <v>1604</v>
      </c>
      <c r="T1002" t="s">
        <v>2556</v>
      </c>
      <c r="AL1002" t="s">
        <v>2525</v>
      </c>
      <c r="AM1002" t="s">
        <v>2526</v>
      </c>
      <c r="AN1002" t="s">
        <v>2530</v>
      </c>
      <c r="AO1002" t="s">
        <v>2531</v>
      </c>
      <c r="AP1002" t="s">
        <v>1651</v>
      </c>
    </row>
    <row r="1003" spans="2:42" ht="15">
      <c r="B1003" t="s">
        <v>57</v>
      </c>
      <c r="C1003">
        <v>19336</v>
      </c>
      <c r="D1003">
        <v>16275</v>
      </c>
      <c r="E1003" t="s">
        <v>1168</v>
      </c>
      <c r="G1003" t="s">
        <v>2532</v>
      </c>
      <c r="O1003" s="6" t="s">
        <v>2573</v>
      </c>
      <c r="P1003" s="28"/>
      <c r="R1003" s="6">
        <v>6.4</v>
      </c>
      <c r="S1003" t="s">
        <v>1604</v>
      </c>
      <c r="T1003" t="s">
        <v>2556</v>
      </c>
      <c r="AL1003" t="s">
        <v>2525</v>
      </c>
      <c r="AM1003" t="s">
        <v>2526</v>
      </c>
      <c r="AN1003" t="s">
        <v>2534</v>
      </c>
      <c r="AO1003" s="7" t="s">
        <v>2535</v>
      </c>
      <c r="AP1003" t="s">
        <v>1651</v>
      </c>
    </row>
    <row r="1004" spans="2:42" ht="15">
      <c r="B1004" t="s">
        <v>57</v>
      </c>
      <c r="C1004">
        <v>19336</v>
      </c>
      <c r="D1004">
        <v>16275</v>
      </c>
      <c r="E1004" t="s">
        <v>1168</v>
      </c>
      <c r="G1004" t="s">
        <v>2536</v>
      </c>
      <c r="O1004" s="6" t="s">
        <v>2574</v>
      </c>
      <c r="P1004" s="28"/>
      <c r="R1004" s="6">
        <v>2.8</v>
      </c>
      <c r="S1004" t="s">
        <v>1604</v>
      </c>
      <c r="T1004" t="s">
        <v>2556</v>
      </c>
      <c r="AL1004" t="s">
        <v>2525</v>
      </c>
      <c r="AM1004" t="s">
        <v>2526</v>
      </c>
      <c r="AN1004" t="s">
        <v>2530</v>
      </c>
      <c r="AO1004" t="s">
        <v>2531</v>
      </c>
      <c r="AP1004" t="s">
        <v>1651</v>
      </c>
    </row>
    <row r="1005" spans="2:42" ht="15">
      <c r="B1005" t="s">
        <v>57</v>
      </c>
      <c r="C1005">
        <v>19336</v>
      </c>
      <c r="D1005">
        <v>16275</v>
      </c>
      <c r="E1005" t="s">
        <v>1168</v>
      </c>
      <c r="G1005" t="s">
        <v>2538</v>
      </c>
      <c r="O1005" s="6" t="s">
        <v>2575</v>
      </c>
      <c r="P1005" s="28"/>
      <c r="R1005" s="6">
        <v>4.2</v>
      </c>
      <c r="S1005" t="s">
        <v>1604</v>
      </c>
      <c r="T1005" t="s">
        <v>2556</v>
      </c>
      <c r="AL1005" t="s">
        <v>2525</v>
      </c>
      <c r="AM1005" t="s">
        <v>2526</v>
      </c>
      <c r="AN1005" t="s">
        <v>2534</v>
      </c>
      <c r="AO1005" s="7" t="s">
        <v>2535</v>
      </c>
      <c r="AP1005" t="s">
        <v>1651</v>
      </c>
    </row>
    <row r="1006" spans="2:42" ht="15">
      <c r="B1006" t="s">
        <v>57</v>
      </c>
      <c r="C1006">
        <v>19336</v>
      </c>
      <c r="D1006">
        <v>16275</v>
      </c>
      <c r="E1006" t="s">
        <v>1168</v>
      </c>
      <c r="G1006" t="s">
        <v>2522</v>
      </c>
      <c r="O1006" s="6" t="s">
        <v>2576</v>
      </c>
      <c r="P1006" s="28"/>
      <c r="R1006" s="6">
        <v>2.2000000000000002</v>
      </c>
      <c r="S1006" t="s">
        <v>1604</v>
      </c>
      <c r="T1006" t="s">
        <v>2577</v>
      </c>
      <c r="AL1006" t="s">
        <v>2525</v>
      </c>
      <c r="AM1006" t="s">
        <v>2526</v>
      </c>
      <c r="AN1006" t="s">
        <v>2527</v>
      </c>
      <c r="AO1006">
        <v>999</v>
      </c>
      <c r="AP1006" t="s">
        <v>1651</v>
      </c>
    </row>
    <row r="1007" spans="2:42" ht="15">
      <c r="B1007" t="s">
        <v>57</v>
      </c>
      <c r="C1007">
        <v>19336</v>
      </c>
      <c r="D1007">
        <v>16275</v>
      </c>
      <c r="E1007" t="s">
        <v>1168</v>
      </c>
      <c r="G1007" t="s">
        <v>2528</v>
      </c>
      <c r="O1007" s="6" t="s">
        <v>2578</v>
      </c>
      <c r="P1007" s="28"/>
      <c r="R1007" s="6">
        <v>5.0999999999999996</v>
      </c>
      <c r="S1007" t="s">
        <v>1604</v>
      </c>
      <c r="T1007" t="s">
        <v>2577</v>
      </c>
      <c r="AL1007" t="s">
        <v>2525</v>
      </c>
      <c r="AM1007" t="s">
        <v>2526</v>
      </c>
      <c r="AN1007" t="s">
        <v>2530</v>
      </c>
      <c r="AO1007" t="s">
        <v>2531</v>
      </c>
      <c r="AP1007" t="s">
        <v>1651</v>
      </c>
    </row>
    <row r="1008" spans="2:42" ht="15">
      <c r="B1008" t="s">
        <v>57</v>
      </c>
      <c r="C1008">
        <v>19336</v>
      </c>
      <c r="D1008">
        <v>16275</v>
      </c>
      <c r="E1008" t="s">
        <v>1168</v>
      </c>
      <c r="G1008" t="s">
        <v>2532</v>
      </c>
      <c r="O1008" s="6" t="s">
        <v>2579</v>
      </c>
      <c r="P1008" s="28"/>
      <c r="R1008" s="6">
        <v>4.0999999999999996</v>
      </c>
      <c r="S1008" t="s">
        <v>1604</v>
      </c>
      <c r="T1008" t="s">
        <v>2577</v>
      </c>
      <c r="AL1008" t="s">
        <v>2525</v>
      </c>
      <c r="AM1008" t="s">
        <v>2526</v>
      </c>
      <c r="AN1008" t="s">
        <v>2534</v>
      </c>
      <c r="AO1008" s="7" t="s">
        <v>2535</v>
      </c>
      <c r="AP1008" t="s">
        <v>1651</v>
      </c>
    </row>
    <row r="1009" spans="2:42" ht="15">
      <c r="B1009" t="s">
        <v>57</v>
      </c>
      <c r="C1009">
        <v>19336</v>
      </c>
      <c r="D1009">
        <v>16275</v>
      </c>
      <c r="E1009" t="s">
        <v>1168</v>
      </c>
      <c r="G1009" t="s">
        <v>2536</v>
      </c>
      <c r="O1009" s="6" t="s">
        <v>2580</v>
      </c>
      <c r="P1009" s="28"/>
      <c r="R1009" s="6">
        <v>2.8</v>
      </c>
      <c r="S1009" t="s">
        <v>1604</v>
      </c>
      <c r="T1009" t="s">
        <v>2577</v>
      </c>
      <c r="AL1009" t="s">
        <v>2525</v>
      </c>
      <c r="AM1009" t="s">
        <v>2526</v>
      </c>
      <c r="AN1009" t="s">
        <v>2530</v>
      </c>
      <c r="AO1009" t="s">
        <v>2531</v>
      </c>
      <c r="AP1009" t="s">
        <v>1651</v>
      </c>
    </row>
    <row r="1010" spans="2:42" ht="15">
      <c r="B1010" t="s">
        <v>57</v>
      </c>
      <c r="C1010">
        <v>19336</v>
      </c>
      <c r="D1010">
        <v>16275</v>
      </c>
      <c r="E1010" t="s">
        <v>1168</v>
      </c>
      <c r="G1010" t="s">
        <v>2538</v>
      </c>
      <c r="O1010" s="6" t="s">
        <v>2581</v>
      </c>
      <c r="P1010" s="28"/>
      <c r="R1010" s="6">
        <v>2</v>
      </c>
      <c r="S1010" t="s">
        <v>1604</v>
      </c>
      <c r="T1010" t="s">
        <v>2577</v>
      </c>
      <c r="AL1010" t="s">
        <v>2525</v>
      </c>
      <c r="AM1010" t="s">
        <v>2526</v>
      </c>
      <c r="AN1010" t="s">
        <v>2534</v>
      </c>
      <c r="AO1010" s="7" t="s">
        <v>2535</v>
      </c>
      <c r="AP1010" t="s">
        <v>1651</v>
      </c>
    </row>
    <row r="1011" spans="2:42" ht="15">
      <c r="B1011" t="s">
        <v>57</v>
      </c>
      <c r="C1011">
        <v>19336</v>
      </c>
      <c r="D1011">
        <v>16275</v>
      </c>
      <c r="E1011" t="s">
        <v>1168</v>
      </c>
      <c r="G1011" t="s">
        <v>2522</v>
      </c>
      <c r="O1011" s="6" t="s">
        <v>2582</v>
      </c>
      <c r="P1011" s="28"/>
      <c r="R1011" s="6">
        <v>3</v>
      </c>
      <c r="S1011" t="s">
        <v>1604</v>
      </c>
      <c r="T1011" t="s">
        <v>2577</v>
      </c>
      <c r="AL1011" t="s">
        <v>2525</v>
      </c>
      <c r="AM1011" t="s">
        <v>2526</v>
      </c>
      <c r="AN1011" t="s">
        <v>2527</v>
      </c>
      <c r="AO1011">
        <v>999</v>
      </c>
      <c r="AP1011" t="s">
        <v>1651</v>
      </c>
    </row>
    <row r="1012" spans="2:42" ht="15">
      <c r="B1012" t="s">
        <v>57</v>
      </c>
      <c r="C1012">
        <v>19336</v>
      </c>
      <c r="D1012">
        <v>16275</v>
      </c>
      <c r="E1012" t="s">
        <v>1168</v>
      </c>
      <c r="G1012" t="s">
        <v>2528</v>
      </c>
      <c r="O1012" s="6" t="s">
        <v>2583</v>
      </c>
      <c r="P1012" s="28"/>
      <c r="R1012" s="6">
        <v>4.7</v>
      </c>
      <c r="S1012" t="s">
        <v>1604</v>
      </c>
      <c r="T1012" t="s">
        <v>2577</v>
      </c>
      <c r="AL1012" t="s">
        <v>2525</v>
      </c>
      <c r="AM1012" t="s">
        <v>2526</v>
      </c>
      <c r="AN1012" t="s">
        <v>2530</v>
      </c>
      <c r="AO1012" t="s">
        <v>2531</v>
      </c>
      <c r="AP1012" t="s">
        <v>1651</v>
      </c>
    </row>
    <row r="1013" spans="2:42" ht="15">
      <c r="B1013" t="s">
        <v>57</v>
      </c>
      <c r="C1013">
        <v>19336</v>
      </c>
      <c r="D1013">
        <v>16275</v>
      </c>
      <c r="E1013" t="s">
        <v>1168</v>
      </c>
      <c r="G1013" t="s">
        <v>2532</v>
      </c>
      <c r="O1013" s="6" t="s">
        <v>2584</v>
      </c>
      <c r="P1013" s="28"/>
      <c r="R1013" s="6">
        <v>4.0999999999999996</v>
      </c>
      <c r="S1013" t="s">
        <v>1604</v>
      </c>
      <c r="T1013" t="s">
        <v>2577</v>
      </c>
      <c r="AL1013" t="s">
        <v>2525</v>
      </c>
      <c r="AM1013" t="s">
        <v>2526</v>
      </c>
      <c r="AN1013" t="s">
        <v>2534</v>
      </c>
      <c r="AO1013" s="7" t="s">
        <v>2535</v>
      </c>
      <c r="AP1013" t="s">
        <v>1651</v>
      </c>
    </row>
    <row r="1014" spans="2:42" ht="15">
      <c r="B1014" t="s">
        <v>57</v>
      </c>
      <c r="C1014">
        <v>19336</v>
      </c>
      <c r="D1014">
        <v>16275</v>
      </c>
      <c r="E1014" t="s">
        <v>1168</v>
      </c>
      <c r="G1014" t="s">
        <v>2536</v>
      </c>
      <c r="O1014" s="6" t="s">
        <v>2585</v>
      </c>
      <c r="P1014" s="28"/>
      <c r="R1014" s="6">
        <v>4.0999999999999996</v>
      </c>
      <c r="S1014" t="s">
        <v>1604</v>
      </c>
      <c r="T1014" t="s">
        <v>2577</v>
      </c>
      <c r="AL1014" t="s">
        <v>2525</v>
      </c>
      <c r="AM1014" t="s">
        <v>2526</v>
      </c>
      <c r="AN1014" t="s">
        <v>2530</v>
      </c>
      <c r="AO1014" t="s">
        <v>2531</v>
      </c>
      <c r="AP1014" t="s">
        <v>1651</v>
      </c>
    </row>
    <row r="1015" spans="2:42" ht="15">
      <c r="B1015" t="s">
        <v>57</v>
      </c>
      <c r="C1015">
        <v>19336</v>
      </c>
      <c r="D1015">
        <v>16275</v>
      </c>
      <c r="E1015" t="s">
        <v>1168</v>
      </c>
      <c r="G1015" t="s">
        <v>2538</v>
      </c>
      <c r="O1015" s="6" t="s">
        <v>2586</v>
      </c>
      <c r="P1015" s="28"/>
      <c r="R1015" s="6">
        <v>3.3</v>
      </c>
      <c r="S1015" t="s">
        <v>1604</v>
      </c>
      <c r="T1015" t="s">
        <v>2577</v>
      </c>
      <c r="AL1015" t="s">
        <v>2525</v>
      </c>
      <c r="AM1015" t="s">
        <v>2526</v>
      </c>
      <c r="AN1015" t="s">
        <v>2534</v>
      </c>
      <c r="AO1015" s="7" t="s">
        <v>2535</v>
      </c>
      <c r="AP1015" t="s">
        <v>1651</v>
      </c>
    </row>
    <row r="1016" spans="2:42" ht="15">
      <c r="B1016" t="s">
        <v>57</v>
      </c>
      <c r="C1016">
        <v>19336</v>
      </c>
      <c r="D1016">
        <v>16275</v>
      </c>
      <c r="E1016" t="s">
        <v>1168</v>
      </c>
      <c r="G1016" t="s">
        <v>2522</v>
      </c>
      <c r="O1016" s="6" t="s">
        <v>2587</v>
      </c>
      <c r="P1016" s="28"/>
      <c r="R1016" s="6">
        <v>3.1</v>
      </c>
      <c r="S1016" t="s">
        <v>1604</v>
      </c>
      <c r="T1016" t="s">
        <v>2577</v>
      </c>
      <c r="AL1016" t="s">
        <v>2525</v>
      </c>
      <c r="AM1016" t="s">
        <v>2526</v>
      </c>
      <c r="AN1016" t="s">
        <v>2527</v>
      </c>
      <c r="AO1016">
        <v>999</v>
      </c>
      <c r="AP1016" t="s">
        <v>1651</v>
      </c>
    </row>
    <row r="1017" spans="2:42" ht="15">
      <c r="B1017" t="s">
        <v>57</v>
      </c>
      <c r="C1017">
        <v>19336</v>
      </c>
      <c r="D1017">
        <v>16275</v>
      </c>
      <c r="E1017" t="s">
        <v>1168</v>
      </c>
      <c r="G1017" t="s">
        <v>2528</v>
      </c>
      <c r="O1017" s="6" t="s">
        <v>2588</v>
      </c>
      <c r="P1017" s="28"/>
      <c r="R1017" s="6">
        <v>3.6</v>
      </c>
      <c r="S1017" t="s">
        <v>1604</v>
      </c>
      <c r="T1017" t="s">
        <v>2577</v>
      </c>
      <c r="AL1017" t="s">
        <v>2525</v>
      </c>
      <c r="AM1017" t="s">
        <v>2526</v>
      </c>
      <c r="AN1017" t="s">
        <v>2530</v>
      </c>
      <c r="AO1017" t="s">
        <v>2531</v>
      </c>
      <c r="AP1017" t="s">
        <v>1651</v>
      </c>
    </row>
    <row r="1018" spans="2:42" ht="15">
      <c r="B1018" t="s">
        <v>57</v>
      </c>
      <c r="C1018">
        <v>19336</v>
      </c>
      <c r="D1018">
        <v>16275</v>
      </c>
      <c r="E1018" t="s">
        <v>1168</v>
      </c>
      <c r="G1018" t="s">
        <v>2532</v>
      </c>
      <c r="O1018" s="6" t="s">
        <v>2589</v>
      </c>
      <c r="P1018" s="28"/>
      <c r="R1018" s="6">
        <v>5.0999999999999996</v>
      </c>
      <c r="S1018" t="s">
        <v>1604</v>
      </c>
      <c r="T1018" t="s">
        <v>2577</v>
      </c>
      <c r="AL1018" t="s">
        <v>2525</v>
      </c>
      <c r="AM1018" t="s">
        <v>2526</v>
      </c>
      <c r="AN1018" t="s">
        <v>2534</v>
      </c>
      <c r="AO1018" s="7" t="s">
        <v>2535</v>
      </c>
      <c r="AP1018" t="s">
        <v>1651</v>
      </c>
    </row>
    <row r="1019" spans="2:42" ht="15">
      <c r="B1019" t="s">
        <v>57</v>
      </c>
      <c r="C1019">
        <v>19336</v>
      </c>
      <c r="D1019">
        <v>16275</v>
      </c>
      <c r="E1019" t="s">
        <v>1168</v>
      </c>
      <c r="G1019" t="s">
        <v>2536</v>
      </c>
      <c r="O1019" s="6" t="s">
        <v>2590</v>
      </c>
      <c r="P1019" s="28"/>
      <c r="R1019" s="6">
        <v>3.5</v>
      </c>
      <c r="S1019" t="s">
        <v>1604</v>
      </c>
      <c r="T1019" t="s">
        <v>2577</v>
      </c>
      <c r="AL1019" t="s">
        <v>2525</v>
      </c>
      <c r="AM1019" t="s">
        <v>2526</v>
      </c>
      <c r="AN1019" t="s">
        <v>2530</v>
      </c>
      <c r="AO1019" t="s">
        <v>2531</v>
      </c>
      <c r="AP1019" t="s">
        <v>1651</v>
      </c>
    </row>
    <row r="1020" spans="2:42" ht="15">
      <c r="B1020" t="s">
        <v>57</v>
      </c>
      <c r="C1020">
        <v>19336</v>
      </c>
      <c r="D1020">
        <v>16275</v>
      </c>
      <c r="E1020" t="s">
        <v>1168</v>
      </c>
      <c r="G1020" t="s">
        <v>2538</v>
      </c>
      <c r="O1020" s="6" t="s">
        <v>2591</v>
      </c>
      <c r="P1020" s="28"/>
      <c r="R1020" s="6">
        <v>4</v>
      </c>
      <c r="S1020" t="s">
        <v>1604</v>
      </c>
      <c r="T1020" t="s">
        <v>2577</v>
      </c>
      <c r="AL1020" t="s">
        <v>2525</v>
      </c>
      <c r="AM1020" t="s">
        <v>2526</v>
      </c>
      <c r="AN1020" t="s">
        <v>2534</v>
      </c>
      <c r="AO1020" s="7" t="s">
        <v>2535</v>
      </c>
      <c r="AP1020" t="s">
        <v>1651</v>
      </c>
    </row>
    <row r="1021" spans="2:42" ht="15">
      <c r="B1021" t="s">
        <v>57</v>
      </c>
      <c r="C1021">
        <v>19336</v>
      </c>
      <c r="D1021">
        <v>16275</v>
      </c>
      <c r="E1021" t="s">
        <v>1168</v>
      </c>
      <c r="G1021" t="s">
        <v>2522</v>
      </c>
      <c r="O1021" s="6" t="s">
        <v>2592</v>
      </c>
      <c r="P1021" s="28"/>
      <c r="R1021" s="6">
        <v>3.7</v>
      </c>
      <c r="S1021" t="s">
        <v>1604</v>
      </c>
      <c r="T1021" t="s">
        <v>2577</v>
      </c>
      <c r="AL1021" t="s">
        <v>2525</v>
      </c>
      <c r="AM1021" t="s">
        <v>2526</v>
      </c>
      <c r="AN1021" t="s">
        <v>2527</v>
      </c>
      <c r="AO1021">
        <v>999</v>
      </c>
      <c r="AP1021" t="s">
        <v>1651</v>
      </c>
    </row>
    <row r="1022" spans="2:42" ht="15">
      <c r="B1022" t="s">
        <v>57</v>
      </c>
      <c r="C1022">
        <v>19336</v>
      </c>
      <c r="D1022">
        <v>16275</v>
      </c>
      <c r="E1022" t="s">
        <v>1168</v>
      </c>
      <c r="G1022" t="s">
        <v>2528</v>
      </c>
      <c r="O1022" s="6" t="s">
        <v>2593</v>
      </c>
      <c r="P1022" s="28"/>
      <c r="R1022" s="6">
        <v>2.2000000000000002</v>
      </c>
      <c r="S1022" t="s">
        <v>1604</v>
      </c>
      <c r="T1022" t="s">
        <v>2577</v>
      </c>
      <c r="AL1022" t="s">
        <v>2525</v>
      </c>
      <c r="AM1022" t="s">
        <v>2526</v>
      </c>
      <c r="AN1022" t="s">
        <v>2530</v>
      </c>
      <c r="AO1022" t="s">
        <v>2531</v>
      </c>
      <c r="AP1022" t="s">
        <v>1651</v>
      </c>
    </row>
    <row r="1023" spans="2:42" ht="15">
      <c r="B1023" t="s">
        <v>57</v>
      </c>
      <c r="C1023">
        <v>19336</v>
      </c>
      <c r="D1023">
        <v>16275</v>
      </c>
      <c r="E1023" t="s">
        <v>1168</v>
      </c>
      <c r="G1023" t="s">
        <v>2532</v>
      </c>
      <c r="O1023" s="6" t="s">
        <v>2594</v>
      </c>
      <c r="P1023" s="28"/>
      <c r="R1023" s="6">
        <v>3.3</v>
      </c>
      <c r="S1023" t="s">
        <v>1604</v>
      </c>
      <c r="T1023" t="s">
        <v>2577</v>
      </c>
      <c r="AL1023" t="s">
        <v>2525</v>
      </c>
      <c r="AM1023" t="s">
        <v>2526</v>
      </c>
      <c r="AN1023" t="s">
        <v>2534</v>
      </c>
      <c r="AO1023" s="7" t="s">
        <v>2535</v>
      </c>
      <c r="AP1023" t="s">
        <v>1651</v>
      </c>
    </row>
    <row r="1024" spans="2:42" ht="15">
      <c r="B1024" t="s">
        <v>57</v>
      </c>
      <c r="C1024">
        <v>19336</v>
      </c>
      <c r="D1024">
        <v>16275</v>
      </c>
      <c r="E1024" t="s">
        <v>1168</v>
      </c>
      <c r="G1024" t="s">
        <v>2536</v>
      </c>
      <c r="O1024" s="6" t="s">
        <v>2595</v>
      </c>
      <c r="P1024" s="28"/>
      <c r="R1024" s="6">
        <v>2.9</v>
      </c>
      <c r="S1024" t="s">
        <v>1604</v>
      </c>
      <c r="T1024" t="s">
        <v>2577</v>
      </c>
      <c r="AL1024" t="s">
        <v>2525</v>
      </c>
      <c r="AM1024" t="s">
        <v>2526</v>
      </c>
      <c r="AN1024" t="s">
        <v>2530</v>
      </c>
      <c r="AO1024" t="s">
        <v>2531</v>
      </c>
      <c r="AP1024" t="s">
        <v>1651</v>
      </c>
    </row>
    <row r="1025" spans="2:46" ht="15">
      <c r="B1025" t="s">
        <v>57</v>
      </c>
      <c r="C1025">
        <v>19336</v>
      </c>
      <c r="D1025">
        <v>16275</v>
      </c>
      <c r="E1025" t="s">
        <v>1168</v>
      </c>
      <c r="G1025" t="s">
        <v>2538</v>
      </c>
      <c r="O1025" s="6" t="s">
        <v>2596</v>
      </c>
      <c r="P1025" s="28"/>
      <c r="R1025" s="6">
        <v>2.2999999999999998</v>
      </c>
      <c r="S1025" t="s">
        <v>1604</v>
      </c>
      <c r="T1025" t="s">
        <v>2577</v>
      </c>
      <c r="AL1025" t="s">
        <v>2525</v>
      </c>
      <c r="AM1025" t="s">
        <v>2526</v>
      </c>
      <c r="AN1025" t="s">
        <v>2534</v>
      </c>
      <c r="AO1025" s="7" t="s">
        <v>2535</v>
      </c>
      <c r="AP1025" t="s">
        <v>1651</v>
      </c>
    </row>
    <row r="1026" spans="2:46" ht="15">
      <c r="B1026" t="s">
        <v>78</v>
      </c>
      <c r="C1026">
        <v>17074</v>
      </c>
      <c r="D1026">
        <v>16294</v>
      </c>
      <c r="E1026" t="s">
        <v>1170</v>
      </c>
      <c r="F1026">
        <v>11137</v>
      </c>
      <c r="I1026" t="s">
        <v>2597</v>
      </c>
      <c r="J1026" t="s">
        <v>2598</v>
      </c>
      <c r="L1026">
        <v>999</v>
      </c>
      <c r="M1026">
        <v>999</v>
      </c>
      <c r="O1026" t="s">
        <v>2599</v>
      </c>
      <c r="R1026">
        <v>100</v>
      </c>
      <c r="S1026" t="s">
        <v>1625</v>
      </c>
      <c r="T1026" t="s">
        <v>1915</v>
      </c>
      <c r="U1026">
        <v>999</v>
      </c>
      <c r="V1026">
        <v>999</v>
      </c>
      <c r="W1026">
        <v>999</v>
      </c>
      <c r="X1026">
        <v>999</v>
      </c>
      <c r="Y1026">
        <v>4</v>
      </c>
      <c r="Z1026">
        <v>281</v>
      </c>
      <c r="AB1026" t="s">
        <v>1627</v>
      </c>
      <c r="AC1026">
        <v>10</v>
      </c>
      <c r="AD1026">
        <v>999</v>
      </c>
      <c r="AE1026">
        <v>999</v>
      </c>
      <c r="AF1026">
        <v>999</v>
      </c>
      <c r="AG1026">
        <v>999</v>
      </c>
      <c r="AH1026" t="s">
        <v>2600</v>
      </c>
      <c r="AJ1026" t="s">
        <v>2601</v>
      </c>
      <c r="AK1026">
        <v>8</v>
      </c>
      <c r="AL1026" t="s">
        <v>710</v>
      </c>
      <c r="AM1026">
        <v>999</v>
      </c>
      <c r="AN1026">
        <v>999</v>
      </c>
      <c r="AO1026">
        <v>999</v>
      </c>
      <c r="AP1026">
        <v>999</v>
      </c>
      <c r="AQ1026">
        <v>999</v>
      </c>
    </row>
    <row r="1027" spans="2:46" ht="15">
      <c r="B1027" t="s">
        <v>78</v>
      </c>
      <c r="C1027">
        <v>17281</v>
      </c>
      <c r="D1027">
        <v>16302</v>
      </c>
      <c r="E1027" t="s">
        <v>1175</v>
      </c>
      <c r="F1027">
        <v>12264</v>
      </c>
      <c r="G1027" t="s">
        <v>2602</v>
      </c>
      <c r="J1027" t="s">
        <v>779</v>
      </c>
      <c r="L1027">
        <v>999</v>
      </c>
      <c r="M1027">
        <v>999</v>
      </c>
      <c r="O1027" t="s">
        <v>1727</v>
      </c>
      <c r="R1027">
        <v>29</v>
      </c>
      <c r="S1027" t="s">
        <v>1752</v>
      </c>
      <c r="T1027" t="s">
        <v>1605</v>
      </c>
      <c r="Y1027">
        <v>999</v>
      </c>
      <c r="Z1027">
        <v>999</v>
      </c>
      <c r="AB1027" t="s">
        <v>1627</v>
      </c>
      <c r="AD1027">
        <v>2.5</v>
      </c>
      <c r="AH1027">
        <v>999</v>
      </c>
      <c r="AJ1027" t="s">
        <v>2603</v>
      </c>
      <c r="AK1027">
        <v>1</v>
      </c>
      <c r="AL1027" t="s">
        <v>710</v>
      </c>
      <c r="AT1027" t="s">
        <v>1967</v>
      </c>
    </row>
    <row r="1028" spans="2:46" ht="15">
      <c r="B1028" t="s">
        <v>78</v>
      </c>
      <c r="C1028">
        <v>17281</v>
      </c>
      <c r="D1028">
        <v>16302</v>
      </c>
      <c r="E1028" t="s">
        <v>1175</v>
      </c>
      <c r="F1028">
        <v>12265</v>
      </c>
      <c r="G1028" t="s">
        <v>2604</v>
      </c>
      <c r="J1028" t="s">
        <v>779</v>
      </c>
      <c r="L1028">
        <v>999</v>
      </c>
      <c r="M1028" t="s">
        <v>1785</v>
      </c>
      <c r="O1028" t="s">
        <v>1727</v>
      </c>
      <c r="R1028">
        <v>34</v>
      </c>
      <c r="S1028" t="s">
        <v>1752</v>
      </c>
      <c r="T1028" t="s">
        <v>1605</v>
      </c>
      <c r="Y1028">
        <v>999</v>
      </c>
      <c r="Z1028">
        <v>999</v>
      </c>
      <c r="AB1028" t="s">
        <v>1627</v>
      </c>
      <c r="AD1028">
        <v>2.5</v>
      </c>
      <c r="AH1028">
        <v>999</v>
      </c>
      <c r="AJ1028" t="s">
        <v>2605</v>
      </c>
      <c r="AK1028">
        <v>1</v>
      </c>
      <c r="AL1028" t="s">
        <v>710</v>
      </c>
      <c r="AT1028" t="s">
        <v>1967</v>
      </c>
    </row>
    <row r="1029" spans="2:46" ht="15">
      <c r="B1029" t="s">
        <v>78</v>
      </c>
      <c r="C1029">
        <v>17281</v>
      </c>
      <c r="D1029">
        <v>16302</v>
      </c>
      <c r="E1029" t="s">
        <v>1175</v>
      </c>
      <c r="F1029">
        <v>12266</v>
      </c>
      <c r="G1029" t="s">
        <v>2606</v>
      </c>
      <c r="J1029" t="s">
        <v>779</v>
      </c>
      <c r="L1029">
        <v>999</v>
      </c>
      <c r="M1029">
        <v>999</v>
      </c>
      <c r="O1029" t="s">
        <v>1727</v>
      </c>
      <c r="R1029">
        <v>114</v>
      </c>
      <c r="S1029" t="s">
        <v>1752</v>
      </c>
      <c r="T1029" t="s">
        <v>1605</v>
      </c>
      <c r="Y1029">
        <v>999</v>
      </c>
      <c r="Z1029">
        <v>999</v>
      </c>
      <c r="AB1029" t="s">
        <v>1627</v>
      </c>
      <c r="AD1029">
        <v>2.5</v>
      </c>
      <c r="AH1029">
        <v>999</v>
      </c>
      <c r="AJ1029" t="s">
        <v>2607</v>
      </c>
      <c r="AK1029">
        <v>1</v>
      </c>
      <c r="AL1029" t="s">
        <v>710</v>
      </c>
      <c r="AT1029" t="s">
        <v>1967</v>
      </c>
    </row>
    <row r="1030" spans="2:46" ht="15">
      <c r="B1030" t="s">
        <v>78</v>
      </c>
      <c r="C1030">
        <v>17281</v>
      </c>
      <c r="D1030">
        <v>16302</v>
      </c>
      <c r="E1030" t="s">
        <v>1175</v>
      </c>
      <c r="F1030">
        <v>12267</v>
      </c>
      <c r="G1030" t="s">
        <v>2608</v>
      </c>
      <c r="J1030" t="s">
        <v>779</v>
      </c>
      <c r="L1030">
        <v>999</v>
      </c>
      <c r="M1030">
        <v>999</v>
      </c>
      <c r="O1030" t="s">
        <v>1727</v>
      </c>
      <c r="R1030">
        <v>27</v>
      </c>
      <c r="S1030" t="s">
        <v>1752</v>
      </c>
      <c r="T1030" t="s">
        <v>1605</v>
      </c>
      <c r="Y1030">
        <v>999</v>
      </c>
      <c r="Z1030">
        <v>999</v>
      </c>
      <c r="AB1030" t="s">
        <v>1627</v>
      </c>
      <c r="AD1030">
        <v>2.5</v>
      </c>
      <c r="AH1030">
        <v>999</v>
      </c>
      <c r="AJ1030" t="s">
        <v>2609</v>
      </c>
      <c r="AK1030">
        <v>1</v>
      </c>
      <c r="AL1030" t="s">
        <v>710</v>
      </c>
      <c r="AT1030" t="s">
        <v>1967</v>
      </c>
    </row>
    <row r="1031" spans="2:46" ht="15">
      <c r="B1031" t="s">
        <v>78</v>
      </c>
      <c r="C1031">
        <v>17281</v>
      </c>
      <c r="D1031">
        <v>16302</v>
      </c>
      <c r="E1031" t="s">
        <v>1175</v>
      </c>
      <c r="F1031">
        <v>12264</v>
      </c>
      <c r="G1031" t="s">
        <v>2602</v>
      </c>
      <c r="J1031" t="s">
        <v>779</v>
      </c>
      <c r="L1031">
        <v>999</v>
      </c>
      <c r="M1031">
        <v>999</v>
      </c>
      <c r="O1031" t="s">
        <v>1671</v>
      </c>
      <c r="R1031">
        <v>1.9</v>
      </c>
      <c r="S1031" t="s">
        <v>1752</v>
      </c>
      <c r="T1031" t="s">
        <v>1605</v>
      </c>
      <c r="Y1031">
        <v>999</v>
      </c>
      <c r="Z1031">
        <v>999</v>
      </c>
      <c r="AB1031">
        <v>999</v>
      </c>
      <c r="AH1031">
        <v>999</v>
      </c>
      <c r="AJ1031" t="s">
        <v>2610</v>
      </c>
      <c r="AK1031">
        <v>2</v>
      </c>
      <c r="AL1031" t="s">
        <v>710</v>
      </c>
    </row>
    <row r="1032" spans="2:46" ht="15">
      <c r="B1032" t="s">
        <v>78</v>
      </c>
      <c r="C1032">
        <v>17281</v>
      </c>
      <c r="D1032">
        <v>16302</v>
      </c>
      <c r="E1032" t="s">
        <v>1175</v>
      </c>
      <c r="F1032">
        <v>12265</v>
      </c>
      <c r="G1032" t="s">
        <v>2604</v>
      </c>
      <c r="J1032" t="s">
        <v>779</v>
      </c>
      <c r="L1032">
        <v>999</v>
      </c>
      <c r="M1032" t="s">
        <v>1785</v>
      </c>
      <c r="O1032" t="s">
        <v>1671</v>
      </c>
      <c r="R1032">
        <v>0.9</v>
      </c>
      <c r="S1032" t="s">
        <v>1752</v>
      </c>
      <c r="T1032" t="s">
        <v>1605</v>
      </c>
      <c r="Y1032">
        <v>999</v>
      </c>
      <c r="Z1032">
        <v>999</v>
      </c>
      <c r="AB1032">
        <v>999</v>
      </c>
      <c r="AH1032">
        <v>999</v>
      </c>
      <c r="AJ1032" t="s">
        <v>2611</v>
      </c>
      <c r="AK1032">
        <v>2</v>
      </c>
      <c r="AL1032" t="s">
        <v>710</v>
      </c>
    </row>
    <row r="1033" spans="2:46" ht="15">
      <c r="B1033" t="s">
        <v>78</v>
      </c>
      <c r="C1033">
        <v>17281</v>
      </c>
      <c r="D1033">
        <v>16302</v>
      </c>
      <c r="E1033" t="s">
        <v>1175</v>
      </c>
      <c r="F1033">
        <v>12266</v>
      </c>
      <c r="G1033" t="s">
        <v>2606</v>
      </c>
      <c r="J1033" t="s">
        <v>779</v>
      </c>
      <c r="L1033">
        <v>999</v>
      </c>
      <c r="M1033">
        <v>999</v>
      </c>
      <c r="O1033" t="s">
        <v>1671</v>
      </c>
      <c r="R1033">
        <v>0.3</v>
      </c>
      <c r="S1033" t="s">
        <v>1752</v>
      </c>
      <c r="T1033" t="s">
        <v>1605</v>
      </c>
      <c r="Y1033">
        <v>999</v>
      </c>
      <c r="Z1033">
        <v>999</v>
      </c>
      <c r="AB1033">
        <v>999</v>
      </c>
      <c r="AH1033">
        <v>999</v>
      </c>
      <c r="AJ1033" t="s">
        <v>2612</v>
      </c>
      <c r="AK1033">
        <v>2</v>
      </c>
      <c r="AL1033" t="s">
        <v>710</v>
      </c>
    </row>
    <row r="1034" spans="2:46" ht="15">
      <c r="B1034" t="s">
        <v>78</v>
      </c>
      <c r="C1034">
        <v>17281</v>
      </c>
      <c r="D1034">
        <v>16302</v>
      </c>
      <c r="E1034" t="s">
        <v>1175</v>
      </c>
      <c r="F1034">
        <v>12267</v>
      </c>
      <c r="G1034" t="s">
        <v>2608</v>
      </c>
      <c r="J1034" t="s">
        <v>779</v>
      </c>
      <c r="L1034">
        <v>999</v>
      </c>
      <c r="M1034">
        <v>999</v>
      </c>
      <c r="O1034" t="s">
        <v>1671</v>
      </c>
      <c r="R1034">
        <v>1</v>
      </c>
      <c r="S1034" t="s">
        <v>1752</v>
      </c>
      <c r="T1034" t="s">
        <v>1605</v>
      </c>
      <c r="Y1034">
        <v>999</v>
      </c>
      <c r="Z1034">
        <v>999</v>
      </c>
      <c r="AB1034">
        <v>999</v>
      </c>
      <c r="AH1034">
        <v>999</v>
      </c>
      <c r="AJ1034" t="s">
        <v>2613</v>
      </c>
      <c r="AK1034">
        <v>2</v>
      </c>
      <c r="AL1034" t="s">
        <v>710</v>
      </c>
    </row>
    <row r="1035" spans="2:46" ht="15">
      <c r="B1035" t="s">
        <v>78</v>
      </c>
      <c r="C1035">
        <v>17281</v>
      </c>
      <c r="D1035">
        <v>16302</v>
      </c>
      <c r="E1035" t="s">
        <v>1175</v>
      </c>
      <c r="F1035">
        <v>12264</v>
      </c>
      <c r="G1035" t="s">
        <v>2602</v>
      </c>
      <c r="J1035" t="s">
        <v>779</v>
      </c>
      <c r="L1035">
        <v>999</v>
      </c>
      <c r="M1035">
        <v>999</v>
      </c>
      <c r="O1035" t="s">
        <v>1672</v>
      </c>
      <c r="R1035">
        <v>31</v>
      </c>
      <c r="S1035" t="s">
        <v>1752</v>
      </c>
      <c r="T1035" t="s">
        <v>1665</v>
      </c>
      <c r="Y1035">
        <v>999</v>
      </c>
      <c r="Z1035">
        <v>999</v>
      </c>
      <c r="AB1035">
        <v>999</v>
      </c>
      <c r="AH1035">
        <v>999</v>
      </c>
      <c r="AJ1035" t="s">
        <v>2610</v>
      </c>
      <c r="AK1035">
        <v>2</v>
      </c>
      <c r="AL1035" t="s">
        <v>710</v>
      </c>
      <c r="AT1035" t="s">
        <v>1967</v>
      </c>
    </row>
    <row r="1036" spans="2:46" ht="15">
      <c r="B1036" t="s">
        <v>78</v>
      </c>
      <c r="C1036">
        <v>17281</v>
      </c>
      <c r="D1036">
        <v>16302</v>
      </c>
      <c r="E1036" t="s">
        <v>1175</v>
      </c>
      <c r="F1036">
        <v>12265</v>
      </c>
      <c r="G1036" t="s">
        <v>2604</v>
      </c>
      <c r="J1036" t="s">
        <v>779</v>
      </c>
      <c r="L1036">
        <v>999</v>
      </c>
      <c r="M1036" t="s">
        <v>1785</v>
      </c>
      <c r="O1036" t="s">
        <v>1672</v>
      </c>
      <c r="R1036">
        <v>35</v>
      </c>
      <c r="S1036" t="s">
        <v>1752</v>
      </c>
      <c r="T1036" t="s">
        <v>1665</v>
      </c>
      <c r="Y1036">
        <v>999</v>
      </c>
      <c r="Z1036">
        <v>999</v>
      </c>
      <c r="AB1036">
        <v>999</v>
      </c>
      <c r="AH1036">
        <v>999</v>
      </c>
      <c r="AJ1036" t="s">
        <v>2611</v>
      </c>
      <c r="AK1036">
        <v>2</v>
      </c>
      <c r="AL1036" t="s">
        <v>710</v>
      </c>
      <c r="AT1036" t="s">
        <v>1967</v>
      </c>
    </row>
    <row r="1037" spans="2:46" ht="15">
      <c r="B1037" t="s">
        <v>78</v>
      </c>
      <c r="C1037">
        <v>17281</v>
      </c>
      <c r="D1037">
        <v>16302</v>
      </c>
      <c r="E1037" t="s">
        <v>1175</v>
      </c>
      <c r="F1037">
        <v>12266</v>
      </c>
      <c r="G1037" t="s">
        <v>2606</v>
      </c>
      <c r="J1037" t="s">
        <v>779</v>
      </c>
      <c r="L1037">
        <v>999</v>
      </c>
      <c r="M1037">
        <v>999</v>
      </c>
      <c r="O1037" t="s">
        <v>1672</v>
      </c>
      <c r="R1037">
        <v>115</v>
      </c>
      <c r="S1037" t="s">
        <v>1752</v>
      </c>
      <c r="T1037" t="s">
        <v>1665</v>
      </c>
      <c r="Y1037">
        <v>999</v>
      </c>
      <c r="Z1037">
        <v>999</v>
      </c>
      <c r="AB1037">
        <v>999</v>
      </c>
      <c r="AH1037">
        <v>999</v>
      </c>
      <c r="AJ1037" t="s">
        <v>2612</v>
      </c>
      <c r="AK1037">
        <v>2</v>
      </c>
      <c r="AL1037" t="s">
        <v>710</v>
      </c>
      <c r="AT1037" t="s">
        <v>1967</v>
      </c>
    </row>
    <row r="1038" spans="2:46" ht="15">
      <c r="B1038" t="s">
        <v>78</v>
      </c>
      <c r="C1038">
        <v>17281</v>
      </c>
      <c r="D1038">
        <v>16302</v>
      </c>
      <c r="E1038" t="s">
        <v>1175</v>
      </c>
      <c r="F1038">
        <v>12267</v>
      </c>
      <c r="G1038" t="s">
        <v>2608</v>
      </c>
      <c r="J1038" t="s">
        <v>779</v>
      </c>
      <c r="L1038">
        <v>999</v>
      </c>
      <c r="M1038">
        <v>999</v>
      </c>
      <c r="O1038" t="s">
        <v>1672</v>
      </c>
      <c r="R1038">
        <v>28</v>
      </c>
      <c r="S1038" t="s">
        <v>1752</v>
      </c>
      <c r="T1038" t="s">
        <v>1665</v>
      </c>
      <c r="Y1038">
        <v>999</v>
      </c>
      <c r="Z1038">
        <v>999</v>
      </c>
      <c r="AB1038">
        <v>999</v>
      </c>
      <c r="AH1038">
        <v>999</v>
      </c>
      <c r="AJ1038" t="s">
        <v>2613</v>
      </c>
      <c r="AK1038">
        <v>2</v>
      </c>
      <c r="AL1038" t="s">
        <v>710</v>
      </c>
      <c r="AT1038" t="s">
        <v>1967</v>
      </c>
    </row>
    <row r="1039" spans="2:46" ht="15">
      <c r="B1039" t="s">
        <v>78</v>
      </c>
      <c r="C1039">
        <v>17281</v>
      </c>
      <c r="D1039">
        <v>16302</v>
      </c>
      <c r="E1039" t="s">
        <v>1175</v>
      </c>
      <c r="F1039">
        <v>12264</v>
      </c>
      <c r="G1039" t="s">
        <v>2602</v>
      </c>
      <c r="J1039" t="s">
        <v>779</v>
      </c>
      <c r="L1039">
        <v>999</v>
      </c>
      <c r="M1039">
        <v>999</v>
      </c>
      <c r="O1039" t="s">
        <v>1664</v>
      </c>
      <c r="R1039">
        <v>54</v>
      </c>
      <c r="S1039" t="s">
        <v>1752</v>
      </c>
      <c r="T1039" t="s">
        <v>1665</v>
      </c>
      <c r="Y1039">
        <v>999</v>
      </c>
      <c r="Z1039">
        <v>999</v>
      </c>
      <c r="AB1039" t="s">
        <v>1616</v>
      </c>
      <c r="AC1039">
        <v>30</v>
      </c>
      <c r="AD1039" t="s">
        <v>1617</v>
      </c>
      <c r="AE1039">
        <v>0</v>
      </c>
      <c r="AF1039" t="s">
        <v>1666</v>
      </c>
      <c r="AG1039">
        <v>1.1200000000000001</v>
      </c>
      <c r="AH1039">
        <v>999</v>
      </c>
      <c r="AI1039" t="s">
        <v>1667</v>
      </c>
      <c r="AJ1039" t="s">
        <v>2610</v>
      </c>
      <c r="AK1039">
        <v>2</v>
      </c>
      <c r="AL1039" t="s">
        <v>710</v>
      </c>
    </row>
    <row r="1040" spans="2:46" ht="15">
      <c r="B1040" t="s">
        <v>78</v>
      </c>
      <c r="C1040">
        <v>17281</v>
      </c>
      <c r="D1040">
        <v>16302</v>
      </c>
      <c r="E1040" t="s">
        <v>1175</v>
      </c>
      <c r="F1040">
        <v>12265</v>
      </c>
      <c r="G1040" t="s">
        <v>2604</v>
      </c>
      <c r="J1040" t="s">
        <v>779</v>
      </c>
      <c r="L1040">
        <v>999</v>
      </c>
      <c r="M1040" t="s">
        <v>1785</v>
      </c>
      <c r="O1040" t="s">
        <v>1664</v>
      </c>
      <c r="R1040">
        <v>50</v>
      </c>
      <c r="S1040" t="s">
        <v>1752</v>
      </c>
      <c r="T1040" t="s">
        <v>1665</v>
      </c>
      <c r="Y1040">
        <v>999</v>
      </c>
      <c r="Z1040">
        <v>999</v>
      </c>
      <c r="AB1040" t="s">
        <v>1616</v>
      </c>
      <c r="AC1040">
        <v>30</v>
      </c>
      <c r="AD1040" t="s">
        <v>1617</v>
      </c>
      <c r="AE1040">
        <v>0</v>
      </c>
      <c r="AF1040" t="s">
        <v>1666</v>
      </c>
      <c r="AG1040">
        <v>0.83</v>
      </c>
      <c r="AH1040">
        <v>999</v>
      </c>
      <c r="AI1040" t="s">
        <v>1667</v>
      </c>
      <c r="AJ1040" t="s">
        <v>2611</v>
      </c>
      <c r="AK1040">
        <v>2</v>
      </c>
      <c r="AL1040" t="s">
        <v>710</v>
      </c>
    </row>
    <row r="1041" spans="2:47" ht="15">
      <c r="B1041" t="s">
        <v>78</v>
      </c>
      <c r="C1041">
        <v>17281</v>
      </c>
      <c r="D1041">
        <v>16302</v>
      </c>
      <c r="E1041" t="s">
        <v>1175</v>
      </c>
      <c r="F1041">
        <v>12266</v>
      </c>
      <c r="G1041" t="s">
        <v>2606</v>
      </c>
      <c r="J1041" t="s">
        <v>779</v>
      </c>
      <c r="L1041">
        <v>999</v>
      </c>
      <c r="M1041">
        <v>999</v>
      </c>
      <c r="O1041" t="s">
        <v>1664</v>
      </c>
      <c r="R1041">
        <v>58</v>
      </c>
      <c r="S1041" t="s">
        <v>1752</v>
      </c>
      <c r="T1041" t="s">
        <v>1665</v>
      </c>
      <c r="Y1041">
        <v>999</v>
      </c>
      <c r="Z1041">
        <v>999</v>
      </c>
      <c r="AB1041" t="s">
        <v>1616</v>
      </c>
      <c r="AC1041">
        <v>30</v>
      </c>
      <c r="AD1041" t="s">
        <v>1617</v>
      </c>
      <c r="AE1041">
        <v>0</v>
      </c>
      <c r="AF1041" t="s">
        <v>1666</v>
      </c>
      <c r="AG1041">
        <v>0.88</v>
      </c>
      <c r="AH1041">
        <v>999</v>
      </c>
      <c r="AI1041" t="s">
        <v>1667</v>
      </c>
      <c r="AJ1041" t="s">
        <v>2612</v>
      </c>
      <c r="AK1041">
        <v>2</v>
      </c>
      <c r="AL1041" t="s">
        <v>710</v>
      </c>
    </row>
    <row r="1042" spans="2:47" ht="15">
      <c r="B1042" t="s">
        <v>78</v>
      </c>
      <c r="C1042">
        <v>17281</v>
      </c>
      <c r="D1042">
        <v>16302</v>
      </c>
      <c r="E1042" t="s">
        <v>1175</v>
      </c>
      <c r="F1042">
        <v>12267</v>
      </c>
      <c r="G1042" t="s">
        <v>2608</v>
      </c>
      <c r="J1042" t="s">
        <v>779</v>
      </c>
      <c r="L1042">
        <v>999</v>
      </c>
      <c r="M1042">
        <v>999</v>
      </c>
      <c r="O1042" t="s">
        <v>1664</v>
      </c>
      <c r="R1042">
        <v>73</v>
      </c>
      <c r="S1042" t="s">
        <v>1752</v>
      </c>
      <c r="T1042" t="s">
        <v>1665</v>
      </c>
      <c r="Y1042">
        <v>999</v>
      </c>
      <c r="Z1042">
        <v>999</v>
      </c>
      <c r="AB1042" t="s">
        <v>1616</v>
      </c>
      <c r="AC1042">
        <v>30</v>
      </c>
      <c r="AD1042" t="s">
        <v>1617</v>
      </c>
      <c r="AE1042">
        <v>0</v>
      </c>
      <c r="AF1042" t="s">
        <v>1666</v>
      </c>
      <c r="AG1042">
        <v>0.9</v>
      </c>
      <c r="AH1042">
        <v>999</v>
      </c>
      <c r="AI1042" t="s">
        <v>1667</v>
      </c>
      <c r="AJ1042" t="s">
        <v>2613</v>
      </c>
      <c r="AK1042">
        <v>2</v>
      </c>
      <c r="AL1042" t="s">
        <v>710</v>
      </c>
    </row>
    <row r="1043" spans="2:47" ht="15">
      <c r="B1043" t="s">
        <v>78</v>
      </c>
      <c r="C1043">
        <v>17266</v>
      </c>
      <c r="D1043">
        <v>16324</v>
      </c>
      <c r="E1043" t="s">
        <v>1180</v>
      </c>
      <c r="F1043">
        <v>12186</v>
      </c>
      <c r="G1043" t="s">
        <v>2614</v>
      </c>
      <c r="I1043">
        <v>999</v>
      </c>
      <c r="J1043" t="s">
        <v>779</v>
      </c>
      <c r="L1043">
        <v>2017</v>
      </c>
      <c r="M1043">
        <v>2</v>
      </c>
      <c r="O1043" t="s">
        <v>1727</v>
      </c>
      <c r="R1043">
        <v>1.35</v>
      </c>
      <c r="S1043" t="s">
        <v>1752</v>
      </c>
      <c r="T1043" t="s">
        <v>2615</v>
      </c>
      <c r="W1043">
        <v>0.62</v>
      </c>
      <c r="Y1043">
        <v>16</v>
      </c>
      <c r="Z1043" t="s">
        <v>2616</v>
      </c>
      <c r="AB1043">
        <v>999</v>
      </c>
      <c r="AH1043" t="s">
        <v>2388</v>
      </c>
      <c r="AJ1043">
        <v>999</v>
      </c>
      <c r="AK1043">
        <v>999</v>
      </c>
      <c r="AL1043" t="s">
        <v>2617</v>
      </c>
      <c r="AT1043" t="s">
        <v>2618</v>
      </c>
    </row>
    <row r="1044" spans="2:47" ht="15">
      <c r="B1044" t="s">
        <v>78</v>
      </c>
      <c r="C1044">
        <v>17266</v>
      </c>
      <c r="D1044">
        <v>16324</v>
      </c>
      <c r="E1044" t="s">
        <v>1180</v>
      </c>
      <c r="F1044">
        <v>12187</v>
      </c>
      <c r="G1044" t="s">
        <v>2614</v>
      </c>
      <c r="I1044">
        <v>999</v>
      </c>
      <c r="J1044" t="s">
        <v>779</v>
      </c>
      <c r="L1044">
        <v>2017</v>
      </c>
      <c r="M1044">
        <v>2</v>
      </c>
      <c r="O1044" t="s">
        <v>1647</v>
      </c>
      <c r="R1044">
        <v>2.9000000000000001E-2</v>
      </c>
      <c r="S1044" t="s">
        <v>1752</v>
      </c>
      <c r="T1044" t="s">
        <v>2615</v>
      </c>
      <c r="W1044">
        <v>1.4E-2</v>
      </c>
      <c r="Y1044">
        <v>16</v>
      </c>
      <c r="Z1044">
        <v>999</v>
      </c>
      <c r="AB1044">
        <v>999</v>
      </c>
      <c r="AH1044" t="s">
        <v>2388</v>
      </c>
      <c r="AJ1044">
        <v>999</v>
      </c>
      <c r="AK1044">
        <v>999</v>
      </c>
      <c r="AL1044" t="s">
        <v>2617</v>
      </c>
      <c r="AT1044" t="s">
        <v>2618</v>
      </c>
    </row>
    <row r="1045" spans="2:47" ht="15">
      <c r="B1045" t="s">
        <v>78</v>
      </c>
      <c r="C1045">
        <v>17266</v>
      </c>
      <c r="D1045">
        <v>16324</v>
      </c>
      <c r="E1045" t="s">
        <v>1180</v>
      </c>
      <c r="F1045">
        <v>12188</v>
      </c>
      <c r="G1045" t="s">
        <v>2614</v>
      </c>
      <c r="I1045">
        <v>999</v>
      </c>
      <c r="J1045" t="s">
        <v>779</v>
      </c>
      <c r="L1045">
        <v>2017</v>
      </c>
      <c r="M1045">
        <v>2</v>
      </c>
      <c r="O1045" t="s">
        <v>1672</v>
      </c>
      <c r="R1045">
        <v>1.38</v>
      </c>
      <c r="S1045" t="s">
        <v>1752</v>
      </c>
      <c r="T1045" t="s">
        <v>2615</v>
      </c>
      <c r="W1045">
        <v>0.63</v>
      </c>
      <c r="Y1045">
        <v>16</v>
      </c>
      <c r="Z1045">
        <v>500</v>
      </c>
      <c r="AB1045">
        <v>999</v>
      </c>
      <c r="AH1045" t="s">
        <v>2388</v>
      </c>
      <c r="AJ1045">
        <v>999</v>
      </c>
      <c r="AK1045">
        <v>999</v>
      </c>
      <c r="AL1045" t="s">
        <v>2617</v>
      </c>
      <c r="AT1045" t="s">
        <v>2618</v>
      </c>
    </row>
    <row r="1046" spans="2:47" ht="15">
      <c r="B1046" t="s">
        <v>78</v>
      </c>
      <c r="C1046">
        <v>17266</v>
      </c>
      <c r="D1046">
        <v>16324</v>
      </c>
      <c r="E1046" t="s">
        <v>1180</v>
      </c>
      <c r="F1046">
        <v>12189</v>
      </c>
      <c r="G1046" t="s">
        <v>2619</v>
      </c>
      <c r="I1046">
        <v>999</v>
      </c>
      <c r="J1046" t="s">
        <v>779</v>
      </c>
      <c r="L1046">
        <v>2017</v>
      </c>
      <c r="M1046">
        <v>16</v>
      </c>
      <c r="O1046" t="s">
        <v>1727</v>
      </c>
      <c r="R1046">
        <v>58.57</v>
      </c>
      <c r="S1046" t="s">
        <v>1752</v>
      </c>
      <c r="T1046" t="s">
        <v>2615</v>
      </c>
      <c r="W1046">
        <v>31.76</v>
      </c>
      <c r="Y1046">
        <v>4</v>
      </c>
      <c r="Z1046" t="s">
        <v>2616</v>
      </c>
      <c r="AB1046">
        <v>999</v>
      </c>
      <c r="AH1046" t="s">
        <v>2388</v>
      </c>
      <c r="AJ1046">
        <v>999</v>
      </c>
      <c r="AK1046">
        <v>999</v>
      </c>
      <c r="AL1046" t="s">
        <v>2617</v>
      </c>
      <c r="AT1046" t="s">
        <v>2618</v>
      </c>
    </row>
    <row r="1047" spans="2:47" ht="15">
      <c r="B1047" t="s">
        <v>78</v>
      </c>
      <c r="C1047">
        <v>17266</v>
      </c>
      <c r="D1047">
        <v>16324</v>
      </c>
      <c r="E1047" t="s">
        <v>1180</v>
      </c>
      <c r="F1047">
        <v>12190</v>
      </c>
      <c r="G1047" t="s">
        <v>2619</v>
      </c>
      <c r="I1047">
        <v>999</v>
      </c>
      <c r="J1047" t="s">
        <v>779</v>
      </c>
      <c r="L1047">
        <v>2017</v>
      </c>
      <c r="M1047">
        <v>16</v>
      </c>
      <c r="O1047" t="s">
        <v>1647</v>
      </c>
      <c r="R1047">
        <v>1.1200000000000001</v>
      </c>
      <c r="S1047" t="s">
        <v>1752</v>
      </c>
      <c r="T1047" t="s">
        <v>2615</v>
      </c>
      <c r="W1047">
        <v>0.87</v>
      </c>
      <c r="Y1047">
        <v>4</v>
      </c>
      <c r="Z1047">
        <v>999</v>
      </c>
      <c r="AB1047">
        <v>999</v>
      </c>
      <c r="AH1047" t="s">
        <v>2388</v>
      </c>
      <c r="AJ1047">
        <v>999</v>
      </c>
      <c r="AK1047">
        <v>999</v>
      </c>
      <c r="AL1047" t="s">
        <v>2617</v>
      </c>
      <c r="AT1047" t="s">
        <v>2618</v>
      </c>
    </row>
    <row r="1048" spans="2:47" ht="15">
      <c r="B1048" t="s">
        <v>78</v>
      </c>
      <c r="C1048">
        <v>17266</v>
      </c>
      <c r="D1048">
        <v>16324</v>
      </c>
      <c r="E1048" t="s">
        <v>1180</v>
      </c>
      <c r="F1048">
        <v>12191</v>
      </c>
      <c r="G1048" t="s">
        <v>2619</v>
      </c>
      <c r="I1048">
        <v>999</v>
      </c>
      <c r="J1048" t="s">
        <v>779</v>
      </c>
      <c r="L1048">
        <v>2017</v>
      </c>
      <c r="M1048">
        <v>16</v>
      </c>
      <c r="O1048" t="s">
        <v>1672</v>
      </c>
      <c r="R1048">
        <v>59.69</v>
      </c>
      <c r="S1048" t="s">
        <v>1752</v>
      </c>
      <c r="T1048" t="s">
        <v>2615</v>
      </c>
      <c r="W1048">
        <v>32.630000000000003</v>
      </c>
      <c r="Y1048">
        <v>4</v>
      </c>
      <c r="Z1048">
        <v>500</v>
      </c>
      <c r="AB1048">
        <v>999</v>
      </c>
      <c r="AH1048" t="s">
        <v>2388</v>
      </c>
      <c r="AJ1048">
        <v>999</v>
      </c>
      <c r="AK1048">
        <v>999</v>
      </c>
      <c r="AL1048" t="s">
        <v>2617</v>
      </c>
      <c r="AT1048" t="s">
        <v>2618</v>
      </c>
    </row>
    <row r="1049" spans="2:47" ht="15">
      <c r="B1049" t="s">
        <v>78</v>
      </c>
      <c r="C1049">
        <v>17078</v>
      </c>
      <c r="D1049">
        <v>16328</v>
      </c>
      <c r="E1049" t="s">
        <v>731</v>
      </c>
      <c r="F1049">
        <v>11348</v>
      </c>
      <c r="I1049" t="s">
        <v>2620</v>
      </c>
      <c r="J1049" t="s">
        <v>1826</v>
      </c>
      <c r="L1049">
        <v>999</v>
      </c>
      <c r="M1049" t="s">
        <v>808</v>
      </c>
      <c r="O1049" t="s">
        <v>2621</v>
      </c>
      <c r="R1049" s="6">
        <v>8.4700000000000006</v>
      </c>
      <c r="S1049" t="s">
        <v>1625</v>
      </c>
      <c r="T1049" t="s">
        <v>1915</v>
      </c>
      <c r="U1049">
        <v>999</v>
      </c>
      <c r="V1049">
        <v>999</v>
      </c>
      <c r="W1049">
        <v>999</v>
      </c>
      <c r="X1049">
        <v>999</v>
      </c>
      <c r="Y1049">
        <v>4</v>
      </c>
      <c r="Z1049">
        <v>1349</v>
      </c>
      <c r="AB1049">
        <v>999</v>
      </c>
      <c r="AC1049">
        <v>999</v>
      </c>
      <c r="AD1049">
        <v>999</v>
      </c>
      <c r="AE1049">
        <v>999</v>
      </c>
      <c r="AF1049">
        <v>999</v>
      </c>
      <c r="AG1049">
        <v>999</v>
      </c>
      <c r="AH1049" t="s">
        <v>1711</v>
      </c>
      <c r="AJ1049" t="s">
        <v>2622</v>
      </c>
      <c r="AK1049">
        <v>15</v>
      </c>
      <c r="AL1049" t="s">
        <v>2623</v>
      </c>
      <c r="AM1049">
        <v>999</v>
      </c>
      <c r="AN1049">
        <v>999</v>
      </c>
      <c r="AO1049">
        <v>999</v>
      </c>
      <c r="AP1049">
        <v>999</v>
      </c>
      <c r="AQ1049">
        <v>999</v>
      </c>
      <c r="AU1049" t="s">
        <v>2624</v>
      </c>
    </row>
    <row r="1050" spans="2:47" ht="15">
      <c r="B1050" t="s">
        <v>78</v>
      </c>
      <c r="C1050">
        <v>17078</v>
      </c>
      <c r="D1050">
        <v>16328</v>
      </c>
      <c r="E1050" t="s">
        <v>731</v>
      </c>
      <c r="F1050">
        <v>11349</v>
      </c>
      <c r="I1050" t="s">
        <v>2620</v>
      </c>
      <c r="J1050" t="s">
        <v>1826</v>
      </c>
      <c r="L1050">
        <v>999</v>
      </c>
      <c r="M1050" t="s">
        <v>813</v>
      </c>
      <c r="O1050" t="s">
        <v>2621</v>
      </c>
      <c r="R1050" s="6">
        <v>8.4700000000000006</v>
      </c>
      <c r="S1050" t="s">
        <v>1625</v>
      </c>
      <c r="T1050" t="s">
        <v>1915</v>
      </c>
      <c r="U1050">
        <v>999</v>
      </c>
      <c r="V1050">
        <v>999</v>
      </c>
      <c r="W1050">
        <v>999</v>
      </c>
      <c r="X1050">
        <v>999</v>
      </c>
      <c r="Y1050">
        <v>4</v>
      </c>
      <c r="Z1050">
        <v>307</v>
      </c>
      <c r="AB1050">
        <v>999</v>
      </c>
      <c r="AC1050">
        <v>999</v>
      </c>
      <c r="AD1050">
        <v>999</v>
      </c>
      <c r="AE1050">
        <v>999</v>
      </c>
      <c r="AF1050">
        <v>999</v>
      </c>
      <c r="AG1050">
        <v>999</v>
      </c>
      <c r="AH1050" t="s">
        <v>1711</v>
      </c>
      <c r="AJ1050" t="s">
        <v>2622</v>
      </c>
      <c r="AK1050">
        <v>15</v>
      </c>
      <c r="AL1050" t="s">
        <v>2623</v>
      </c>
      <c r="AM1050">
        <v>999</v>
      </c>
      <c r="AN1050">
        <v>999</v>
      </c>
      <c r="AO1050">
        <v>999</v>
      </c>
      <c r="AP1050">
        <v>999</v>
      </c>
      <c r="AQ1050">
        <v>999</v>
      </c>
      <c r="AU1050" t="s">
        <v>2624</v>
      </c>
    </row>
    <row r="1051" spans="2:47" ht="15">
      <c r="B1051" t="s">
        <v>78</v>
      </c>
      <c r="C1051">
        <v>17078</v>
      </c>
      <c r="D1051">
        <v>16328</v>
      </c>
      <c r="E1051" t="s">
        <v>731</v>
      </c>
      <c r="F1051">
        <v>11350</v>
      </c>
      <c r="I1051" t="s">
        <v>2620</v>
      </c>
      <c r="J1051" t="s">
        <v>1826</v>
      </c>
      <c r="L1051">
        <v>999</v>
      </c>
      <c r="M1051" t="s">
        <v>2625</v>
      </c>
      <c r="O1051" t="s">
        <v>2621</v>
      </c>
      <c r="R1051" s="6">
        <v>16.95</v>
      </c>
      <c r="S1051" t="s">
        <v>1625</v>
      </c>
      <c r="T1051" t="s">
        <v>1915</v>
      </c>
      <c r="U1051">
        <v>999</v>
      </c>
      <c r="V1051">
        <v>999</v>
      </c>
      <c r="W1051">
        <v>999</v>
      </c>
      <c r="X1051">
        <v>999</v>
      </c>
      <c r="Y1051">
        <v>4</v>
      </c>
      <c r="Z1051">
        <v>55.6</v>
      </c>
      <c r="AB1051">
        <v>999</v>
      </c>
      <c r="AC1051">
        <v>999</v>
      </c>
      <c r="AD1051">
        <v>999</v>
      </c>
      <c r="AE1051">
        <v>999</v>
      </c>
      <c r="AF1051">
        <v>999</v>
      </c>
      <c r="AG1051">
        <v>999</v>
      </c>
      <c r="AH1051" t="s">
        <v>1711</v>
      </c>
      <c r="AJ1051" t="s">
        <v>2622</v>
      </c>
      <c r="AK1051">
        <v>15</v>
      </c>
      <c r="AL1051" t="s">
        <v>2623</v>
      </c>
      <c r="AM1051">
        <v>999</v>
      </c>
      <c r="AN1051">
        <v>999</v>
      </c>
      <c r="AO1051">
        <v>999</v>
      </c>
      <c r="AP1051">
        <v>999</v>
      </c>
      <c r="AQ1051">
        <v>999</v>
      </c>
      <c r="AU1051" t="s">
        <v>2624</v>
      </c>
    </row>
    <row r="1052" spans="2:47" ht="15">
      <c r="B1052" t="s">
        <v>78</v>
      </c>
      <c r="C1052">
        <v>17078</v>
      </c>
      <c r="D1052">
        <v>16328</v>
      </c>
      <c r="E1052" t="s">
        <v>731</v>
      </c>
      <c r="F1052">
        <v>11348</v>
      </c>
      <c r="I1052" t="s">
        <v>2620</v>
      </c>
      <c r="J1052" t="s">
        <v>1826</v>
      </c>
      <c r="L1052">
        <v>999</v>
      </c>
      <c r="M1052" t="s">
        <v>808</v>
      </c>
      <c r="O1052" t="s">
        <v>2626</v>
      </c>
      <c r="R1052" s="6">
        <v>16.95</v>
      </c>
      <c r="S1052" t="s">
        <v>1625</v>
      </c>
      <c r="T1052" t="s">
        <v>1915</v>
      </c>
      <c r="U1052">
        <v>999</v>
      </c>
      <c r="V1052">
        <v>999</v>
      </c>
      <c r="W1052">
        <v>999</v>
      </c>
      <c r="X1052">
        <v>999</v>
      </c>
      <c r="Y1052">
        <v>4</v>
      </c>
      <c r="Z1052">
        <v>1349</v>
      </c>
      <c r="AB1052" t="s">
        <v>1627</v>
      </c>
      <c r="AC1052">
        <v>5</v>
      </c>
      <c r="AD1052">
        <v>999</v>
      </c>
      <c r="AE1052">
        <v>999</v>
      </c>
      <c r="AF1052">
        <v>999</v>
      </c>
      <c r="AG1052">
        <v>999</v>
      </c>
      <c r="AH1052" t="s">
        <v>1711</v>
      </c>
      <c r="AJ1052" t="s">
        <v>2622</v>
      </c>
      <c r="AK1052">
        <v>15</v>
      </c>
      <c r="AL1052" t="s">
        <v>2623</v>
      </c>
      <c r="AM1052">
        <v>999</v>
      </c>
      <c r="AN1052">
        <v>999</v>
      </c>
      <c r="AO1052">
        <v>999</v>
      </c>
      <c r="AP1052">
        <v>999</v>
      </c>
      <c r="AQ1052">
        <v>999</v>
      </c>
    </row>
    <row r="1053" spans="2:47" ht="15">
      <c r="B1053" t="s">
        <v>78</v>
      </c>
      <c r="C1053">
        <v>17078</v>
      </c>
      <c r="D1053">
        <v>16328</v>
      </c>
      <c r="E1053" t="s">
        <v>731</v>
      </c>
      <c r="F1053">
        <v>11349</v>
      </c>
      <c r="I1053" t="s">
        <v>2620</v>
      </c>
      <c r="J1053" t="s">
        <v>1826</v>
      </c>
      <c r="L1053">
        <v>999</v>
      </c>
      <c r="M1053" t="s">
        <v>813</v>
      </c>
      <c r="O1053" t="s">
        <v>2626</v>
      </c>
      <c r="R1053" s="6">
        <v>42.37</v>
      </c>
      <c r="S1053" t="s">
        <v>1625</v>
      </c>
      <c r="T1053" t="s">
        <v>1915</v>
      </c>
      <c r="U1053">
        <v>999</v>
      </c>
      <c r="V1053">
        <v>999</v>
      </c>
      <c r="W1053">
        <v>999</v>
      </c>
      <c r="X1053">
        <v>999</v>
      </c>
      <c r="Y1053">
        <v>4</v>
      </c>
      <c r="Z1053">
        <v>307</v>
      </c>
      <c r="AB1053" t="s">
        <v>1627</v>
      </c>
      <c r="AC1053">
        <v>6</v>
      </c>
      <c r="AD1053">
        <v>999</v>
      </c>
      <c r="AE1053">
        <v>999</v>
      </c>
      <c r="AF1053">
        <v>999</v>
      </c>
      <c r="AG1053">
        <v>999</v>
      </c>
      <c r="AH1053" t="s">
        <v>1711</v>
      </c>
      <c r="AJ1053" t="s">
        <v>2622</v>
      </c>
      <c r="AK1053">
        <v>15</v>
      </c>
      <c r="AL1053" t="s">
        <v>2623</v>
      </c>
      <c r="AM1053">
        <v>999</v>
      </c>
      <c r="AN1053">
        <v>999</v>
      </c>
      <c r="AO1053">
        <v>999</v>
      </c>
      <c r="AP1053">
        <v>999</v>
      </c>
      <c r="AQ1053">
        <v>999</v>
      </c>
    </row>
    <row r="1054" spans="2:47" ht="15">
      <c r="B1054" t="s">
        <v>78</v>
      </c>
      <c r="C1054">
        <v>17078</v>
      </c>
      <c r="D1054">
        <v>16328</v>
      </c>
      <c r="E1054" t="s">
        <v>731</v>
      </c>
      <c r="F1054">
        <v>11350</v>
      </c>
      <c r="I1054" t="s">
        <v>2620</v>
      </c>
      <c r="J1054" t="s">
        <v>1826</v>
      </c>
      <c r="L1054">
        <v>999</v>
      </c>
      <c r="M1054" t="s">
        <v>2625</v>
      </c>
      <c r="O1054" t="s">
        <v>2626</v>
      </c>
      <c r="R1054" s="6">
        <v>52.97</v>
      </c>
      <c r="S1054" t="s">
        <v>1625</v>
      </c>
      <c r="T1054" t="s">
        <v>1915</v>
      </c>
      <c r="U1054">
        <v>999</v>
      </c>
      <c r="V1054">
        <v>999</v>
      </c>
      <c r="W1054">
        <v>999</v>
      </c>
      <c r="X1054">
        <v>999</v>
      </c>
      <c r="Y1054">
        <v>4</v>
      </c>
      <c r="Z1054">
        <v>55.6</v>
      </c>
      <c r="AB1054" t="s">
        <v>1627</v>
      </c>
      <c r="AC1054">
        <v>7</v>
      </c>
      <c r="AD1054">
        <v>999</v>
      </c>
      <c r="AE1054">
        <v>999</v>
      </c>
      <c r="AF1054">
        <v>999</v>
      </c>
      <c r="AG1054">
        <v>999</v>
      </c>
      <c r="AH1054" t="s">
        <v>1711</v>
      </c>
      <c r="AJ1054" t="s">
        <v>2622</v>
      </c>
      <c r="AK1054">
        <v>15</v>
      </c>
      <c r="AL1054" t="s">
        <v>2623</v>
      </c>
      <c r="AM1054">
        <v>999</v>
      </c>
      <c r="AN1054">
        <v>999</v>
      </c>
      <c r="AO1054">
        <v>999</v>
      </c>
      <c r="AP1054">
        <v>999</v>
      </c>
      <c r="AQ1054">
        <v>999</v>
      </c>
    </row>
    <row r="1055" spans="2:47" ht="15">
      <c r="B1055" t="s">
        <v>78</v>
      </c>
      <c r="C1055">
        <v>17078</v>
      </c>
      <c r="D1055">
        <v>16328</v>
      </c>
      <c r="E1055" t="s">
        <v>731</v>
      </c>
      <c r="F1055">
        <v>11351</v>
      </c>
      <c r="I1055" t="s">
        <v>2620</v>
      </c>
      <c r="J1055" t="s">
        <v>2627</v>
      </c>
      <c r="L1055">
        <v>999</v>
      </c>
      <c r="M1055" t="s">
        <v>2628</v>
      </c>
      <c r="O1055" t="s">
        <v>2621</v>
      </c>
      <c r="R1055" s="6">
        <v>21.19</v>
      </c>
      <c r="S1055" t="s">
        <v>1625</v>
      </c>
      <c r="T1055" t="s">
        <v>1915</v>
      </c>
      <c r="U1055">
        <v>999</v>
      </c>
      <c r="V1055">
        <v>999</v>
      </c>
      <c r="W1055">
        <v>999</v>
      </c>
      <c r="X1055">
        <v>999</v>
      </c>
      <c r="Y1055">
        <v>4</v>
      </c>
      <c r="Z1055">
        <v>563</v>
      </c>
      <c r="AB1055">
        <v>999</v>
      </c>
      <c r="AC1055">
        <v>999</v>
      </c>
      <c r="AD1055">
        <v>999</v>
      </c>
      <c r="AE1055">
        <v>999</v>
      </c>
      <c r="AF1055">
        <v>999</v>
      </c>
      <c r="AG1055">
        <v>999</v>
      </c>
      <c r="AH1055" t="s">
        <v>1711</v>
      </c>
      <c r="AJ1055" t="s">
        <v>2622</v>
      </c>
      <c r="AK1055">
        <v>15</v>
      </c>
      <c r="AL1055" t="s">
        <v>2623</v>
      </c>
      <c r="AM1055">
        <v>999</v>
      </c>
      <c r="AN1055">
        <v>999</v>
      </c>
      <c r="AO1055">
        <v>999</v>
      </c>
      <c r="AP1055">
        <v>999</v>
      </c>
      <c r="AQ1055">
        <v>999</v>
      </c>
      <c r="AU1055" t="s">
        <v>2624</v>
      </c>
    </row>
    <row r="1056" spans="2:47" ht="15">
      <c r="B1056" t="s">
        <v>78</v>
      </c>
      <c r="C1056">
        <v>17078</v>
      </c>
      <c r="D1056">
        <v>16328</v>
      </c>
      <c r="E1056" t="s">
        <v>731</v>
      </c>
      <c r="F1056">
        <v>11351</v>
      </c>
      <c r="I1056" t="s">
        <v>2620</v>
      </c>
      <c r="J1056" t="s">
        <v>2627</v>
      </c>
      <c r="L1056">
        <v>999</v>
      </c>
      <c r="M1056" t="s">
        <v>2628</v>
      </c>
      <c r="O1056" t="s">
        <v>2626</v>
      </c>
      <c r="R1056" s="6">
        <v>74.150000000000006</v>
      </c>
      <c r="S1056" t="s">
        <v>1625</v>
      </c>
      <c r="T1056" t="s">
        <v>1915</v>
      </c>
      <c r="U1056">
        <v>999</v>
      </c>
      <c r="V1056">
        <v>999</v>
      </c>
      <c r="W1056">
        <v>999</v>
      </c>
      <c r="X1056">
        <v>999</v>
      </c>
      <c r="Y1056">
        <v>4</v>
      </c>
      <c r="Z1056">
        <v>563</v>
      </c>
      <c r="AB1056" t="s">
        <v>1627</v>
      </c>
      <c r="AC1056">
        <v>8</v>
      </c>
      <c r="AD1056">
        <v>999</v>
      </c>
      <c r="AE1056">
        <v>999</v>
      </c>
      <c r="AF1056">
        <v>999</v>
      </c>
      <c r="AG1056">
        <v>999</v>
      </c>
      <c r="AH1056" t="s">
        <v>1711</v>
      </c>
      <c r="AJ1056" t="s">
        <v>2622</v>
      </c>
      <c r="AK1056">
        <v>15</v>
      </c>
      <c r="AL1056" t="s">
        <v>2623</v>
      </c>
      <c r="AM1056">
        <v>999</v>
      </c>
      <c r="AN1056">
        <v>999</v>
      </c>
      <c r="AO1056">
        <v>999</v>
      </c>
      <c r="AP1056">
        <v>999</v>
      </c>
      <c r="AQ1056">
        <v>999</v>
      </c>
    </row>
    <row r="1057" spans="2:43" ht="15">
      <c r="B1057" t="s">
        <v>78</v>
      </c>
      <c r="C1057">
        <v>17051</v>
      </c>
      <c r="D1057">
        <v>16329</v>
      </c>
      <c r="E1057" t="s">
        <v>856</v>
      </c>
      <c r="F1057">
        <v>11203</v>
      </c>
      <c r="I1057">
        <v>999</v>
      </c>
      <c r="J1057" t="s">
        <v>2629</v>
      </c>
      <c r="L1057" t="s">
        <v>2630</v>
      </c>
      <c r="M1057">
        <v>999</v>
      </c>
      <c r="O1057" t="s">
        <v>1611</v>
      </c>
      <c r="R1057">
        <v>39.1</v>
      </c>
      <c r="S1057" t="s">
        <v>1625</v>
      </c>
      <c r="T1057" t="s">
        <v>2631</v>
      </c>
      <c r="U1057" s="6">
        <v>999</v>
      </c>
      <c r="V1057" s="6">
        <v>999</v>
      </c>
      <c r="W1057" s="6">
        <v>999</v>
      </c>
      <c r="X1057" s="6">
        <v>999</v>
      </c>
      <c r="Y1057">
        <v>1</v>
      </c>
      <c r="Z1057">
        <v>143</v>
      </c>
      <c r="AB1057" t="s">
        <v>1627</v>
      </c>
      <c r="AC1057">
        <v>5</v>
      </c>
      <c r="AD1057">
        <v>999</v>
      </c>
      <c r="AE1057">
        <v>999</v>
      </c>
      <c r="AF1057">
        <v>999</v>
      </c>
      <c r="AG1057">
        <v>999</v>
      </c>
      <c r="AH1057">
        <v>999</v>
      </c>
      <c r="AJ1057">
        <v>999</v>
      </c>
      <c r="AK1057">
        <v>16</v>
      </c>
      <c r="AL1057" t="s">
        <v>710</v>
      </c>
      <c r="AM1057">
        <v>999</v>
      </c>
      <c r="AN1057">
        <v>999</v>
      </c>
      <c r="AO1057">
        <v>999</v>
      </c>
      <c r="AP1057">
        <v>999</v>
      </c>
      <c r="AQ1057">
        <v>999</v>
      </c>
    </row>
    <row r="1058" spans="2:43" ht="15">
      <c r="B1058" t="s">
        <v>78</v>
      </c>
      <c r="C1058">
        <v>17051</v>
      </c>
      <c r="D1058">
        <v>16329</v>
      </c>
      <c r="E1058" t="s">
        <v>856</v>
      </c>
      <c r="F1058">
        <v>11204</v>
      </c>
      <c r="I1058" t="s">
        <v>1932</v>
      </c>
      <c r="J1058" t="s">
        <v>2629</v>
      </c>
      <c r="L1058" t="s">
        <v>2630</v>
      </c>
      <c r="M1058">
        <v>999</v>
      </c>
      <c r="O1058" t="s">
        <v>1611</v>
      </c>
      <c r="R1058">
        <v>74.900000000000006</v>
      </c>
      <c r="S1058" t="s">
        <v>1625</v>
      </c>
      <c r="T1058" t="s">
        <v>2631</v>
      </c>
      <c r="U1058" s="6">
        <v>999</v>
      </c>
      <c r="V1058" s="6">
        <v>999</v>
      </c>
      <c r="W1058" s="6">
        <v>999</v>
      </c>
      <c r="X1058" s="6">
        <v>999</v>
      </c>
      <c r="Y1058">
        <v>1</v>
      </c>
      <c r="Z1058">
        <v>367</v>
      </c>
      <c r="AB1058" t="s">
        <v>1627</v>
      </c>
      <c r="AC1058">
        <v>5</v>
      </c>
      <c r="AD1058">
        <v>999</v>
      </c>
      <c r="AE1058">
        <v>999</v>
      </c>
      <c r="AF1058">
        <v>999</v>
      </c>
      <c r="AG1058">
        <v>999</v>
      </c>
      <c r="AH1058">
        <v>999</v>
      </c>
      <c r="AJ1058">
        <v>999</v>
      </c>
      <c r="AK1058">
        <v>22</v>
      </c>
      <c r="AL1058" t="s">
        <v>710</v>
      </c>
      <c r="AM1058">
        <v>999</v>
      </c>
      <c r="AN1058">
        <v>999</v>
      </c>
      <c r="AO1058">
        <v>999</v>
      </c>
      <c r="AP1058">
        <v>999</v>
      </c>
      <c r="AQ1058">
        <v>999</v>
      </c>
    </row>
    <row r="1059" spans="2:43" ht="15">
      <c r="B1059" t="s">
        <v>78</v>
      </c>
      <c r="C1059">
        <v>17051</v>
      </c>
      <c r="D1059">
        <v>16329</v>
      </c>
      <c r="E1059" t="s">
        <v>856</v>
      </c>
      <c r="F1059">
        <v>11205</v>
      </c>
      <c r="I1059" t="s">
        <v>2201</v>
      </c>
      <c r="J1059" t="s">
        <v>2629</v>
      </c>
      <c r="L1059" t="s">
        <v>2630</v>
      </c>
      <c r="M1059">
        <v>999</v>
      </c>
      <c r="O1059" t="s">
        <v>1611</v>
      </c>
      <c r="R1059">
        <v>50.1</v>
      </c>
      <c r="S1059" t="s">
        <v>1625</v>
      </c>
      <c r="T1059" t="s">
        <v>2631</v>
      </c>
      <c r="U1059" s="6">
        <v>999</v>
      </c>
      <c r="V1059" s="6">
        <v>999</v>
      </c>
      <c r="W1059" s="6">
        <v>999</v>
      </c>
      <c r="X1059" s="6">
        <v>999</v>
      </c>
      <c r="Y1059">
        <v>1</v>
      </c>
      <c r="Z1059">
        <v>494</v>
      </c>
      <c r="AB1059" t="s">
        <v>1627</v>
      </c>
      <c r="AC1059">
        <v>5</v>
      </c>
      <c r="AD1059">
        <v>999</v>
      </c>
      <c r="AE1059">
        <v>999</v>
      </c>
      <c r="AF1059">
        <v>999</v>
      </c>
      <c r="AG1059">
        <v>999</v>
      </c>
      <c r="AH1059">
        <v>999</v>
      </c>
      <c r="AJ1059">
        <v>999</v>
      </c>
      <c r="AK1059">
        <v>17</v>
      </c>
      <c r="AL1059" t="s">
        <v>710</v>
      </c>
      <c r="AM1059">
        <v>999</v>
      </c>
      <c r="AN1059">
        <v>999</v>
      </c>
      <c r="AO1059">
        <v>999</v>
      </c>
      <c r="AP1059">
        <v>999</v>
      </c>
      <c r="AQ1059">
        <v>999</v>
      </c>
    </row>
    <row r="1060" spans="2:43" ht="15">
      <c r="B1060" t="s">
        <v>78</v>
      </c>
      <c r="C1060">
        <v>17051</v>
      </c>
      <c r="D1060">
        <v>16329</v>
      </c>
      <c r="E1060" t="s">
        <v>856</v>
      </c>
      <c r="F1060">
        <v>11206</v>
      </c>
      <c r="I1060" t="s">
        <v>1932</v>
      </c>
      <c r="J1060" t="s">
        <v>2629</v>
      </c>
      <c r="L1060" t="s">
        <v>2630</v>
      </c>
      <c r="M1060">
        <v>999</v>
      </c>
      <c r="O1060" t="s">
        <v>1611</v>
      </c>
      <c r="R1060">
        <v>27.4</v>
      </c>
      <c r="S1060" t="s">
        <v>1625</v>
      </c>
      <c r="T1060" t="s">
        <v>2631</v>
      </c>
      <c r="U1060" s="6">
        <v>999</v>
      </c>
      <c r="V1060" s="6">
        <v>999</v>
      </c>
      <c r="W1060" s="6">
        <v>999</v>
      </c>
      <c r="X1060" s="6">
        <v>999</v>
      </c>
      <c r="Y1060">
        <v>1</v>
      </c>
      <c r="Z1060">
        <v>298</v>
      </c>
      <c r="AB1060" t="s">
        <v>1627</v>
      </c>
      <c r="AC1060">
        <v>5</v>
      </c>
      <c r="AD1060">
        <v>999</v>
      </c>
      <c r="AE1060">
        <v>999</v>
      </c>
      <c r="AF1060">
        <v>999</v>
      </c>
      <c r="AG1060">
        <v>999</v>
      </c>
      <c r="AH1060">
        <v>999</v>
      </c>
      <c r="AJ1060">
        <v>999</v>
      </c>
      <c r="AK1060">
        <v>20</v>
      </c>
      <c r="AL1060" t="s">
        <v>710</v>
      </c>
      <c r="AM1060">
        <v>999</v>
      </c>
      <c r="AN1060">
        <v>999</v>
      </c>
      <c r="AO1060">
        <v>999</v>
      </c>
      <c r="AP1060">
        <v>999</v>
      </c>
      <c r="AQ1060">
        <v>999</v>
      </c>
    </row>
    <row r="1061" spans="2:43" ht="15">
      <c r="B1061" t="s">
        <v>78</v>
      </c>
      <c r="C1061">
        <v>17051</v>
      </c>
      <c r="D1061">
        <v>16329</v>
      </c>
      <c r="E1061" t="s">
        <v>856</v>
      </c>
      <c r="F1061">
        <v>11207</v>
      </c>
      <c r="I1061" t="s">
        <v>2201</v>
      </c>
      <c r="J1061" t="s">
        <v>2629</v>
      </c>
      <c r="L1061" t="s">
        <v>2630</v>
      </c>
      <c r="M1061">
        <v>999</v>
      </c>
      <c r="O1061" t="s">
        <v>1611</v>
      </c>
      <c r="R1061">
        <v>10</v>
      </c>
      <c r="S1061" t="s">
        <v>1625</v>
      </c>
      <c r="T1061" t="s">
        <v>2631</v>
      </c>
      <c r="U1061" s="6">
        <v>999</v>
      </c>
      <c r="V1061" s="6">
        <v>999</v>
      </c>
      <c r="W1061" s="6">
        <v>999</v>
      </c>
      <c r="X1061" s="6">
        <v>999</v>
      </c>
      <c r="Y1061">
        <v>1</v>
      </c>
      <c r="Z1061">
        <v>84</v>
      </c>
      <c r="AB1061" t="s">
        <v>1627</v>
      </c>
      <c r="AC1061">
        <v>5</v>
      </c>
      <c r="AD1061">
        <v>999</v>
      </c>
      <c r="AE1061">
        <v>999</v>
      </c>
      <c r="AF1061">
        <v>999</v>
      </c>
      <c r="AG1061">
        <v>999</v>
      </c>
      <c r="AH1061">
        <v>999</v>
      </c>
      <c r="AJ1061">
        <v>999</v>
      </c>
      <c r="AK1061">
        <v>5</v>
      </c>
      <c r="AL1061" t="s">
        <v>710</v>
      </c>
      <c r="AM1061">
        <v>999</v>
      </c>
      <c r="AN1061">
        <v>999</v>
      </c>
      <c r="AO1061">
        <v>999</v>
      </c>
      <c r="AP1061">
        <v>999</v>
      </c>
      <c r="AQ1061">
        <v>999</v>
      </c>
    </row>
    <row r="1062" spans="2:43" ht="15">
      <c r="B1062" t="s">
        <v>78</v>
      </c>
      <c r="C1062">
        <v>17051</v>
      </c>
      <c r="D1062">
        <v>16329</v>
      </c>
      <c r="E1062" t="s">
        <v>856</v>
      </c>
      <c r="F1062">
        <v>11208</v>
      </c>
      <c r="I1062" t="s">
        <v>1973</v>
      </c>
      <c r="J1062" t="s">
        <v>2629</v>
      </c>
      <c r="L1062" t="s">
        <v>2630</v>
      </c>
      <c r="M1062">
        <v>999</v>
      </c>
      <c r="O1062" t="s">
        <v>1611</v>
      </c>
      <c r="R1062">
        <v>128.30000000000001</v>
      </c>
      <c r="S1062" t="s">
        <v>1625</v>
      </c>
      <c r="T1062" t="s">
        <v>2631</v>
      </c>
      <c r="U1062" s="6">
        <v>999</v>
      </c>
      <c r="V1062" s="6">
        <v>999</v>
      </c>
      <c r="W1062" s="6">
        <v>999</v>
      </c>
      <c r="X1062" s="6">
        <v>999</v>
      </c>
      <c r="Y1062">
        <v>1</v>
      </c>
      <c r="Z1062">
        <v>98</v>
      </c>
      <c r="AB1062" t="s">
        <v>1627</v>
      </c>
      <c r="AC1062">
        <v>5</v>
      </c>
      <c r="AD1062">
        <v>999</v>
      </c>
      <c r="AE1062">
        <v>999</v>
      </c>
      <c r="AF1062">
        <v>999</v>
      </c>
      <c r="AG1062">
        <v>999</v>
      </c>
      <c r="AH1062">
        <v>999</v>
      </c>
      <c r="AJ1062">
        <v>999</v>
      </c>
      <c r="AK1062">
        <v>20</v>
      </c>
      <c r="AL1062" t="s">
        <v>710</v>
      </c>
      <c r="AM1062">
        <v>999</v>
      </c>
      <c r="AN1062">
        <v>999</v>
      </c>
      <c r="AO1062">
        <v>999</v>
      </c>
      <c r="AP1062">
        <v>999</v>
      </c>
      <c r="AQ1062">
        <v>999</v>
      </c>
    </row>
    <row r="1063" spans="2:43" ht="15">
      <c r="B1063" t="s">
        <v>78</v>
      </c>
      <c r="C1063">
        <v>17051</v>
      </c>
      <c r="D1063">
        <v>16329</v>
      </c>
      <c r="E1063" t="s">
        <v>856</v>
      </c>
      <c r="F1063">
        <v>11209</v>
      </c>
      <c r="I1063" t="s">
        <v>1932</v>
      </c>
      <c r="J1063" t="s">
        <v>2629</v>
      </c>
      <c r="L1063" t="s">
        <v>2630</v>
      </c>
      <c r="M1063">
        <v>999</v>
      </c>
      <c r="O1063" t="s">
        <v>1611</v>
      </c>
      <c r="R1063">
        <v>44.5</v>
      </c>
      <c r="S1063" t="s">
        <v>1625</v>
      </c>
      <c r="T1063" t="s">
        <v>2631</v>
      </c>
      <c r="U1063" s="6">
        <v>999</v>
      </c>
      <c r="V1063" s="6">
        <v>999</v>
      </c>
      <c r="W1063" s="6">
        <v>999</v>
      </c>
      <c r="X1063" s="6">
        <v>999</v>
      </c>
      <c r="Y1063">
        <v>1</v>
      </c>
      <c r="Z1063">
        <v>263</v>
      </c>
      <c r="AB1063" t="s">
        <v>1627</v>
      </c>
      <c r="AC1063">
        <v>5</v>
      </c>
      <c r="AD1063">
        <v>999</v>
      </c>
      <c r="AE1063">
        <v>999</v>
      </c>
      <c r="AF1063">
        <v>999</v>
      </c>
      <c r="AG1063">
        <v>999</v>
      </c>
      <c r="AH1063">
        <v>999</v>
      </c>
      <c r="AJ1063">
        <v>999</v>
      </c>
      <c r="AK1063">
        <v>25</v>
      </c>
      <c r="AL1063" t="s">
        <v>710</v>
      </c>
      <c r="AM1063">
        <v>999</v>
      </c>
      <c r="AN1063">
        <v>999</v>
      </c>
      <c r="AO1063">
        <v>999</v>
      </c>
      <c r="AP1063">
        <v>999</v>
      </c>
      <c r="AQ1063">
        <v>999</v>
      </c>
    </row>
    <row r="1064" spans="2:43" ht="15">
      <c r="B1064" t="s">
        <v>78</v>
      </c>
      <c r="C1064">
        <v>17051</v>
      </c>
      <c r="D1064">
        <v>16329</v>
      </c>
      <c r="E1064" t="s">
        <v>856</v>
      </c>
      <c r="F1064">
        <v>11210</v>
      </c>
      <c r="I1064" t="s">
        <v>1932</v>
      </c>
      <c r="J1064" t="s">
        <v>2632</v>
      </c>
      <c r="L1064" t="s">
        <v>2630</v>
      </c>
      <c r="M1064">
        <v>999</v>
      </c>
      <c r="O1064" t="s">
        <v>1611</v>
      </c>
      <c r="R1064">
        <v>92.6</v>
      </c>
      <c r="S1064" t="s">
        <v>1625</v>
      </c>
      <c r="T1064" t="s">
        <v>2631</v>
      </c>
      <c r="U1064" s="6">
        <v>999</v>
      </c>
      <c r="V1064" s="6">
        <v>999</v>
      </c>
      <c r="W1064" s="6">
        <v>999</v>
      </c>
      <c r="X1064" s="6">
        <v>999</v>
      </c>
      <c r="Y1064">
        <v>1</v>
      </c>
      <c r="Z1064">
        <v>417</v>
      </c>
      <c r="AB1064" t="s">
        <v>1627</v>
      </c>
      <c r="AC1064">
        <v>5</v>
      </c>
      <c r="AD1064">
        <v>999</v>
      </c>
      <c r="AE1064">
        <v>999</v>
      </c>
      <c r="AF1064">
        <v>999</v>
      </c>
      <c r="AG1064">
        <v>999</v>
      </c>
      <c r="AH1064">
        <v>999</v>
      </c>
      <c r="AJ1064">
        <v>999</v>
      </c>
      <c r="AK1064">
        <v>21</v>
      </c>
      <c r="AL1064" t="s">
        <v>710</v>
      </c>
      <c r="AM1064">
        <v>999</v>
      </c>
      <c r="AN1064">
        <v>999</v>
      </c>
      <c r="AO1064">
        <v>999</v>
      </c>
      <c r="AP1064">
        <v>999</v>
      </c>
      <c r="AQ1064">
        <v>999</v>
      </c>
    </row>
    <row r="1065" spans="2:43" ht="15">
      <c r="B1065" t="s">
        <v>78</v>
      </c>
      <c r="C1065">
        <v>17051</v>
      </c>
      <c r="D1065">
        <v>16329</v>
      </c>
      <c r="E1065" t="s">
        <v>856</v>
      </c>
      <c r="F1065">
        <v>11211</v>
      </c>
      <c r="I1065" t="s">
        <v>710</v>
      </c>
      <c r="J1065" t="s">
        <v>2632</v>
      </c>
      <c r="L1065" t="s">
        <v>2630</v>
      </c>
      <c r="M1065">
        <v>999</v>
      </c>
      <c r="O1065" t="s">
        <v>1611</v>
      </c>
      <c r="R1065">
        <v>60</v>
      </c>
      <c r="S1065" t="s">
        <v>1625</v>
      </c>
      <c r="T1065" t="s">
        <v>2631</v>
      </c>
      <c r="U1065" s="6">
        <v>999</v>
      </c>
      <c r="V1065" s="6">
        <v>999</v>
      </c>
      <c r="W1065" s="6">
        <v>999</v>
      </c>
      <c r="X1065" s="6">
        <v>999</v>
      </c>
      <c r="Y1065">
        <v>1</v>
      </c>
      <c r="Z1065">
        <v>635</v>
      </c>
      <c r="AB1065" t="s">
        <v>1627</v>
      </c>
      <c r="AC1065">
        <v>5</v>
      </c>
      <c r="AD1065">
        <v>999</v>
      </c>
      <c r="AE1065">
        <v>999</v>
      </c>
      <c r="AF1065">
        <v>999</v>
      </c>
      <c r="AG1065">
        <v>999</v>
      </c>
      <c r="AH1065">
        <v>999</v>
      </c>
      <c r="AJ1065">
        <v>999</v>
      </c>
      <c r="AK1065">
        <v>27</v>
      </c>
      <c r="AL1065" t="s">
        <v>710</v>
      </c>
      <c r="AM1065">
        <v>999</v>
      </c>
      <c r="AN1065">
        <v>999</v>
      </c>
      <c r="AO1065">
        <v>999</v>
      </c>
      <c r="AP1065">
        <v>999</v>
      </c>
      <c r="AQ1065">
        <v>999</v>
      </c>
    </row>
    <row r="1066" spans="2:43" ht="15">
      <c r="B1066" t="s">
        <v>78</v>
      </c>
      <c r="C1066">
        <v>17051</v>
      </c>
      <c r="D1066">
        <v>16329</v>
      </c>
      <c r="E1066" t="s">
        <v>856</v>
      </c>
      <c r="F1066">
        <v>11212</v>
      </c>
      <c r="I1066" t="s">
        <v>2201</v>
      </c>
      <c r="J1066" t="s">
        <v>2632</v>
      </c>
      <c r="L1066" t="s">
        <v>2630</v>
      </c>
      <c r="M1066">
        <v>999</v>
      </c>
      <c r="O1066" t="s">
        <v>1611</v>
      </c>
      <c r="R1066">
        <v>110.8</v>
      </c>
      <c r="S1066" t="s">
        <v>1625</v>
      </c>
      <c r="T1066" t="s">
        <v>2631</v>
      </c>
      <c r="U1066" s="6">
        <v>999</v>
      </c>
      <c r="V1066" s="6">
        <v>999</v>
      </c>
      <c r="W1066" s="6">
        <v>999</v>
      </c>
      <c r="X1066" s="6">
        <v>999</v>
      </c>
      <c r="Y1066">
        <v>1</v>
      </c>
      <c r="Z1066">
        <v>639</v>
      </c>
      <c r="AB1066" t="s">
        <v>1627</v>
      </c>
      <c r="AC1066">
        <v>5</v>
      </c>
      <c r="AD1066">
        <v>999</v>
      </c>
      <c r="AE1066">
        <v>999</v>
      </c>
      <c r="AF1066">
        <v>999</v>
      </c>
      <c r="AG1066">
        <v>999</v>
      </c>
      <c r="AH1066">
        <v>999</v>
      </c>
      <c r="AJ1066">
        <v>999</v>
      </c>
      <c r="AK1066">
        <v>31</v>
      </c>
      <c r="AL1066" t="s">
        <v>710</v>
      </c>
      <c r="AM1066">
        <v>999</v>
      </c>
      <c r="AN1066">
        <v>999</v>
      </c>
      <c r="AO1066">
        <v>999</v>
      </c>
      <c r="AP1066">
        <v>999</v>
      </c>
      <c r="AQ1066">
        <v>999</v>
      </c>
    </row>
    <row r="1067" spans="2:43" ht="15">
      <c r="B1067" t="s">
        <v>78</v>
      </c>
      <c r="C1067">
        <v>17051</v>
      </c>
      <c r="D1067">
        <v>16329</v>
      </c>
      <c r="E1067" t="s">
        <v>856</v>
      </c>
      <c r="F1067">
        <v>11213</v>
      </c>
      <c r="I1067">
        <v>999</v>
      </c>
      <c r="J1067" t="s">
        <v>2632</v>
      </c>
      <c r="L1067" t="s">
        <v>2630</v>
      </c>
      <c r="M1067">
        <v>999</v>
      </c>
      <c r="O1067" t="s">
        <v>1611</v>
      </c>
      <c r="R1067">
        <v>50.5</v>
      </c>
      <c r="S1067" t="s">
        <v>1625</v>
      </c>
      <c r="T1067" t="s">
        <v>2631</v>
      </c>
      <c r="U1067" s="6">
        <v>999</v>
      </c>
      <c r="V1067" s="6">
        <v>999</v>
      </c>
      <c r="W1067" s="6">
        <v>999</v>
      </c>
      <c r="X1067" s="6">
        <v>999</v>
      </c>
      <c r="Y1067">
        <v>1</v>
      </c>
      <c r="Z1067">
        <v>508</v>
      </c>
      <c r="AB1067" t="s">
        <v>1627</v>
      </c>
      <c r="AC1067">
        <v>5</v>
      </c>
      <c r="AD1067">
        <v>999</v>
      </c>
      <c r="AE1067">
        <v>999</v>
      </c>
      <c r="AF1067">
        <v>999</v>
      </c>
      <c r="AG1067">
        <v>999</v>
      </c>
      <c r="AH1067">
        <v>999</v>
      </c>
      <c r="AJ1067">
        <v>999</v>
      </c>
      <c r="AK1067">
        <v>14</v>
      </c>
      <c r="AL1067" t="s">
        <v>710</v>
      </c>
      <c r="AM1067">
        <v>999</v>
      </c>
      <c r="AN1067">
        <v>999</v>
      </c>
      <c r="AO1067">
        <v>999</v>
      </c>
      <c r="AP1067">
        <v>999</v>
      </c>
      <c r="AQ1067">
        <v>999</v>
      </c>
    </row>
    <row r="1068" spans="2:43" ht="15">
      <c r="B1068" t="s">
        <v>78</v>
      </c>
      <c r="C1068">
        <v>17051</v>
      </c>
      <c r="D1068">
        <v>16329</v>
      </c>
      <c r="E1068" t="s">
        <v>856</v>
      </c>
      <c r="F1068">
        <v>11214</v>
      </c>
      <c r="I1068">
        <v>999</v>
      </c>
      <c r="J1068" t="s">
        <v>2632</v>
      </c>
      <c r="L1068" t="s">
        <v>2630</v>
      </c>
      <c r="M1068">
        <v>999</v>
      </c>
      <c r="O1068" t="s">
        <v>1611</v>
      </c>
      <c r="R1068">
        <v>86.8</v>
      </c>
      <c r="S1068" t="s">
        <v>1625</v>
      </c>
      <c r="T1068" t="s">
        <v>2631</v>
      </c>
      <c r="U1068" s="6">
        <v>999</v>
      </c>
      <c r="V1068" s="6">
        <v>999</v>
      </c>
      <c r="W1068" s="6">
        <v>999</v>
      </c>
      <c r="X1068" s="6">
        <v>999</v>
      </c>
      <c r="Y1068">
        <v>1</v>
      </c>
      <c r="Z1068">
        <v>498</v>
      </c>
      <c r="AB1068" t="s">
        <v>1627</v>
      </c>
      <c r="AC1068">
        <v>5</v>
      </c>
      <c r="AD1068">
        <v>999</v>
      </c>
      <c r="AE1068">
        <v>999</v>
      </c>
      <c r="AF1068">
        <v>999</v>
      </c>
      <c r="AG1068">
        <v>999</v>
      </c>
      <c r="AH1068">
        <v>999</v>
      </c>
      <c r="AJ1068">
        <v>999</v>
      </c>
      <c r="AK1068">
        <v>13</v>
      </c>
      <c r="AL1068" t="s">
        <v>710</v>
      </c>
      <c r="AM1068">
        <v>999</v>
      </c>
      <c r="AN1068">
        <v>999</v>
      </c>
      <c r="AO1068">
        <v>999</v>
      </c>
      <c r="AP1068">
        <v>999</v>
      </c>
      <c r="AQ1068">
        <v>999</v>
      </c>
    </row>
    <row r="1069" spans="2:43" ht="15">
      <c r="B1069" t="s">
        <v>78</v>
      </c>
      <c r="C1069">
        <v>17051</v>
      </c>
      <c r="D1069">
        <v>16329</v>
      </c>
      <c r="E1069" t="s">
        <v>856</v>
      </c>
      <c r="F1069">
        <v>11215</v>
      </c>
      <c r="I1069" t="s">
        <v>2633</v>
      </c>
      <c r="J1069" t="s">
        <v>2632</v>
      </c>
      <c r="L1069" t="s">
        <v>2630</v>
      </c>
      <c r="M1069">
        <v>999</v>
      </c>
      <c r="O1069" t="s">
        <v>1611</v>
      </c>
      <c r="R1069">
        <v>63.3</v>
      </c>
      <c r="S1069" t="s">
        <v>1625</v>
      </c>
      <c r="T1069" t="s">
        <v>2631</v>
      </c>
      <c r="U1069" s="6">
        <v>999</v>
      </c>
      <c r="V1069" s="6">
        <v>999</v>
      </c>
      <c r="W1069" s="6">
        <v>999</v>
      </c>
      <c r="X1069" s="6">
        <v>999</v>
      </c>
      <c r="Y1069">
        <v>1</v>
      </c>
      <c r="Z1069">
        <v>330</v>
      </c>
      <c r="AB1069" t="s">
        <v>1627</v>
      </c>
      <c r="AC1069">
        <v>5</v>
      </c>
      <c r="AD1069">
        <v>999</v>
      </c>
      <c r="AE1069">
        <v>999</v>
      </c>
      <c r="AF1069">
        <v>999</v>
      </c>
      <c r="AG1069">
        <v>999</v>
      </c>
      <c r="AH1069">
        <v>999</v>
      </c>
      <c r="AJ1069">
        <v>999</v>
      </c>
      <c r="AK1069">
        <v>29</v>
      </c>
      <c r="AL1069" t="s">
        <v>710</v>
      </c>
      <c r="AM1069">
        <v>999</v>
      </c>
      <c r="AN1069">
        <v>999</v>
      </c>
      <c r="AO1069">
        <v>999</v>
      </c>
      <c r="AP1069">
        <v>999</v>
      </c>
      <c r="AQ1069">
        <v>999</v>
      </c>
    </row>
    <row r="1070" spans="2:43" ht="15">
      <c r="B1070" t="s">
        <v>78</v>
      </c>
      <c r="C1070">
        <v>17051</v>
      </c>
      <c r="D1070">
        <v>16329</v>
      </c>
      <c r="E1070" t="s">
        <v>856</v>
      </c>
      <c r="F1070">
        <v>11216</v>
      </c>
      <c r="I1070" t="s">
        <v>2634</v>
      </c>
      <c r="J1070" t="s">
        <v>2632</v>
      </c>
      <c r="L1070" t="s">
        <v>2630</v>
      </c>
      <c r="M1070">
        <v>999</v>
      </c>
      <c r="O1070" t="s">
        <v>1611</v>
      </c>
      <c r="R1070">
        <v>106.8</v>
      </c>
      <c r="S1070" t="s">
        <v>1625</v>
      </c>
      <c r="T1070" t="s">
        <v>2631</v>
      </c>
      <c r="U1070" s="6">
        <v>999</v>
      </c>
      <c r="V1070" s="6">
        <v>999</v>
      </c>
      <c r="W1070" s="6">
        <v>999</v>
      </c>
      <c r="X1070" s="6">
        <v>999</v>
      </c>
      <c r="Y1070">
        <v>1</v>
      </c>
      <c r="Z1070">
        <v>322</v>
      </c>
      <c r="AB1070" t="s">
        <v>1627</v>
      </c>
      <c r="AC1070">
        <v>5</v>
      </c>
      <c r="AD1070">
        <v>999</v>
      </c>
      <c r="AE1070">
        <v>999</v>
      </c>
      <c r="AF1070">
        <v>999</v>
      </c>
      <c r="AG1070">
        <v>999</v>
      </c>
      <c r="AH1070">
        <v>999</v>
      </c>
      <c r="AJ1070">
        <v>999</v>
      </c>
      <c r="AK1070">
        <v>37</v>
      </c>
      <c r="AL1070" t="s">
        <v>710</v>
      </c>
      <c r="AM1070">
        <v>999</v>
      </c>
      <c r="AN1070">
        <v>999</v>
      </c>
      <c r="AO1070">
        <v>999</v>
      </c>
      <c r="AP1070">
        <v>999</v>
      </c>
      <c r="AQ1070">
        <v>999</v>
      </c>
    </row>
    <row r="1071" spans="2:43" ht="15">
      <c r="B1071" t="s">
        <v>78</v>
      </c>
      <c r="C1071">
        <v>17086</v>
      </c>
      <c r="D1071">
        <v>16332</v>
      </c>
      <c r="E1071" t="s">
        <v>1189</v>
      </c>
      <c r="F1071">
        <v>11378</v>
      </c>
      <c r="G1071" t="s">
        <v>2635</v>
      </c>
      <c r="I1071" t="s">
        <v>2201</v>
      </c>
      <c r="J1071" t="s">
        <v>2636</v>
      </c>
      <c r="L1071">
        <v>999</v>
      </c>
      <c r="M1071">
        <v>3.5</v>
      </c>
      <c r="O1071" t="s">
        <v>1647</v>
      </c>
      <c r="R1071">
        <v>24.7</v>
      </c>
      <c r="S1071" t="s">
        <v>1625</v>
      </c>
      <c r="T1071" t="s">
        <v>1615</v>
      </c>
      <c r="U1071">
        <v>999</v>
      </c>
      <c r="V1071">
        <v>999</v>
      </c>
      <c r="W1071">
        <v>2.1</v>
      </c>
      <c r="X1071">
        <v>999</v>
      </c>
      <c r="Y1071">
        <v>11</v>
      </c>
      <c r="Z1071">
        <v>999</v>
      </c>
      <c r="AB1071" t="s">
        <v>1627</v>
      </c>
      <c r="AC1071">
        <v>2.5</v>
      </c>
      <c r="AD1071">
        <v>999</v>
      </c>
      <c r="AE1071">
        <v>999</v>
      </c>
      <c r="AF1071">
        <v>999</v>
      </c>
      <c r="AG1071">
        <v>999</v>
      </c>
      <c r="AH1071">
        <v>999</v>
      </c>
      <c r="AI1071">
        <v>999</v>
      </c>
      <c r="AJ1071" t="s">
        <v>1608</v>
      </c>
      <c r="AK1071">
        <v>1</v>
      </c>
      <c r="AL1071" t="s">
        <v>1701</v>
      </c>
      <c r="AM1071">
        <v>999</v>
      </c>
      <c r="AN1071">
        <v>999</v>
      </c>
      <c r="AO1071">
        <v>999</v>
      </c>
      <c r="AP1071">
        <v>999</v>
      </c>
      <c r="AQ1071">
        <v>999</v>
      </c>
    </row>
    <row r="1072" spans="2:43" ht="15">
      <c r="B1072" t="s">
        <v>78</v>
      </c>
      <c r="C1072">
        <v>17086</v>
      </c>
      <c r="D1072">
        <v>16332</v>
      </c>
      <c r="E1072" t="s">
        <v>1189</v>
      </c>
      <c r="F1072">
        <v>11378</v>
      </c>
      <c r="I1072" t="s">
        <v>2201</v>
      </c>
      <c r="J1072" t="s">
        <v>2636</v>
      </c>
      <c r="L1072">
        <v>999</v>
      </c>
      <c r="M1072">
        <v>3.5</v>
      </c>
      <c r="O1072" t="s">
        <v>1672</v>
      </c>
      <c r="R1072">
        <v>28.5</v>
      </c>
      <c r="S1072" t="s">
        <v>1625</v>
      </c>
      <c r="T1072" t="s">
        <v>1615</v>
      </c>
      <c r="U1072">
        <v>999</v>
      </c>
      <c r="V1072">
        <v>999</v>
      </c>
      <c r="W1072">
        <v>4.9000000000000004</v>
      </c>
      <c r="X1072">
        <v>999</v>
      </c>
      <c r="Y1072">
        <v>11</v>
      </c>
      <c r="Z1072">
        <v>999</v>
      </c>
      <c r="AB1072" t="s">
        <v>1627</v>
      </c>
      <c r="AC1072">
        <v>2.5</v>
      </c>
      <c r="AD1072">
        <v>999</v>
      </c>
      <c r="AE1072">
        <v>999</v>
      </c>
      <c r="AF1072">
        <v>999</v>
      </c>
      <c r="AG1072">
        <v>999</v>
      </c>
      <c r="AH1072">
        <v>999</v>
      </c>
      <c r="AI1072">
        <v>999</v>
      </c>
      <c r="AJ1072" t="s">
        <v>2637</v>
      </c>
      <c r="AK1072">
        <v>18</v>
      </c>
      <c r="AL1072" t="s">
        <v>1701</v>
      </c>
      <c r="AM1072">
        <v>999</v>
      </c>
      <c r="AN1072">
        <v>999</v>
      </c>
      <c r="AO1072">
        <v>999</v>
      </c>
      <c r="AP1072">
        <v>999</v>
      </c>
      <c r="AQ1072">
        <v>999</v>
      </c>
    </row>
    <row r="1073" spans="2:43" ht="15">
      <c r="B1073" t="s">
        <v>78</v>
      </c>
      <c r="C1073">
        <v>17086</v>
      </c>
      <c r="D1073">
        <v>16332</v>
      </c>
      <c r="E1073" t="s">
        <v>1189</v>
      </c>
      <c r="F1073">
        <v>11379</v>
      </c>
      <c r="G1073" t="s">
        <v>2638</v>
      </c>
      <c r="I1073" t="s">
        <v>2201</v>
      </c>
      <c r="J1073" t="s">
        <v>2125</v>
      </c>
      <c r="L1073">
        <v>999</v>
      </c>
      <c r="M1073">
        <v>3.5</v>
      </c>
      <c r="O1073" t="s">
        <v>1647</v>
      </c>
      <c r="R1073">
        <v>3.6</v>
      </c>
      <c r="S1073" t="s">
        <v>1625</v>
      </c>
      <c r="T1073" t="s">
        <v>1615</v>
      </c>
      <c r="U1073">
        <v>999</v>
      </c>
      <c r="V1073">
        <v>999</v>
      </c>
      <c r="W1073">
        <v>0.8</v>
      </c>
      <c r="X1073">
        <v>999</v>
      </c>
      <c r="Y1073">
        <v>11</v>
      </c>
      <c r="Z1073">
        <v>999</v>
      </c>
      <c r="AB1073" t="s">
        <v>1627</v>
      </c>
      <c r="AC1073">
        <v>2.5</v>
      </c>
      <c r="AD1073">
        <v>999</v>
      </c>
      <c r="AE1073">
        <v>999</v>
      </c>
      <c r="AF1073">
        <v>999</v>
      </c>
      <c r="AG1073">
        <v>999</v>
      </c>
      <c r="AH1073">
        <v>999</v>
      </c>
      <c r="AI1073">
        <v>999</v>
      </c>
      <c r="AJ1073" t="s">
        <v>1682</v>
      </c>
      <c r="AK1073">
        <v>1</v>
      </c>
      <c r="AL1073" t="s">
        <v>710</v>
      </c>
      <c r="AM1073">
        <v>999</v>
      </c>
      <c r="AN1073">
        <v>999</v>
      </c>
      <c r="AO1073">
        <v>999</v>
      </c>
      <c r="AP1073">
        <v>999</v>
      </c>
      <c r="AQ1073">
        <v>999</v>
      </c>
    </row>
    <row r="1074" spans="2:43" ht="15">
      <c r="B1074" t="s">
        <v>78</v>
      </c>
      <c r="C1074">
        <v>17086</v>
      </c>
      <c r="D1074">
        <v>16332</v>
      </c>
      <c r="E1074" t="s">
        <v>1189</v>
      </c>
      <c r="F1074">
        <v>11379</v>
      </c>
      <c r="I1074" t="s">
        <v>2201</v>
      </c>
      <c r="J1074" t="s">
        <v>2125</v>
      </c>
      <c r="L1074">
        <v>999</v>
      </c>
      <c r="M1074">
        <v>3.5</v>
      </c>
      <c r="O1074" t="s">
        <v>1672</v>
      </c>
      <c r="R1074">
        <v>7.7</v>
      </c>
      <c r="S1074" t="s">
        <v>1625</v>
      </c>
      <c r="T1074" t="s">
        <v>1615</v>
      </c>
      <c r="U1074">
        <v>999</v>
      </c>
      <c r="V1074">
        <v>999</v>
      </c>
      <c r="W1074">
        <v>3</v>
      </c>
      <c r="X1074">
        <v>999</v>
      </c>
      <c r="Y1074">
        <v>11</v>
      </c>
      <c r="Z1074">
        <v>999</v>
      </c>
      <c r="AB1074" t="s">
        <v>1627</v>
      </c>
      <c r="AC1074">
        <v>2.5</v>
      </c>
      <c r="AD1074">
        <v>999</v>
      </c>
      <c r="AE1074">
        <v>999</v>
      </c>
      <c r="AF1074">
        <v>999</v>
      </c>
      <c r="AG1074">
        <v>999</v>
      </c>
      <c r="AH1074">
        <v>999</v>
      </c>
      <c r="AI1074">
        <v>999</v>
      </c>
      <c r="AJ1074" t="s">
        <v>2639</v>
      </c>
      <c r="AK1074">
        <v>11</v>
      </c>
      <c r="AL1074" t="s">
        <v>710</v>
      </c>
      <c r="AM1074">
        <v>999</v>
      </c>
      <c r="AN1074">
        <v>999</v>
      </c>
      <c r="AO1074">
        <v>999</v>
      </c>
      <c r="AP1074">
        <v>999</v>
      </c>
      <c r="AQ1074">
        <v>999</v>
      </c>
    </row>
    <row r="1075" spans="2:43" ht="15">
      <c r="B1075" t="s">
        <v>78</v>
      </c>
      <c r="C1075">
        <v>17056</v>
      </c>
      <c r="D1075">
        <v>16378</v>
      </c>
      <c r="E1075" t="s">
        <v>1193</v>
      </c>
      <c r="F1075">
        <v>11234</v>
      </c>
      <c r="I1075">
        <v>999</v>
      </c>
      <c r="J1075" t="s">
        <v>2640</v>
      </c>
      <c r="L1075">
        <v>999</v>
      </c>
      <c r="M1075">
        <v>999</v>
      </c>
      <c r="O1075" t="s">
        <v>2641</v>
      </c>
      <c r="R1075">
        <v>2.66</v>
      </c>
      <c r="S1075" t="s">
        <v>1625</v>
      </c>
      <c r="T1075" t="s">
        <v>1615</v>
      </c>
      <c r="U1075" s="6">
        <v>999</v>
      </c>
      <c r="V1075" s="6">
        <v>999</v>
      </c>
      <c r="W1075" s="6">
        <v>999</v>
      </c>
      <c r="X1075" s="6">
        <v>999</v>
      </c>
      <c r="Y1075">
        <v>1</v>
      </c>
      <c r="Z1075" s="6">
        <v>999</v>
      </c>
      <c r="AA1075" s="6">
        <v>999</v>
      </c>
      <c r="AB1075" s="6">
        <v>999</v>
      </c>
      <c r="AC1075" s="6">
        <v>999</v>
      </c>
      <c r="AD1075" s="6">
        <v>999</v>
      </c>
      <c r="AE1075" s="6">
        <v>999</v>
      </c>
      <c r="AF1075" s="6">
        <v>999</v>
      </c>
      <c r="AG1075" s="6">
        <v>999</v>
      </c>
      <c r="AH1075" s="6">
        <v>999</v>
      </c>
      <c r="AJ1075" t="s">
        <v>2642</v>
      </c>
      <c r="AK1075">
        <v>999</v>
      </c>
      <c r="AL1075" t="s">
        <v>1701</v>
      </c>
      <c r="AM1075">
        <v>999</v>
      </c>
      <c r="AN1075">
        <v>999</v>
      </c>
      <c r="AO1075">
        <v>999</v>
      </c>
      <c r="AP1075">
        <v>999</v>
      </c>
      <c r="AQ1075">
        <v>999</v>
      </c>
    </row>
    <row r="1076" spans="2:43" ht="15">
      <c r="B1076" t="s">
        <v>78</v>
      </c>
      <c r="C1076">
        <v>17056</v>
      </c>
      <c r="D1076">
        <v>16378</v>
      </c>
      <c r="E1076" t="s">
        <v>1193</v>
      </c>
      <c r="F1076">
        <v>11235</v>
      </c>
      <c r="I1076">
        <v>999</v>
      </c>
      <c r="J1076" t="s">
        <v>2640</v>
      </c>
      <c r="L1076">
        <v>999</v>
      </c>
      <c r="M1076">
        <v>999</v>
      </c>
      <c r="O1076" t="s">
        <v>2641</v>
      </c>
      <c r="R1076">
        <v>1.51</v>
      </c>
      <c r="S1076" t="s">
        <v>1625</v>
      </c>
      <c r="T1076" t="s">
        <v>1615</v>
      </c>
      <c r="U1076" s="6">
        <v>999</v>
      </c>
      <c r="V1076" s="6">
        <v>999</v>
      </c>
      <c r="W1076" s="6">
        <v>999</v>
      </c>
      <c r="X1076" s="6">
        <v>999</v>
      </c>
      <c r="Y1076">
        <v>1</v>
      </c>
      <c r="Z1076" s="6">
        <v>999</v>
      </c>
      <c r="AA1076" s="6">
        <v>999</v>
      </c>
      <c r="AB1076" s="6">
        <v>999</v>
      </c>
      <c r="AC1076" s="6">
        <v>999</v>
      </c>
      <c r="AD1076" s="6">
        <v>999</v>
      </c>
      <c r="AE1076" s="6">
        <v>999</v>
      </c>
      <c r="AF1076" s="6">
        <v>999</v>
      </c>
      <c r="AG1076" s="6">
        <v>999</v>
      </c>
      <c r="AH1076" s="6">
        <v>999</v>
      </c>
      <c r="AJ1076" t="s">
        <v>2642</v>
      </c>
      <c r="AK1076">
        <v>999</v>
      </c>
      <c r="AL1076" t="s">
        <v>1701</v>
      </c>
      <c r="AM1076">
        <v>999</v>
      </c>
      <c r="AN1076">
        <v>999</v>
      </c>
      <c r="AO1076">
        <v>999</v>
      </c>
      <c r="AP1076">
        <v>999</v>
      </c>
      <c r="AQ1076">
        <v>999</v>
      </c>
    </row>
    <row r="1077" spans="2:43" ht="15">
      <c r="B1077" t="s">
        <v>78</v>
      </c>
      <c r="C1077">
        <v>17056</v>
      </c>
      <c r="D1077">
        <v>16378</v>
      </c>
      <c r="E1077" t="s">
        <v>1193</v>
      </c>
      <c r="F1077">
        <v>11237</v>
      </c>
      <c r="I1077">
        <v>999</v>
      </c>
      <c r="J1077" t="s">
        <v>2640</v>
      </c>
      <c r="L1077">
        <v>999</v>
      </c>
      <c r="M1077">
        <v>999</v>
      </c>
      <c r="O1077" t="s">
        <v>2641</v>
      </c>
      <c r="R1077">
        <v>5.08</v>
      </c>
      <c r="S1077" t="s">
        <v>1625</v>
      </c>
      <c r="T1077" t="s">
        <v>1615</v>
      </c>
      <c r="U1077" s="6">
        <v>999</v>
      </c>
      <c r="V1077" s="6">
        <v>999</v>
      </c>
      <c r="W1077" s="6">
        <v>999</v>
      </c>
      <c r="X1077" s="6">
        <v>999</v>
      </c>
      <c r="Y1077">
        <v>1</v>
      </c>
      <c r="Z1077" s="6">
        <v>999</v>
      </c>
      <c r="AA1077" s="6">
        <v>999</v>
      </c>
      <c r="AB1077" s="6">
        <v>999</v>
      </c>
      <c r="AC1077" s="6">
        <v>999</v>
      </c>
      <c r="AD1077" s="6">
        <v>999</v>
      </c>
      <c r="AE1077" s="6">
        <v>999</v>
      </c>
      <c r="AF1077" s="6">
        <v>999</v>
      </c>
      <c r="AG1077" s="6">
        <v>999</v>
      </c>
      <c r="AH1077" s="6">
        <v>999</v>
      </c>
      <c r="AJ1077" t="s">
        <v>2643</v>
      </c>
      <c r="AK1077">
        <v>999</v>
      </c>
      <c r="AL1077" t="s">
        <v>1701</v>
      </c>
      <c r="AM1077">
        <v>999</v>
      </c>
      <c r="AN1077">
        <v>999</v>
      </c>
      <c r="AO1077">
        <v>999</v>
      </c>
      <c r="AP1077">
        <v>999</v>
      </c>
      <c r="AQ1077">
        <v>999</v>
      </c>
    </row>
    <row r="1078" spans="2:43" ht="15">
      <c r="B1078" t="s">
        <v>78</v>
      </c>
      <c r="C1078">
        <v>17056</v>
      </c>
      <c r="D1078">
        <v>16378</v>
      </c>
      <c r="E1078" t="s">
        <v>1193</v>
      </c>
      <c r="F1078">
        <v>11239</v>
      </c>
      <c r="I1078">
        <v>999</v>
      </c>
      <c r="J1078" t="s">
        <v>2640</v>
      </c>
      <c r="L1078">
        <v>999</v>
      </c>
      <c r="M1078">
        <v>999</v>
      </c>
      <c r="O1078" t="s">
        <v>2641</v>
      </c>
      <c r="R1078">
        <v>1.1299999999999999</v>
      </c>
      <c r="S1078" t="s">
        <v>1625</v>
      </c>
      <c r="T1078" t="s">
        <v>1615</v>
      </c>
      <c r="U1078" s="6">
        <v>999</v>
      </c>
      <c r="V1078" s="6">
        <v>999</v>
      </c>
      <c r="W1078" s="6">
        <v>999</v>
      </c>
      <c r="X1078" s="6">
        <v>999</v>
      </c>
      <c r="Y1078">
        <v>1</v>
      </c>
      <c r="Z1078" s="6">
        <v>999</v>
      </c>
      <c r="AA1078" s="6">
        <v>999</v>
      </c>
      <c r="AB1078" s="6">
        <v>999</v>
      </c>
      <c r="AC1078" s="6">
        <v>999</v>
      </c>
      <c r="AD1078" s="6">
        <v>999</v>
      </c>
      <c r="AE1078" s="6">
        <v>999</v>
      </c>
      <c r="AF1078" s="6">
        <v>999</v>
      </c>
      <c r="AG1078" s="6">
        <v>999</v>
      </c>
      <c r="AH1078" s="6">
        <v>999</v>
      </c>
      <c r="AJ1078" t="s">
        <v>2643</v>
      </c>
      <c r="AK1078">
        <v>999</v>
      </c>
      <c r="AL1078" t="s">
        <v>1701</v>
      </c>
      <c r="AM1078">
        <v>999</v>
      </c>
      <c r="AN1078">
        <v>999</v>
      </c>
      <c r="AO1078">
        <v>999</v>
      </c>
      <c r="AP1078">
        <v>999</v>
      </c>
      <c r="AQ1078">
        <v>999</v>
      </c>
    </row>
    <row r="1079" spans="2:43" ht="15">
      <c r="B1079" t="s">
        <v>78</v>
      </c>
      <c r="C1079">
        <v>17057</v>
      </c>
      <c r="D1079">
        <v>16378</v>
      </c>
      <c r="E1079" t="s">
        <v>1196</v>
      </c>
      <c r="F1079">
        <v>11240</v>
      </c>
      <c r="I1079">
        <v>999</v>
      </c>
      <c r="J1079" t="s">
        <v>2640</v>
      </c>
      <c r="L1079">
        <v>999</v>
      </c>
      <c r="M1079">
        <v>999</v>
      </c>
      <c r="O1079" t="s">
        <v>2641</v>
      </c>
      <c r="R1079">
        <v>1.52</v>
      </c>
      <c r="S1079" t="s">
        <v>1625</v>
      </c>
      <c r="T1079" t="s">
        <v>1615</v>
      </c>
      <c r="U1079" s="6">
        <v>999</v>
      </c>
      <c r="V1079" s="6">
        <v>999</v>
      </c>
      <c r="W1079" s="6">
        <v>999</v>
      </c>
      <c r="X1079" s="6">
        <v>999</v>
      </c>
      <c r="Y1079">
        <v>1</v>
      </c>
      <c r="Z1079" s="6">
        <v>999</v>
      </c>
      <c r="AA1079" s="6">
        <v>999</v>
      </c>
      <c r="AB1079" s="6">
        <v>999</v>
      </c>
      <c r="AC1079" s="6">
        <v>999</v>
      </c>
      <c r="AD1079" s="6">
        <v>999</v>
      </c>
      <c r="AE1079" s="6">
        <v>999</v>
      </c>
      <c r="AF1079" s="6">
        <v>999</v>
      </c>
      <c r="AG1079" s="6">
        <v>999</v>
      </c>
      <c r="AH1079" s="6">
        <v>999</v>
      </c>
      <c r="AJ1079" t="s">
        <v>2643</v>
      </c>
      <c r="AK1079">
        <v>999</v>
      </c>
      <c r="AL1079" t="s">
        <v>1701</v>
      </c>
      <c r="AM1079">
        <v>999</v>
      </c>
      <c r="AN1079">
        <v>999</v>
      </c>
      <c r="AO1079">
        <v>999</v>
      </c>
      <c r="AP1079">
        <v>999</v>
      </c>
      <c r="AQ1079">
        <v>999</v>
      </c>
    </row>
    <row r="1080" spans="2:43" ht="15">
      <c r="B1080" t="s">
        <v>78</v>
      </c>
      <c r="C1080">
        <v>17057</v>
      </c>
      <c r="D1080">
        <v>16378</v>
      </c>
      <c r="E1080" t="s">
        <v>1196</v>
      </c>
      <c r="F1080">
        <v>11241</v>
      </c>
      <c r="I1080">
        <v>999</v>
      </c>
      <c r="J1080" t="s">
        <v>2640</v>
      </c>
      <c r="L1080">
        <v>999</v>
      </c>
      <c r="M1080">
        <v>999</v>
      </c>
      <c r="O1080" t="s">
        <v>2641</v>
      </c>
      <c r="R1080">
        <v>1.43</v>
      </c>
      <c r="S1080" t="s">
        <v>1625</v>
      </c>
      <c r="T1080" t="s">
        <v>1615</v>
      </c>
      <c r="U1080" s="6">
        <v>999</v>
      </c>
      <c r="V1080" s="6">
        <v>999</v>
      </c>
      <c r="W1080" s="6">
        <v>999</v>
      </c>
      <c r="X1080" s="6">
        <v>999</v>
      </c>
      <c r="Y1080">
        <v>1</v>
      </c>
      <c r="Z1080" s="6">
        <v>999</v>
      </c>
      <c r="AA1080" s="6">
        <v>999</v>
      </c>
      <c r="AB1080" s="6">
        <v>999</v>
      </c>
      <c r="AC1080" s="6">
        <v>999</v>
      </c>
      <c r="AD1080" s="6">
        <v>999</v>
      </c>
      <c r="AE1080" s="6">
        <v>999</v>
      </c>
      <c r="AF1080" s="6">
        <v>999</v>
      </c>
      <c r="AG1080" s="6">
        <v>999</v>
      </c>
      <c r="AH1080" s="6">
        <v>999</v>
      </c>
      <c r="AJ1080" t="s">
        <v>2643</v>
      </c>
      <c r="AK1080">
        <v>999</v>
      </c>
      <c r="AL1080" t="s">
        <v>1701</v>
      </c>
      <c r="AM1080">
        <v>999</v>
      </c>
      <c r="AN1080">
        <v>999</v>
      </c>
      <c r="AO1080">
        <v>999</v>
      </c>
      <c r="AP1080">
        <v>999</v>
      </c>
      <c r="AQ1080">
        <v>999</v>
      </c>
    </row>
    <row r="1081" spans="2:43" ht="15">
      <c r="B1081" t="s">
        <v>78</v>
      </c>
      <c r="C1081">
        <v>17057</v>
      </c>
      <c r="D1081">
        <v>16378</v>
      </c>
      <c r="E1081" t="s">
        <v>1196</v>
      </c>
      <c r="F1081">
        <v>11243</v>
      </c>
      <c r="I1081">
        <v>999</v>
      </c>
      <c r="J1081" t="s">
        <v>2640</v>
      </c>
      <c r="L1081">
        <v>999</v>
      </c>
      <c r="M1081">
        <v>999</v>
      </c>
      <c r="O1081" t="s">
        <v>2641</v>
      </c>
      <c r="R1081">
        <v>1.96</v>
      </c>
      <c r="S1081" t="s">
        <v>1625</v>
      </c>
      <c r="T1081" t="s">
        <v>1615</v>
      </c>
      <c r="U1081" s="6">
        <v>999</v>
      </c>
      <c r="V1081" s="6">
        <v>999</v>
      </c>
      <c r="W1081" s="6">
        <v>999</v>
      </c>
      <c r="X1081" s="6">
        <v>999</v>
      </c>
      <c r="Y1081">
        <v>1</v>
      </c>
      <c r="Z1081" s="6">
        <v>999</v>
      </c>
      <c r="AA1081" s="6">
        <v>999</v>
      </c>
      <c r="AB1081" s="6">
        <v>999</v>
      </c>
      <c r="AC1081" s="6">
        <v>999</v>
      </c>
      <c r="AD1081" s="6">
        <v>999</v>
      </c>
      <c r="AE1081" s="6">
        <v>999</v>
      </c>
      <c r="AF1081" s="6">
        <v>999</v>
      </c>
      <c r="AG1081" s="6">
        <v>999</v>
      </c>
      <c r="AH1081" s="6">
        <v>999</v>
      </c>
      <c r="AJ1081" t="s">
        <v>2643</v>
      </c>
      <c r="AK1081">
        <v>999</v>
      </c>
      <c r="AL1081" t="s">
        <v>1701</v>
      </c>
      <c r="AM1081">
        <v>999</v>
      </c>
      <c r="AN1081">
        <v>999</v>
      </c>
      <c r="AO1081">
        <v>999</v>
      </c>
      <c r="AP1081">
        <v>999</v>
      </c>
      <c r="AQ1081">
        <v>999</v>
      </c>
    </row>
    <row r="1082" spans="2:43" ht="15">
      <c r="B1082" t="s">
        <v>78</v>
      </c>
      <c r="C1082">
        <v>17057</v>
      </c>
      <c r="D1082">
        <v>16378</v>
      </c>
      <c r="E1082" t="s">
        <v>1196</v>
      </c>
      <c r="F1082">
        <v>11244</v>
      </c>
      <c r="I1082">
        <v>999</v>
      </c>
      <c r="J1082" t="s">
        <v>2640</v>
      </c>
      <c r="L1082">
        <v>999</v>
      </c>
      <c r="M1082">
        <v>999</v>
      </c>
      <c r="O1082" t="s">
        <v>2641</v>
      </c>
      <c r="R1082">
        <v>1.86</v>
      </c>
      <c r="S1082" t="s">
        <v>1625</v>
      </c>
      <c r="T1082" t="s">
        <v>1615</v>
      </c>
      <c r="U1082" s="6">
        <v>999</v>
      </c>
      <c r="V1082" s="6">
        <v>999</v>
      </c>
      <c r="W1082" s="6">
        <v>999</v>
      </c>
      <c r="X1082" s="6">
        <v>999</v>
      </c>
      <c r="Y1082">
        <v>1</v>
      </c>
      <c r="Z1082" s="6">
        <v>999</v>
      </c>
      <c r="AA1082" s="6">
        <v>999</v>
      </c>
      <c r="AB1082" s="6">
        <v>999</v>
      </c>
      <c r="AC1082" s="6">
        <v>999</v>
      </c>
      <c r="AD1082" s="6">
        <v>999</v>
      </c>
      <c r="AE1082" s="6">
        <v>999</v>
      </c>
      <c r="AF1082" s="6">
        <v>999</v>
      </c>
      <c r="AG1082" s="6">
        <v>999</v>
      </c>
      <c r="AH1082" s="6">
        <v>999</v>
      </c>
      <c r="AJ1082" t="s">
        <v>2643</v>
      </c>
      <c r="AK1082">
        <v>999</v>
      </c>
      <c r="AL1082" t="s">
        <v>1701</v>
      </c>
      <c r="AM1082">
        <v>999</v>
      </c>
      <c r="AN1082">
        <v>999</v>
      </c>
      <c r="AO1082">
        <v>999</v>
      </c>
      <c r="AP1082">
        <v>999</v>
      </c>
      <c r="AQ1082">
        <v>999</v>
      </c>
    </row>
    <row r="1083" spans="2:43" ht="15">
      <c r="B1083" t="s">
        <v>78</v>
      </c>
      <c r="C1083">
        <v>17057</v>
      </c>
      <c r="D1083">
        <v>16378</v>
      </c>
      <c r="E1083" t="s">
        <v>1196</v>
      </c>
      <c r="F1083">
        <v>11245</v>
      </c>
      <c r="I1083">
        <v>999</v>
      </c>
      <c r="J1083" t="s">
        <v>2640</v>
      </c>
      <c r="L1083">
        <v>999</v>
      </c>
      <c r="M1083">
        <v>999</v>
      </c>
      <c r="O1083" t="s">
        <v>2641</v>
      </c>
      <c r="R1083">
        <v>2.78</v>
      </c>
      <c r="S1083" t="s">
        <v>1625</v>
      </c>
      <c r="T1083" t="s">
        <v>1615</v>
      </c>
      <c r="U1083" s="6">
        <v>999</v>
      </c>
      <c r="V1083" s="6">
        <v>999</v>
      </c>
      <c r="W1083" s="6">
        <v>999</v>
      </c>
      <c r="X1083" s="6">
        <v>999</v>
      </c>
      <c r="Y1083">
        <v>1</v>
      </c>
      <c r="Z1083" s="6">
        <v>999</v>
      </c>
      <c r="AA1083" s="6">
        <v>999</v>
      </c>
      <c r="AB1083" s="6">
        <v>999</v>
      </c>
      <c r="AC1083" s="6">
        <v>999</v>
      </c>
      <c r="AD1083" s="6">
        <v>999</v>
      </c>
      <c r="AE1083" s="6">
        <v>999</v>
      </c>
      <c r="AF1083" s="6">
        <v>999</v>
      </c>
      <c r="AG1083" s="6">
        <v>999</v>
      </c>
      <c r="AH1083" s="6">
        <v>999</v>
      </c>
      <c r="AJ1083" t="s">
        <v>2643</v>
      </c>
      <c r="AK1083">
        <v>999</v>
      </c>
      <c r="AL1083" t="s">
        <v>1701</v>
      </c>
      <c r="AM1083">
        <v>999</v>
      </c>
      <c r="AN1083">
        <v>999</v>
      </c>
      <c r="AO1083">
        <v>999</v>
      </c>
      <c r="AP1083">
        <v>999</v>
      </c>
      <c r="AQ1083">
        <v>999</v>
      </c>
    </row>
    <row r="1084" spans="2:43" ht="15">
      <c r="B1084" t="s">
        <v>78</v>
      </c>
      <c r="C1084">
        <v>17058</v>
      </c>
      <c r="D1084">
        <v>16378</v>
      </c>
      <c r="E1084" t="s">
        <v>1197</v>
      </c>
      <c r="F1084">
        <v>11246</v>
      </c>
      <c r="I1084">
        <v>999</v>
      </c>
      <c r="J1084" t="s">
        <v>2640</v>
      </c>
      <c r="L1084">
        <v>999</v>
      </c>
      <c r="M1084">
        <v>999</v>
      </c>
      <c r="O1084" t="s">
        <v>2641</v>
      </c>
      <c r="R1084">
        <v>3.09</v>
      </c>
      <c r="S1084" t="s">
        <v>1625</v>
      </c>
      <c r="T1084" t="s">
        <v>1615</v>
      </c>
      <c r="U1084" s="6">
        <v>999</v>
      </c>
      <c r="V1084" s="6">
        <v>999</v>
      </c>
      <c r="W1084" s="6">
        <v>999</v>
      </c>
      <c r="X1084" s="6">
        <v>999</v>
      </c>
      <c r="Y1084">
        <v>1</v>
      </c>
      <c r="Z1084" s="6">
        <v>999</v>
      </c>
      <c r="AA1084" s="6">
        <v>999</v>
      </c>
      <c r="AB1084" s="6">
        <v>999</v>
      </c>
      <c r="AC1084" s="6">
        <v>999</v>
      </c>
      <c r="AD1084" s="6">
        <v>999</v>
      </c>
      <c r="AE1084" s="6">
        <v>999</v>
      </c>
      <c r="AF1084" s="6">
        <v>999</v>
      </c>
      <c r="AG1084" s="6">
        <v>999</v>
      </c>
      <c r="AH1084" s="6">
        <v>999</v>
      </c>
      <c r="AJ1084" t="s">
        <v>2643</v>
      </c>
      <c r="AK1084">
        <v>999</v>
      </c>
      <c r="AL1084" t="s">
        <v>1701</v>
      </c>
      <c r="AM1084">
        <v>999</v>
      </c>
      <c r="AN1084">
        <v>999</v>
      </c>
      <c r="AO1084">
        <v>999</v>
      </c>
      <c r="AP1084">
        <v>999</v>
      </c>
      <c r="AQ1084">
        <v>999</v>
      </c>
    </row>
    <row r="1085" spans="2:43" ht="15">
      <c r="B1085" t="s">
        <v>78</v>
      </c>
      <c r="C1085">
        <v>17058</v>
      </c>
      <c r="D1085">
        <v>16378</v>
      </c>
      <c r="E1085" t="s">
        <v>1197</v>
      </c>
      <c r="F1085">
        <v>11247</v>
      </c>
      <c r="I1085">
        <v>999</v>
      </c>
      <c r="J1085" t="s">
        <v>2640</v>
      </c>
      <c r="L1085">
        <v>999</v>
      </c>
      <c r="M1085">
        <v>999</v>
      </c>
      <c r="O1085" t="s">
        <v>2641</v>
      </c>
      <c r="R1085">
        <v>3.84</v>
      </c>
      <c r="S1085" t="s">
        <v>1625</v>
      </c>
      <c r="T1085" t="s">
        <v>1615</v>
      </c>
      <c r="U1085" s="6">
        <v>999</v>
      </c>
      <c r="V1085" s="6">
        <v>999</v>
      </c>
      <c r="W1085" s="6">
        <v>999</v>
      </c>
      <c r="X1085" s="6">
        <v>999</v>
      </c>
      <c r="Y1085">
        <v>1</v>
      </c>
      <c r="Z1085" s="6">
        <v>999</v>
      </c>
      <c r="AA1085" s="6">
        <v>999</v>
      </c>
      <c r="AB1085" s="6">
        <v>999</v>
      </c>
      <c r="AC1085" s="6">
        <v>999</v>
      </c>
      <c r="AD1085" s="6">
        <v>999</v>
      </c>
      <c r="AE1085" s="6">
        <v>999</v>
      </c>
      <c r="AF1085" s="6">
        <v>999</v>
      </c>
      <c r="AG1085" s="6">
        <v>999</v>
      </c>
      <c r="AH1085" s="6">
        <v>999</v>
      </c>
      <c r="AJ1085" t="s">
        <v>2643</v>
      </c>
      <c r="AK1085">
        <v>999</v>
      </c>
      <c r="AL1085" t="s">
        <v>1701</v>
      </c>
      <c r="AM1085">
        <v>999</v>
      </c>
      <c r="AN1085">
        <v>999</v>
      </c>
      <c r="AO1085">
        <v>999</v>
      </c>
      <c r="AP1085">
        <v>999</v>
      </c>
      <c r="AQ1085">
        <v>999</v>
      </c>
    </row>
    <row r="1086" spans="2:43" ht="15">
      <c r="B1086" t="s">
        <v>78</v>
      </c>
      <c r="C1086">
        <v>17056</v>
      </c>
      <c r="D1086">
        <v>16378</v>
      </c>
      <c r="E1086" t="s">
        <v>1193</v>
      </c>
      <c r="F1086">
        <v>11234</v>
      </c>
      <c r="I1086">
        <v>999</v>
      </c>
      <c r="J1086" t="s">
        <v>2640</v>
      </c>
      <c r="L1086">
        <v>999</v>
      </c>
      <c r="M1086">
        <v>999</v>
      </c>
      <c r="O1086" t="s">
        <v>1671</v>
      </c>
      <c r="R1086">
        <v>7.43</v>
      </c>
      <c r="S1086" t="s">
        <v>1625</v>
      </c>
      <c r="T1086" t="s">
        <v>1615</v>
      </c>
      <c r="U1086" s="6">
        <v>999</v>
      </c>
      <c r="V1086" s="6">
        <v>999</v>
      </c>
      <c r="W1086" s="6">
        <v>999</v>
      </c>
      <c r="X1086" s="6">
        <v>999</v>
      </c>
      <c r="Y1086">
        <v>1</v>
      </c>
      <c r="Z1086" s="6">
        <v>999</v>
      </c>
      <c r="AA1086" s="6">
        <v>999</v>
      </c>
      <c r="AB1086" s="6">
        <v>999</v>
      </c>
      <c r="AC1086" s="6">
        <v>999</v>
      </c>
      <c r="AD1086" s="6">
        <v>999</v>
      </c>
      <c r="AE1086" s="6">
        <v>999</v>
      </c>
      <c r="AF1086" s="6">
        <v>999</v>
      </c>
      <c r="AG1086" s="6">
        <v>999</v>
      </c>
      <c r="AH1086" s="6">
        <v>999</v>
      </c>
      <c r="AJ1086" t="s">
        <v>2642</v>
      </c>
      <c r="AK1086">
        <v>999</v>
      </c>
      <c r="AL1086" t="s">
        <v>1701</v>
      </c>
      <c r="AM1086">
        <v>999</v>
      </c>
      <c r="AN1086">
        <v>999</v>
      </c>
      <c r="AO1086">
        <v>999</v>
      </c>
      <c r="AP1086">
        <v>999</v>
      </c>
      <c r="AQ1086">
        <v>999</v>
      </c>
    </row>
    <row r="1087" spans="2:43" ht="15">
      <c r="B1087" t="s">
        <v>78</v>
      </c>
      <c r="C1087">
        <v>17056</v>
      </c>
      <c r="D1087">
        <v>16378</v>
      </c>
      <c r="E1087" t="s">
        <v>1193</v>
      </c>
      <c r="F1087">
        <v>11235</v>
      </c>
      <c r="I1087">
        <v>999</v>
      </c>
      <c r="J1087" t="s">
        <v>2640</v>
      </c>
      <c r="L1087">
        <v>999</v>
      </c>
      <c r="M1087">
        <v>999</v>
      </c>
      <c r="O1087" t="s">
        <v>1671</v>
      </c>
      <c r="R1087">
        <v>10.58</v>
      </c>
      <c r="S1087" t="s">
        <v>1625</v>
      </c>
      <c r="T1087" t="s">
        <v>1615</v>
      </c>
      <c r="U1087" s="6">
        <v>999</v>
      </c>
      <c r="V1087" s="6">
        <v>999</v>
      </c>
      <c r="W1087" s="6">
        <v>999</v>
      </c>
      <c r="X1087" s="6">
        <v>999</v>
      </c>
      <c r="Y1087">
        <v>1</v>
      </c>
      <c r="Z1087" s="6">
        <v>999</v>
      </c>
      <c r="AA1087" s="6">
        <v>999</v>
      </c>
      <c r="AB1087" s="6">
        <v>999</v>
      </c>
      <c r="AC1087" s="6">
        <v>999</v>
      </c>
      <c r="AD1087" s="6">
        <v>999</v>
      </c>
      <c r="AE1087" s="6">
        <v>999</v>
      </c>
      <c r="AF1087" s="6">
        <v>999</v>
      </c>
      <c r="AG1087" s="6">
        <v>999</v>
      </c>
      <c r="AH1087" s="6">
        <v>999</v>
      </c>
      <c r="AJ1087" t="s">
        <v>2642</v>
      </c>
      <c r="AK1087">
        <v>999</v>
      </c>
      <c r="AL1087" t="s">
        <v>1701</v>
      </c>
      <c r="AM1087">
        <v>999</v>
      </c>
      <c r="AN1087">
        <v>999</v>
      </c>
      <c r="AO1087">
        <v>999</v>
      </c>
      <c r="AP1087">
        <v>999</v>
      </c>
      <c r="AQ1087">
        <v>999</v>
      </c>
    </row>
    <row r="1088" spans="2:43" ht="15">
      <c r="B1088" t="s">
        <v>78</v>
      </c>
      <c r="C1088">
        <v>17056</v>
      </c>
      <c r="D1088">
        <v>16378</v>
      </c>
      <c r="E1088" t="s">
        <v>1193</v>
      </c>
      <c r="F1088">
        <v>11237</v>
      </c>
      <c r="I1088">
        <v>999</v>
      </c>
      <c r="J1088" t="s">
        <v>2640</v>
      </c>
      <c r="L1088">
        <v>999</v>
      </c>
      <c r="M1088">
        <v>999</v>
      </c>
      <c r="O1088" t="s">
        <v>1671</v>
      </c>
      <c r="R1088">
        <v>6.45</v>
      </c>
      <c r="S1088" t="s">
        <v>1625</v>
      </c>
      <c r="T1088" t="s">
        <v>1615</v>
      </c>
      <c r="U1088" s="6">
        <v>999</v>
      </c>
      <c r="V1088" s="6">
        <v>999</v>
      </c>
      <c r="W1088" s="6">
        <v>999</v>
      </c>
      <c r="X1088" s="6">
        <v>999</v>
      </c>
      <c r="Y1088">
        <v>1</v>
      </c>
      <c r="Z1088" s="6">
        <v>999</v>
      </c>
      <c r="AA1088" s="6">
        <v>999</v>
      </c>
      <c r="AB1088" s="6">
        <v>999</v>
      </c>
      <c r="AC1088" s="6">
        <v>999</v>
      </c>
      <c r="AD1088" s="6">
        <v>999</v>
      </c>
      <c r="AE1088" s="6">
        <v>999</v>
      </c>
      <c r="AF1088" s="6">
        <v>999</v>
      </c>
      <c r="AG1088" s="6">
        <v>999</v>
      </c>
      <c r="AH1088" s="6">
        <v>999</v>
      </c>
      <c r="AJ1088" t="s">
        <v>2643</v>
      </c>
      <c r="AK1088">
        <v>999</v>
      </c>
      <c r="AL1088" t="s">
        <v>1701</v>
      </c>
      <c r="AM1088">
        <v>999</v>
      </c>
      <c r="AN1088">
        <v>999</v>
      </c>
      <c r="AO1088">
        <v>999</v>
      </c>
      <c r="AP1088">
        <v>999</v>
      </c>
      <c r="AQ1088">
        <v>999</v>
      </c>
    </row>
    <row r="1089" spans="2:43" ht="15">
      <c r="B1089" t="s">
        <v>78</v>
      </c>
      <c r="C1089">
        <v>17056</v>
      </c>
      <c r="D1089">
        <v>16378</v>
      </c>
      <c r="E1089" t="s">
        <v>1193</v>
      </c>
      <c r="F1089">
        <v>11239</v>
      </c>
      <c r="I1089">
        <v>999</v>
      </c>
      <c r="J1089" t="s">
        <v>2640</v>
      </c>
      <c r="L1089">
        <v>999</v>
      </c>
      <c r="M1089">
        <v>999</v>
      </c>
      <c r="O1089" t="s">
        <v>1671</v>
      </c>
      <c r="R1089">
        <v>6</v>
      </c>
      <c r="S1089" t="s">
        <v>1625</v>
      </c>
      <c r="T1089" t="s">
        <v>1615</v>
      </c>
      <c r="U1089" s="6">
        <v>999</v>
      </c>
      <c r="V1089" s="6">
        <v>999</v>
      </c>
      <c r="W1089" s="6">
        <v>999</v>
      </c>
      <c r="X1089" s="6">
        <v>999</v>
      </c>
      <c r="Y1089">
        <v>1</v>
      </c>
      <c r="Z1089" s="6">
        <v>999</v>
      </c>
      <c r="AA1089" s="6">
        <v>999</v>
      </c>
      <c r="AB1089" s="6">
        <v>999</v>
      </c>
      <c r="AC1089" s="6">
        <v>999</v>
      </c>
      <c r="AD1089" s="6">
        <v>999</v>
      </c>
      <c r="AE1089" s="6">
        <v>999</v>
      </c>
      <c r="AF1089" s="6">
        <v>999</v>
      </c>
      <c r="AG1089" s="6">
        <v>999</v>
      </c>
      <c r="AH1089" s="6">
        <v>999</v>
      </c>
      <c r="AJ1089" t="s">
        <v>2643</v>
      </c>
      <c r="AK1089">
        <v>999</v>
      </c>
      <c r="AL1089" t="s">
        <v>1701</v>
      </c>
      <c r="AM1089">
        <v>999</v>
      </c>
      <c r="AN1089">
        <v>999</v>
      </c>
      <c r="AO1089">
        <v>999</v>
      </c>
      <c r="AP1089">
        <v>999</v>
      </c>
      <c r="AQ1089">
        <v>999</v>
      </c>
    </row>
    <row r="1090" spans="2:43" ht="15">
      <c r="B1090" t="s">
        <v>78</v>
      </c>
      <c r="C1090">
        <v>17057</v>
      </c>
      <c r="D1090">
        <v>16378</v>
      </c>
      <c r="E1090" t="s">
        <v>1196</v>
      </c>
      <c r="F1090">
        <v>11240</v>
      </c>
      <c r="I1090">
        <v>999</v>
      </c>
      <c r="J1090" t="s">
        <v>2640</v>
      </c>
      <c r="L1090">
        <v>999</v>
      </c>
      <c r="M1090">
        <v>999</v>
      </c>
      <c r="O1090" t="s">
        <v>1671</v>
      </c>
      <c r="R1090">
        <v>4.05</v>
      </c>
      <c r="S1090" t="s">
        <v>1625</v>
      </c>
      <c r="T1090" t="s">
        <v>1615</v>
      </c>
      <c r="U1090" s="6">
        <v>999</v>
      </c>
      <c r="V1090" s="6">
        <v>999</v>
      </c>
      <c r="W1090" s="6">
        <v>999</v>
      </c>
      <c r="X1090" s="6">
        <v>999</v>
      </c>
      <c r="Y1090">
        <v>1</v>
      </c>
      <c r="Z1090" s="6">
        <v>999</v>
      </c>
      <c r="AA1090" s="6">
        <v>999</v>
      </c>
      <c r="AB1090" s="6">
        <v>999</v>
      </c>
      <c r="AC1090" s="6">
        <v>999</v>
      </c>
      <c r="AD1090" s="6">
        <v>999</v>
      </c>
      <c r="AE1090" s="6">
        <v>999</v>
      </c>
      <c r="AF1090" s="6">
        <v>999</v>
      </c>
      <c r="AG1090" s="6">
        <v>999</v>
      </c>
      <c r="AH1090" s="6">
        <v>999</v>
      </c>
      <c r="AJ1090" t="s">
        <v>2643</v>
      </c>
      <c r="AK1090">
        <v>999</v>
      </c>
      <c r="AL1090" t="s">
        <v>1701</v>
      </c>
      <c r="AM1090">
        <v>999</v>
      </c>
      <c r="AN1090">
        <v>999</v>
      </c>
      <c r="AO1090">
        <v>999</v>
      </c>
      <c r="AP1090">
        <v>999</v>
      </c>
      <c r="AQ1090">
        <v>999</v>
      </c>
    </row>
    <row r="1091" spans="2:43" ht="15">
      <c r="B1091" t="s">
        <v>78</v>
      </c>
      <c r="C1091">
        <v>17057</v>
      </c>
      <c r="D1091">
        <v>16378</v>
      </c>
      <c r="E1091" t="s">
        <v>1196</v>
      </c>
      <c r="F1091">
        <v>11241</v>
      </c>
      <c r="I1091">
        <v>999</v>
      </c>
      <c r="J1091" t="s">
        <v>2640</v>
      </c>
      <c r="L1091">
        <v>999</v>
      </c>
      <c r="M1091">
        <v>999</v>
      </c>
      <c r="O1091" t="s">
        <v>1671</v>
      </c>
      <c r="R1091">
        <v>3.53</v>
      </c>
      <c r="S1091" t="s">
        <v>1625</v>
      </c>
      <c r="T1091" t="s">
        <v>1615</v>
      </c>
      <c r="U1091" s="6">
        <v>999</v>
      </c>
      <c r="V1091" s="6">
        <v>999</v>
      </c>
      <c r="W1091" s="6">
        <v>999</v>
      </c>
      <c r="X1091" s="6">
        <v>999</v>
      </c>
      <c r="Y1091">
        <v>1</v>
      </c>
      <c r="Z1091" s="6">
        <v>999</v>
      </c>
      <c r="AA1091" s="6">
        <v>999</v>
      </c>
      <c r="AB1091" s="6">
        <v>999</v>
      </c>
      <c r="AC1091" s="6">
        <v>999</v>
      </c>
      <c r="AD1091" s="6">
        <v>999</v>
      </c>
      <c r="AE1091" s="6">
        <v>999</v>
      </c>
      <c r="AF1091" s="6">
        <v>999</v>
      </c>
      <c r="AG1091" s="6">
        <v>999</v>
      </c>
      <c r="AH1091" s="6">
        <v>999</v>
      </c>
      <c r="AJ1091" t="s">
        <v>2643</v>
      </c>
      <c r="AK1091">
        <v>999</v>
      </c>
      <c r="AL1091" t="s">
        <v>1701</v>
      </c>
      <c r="AM1091">
        <v>999</v>
      </c>
      <c r="AN1091">
        <v>999</v>
      </c>
      <c r="AO1091">
        <v>999</v>
      </c>
      <c r="AP1091">
        <v>999</v>
      </c>
      <c r="AQ1091">
        <v>999</v>
      </c>
    </row>
    <row r="1092" spans="2:43" ht="15">
      <c r="B1092" t="s">
        <v>78</v>
      </c>
      <c r="C1092">
        <v>17057</v>
      </c>
      <c r="D1092">
        <v>16378</v>
      </c>
      <c r="E1092" t="s">
        <v>1196</v>
      </c>
      <c r="F1092">
        <v>11243</v>
      </c>
      <c r="I1092">
        <v>999</v>
      </c>
      <c r="J1092" t="s">
        <v>2640</v>
      </c>
      <c r="L1092">
        <v>999</v>
      </c>
      <c r="M1092">
        <v>999</v>
      </c>
      <c r="O1092" t="s">
        <v>1671</v>
      </c>
      <c r="R1092">
        <v>3.75</v>
      </c>
      <c r="S1092" t="s">
        <v>1625</v>
      </c>
      <c r="T1092" t="s">
        <v>1615</v>
      </c>
      <c r="U1092" s="6">
        <v>999</v>
      </c>
      <c r="V1092" s="6">
        <v>999</v>
      </c>
      <c r="W1092" s="6">
        <v>999</v>
      </c>
      <c r="X1092" s="6">
        <v>999</v>
      </c>
      <c r="Y1092">
        <v>1</v>
      </c>
      <c r="Z1092" s="6">
        <v>999</v>
      </c>
      <c r="AA1092" s="6">
        <v>999</v>
      </c>
      <c r="AB1092" s="6">
        <v>999</v>
      </c>
      <c r="AC1092" s="6">
        <v>999</v>
      </c>
      <c r="AD1092" s="6">
        <v>999</v>
      </c>
      <c r="AE1092" s="6">
        <v>999</v>
      </c>
      <c r="AF1092" s="6">
        <v>999</v>
      </c>
      <c r="AG1092" s="6">
        <v>999</v>
      </c>
      <c r="AH1092" s="6">
        <v>999</v>
      </c>
      <c r="AJ1092" t="s">
        <v>2643</v>
      </c>
      <c r="AK1092">
        <v>999</v>
      </c>
      <c r="AL1092" t="s">
        <v>1701</v>
      </c>
      <c r="AM1092">
        <v>999</v>
      </c>
      <c r="AN1092">
        <v>999</v>
      </c>
      <c r="AO1092">
        <v>999</v>
      </c>
      <c r="AP1092">
        <v>999</v>
      </c>
      <c r="AQ1092">
        <v>999</v>
      </c>
    </row>
    <row r="1093" spans="2:43" ht="15">
      <c r="B1093" t="s">
        <v>78</v>
      </c>
      <c r="C1093">
        <v>17057</v>
      </c>
      <c r="D1093">
        <v>16378</v>
      </c>
      <c r="E1093" t="s">
        <v>1196</v>
      </c>
      <c r="F1093">
        <v>11244</v>
      </c>
      <c r="I1093">
        <v>999</v>
      </c>
      <c r="J1093" t="s">
        <v>2640</v>
      </c>
      <c r="L1093">
        <v>999</v>
      </c>
      <c r="M1093">
        <v>999</v>
      </c>
      <c r="O1093" t="s">
        <v>1671</v>
      </c>
      <c r="R1093">
        <v>4.43</v>
      </c>
      <c r="S1093" t="s">
        <v>1625</v>
      </c>
      <c r="T1093" t="s">
        <v>1615</v>
      </c>
      <c r="U1093" s="6">
        <v>999</v>
      </c>
      <c r="V1093" s="6">
        <v>999</v>
      </c>
      <c r="W1093" s="6">
        <v>999</v>
      </c>
      <c r="X1093" s="6">
        <v>999</v>
      </c>
      <c r="Y1093">
        <v>1</v>
      </c>
      <c r="Z1093" s="6">
        <v>999</v>
      </c>
      <c r="AA1093" s="6">
        <v>999</v>
      </c>
      <c r="AB1093" s="6">
        <v>999</v>
      </c>
      <c r="AC1093" s="6">
        <v>999</v>
      </c>
      <c r="AD1093" s="6">
        <v>999</v>
      </c>
      <c r="AE1093" s="6">
        <v>999</v>
      </c>
      <c r="AF1093" s="6">
        <v>999</v>
      </c>
      <c r="AG1093" s="6">
        <v>999</v>
      </c>
      <c r="AH1093" s="6">
        <v>999</v>
      </c>
      <c r="AJ1093" t="s">
        <v>2643</v>
      </c>
      <c r="AK1093">
        <v>999</v>
      </c>
      <c r="AL1093" t="s">
        <v>1701</v>
      </c>
      <c r="AM1093">
        <v>999</v>
      </c>
      <c r="AN1093">
        <v>999</v>
      </c>
      <c r="AO1093">
        <v>999</v>
      </c>
      <c r="AP1093">
        <v>999</v>
      </c>
      <c r="AQ1093">
        <v>999</v>
      </c>
    </row>
    <row r="1094" spans="2:43" ht="15">
      <c r="B1094" t="s">
        <v>78</v>
      </c>
      <c r="C1094">
        <v>17057</v>
      </c>
      <c r="D1094">
        <v>16378</v>
      </c>
      <c r="E1094" t="s">
        <v>1196</v>
      </c>
      <c r="F1094">
        <v>11245</v>
      </c>
      <c r="I1094">
        <v>999</v>
      </c>
      <c r="J1094" t="s">
        <v>2640</v>
      </c>
      <c r="L1094">
        <v>999</v>
      </c>
      <c r="M1094">
        <v>999</v>
      </c>
      <c r="O1094" t="s">
        <v>1671</v>
      </c>
      <c r="R1094">
        <v>3.68</v>
      </c>
      <c r="S1094" t="s">
        <v>1625</v>
      </c>
      <c r="T1094" t="s">
        <v>1615</v>
      </c>
      <c r="U1094" s="6">
        <v>999</v>
      </c>
      <c r="V1094" s="6">
        <v>999</v>
      </c>
      <c r="W1094" s="6">
        <v>999</v>
      </c>
      <c r="X1094" s="6">
        <v>999</v>
      </c>
      <c r="Y1094">
        <v>1</v>
      </c>
      <c r="Z1094" s="6">
        <v>999</v>
      </c>
      <c r="AA1094" s="6">
        <v>999</v>
      </c>
      <c r="AB1094" s="6">
        <v>999</v>
      </c>
      <c r="AC1094" s="6">
        <v>999</v>
      </c>
      <c r="AD1094" s="6">
        <v>999</v>
      </c>
      <c r="AE1094" s="6">
        <v>999</v>
      </c>
      <c r="AF1094" s="6">
        <v>999</v>
      </c>
      <c r="AG1094" s="6">
        <v>999</v>
      </c>
      <c r="AH1094" s="6">
        <v>999</v>
      </c>
      <c r="AJ1094" t="s">
        <v>2643</v>
      </c>
      <c r="AK1094">
        <v>999</v>
      </c>
      <c r="AL1094" t="s">
        <v>1701</v>
      </c>
      <c r="AM1094">
        <v>999</v>
      </c>
      <c r="AN1094">
        <v>999</v>
      </c>
      <c r="AO1094">
        <v>999</v>
      </c>
      <c r="AP1094">
        <v>999</v>
      </c>
      <c r="AQ1094">
        <v>999</v>
      </c>
    </row>
    <row r="1095" spans="2:43" ht="15">
      <c r="B1095" t="s">
        <v>78</v>
      </c>
      <c r="C1095">
        <v>17058</v>
      </c>
      <c r="D1095">
        <v>16378</v>
      </c>
      <c r="E1095" t="s">
        <v>1197</v>
      </c>
      <c r="F1095">
        <v>11246</v>
      </c>
      <c r="I1095">
        <v>999</v>
      </c>
      <c r="J1095" t="s">
        <v>2640</v>
      </c>
      <c r="L1095">
        <v>999</v>
      </c>
      <c r="M1095">
        <v>999</v>
      </c>
      <c r="O1095" t="s">
        <v>1671</v>
      </c>
      <c r="R1095">
        <v>3.08</v>
      </c>
      <c r="S1095" t="s">
        <v>1625</v>
      </c>
      <c r="T1095" t="s">
        <v>1615</v>
      </c>
      <c r="U1095" s="6">
        <v>999</v>
      </c>
      <c r="V1095" s="6">
        <v>999</v>
      </c>
      <c r="W1095" s="6">
        <v>999</v>
      </c>
      <c r="X1095" s="6">
        <v>999</v>
      </c>
      <c r="Y1095">
        <v>1</v>
      </c>
      <c r="Z1095" s="6">
        <v>999</v>
      </c>
      <c r="AA1095" s="6">
        <v>999</v>
      </c>
      <c r="AB1095" s="6">
        <v>999</v>
      </c>
      <c r="AC1095" s="6">
        <v>999</v>
      </c>
      <c r="AD1095" s="6">
        <v>999</v>
      </c>
      <c r="AE1095" s="6">
        <v>999</v>
      </c>
      <c r="AF1095" s="6">
        <v>999</v>
      </c>
      <c r="AG1095" s="6">
        <v>999</v>
      </c>
      <c r="AH1095" s="6">
        <v>999</v>
      </c>
      <c r="AJ1095" t="s">
        <v>2643</v>
      </c>
      <c r="AK1095">
        <v>999</v>
      </c>
      <c r="AL1095" t="s">
        <v>1701</v>
      </c>
      <c r="AM1095">
        <v>999</v>
      </c>
      <c r="AN1095">
        <v>999</v>
      </c>
      <c r="AO1095">
        <v>999</v>
      </c>
      <c r="AP1095">
        <v>999</v>
      </c>
      <c r="AQ1095">
        <v>999</v>
      </c>
    </row>
    <row r="1096" spans="2:43" ht="15">
      <c r="B1096" t="s">
        <v>78</v>
      </c>
      <c r="C1096">
        <v>17058</v>
      </c>
      <c r="D1096">
        <v>16378</v>
      </c>
      <c r="E1096" t="s">
        <v>1197</v>
      </c>
      <c r="F1096">
        <v>11247</v>
      </c>
      <c r="I1096">
        <v>999</v>
      </c>
      <c r="J1096" t="s">
        <v>2640</v>
      </c>
      <c r="L1096">
        <v>999</v>
      </c>
      <c r="M1096">
        <v>999</v>
      </c>
      <c r="O1096" t="s">
        <v>1671</v>
      </c>
      <c r="R1096">
        <v>3.3</v>
      </c>
      <c r="S1096" t="s">
        <v>1625</v>
      </c>
      <c r="T1096" t="s">
        <v>1615</v>
      </c>
      <c r="U1096" s="6">
        <v>999</v>
      </c>
      <c r="V1096" s="6">
        <v>999</v>
      </c>
      <c r="W1096" s="6">
        <v>999</v>
      </c>
      <c r="X1096" s="6">
        <v>999</v>
      </c>
      <c r="Y1096">
        <v>1</v>
      </c>
      <c r="Z1096" s="6">
        <v>999</v>
      </c>
      <c r="AA1096" s="6">
        <v>999</v>
      </c>
      <c r="AB1096" s="6">
        <v>999</v>
      </c>
      <c r="AC1096" s="6">
        <v>999</v>
      </c>
      <c r="AD1096" s="6">
        <v>999</v>
      </c>
      <c r="AE1096" s="6">
        <v>999</v>
      </c>
      <c r="AF1096" s="6">
        <v>999</v>
      </c>
      <c r="AG1096" s="6">
        <v>999</v>
      </c>
      <c r="AH1096" s="6">
        <v>999</v>
      </c>
      <c r="AJ1096" t="s">
        <v>2643</v>
      </c>
      <c r="AK1096">
        <v>999</v>
      </c>
      <c r="AL1096" t="s">
        <v>1701</v>
      </c>
      <c r="AM1096">
        <v>999</v>
      </c>
      <c r="AN1096">
        <v>999</v>
      </c>
      <c r="AO1096">
        <v>999</v>
      </c>
      <c r="AP1096">
        <v>999</v>
      </c>
      <c r="AQ1096">
        <v>999</v>
      </c>
    </row>
    <row r="1097" spans="2:43" ht="15">
      <c r="B1097" t="s">
        <v>78</v>
      </c>
      <c r="C1097">
        <v>17056</v>
      </c>
      <c r="D1097">
        <v>16378</v>
      </c>
      <c r="E1097" t="s">
        <v>1193</v>
      </c>
      <c r="F1097">
        <v>11234</v>
      </c>
      <c r="I1097">
        <v>999</v>
      </c>
      <c r="J1097" t="s">
        <v>2640</v>
      </c>
      <c r="L1097">
        <v>999</v>
      </c>
      <c r="M1097">
        <v>999</v>
      </c>
      <c r="O1097" t="s">
        <v>1672</v>
      </c>
      <c r="R1097">
        <v>13.28</v>
      </c>
      <c r="S1097" t="s">
        <v>1625</v>
      </c>
      <c r="T1097" t="s">
        <v>1615</v>
      </c>
      <c r="U1097" s="6">
        <v>999</v>
      </c>
      <c r="V1097" s="6">
        <v>999</v>
      </c>
      <c r="W1097" s="6">
        <v>999</v>
      </c>
      <c r="X1097" s="6">
        <v>999</v>
      </c>
      <c r="Y1097">
        <v>1</v>
      </c>
      <c r="Z1097" s="6">
        <v>999</v>
      </c>
      <c r="AA1097" s="6">
        <v>999</v>
      </c>
      <c r="AB1097" s="6">
        <v>999</v>
      </c>
      <c r="AC1097" s="6">
        <v>999</v>
      </c>
      <c r="AD1097" s="6">
        <v>999</v>
      </c>
      <c r="AE1097" s="6">
        <v>999</v>
      </c>
      <c r="AF1097" s="6">
        <v>999</v>
      </c>
      <c r="AG1097" s="6">
        <v>999</v>
      </c>
      <c r="AH1097" s="6">
        <v>999</v>
      </c>
      <c r="AJ1097" t="s">
        <v>2642</v>
      </c>
      <c r="AK1097">
        <v>999</v>
      </c>
      <c r="AL1097" t="s">
        <v>1701</v>
      </c>
      <c r="AM1097">
        <v>999</v>
      </c>
      <c r="AN1097">
        <v>999</v>
      </c>
      <c r="AO1097">
        <v>999</v>
      </c>
      <c r="AP1097">
        <v>999</v>
      </c>
      <c r="AQ1097">
        <v>999</v>
      </c>
    </row>
    <row r="1098" spans="2:43" ht="15">
      <c r="B1098" t="s">
        <v>78</v>
      </c>
      <c r="C1098">
        <v>17056</v>
      </c>
      <c r="D1098">
        <v>16378</v>
      </c>
      <c r="E1098" t="s">
        <v>1193</v>
      </c>
      <c r="F1098">
        <v>11235</v>
      </c>
      <c r="I1098">
        <v>999</v>
      </c>
      <c r="J1098" t="s">
        <v>2640</v>
      </c>
      <c r="L1098">
        <v>999</v>
      </c>
      <c r="M1098">
        <v>999</v>
      </c>
      <c r="O1098" t="s">
        <v>1672</v>
      </c>
      <c r="R1098">
        <v>7.54</v>
      </c>
      <c r="S1098" t="s">
        <v>1625</v>
      </c>
      <c r="T1098" t="s">
        <v>1615</v>
      </c>
      <c r="U1098" s="6">
        <v>999</v>
      </c>
      <c r="V1098" s="6">
        <v>999</v>
      </c>
      <c r="W1098" s="6">
        <v>999</v>
      </c>
      <c r="X1098" s="6">
        <v>999</v>
      </c>
      <c r="Y1098">
        <v>1</v>
      </c>
      <c r="Z1098" s="6">
        <v>999</v>
      </c>
      <c r="AA1098" s="6">
        <v>999</v>
      </c>
      <c r="AB1098" s="6">
        <v>999</v>
      </c>
      <c r="AC1098" s="6">
        <v>999</v>
      </c>
      <c r="AD1098" s="6">
        <v>999</v>
      </c>
      <c r="AE1098" s="6">
        <v>999</v>
      </c>
      <c r="AF1098" s="6">
        <v>999</v>
      </c>
      <c r="AG1098" s="6">
        <v>999</v>
      </c>
      <c r="AH1098" s="6">
        <v>999</v>
      </c>
      <c r="AJ1098" t="s">
        <v>2642</v>
      </c>
      <c r="AK1098">
        <v>999</v>
      </c>
      <c r="AL1098" t="s">
        <v>1701</v>
      </c>
      <c r="AM1098">
        <v>999</v>
      </c>
      <c r="AN1098">
        <v>999</v>
      </c>
      <c r="AO1098">
        <v>999</v>
      </c>
      <c r="AP1098">
        <v>999</v>
      </c>
      <c r="AQ1098">
        <v>999</v>
      </c>
    </row>
    <row r="1099" spans="2:43" ht="15">
      <c r="B1099" t="s">
        <v>78</v>
      </c>
      <c r="C1099">
        <v>17056</v>
      </c>
      <c r="D1099">
        <v>16378</v>
      </c>
      <c r="E1099" t="s">
        <v>1193</v>
      </c>
      <c r="F1099">
        <v>11237</v>
      </c>
      <c r="I1099">
        <v>999</v>
      </c>
      <c r="J1099" t="s">
        <v>2640</v>
      </c>
      <c r="L1099">
        <v>999</v>
      </c>
      <c r="M1099">
        <v>999</v>
      </c>
      <c r="O1099" t="s">
        <v>1672</v>
      </c>
      <c r="R1099">
        <v>25.38</v>
      </c>
      <c r="S1099" t="s">
        <v>1625</v>
      </c>
      <c r="T1099" t="s">
        <v>1615</v>
      </c>
      <c r="U1099" s="6">
        <v>999</v>
      </c>
      <c r="V1099" s="6">
        <v>999</v>
      </c>
      <c r="W1099" s="6">
        <v>999</v>
      </c>
      <c r="X1099" s="6">
        <v>999</v>
      </c>
      <c r="Y1099">
        <v>1</v>
      </c>
      <c r="Z1099" s="6">
        <v>999</v>
      </c>
      <c r="AA1099" s="6">
        <v>999</v>
      </c>
      <c r="AB1099" s="6">
        <v>999</v>
      </c>
      <c r="AC1099" s="6">
        <v>999</v>
      </c>
      <c r="AD1099" s="6">
        <v>999</v>
      </c>
      <c r="AE1099" s="6">
        <v>999</v>
      </c>
      <c r="AF1099" s="6">
        <v>999</v>
      </c>
      <c r="AG1099" s="6">
        <v>999</v>
      </c>
      <c r="AH1099" s="6">
        <v>999</v>
      </c>
      <c r="AJ1099" t="s">
        <v>2643</v>
      </c>
      <c r="AK1099">
        <v>999</v>
      </c>
      <c r="AL1099" t="s">
        <v>1701</v>
      </c>
      <c r="AM1099">
        <v>999</v>
      </c>
      <c r="AN1099">
        <v>999</v>
      </c>
      <c r="AO1099">
        <v>999</v>
      </c>
      <c r="AP1099">
        <v>999</v>
      </c>
      <c r="AQ1099">
        <v>999</v>
      </c>
    </row>
    <row r="1100" spans="2:43" ht="15">
      <c r="B1100" t="s">
        <v>78</v>
      </c>
      <c r="C1100">
        <v>17056</v>
      </c>
      <c r="D1100">
        <v>16378</v>
      </c>
      <c r="E1100" t="s">
        <v>1193</v>
      </c>
      <c r="F1100">
        <v>11239</v>
      </c>
      <c r="I1100">
        <v>999</v>
      </c>
      <c r="J1100" t="s">
        <v>2640</v>
      </c>
      <c r="L1100">
        <v>999</v>
      </c>
      <c r="M1100">
        <v>999</v>
      </c>
      <c r="O1100" t="s">
        <v>1672</v>
      </c>
      <c r="R1100">
        <v>5.66</v>
      </c>
      <c r="S1100" t="s">
        <v>1625</v>
      </c>
      <c r="T1100" t="s">
        <v>1615</v>
      </c>
      <c r="U1100" s="6">
        <v>999</v>
      </c>
      <c r="V1100" s="6">
        <v>999</v>
      </c>
      <c r="W1100" s="6">
        <v>999</v>
      </c>
      <c r="X1100" s="6">
        <v>999</v>
      </c>
      <c r="Y1100">
        <v>1</v>
      </c>
      <c r="Z1100" s="6">
        <v>999</v>
      </c>
      <c r="AA1100" s="6">
        <v>999</v>
      </c>
      <c r="AB1100" s="6">
        <v>999</v>
      </c>
      <c r="AC1100" s="6">
        <v>999</v>
      </c>
      <c r="AD1100" s="6">
        <v>999</v>
      </c>
      <c r="AE1100" s="6">
        <v>999</v>
      </c>
      <c r="AF1100" s="6">
        <v>999</v>
      </c>
      <c r="AG1100" s="6">
        <v>999</v>
      </c>
      <c r="AH1100" s="6">
        <v>999</v>
      </c>
      <c r="AJ1100" t="s">
        <v>2643</v>
      </c>
      <c r="AK1100">
        <v>999</v>
      </c>
      <c r="AL1100" t="s">
        <v>1701</v>
      </c>
      <c r="AM1100">
        <v>999</v>
      </c>
      <c r="AN1100">
        <v>999</v>
      </c>
      <c r="AO1100">
        <v>999</v>
      </c>
      <c r="AP1100">
        <v>999</v>
      </c>
      <c r="AQ1100">
        <v>999</v>
      </c>
    </row>
    <row r="1101" spans="2:43" ht="15">
      <c r="B1101" t="s">
        <v>78</v>
      </c>
      <c r="C1101">
        <v>17057</v>
      </c>
      <c r="D1101">
        <v>16378</v>
      </c>
      <c r="E1101" t="s">
        <v>1196</v>
      </c>
      <c r="F1101">
        <v>11240</v>
      </c>
      <c r="I1101">
        <v>999</v>
      </c>
      <c r="J1101" t="s">
        <v>2640</v>
      </c>
      <c r="L1101">
        <v>999</v>
      </c>
      <c r="M1101">
        <v>999</v>
      </c>
      <c r="O1101" t="s">
        <v>1672</v>
      </c>
      <c r="R1101">
        <v>7.58</v>
      </c>
      <c r="S1101" t="s">
        <v>1625</v>
      </c>
      <c r="T1101" t="s">
        <v>1615</v>
      </c>
      <c r="U1101" s="6">
        <v>999</v>
      </c>
      <c r="V1101" s="6">
        <v>999</v>
      </c>
      <c r="W1101" s="6">
        <v>999</v>
      </c>
      <c r="X1101" s="6">
        <v>999</v>
      </c>
      <c r="Y1101">
        <v>1</v>
      </c>
      <c r="Z1101" s="6">
        <v>999</v>
      </c>
      <c r="AA1101" s="6">
        <v>999</v>
      </c>
      <c r="AB1101" s="6">
        <v>999</v>
      </c>
      <c r="AC1101" s="6">
        <v>999</v>
      </c>
      <c r="AD1101" s="6">
        <v>999</v>
      </c>
      <c r="AE1101" s="6">
        <v>999</v>
      </c>
      <c r="AF1101" s="6">
        <v>999</v>
      </c>
      <c r="AG1101" s="6">
        <v>999</v>
      </c>
      <c r="AH1101" s="6">
        <v>999</v>
      </c>
      <c r="AJ1101" t="s">
        <v>2643</v>
      </c>
      <c r="AK1101">
        <v>999</v>
      </c>
      <c r="AL1101" t="s">
        <v>1701</v>
      </c>
      <c r="AM1101">
        <v>999</v>
      </c>
      <c r="AN1101">
        <v>999</v>
      </c>
      <c r="AO1101">
        <v>999</v>
      </c>
      <c r="AP1101">
        <v>999</v>
      </c>
      <c r="AQ1101">
        <v>999</v>
      </c>
    </row>
    <row r="1102" spans="2:43" ht="15">
      <c r="B1102" t="s">
        <v>78</v>
      </c>
      <c r="C1102">
        <v>17057</v>
      </c>
      <c r="D1102">
        <v>16378</v>
      </c>
      <c r="E1102" t="s">
        <v>1196</v>
      </c>
      <c r="F1102">
        <v>11241</v>
      </c>
      <c r="I1102">
        <v>999</v>
      </c>
      <c r="J1102" t="s">
        <v>2640</v>
      </c>
      <c r="L1102">
        <v>999</v>
      </c>
      <c r="M1102">
        <v>999</v>
      </c>
      <c r="O1102" t="s">
        <v>1672</v>
      </c>
      <c r="R1102">
        <v>7.17</v>
      </c>
      <c r="S1102" t="s">
        <v>1625</v>
      </c>
      <c r="T1102" t="s">
        <v>1615</v>
      </c>
      <c r="U1102" s="6">
        <v>999</v>
      </c>
      <c r="V1102" s="6">
        <v>999</v>
      </c>
      <c r="W1102" s="6">
        <v>999</v>
      </c>
      <c r="X1102" s="6">
        <v>999</v>
      </c>
      <c r="Y1102">
        <v>1</v>
      </c>
      <c r="Z1102" s="6">
        <v>999</v>
      </c>
      <c r="AA1102" s="6">
        <v>999</v>
      </c>
      <c r="AB1102" s="6">
        <v>999</v>
      </c>
      <c r="AC1102" s="6">
        <v>999</v>
      </c>
      <c r="AD1102" s="6">
        <v>999</v>
      </c>
      <c r="AE1102" s="6">
        <v>999</v>
      </c>
      <c r="AF1102" s="6">
        <v>999</v>
      </c>
      <c r="AG1102" s="6">
        <v>999</v>
      </c>
      <c r="AH1102" s="6">
        <v>999</v>
      </c>
      <c r="AJ1102" t="s">
        <v>2643</v>
      </c>
      <c r="AK1102">
        <v>999</v>
      </c>
      <c r="AL1102" t="s">
        <v>1701</v>
      </c>
      <c r="AM1102">
        <v>999</v>
      </c>
      <c r="AN1102">
        <v>999</v>
      </c>
      <c r="AO1102">
        <v>999</v>
      </c>
      <c r="AP1102">
        <v>999</v>
      </c>
      <c r="AQ1102">
        <v>999</v>
      </c>
    </row>
    <row r="1103" spans="2:43" ht="15">
      <c r="B1103" t="s">
        <v>78</v>
      </c>
      <c r="C1103">
        <v>17057</v>
      </c>
      <c r="D1103">
        <v>16378</v>
      </c>
      <c r="E1103" t="s">
        <v>1196</v>
      </c>
      <c r="F1103">
        <v>11243</v>
      </c>
      <c r="I1103">
        <v>999</v>
      </c>
      <c r="J1103" t="s">
        <v>2640</v>
      </c>
      <c r="L1103">
        <v>999</v>
      </c>
      <c r="M1103">
        <v>999</v>
      </c>
      <c r="O1103" t="s">
        <v>1672</v>
      </c>
      <c r="R1103">
        <v>9.81</v>
      </c>
      <c r="S1103" t="s">
        <v>1625</v>
      </c>
      <c r="T1103" t="s">
        <v>1615</v>
      </c>
      <c r="U1103" s="6">
        <v>999</v>
      </c>
      <c r="V1103" s="6">
        <v>999</v>
      </c>
      <c r="W1103" s="6">
        <v>999</v>
      </c>
      <c r="X1103" s="6">
        <v>999</v>
      </c>
      <c r="Y1103">
        <v>1</v>
      </c>
      <c r="Z1103" s="6">
        <v>999</v>
      </c>
      <c r="AA1103" s="6">
        <v>999</v>
      </c>
      <c r="AB1103" s="6">
        <v>999</v>
      </c>
      <c r="AC1103" s="6">
        <v>999</v>
      </c>
      <c r="AD1103" s="6">
        <v>999</v>
      </c>
      <c r="AE1103" s="6">
        <v>999</v>
      </c>
      <c r="AF1103" s="6">
        <v>999</v>
      </c>
      <c r="AG1103" s="6">
        <v>999</v>
      </c>
      <c r="AH1103" s="6">
        <v>999</v>
      </c>
      <c r="AJ1103" t="s">
        <v>2643</v>
      </c>
      <c r="AK1103">
        <v>999</v>
      </c>
      <c r="AL1103" t="s">
        <v>1701</v>
      </c>
      <c r="AM1103">
        <v>999</v>
      </c>
      <c r="AN1103">
        <v>999</v>
      </c>
      <c r="AO1103">
        <v>999</v>
      </c>
      <c r="AP1103">
        <v>999</v>
      </c>
      <c r="AQ1103">
        <v>999</v>
      </c>
    </row>
    <row r="1104" spans="2:43" ht="15">
      <c r="B1104" t="s">
        <v>78</v>
      </c>
      <c r="C1104">
        <v>17057</v>
      </c>
      <c r="D1104">
        <v>16378</v>
      </c>
      <c r="E1104" t="s">
        <v>1196</v>
      </c>
      <c r="F1104">
        <v>11244</v>
      </c>
      <c r="I1104">
        <v>999</v>
      </c>
      <c r="J1104" t="s">
        <v>2640</v>
      </c>
      <c r="L1104">
        <v>999</v>
      </c>
      <c r="M1104">
        <v>999</v>
      </c>
      <c r="O1104" t="s">
        <v>1672</v>
      </c>
      <c r="R1104">
        <v>9.2799999999999994</v>
      </c>
      <c r="S1104" t="s">
        <v>1625</v>
      </c>
      <c r="T1104" t="s">
        <v>1615</v>
      </c>
      <c r="U1104" s="6">
        <v>999</v>
      </c>
      <c r="V1104" s="6">
        <v>999</v>
      </c>
      <c r="W1104" s="6">
        <v>999</v>
      </c>
      <c r="X1104" s="6">
        <v>999</v>
      </c>
      <c r="Y1104">
        <v>1</v>
      </c>
      <c r="Z1104" s="6">
        <v>999</v>
      </c>
      <c r="AA1104" s="6">
        <v>999</v>
      </c>
      <c r="AB1104" s="6">
        <v>999</v>
      </c>
      <c r="AC1104" s="6">
        <v>999</v>
      </c>
      <c r="AD1104" s="6">
        <v>999</v>
      </c>
      <c r="AE1104" s="6">
        <v>999</v>
      </c>
      <c r="AF1104" s="6">
        <v>999</v>
      </c>
      <c r="AG1104" s="6">
        <v>999</v>
      </c>
      <c r="AH1104" s="6">
        <v>999</v>
      </c>
      <c r="AJ1104" t="s">
        <v>2643</v>
      </c>
      <c r="AK1104">
        <v>999</v>
      </c>
      <c r="AL1104" t="s">
        <v>1701</v>
      </c>
      <c r="AM1104">
        <v>999</v>
      </c>
      <c r="AN1104">
        <v>999</v>
      </c>
      <c r="AO1104">
        <v>999</v>
      </c>
      <c r="AP1104">
        <v>999</v>
      </c>
      <c r="AQ1104">
        <v>999</v>
      </c>
    </row>
    <row r="1105" spans="2:43" ht="15">
      <c r="B1105" t="s">
        <v>78</v>
      </c>
      <c r="C1105">
        <v>17057</v>
      </c>
      <c r="D1105">
        <v>16378</v>
      </c>
      <c r="E1105" t="s">
        <v>1196</v>
      </c>
      <c r="F1105">
        <v>11245</v>
      </c>
      <c r="I1105">
        <v>999</v>
      </c>
      <c r="J1105" t="s">
        <v>2640</v>
      </c>
      <c r="L1105">
        <v>999</v>
      </c>
      <c r="M1105">
        <v>999</v>
      </c>
      <c r="O1105" t="s">
        <v>1672</v>
      </c>
      <c r="R1105">
        <v>13.91</v>
      </c>
      <c r="S1105" t="s">
        <v>1625</v>
      </c>
      <c r="T1105" t="s">
        <v>1615</v>
      </c>
      <c r="U1105" s="6">
        <v>999</v>
      </c>
      <c r="V1105" s="6">
        <v>999</v>
      </c>
      <c r="W1105" s="6">
        <v>999</v>
      </c>
      <c r="X1105" s="6">
        <v>999</v>
      </c>
      <c r="Y1105">
        <v>1</v>
      </c>
      <c r="Z1105" s="6">
        <v>999</v>
      </c>
      <c r="AA1105" s="6">
        <v>999</v>
      </c>
      <c r="AB1105" s="6">
        <v>999</v>
      </c>
      <c r="AC1105" s="6">
        <v>999</v>
      </c>
      <c r="AD1105" s="6">
        <v>999</v>
      </c>
      <c r="AE1105" s="6">
        <v>999</v>
      </c>
      <c r="AF1105" s="6">
        <v>999</v>
      </c>
      <c r="AG1105" s="6">
        <v>999</v>
      </c>
      <c r="AH1105" s="6">
        <v>999</v>
      </c>
      <c r="AJ1105" t="s">
        <v>2643</v>
      </c>
      <c r="AK1105">
        <v>999</v>
      </c>
      <c r="AL1105" t="s">
        <v>1701</v>
      </c>
      <c r="AM1105">
        <v>999</v>
      </c>
      <c r="AN1105">
        <v>999</v>
      </c>
      <c r="AO1105">
        <v>999</v>
      </c>
      <c r="AP1105">
        <v>999</v>
      </c>
      <c r="AQ1105">
        <v>999</v>
      </c>
    </row>
    <row r="1106" spans="2:43" ht="15">
      <c r="B1106" t="s">
        <v>78</v>
      </c>
      <c r="C1106">
        <v>17058</v>
      </c>
      <c r="D1106">
        <v>16378</v>
      </c>
      <c r="E1106" t="s">
        <v>1197</v>
      </c>
      <c r="F1106">
        <v>11246</v>
      </c>
      <c r="I1106">
        <v>999</v>
      </c>
      <c r="J1106" t="s">
        <v>2640</v>
      </c>
      <c r="L1106">
        <v>999</v>
      </c>
      <c r="M1106">
        <v>999</v>
      </c>
      <c r="O1106" t="s">
        <v>1672</v>
      </c>
      <c r="R1106">
        <v>15.43</v>
      </c>
      <c r="S1106" t="s">
        <v>1625</v>
      </c>
      <c r="T1106" t="s">
        <v>1615</v>
      </c>
      <c r="U1106" s="6">
        <v>999</v>
      </c>
      <c r="V1106" s="6">
        <v>999</v>
      </c>
      <c r="W1106" s="6">
        <v>999</v>
      </c>
      <c r="X1106" s="6">
        <v>999</v>
      </c>
      <c r="Y1106">
        <v>1</v>
      </c>
      <c r="Z1106" s="6">
        <v>999</v>
      </c>
      <c r="AA1106" s="6">
        <v>999</v>
      </c>
      <c r="AB1106" s="6">
        <v>999</v>
      </c>
      <c r="AC1106" s="6">
        <v>999</v>
      </c>
      <c r="AD1106" s="6">
        <v>999</v>
      </c>
      <c r="AE1106" s="6">
        <v>999</v>
      </c>
      <c r="AF1106" s="6">
        <v>999</v>
      </c>
      <c r="AG1106" s="6">
        <v>999</v>
      </c>
      <c r="AH1106" s="6">
        <v>999</v>
      </c>
      <c r="AJ1106" t="s">
        <v>2643</v>
      </c>
      <c r="AK1106">
        <v>999</v>
      </c>
      <c r="AL1106" t="s">
        <v>1701</v>
      </c>
      <c r="AM1106">
        <v>999</v>
      </c>
      <c r="AN1106">
        <v>999</v>
      </c>
      <c r="AO1106">
        <v>999</v>
      </c>
      <c r="AP1106">
        <v>999</v>
      </c>
      <c r="AQ1106">
        <v>999</v>
      </c>
    </row>
    <row r="1107" spans="2:43" ht="15">
      <c r="B1107" t="s">
        <v>78</v>
      </c>
      <c r="C1107">
        <v>17058</v>
      </c>
      <c r="D1107">
        <v>16378</v>
      </c>
      <c r="E1107" t="s">
        <v>1197</v>
      </c>
      <c r="F1107">
        <v>11247</v>
      </c>
      <c r="I1107">
        <v>999</v>
      </c>
      <c r="J1107" t="s">
        <v>2640</v>
      </c>
      <c r="L1107">
        <v>999</v>
      </c>
      <c r="M1107">
        <v>999</v>
      </c>
      <c r="O1107" t="s">
        <v>1672</v>
      </c>
      <c r="R1107">
        <v>19.21</v>
      </c>
      <c r="S1107" t="s">
        <v>1625</v>
      </c>
      <c r="T1107" t="s">
        <v>1615</v>
      </c>
      <c r="U1107" s="6">
        <v>999</v>
      </c>
      <c r="V1107" s="6">
        <v>999</v>
      </c>
      <c r="W1107" s="6">
        <v>999</v>
      </c>
      <c r="X1107" s="6">
        <v>999</v>
      </c>
      <c r="Y1107">
        <v>1</v>
      </c>
      <c r="Z1107" s="6">
        <v>999</v>
      </c>
      <c r="AA1107" s="6">
        <v>999</v>
      </c>
      <c r="AB1107" s="6">
        <v>999</v>
      </c>
      <c r="AC1107" s="6">
        <v>999</v>
      </c>
      <c r="AD1107" s="6">
        <v>999</v>
      </c>
      <c r="AE1107" s="6">
        <v>999</v>
      </c>
      <c r="AF1107" s="6">
        <v>999</v>
      </c>
      <c r="AG1107" s="6">
        <v>999</v>
      </c>
      <c r="AH1107" s="6">
        <v>999</v>
      </c>
      <c r="AJ1107" t="s">
        <v>2643</v>
      </c>
      <c r="AK1107">
        <v>999</v>
      </c>
      <c r="AL1107" t="s">
        <v>1701</v>
      </c>
      <c r="AM1107">
        <v>999</v>
      </c>
      <c r="AN1107">
        <v>999</v>
      </c>
      <c r="AO1107">
        <v>999</v>
      </c>
      <c r="AP1107">
        <v>999</v>
      </c>
      <c r="AQ1107">
        <v>999</v>
      </c>
    </row>
    <row r="1108" spans="2:43" ht="15">
      <c r="B1108" t="s">
        <v>78</v>
      </c>
      <c r="C1108">
        <v>17056</v>
      </c>
      <c r="D1108">
        <v>16378</v>
      </c>
      <c r="E1108" t="s">
        <v>1193</v>
      </c>
      <c r="F1108">
        <v>11236</v>
      </c>
      <c r="I1108">
        <v>999</v>
      </c>
      <c r="J1108" t="s">
        <v>2644</v>
      </c>
      <c r="L1108">
        <v>999</v>
      </c>
      <c r="M1108">
        <v>999</v>
      </c>
      <c r="O1108" t="s">
        <v>2641</v>
      </c>
      <c r="R1108">
        <v>0.92</v>
      </c>
      <c r="S1108" t="s">
        <v>1625</v>
      </c>
      <c r="T1108" t="s">
        <v>1615</v>
      </c>
      <c r="U1108" s="6">
        <v>999</v>
      </c>
      <c r="V1108" s="6">
        <v>999</v>
      </c>
      <c r="W1108" s="6">
        <v>999</v>
      </c>
      <c r="X1108" s="6">
        <v>999</v>
      </c>
      <c r="Y1108">
        <v>1</v>
      </c>
      <c r="Z1108" s="6">
        <v>999</v>
      </c>
      <c r="AA1108" s="6">
        <v>999</v>
      </c>
      <c r="AB1108" s="6">
        <v>999</v>
      </c>
      <c r="AC1108" s="6">
        <v>999</v>
      </c>
      <c r="AD1108" s="6">
        <v>999</v>
      </c>
      <c r="AE1108" s="6">
        <v>999</v>
      </c>
      <c r="AF1108" s="6">
        <v>999</v>
      </c>
      <c r="AG1108" s="6">
        <v>999</v>
      </c>
      <c r="AH1108" s="6">
        <v>999</v>
      </c>
      <c r="AJ1108" t="s">
        <v>2645</v>
      </c>
      <c r="AK1108">
        <v>1</v>
      </c>
      <c r="AL1108" t="s">
        <v>1701</v>
      </c>
      <c r="AM1108">
        <v>999</v>
      </c>
      <c r="AN1108">
        <v>999</v>
      </c>
      <c r="AO1108">
        <v>999</v>
      </c>
      <c r="AP1108">
        <v>999</v>
      </c>
      <c r="AQ1108">
        <v>999</v>
      </c>
    </row>
    <row r="1109" spans="2:43" ht="15">
      <c r="B1109" t="s">
        <v>78</v>
      </c>
      <c r="C1109">
        <v>17056</v>
      </c>
      <c r="D1109">
        <v>16378</v>
      </c>
      <c r="E1109" t="s">
        <v>1193</v>
      </c>
      <c r="F1109">
        <v>11238</v>
      </c>
      <c r="I1109">
        <v>999</v>
      </c>
      <c r="J1109" t="s">
        <v>2644</v>
      </c>
      <c r="L1109">
        <v>999</v>
      </c>
      <c r="M1109">
        <v>999</v>
      </c>
      <c r="O1109" t="s">
        <v>2641</v>
      </c>
      <c r="R1109">
        <v>2.08</v>
      </c>
      <c r="S1109" t="s">
        <v>1625</v>
      </c>
      <c r="T1109" t="s">
        <v>1615</v>
      </c>
      <c r="U1109" s="6">
        <v>999</v>
      </c>
      <c r="V1109" s="6">
        <v>999</v>
      </c>
      <c r="W1109" s="6">
        <v>999</v>
      </c>
      <c r="X1109" s="6">
        <v>999</v>
      </c>
      <c r="Y1109">
        <v>1</v>
      </c>
      <c r="Z1109" s="6">
        <v>999</v>
      </c>
      <c r="AA1109" s="6">
        <v>999</v>
      </c>
      <c r="AB1109" s="6">
        <v>999</v>
      </c>
      <c r="AC1109" s="6">
        <v>999</v>
      </c>
      <c r="AD1109" s="6">
        <v>999</v>
      </c>
      <c r="AE1109" s="6">
        <v>999</v>
      </c>
      <c r="AF1109" s="6">
        <v>999</v>
      </c>
      <c r="AG1109" s="6">
        <v>999</v>
      </c>
      <c r="AH1109" s="6">
        <v>999</v>
      </c>
      <c r="AJ1109" t="s">
        <v>2645</v>
      </c>
      <c r="AK1109">
        <v>1</v>
      </c>
      <c r="AL1109" t="s">
        <v>1701</v>
      </c>
      <c r="AM1109">
        <v>999</v>
      </c>
      <c r="AN1109">
        <v>999</v>
      </c>
      <c r="AO1109">
        <v>999</v>
      </c>
      <c r="AP1109">
        <v>999</v>
      </c>
      <c r="AQ1109">
        <v>999</v>
      </c>
    </row>
    <row r="1110" spans="2:43" ht="15">
      <c r="B1110" t="s">
        <v>78</v>
      </c>
      <c r="C1110">
        <v>17057</v>
      </c>
      <c r="D1110">
        <v>16378</v>
      </c>
      <c r="E1110" t="s">
        <v>1196</v>
      </c>
      <c r="F1110">
        <v>11242</v>
      </c>
      <c r="I1110">
        <v>999</v>
      </c>
      <c r="J1110" t="s">
        <v>2644</v>
      </c>
      <c r="L1110">
        <v>999</v>
      </c>
      <c r="M1110">
        <v>999</v>
      </c>
      <c r="O1110" t="s">
        <v>2641</v>
      </c>
      <c r="R1110">
        <v>1.6</v>
      </c>
      <c r="S1110" t="s">
        <v>1625</v>
      </c>
      <c r="T1110" t="s">
        <v>1615</v>
      </c>
      <c r="U1110" s="6">
        <v>999</v>
      </c>
      <c r="V1110" s="6">
        <v>999</v>
      </c>
      <c r="W1110" s="6">
        <v>999</v>
      </c>
      <c r="X1110" s="6">
        <v>999</v>
      </c>
      <c r="Y1110">
        <v>1</v>
      </c>
      <c r="Z1110" s="6">
        <v>999</v>
      </c>
      <c r="AA1110" s="6">
        <v>999</v>
      </c>
      <c r="AB1110" s="6">
        <v>999</v>
      </c>
      <c r="AC1110" s="6">
        <v>999</v>
      </c>
      <c r="AD1110" s="6">
        <v>999</v>
      </c>
      <c r="AE1110" s="6">
        <v>999</v>
      </c>
      <c r="AF1110" s="6">
        <v>999</v>
      </c>
      <c r="AG1110" s="6">
        <v>999</v>
      </c>
      <c r="AH1110" s="6">
        <v>999</v>
      </c>
      <c r="AJ1110" t="s">
        <v>2645</v>
      </c>
      <c r="AK1110">
        <v>1</v>
      </c>
      <c r="AL1110" t="s">
        <v>1701</v>
      </c>
      <c r="AM1110">
        <v>999</v>
      </c>
      <c r="AN1110">
        <v>999</v>
      </c>
      <c r="AO1110">
        <v>999</v>
      </c>
      <c r="AP1110">
        <v>999</v>
      </c>
      <c r="AQ1110">
        <v>999</v>
      </c>
    </row>
    <row r="1111" spans="2:43" ht="15">
      <c r="B1111" t="s">
        <v>78</v>
      </c>
      <c r="C1111">
        <v>17058</v>
      </c>
      <c r="D1111">
        <v>16378</v>
      </c>
      <c r="E1111" t="s">
        <v>1197</v>
      </c>
      <c r="F1111">
        <v>11248</v>
      </c>
      <c r="I1111">
        <v>999</v>
      </c>
      <c r="J1111" t="s">
        <v>2644</v>
      </c>
      <c r="L1111">
        <v>999</v>
      </c>
      <c r="M1111">
        <v>999</v>
      </c>
      <c r="O1111" t="s">
        <v>2641</v>
      </c>
      <c r="R1111">
        <v>2.04</v>
      </c>
      <c r="S1111" t="s">
        <v>1625</v>
      </c>
      <c r="T1111" t="s">
        <v>1615</v>
      </c>
      <c r="U1111" s="6">
        <v>999</v>
      </c>
      <c r="V1111" s="6">
        <v>999</v>
      </c>
      <c r="W1111" s="6">
        <v>999</v>
      </c>
      <c r="X1111" s="6">
        <v>999</v>
      </c>
      <c r="Y1111">
        <v>1</v>
      </c>
      <c r="Z1111" s="6">
        <v>999</v>
      </c>
      <c r="AA1111" s="6">
        <v>999</v>
      </c>
      <c r="AB1111" s="6">
        <v>999</v>
      </c>
      <c r="AC1111" s="6">
        <v>999</v>
      </c>
      <c r="AD1111" s="6">
        <v>999</v>
      </c>
      <c r="AE1111" s="6">
        <v>999</v>
      </c>
      <c r="AF1111" s="6">
        <v>999</v>
      </c>
      <c r="AG1111" s="6">
        <v>999</v>
      </c>
      <c r="AH1111" s="6">
        <v>999</v>
      </c>
      <c r="AJ1111" t="s">
        <v>2645</v>
      </c>
      <c r="AK1111">
        <v>1</v>
      </c>
      <c r="AL1111" t="s">
        <v>1701</v>
      </c>
      <c r="AM1111">
        <v>999</v>
      </c>
      <c r="AN1111">
        <v>999</v>
      </c>
      <c r="AO1111">
        <v>999</v>
      </c>
      <c r="AP1111">
        <v>999</v>
      </c>
      <c r="AQ1111">
        <v>999</v>
      </c>
    </row>
    <row r="1112" spans="2:43" ht="15">
      <c r="B1112" t="s">
        <v>78</v>
      </c>
      <c r="C1112">
        <v>17058</v>
      </c>
      <c r="D1112">
        <v>16378</v>
      </c>
      <c r="E1112" t="s">
        <v>1197</v>
      </c>
      <c r="F1112">
        <v>11249</v>
      </c>
      <c r="I1112">
        <v>999</v>
      </c>
      <c r="J1112" t="s">
        <v>2644</v>
      </c>
      <c r="L1112">
        <v>999</v>
      </c>
      <c r="M1112">
        <v>999</v>
      </c>
      <c r="O1112" t="s">
        <v>2641</v>
      </c>
      <c r="R1112">
        <v>1.8</v>
      </c>
      <c r="S1112" t="s">
        <v>1625</v>
      </c>
      <c r="T1112" t="s">
        <v>1615</v>
      </c>
      <c r="U1112" s="6">
        <v>999</v>
      </c>
      <c r="V1112" s="6">
        <v>999</v>
      </c>
      <c r="W1112" s="6">
        <v>999</v>
      </c>
      <c r="X1112" s="6">
        <v>999</v>
      </c>
      <c r="Y1112">
        <v>1</v>
      </c>
      <c r="Z1112" s="6">
        <v>999</v>
      </c>
      <c r="AA1112" s="6">
        <v>999</v>
      </c>
      <c r="AB1112" s="6">
        <v>999</v>
      </c>
      <c r="AC1112" s="6">
        <v>999</v>
      </c>
      <c r="AD1112" s="6">
        <v>999</v>
      </c>
      <c r="AE1112" s="6">
        <v>999</v>
      </c>
      <c r="AF1112" s="6">
        <v>999</v>
      </c>
      <c r="AG1112" s="6">
        <v>999</v>
      </c>
      <c r="AH1112" s="6">
        <v>999</v>
      </c>
      <c r="AJ1112" t="s">
        <v>2645</v>
      </c>
      <c r="AK1112">
        <v>1</v>
      </c>
      <c r="AL1112" t="s">
        <v>1701</v>
      </c>
      <c r="AM1112">
        <v>999</v>
      </c>
      <c r="AN1112">
        <v>999</v>
      </c>
      <c r="AO1112">
        <v>999</v>
      </c>
      <c r="AP1112">
        <v>999</v>
      </c>
      <c r="AQ1112">
        <v>999</v>
      </c>
    </row>
    <row r="1113" spans="2:43" ht="15">
      <c r="B1113" t="s">
        <v>78</v>
      </c>
      <c r="C1113">
        <v>17056</v>
      </c>
      <c r="D1113">
        <v>16378</v>
      </c>
      <c r="E1113" t="s">
        <v>1193</v>
      </c>
      <c r="F1113">
        <v>11236</v>
      </c>
      <c r="I1113">
        <v>999</v>
      </c>
      <c r="J1113" t="s">
        <v>2644</v>
      </c>
      <c r="L1113">
        <v>999</v>
      </c>
      <c r="M1113">
        <v>999</v>
      </c>
      <c r="O1113" t="s">
        <v>1671</v>
      </c>
      <c r="R1113">
        <v>4.8</v>
      </c>
      <c r="S1113" t="s">
        <v>1625</v>
      </c>
      <c r="T1113" t="s">
        <v>1615</v>
      </c>
      <c r="U1113" s="6">
        <v>999</v>
      </c>
      <c r="V1113" s="6">
        <v>999</v>
      </c>
      <c r="W1113" s="6">
        <v>999</v>
      </c>
      <c r="X1113" s="6">
        <v>999</v>
      </c>
      <c r="Y1113">
        <v>1</v>
      </c>
      <c r="Z1113" s="6">
        <v>999</v>
      </c>
      <c r="AA1113" s="6">
        <v>999</v>
      </c>
      <c r="AB1113" s="6">
        <v>999</v>
      </c>
      <c r="AC1113" s="6">
        <v>999</v>
      </c>
      <c r="AD1113" s="6">
        <v>999</v>
      </c>
      <c r="AE1113" s="6">
        <v>999</v>
      </c>
      <c r="AF1113" s="6">
        <v>999</v>
      </c>
      <c r="AG1113" s="6">
        <v>999</v>
      </c>
      <c r="AH1113" s="6">
        <v>999</v>
      </c>
      <c r="AJ1113" t="s">
        <v>2645</v>
      </c>
      <c r="AK1113">
        <v>1</v>
      </c>
      <c r="AL1113" t="s">
        <v>1701</v>
      </c>
      <c r="AM1113">
        <v>999</v>
      </c>
      <c r="AN1113">
        <v>999</v>
      </c>
      <c r="AO1113">
        <v>999</v>
      </c>
      <c r="AP1113">
        <v>999</v>
      </c>
      <c r="AQ1113">
        <v>999</v>
      </c>
    </row>
    <row r="1114" spans="2:43" ht="15">
      <c r="B1114" t="s">
        <v>78</v>
      </c>
      <c r="C1114">
        <v>17056</v>
      </c>
      <c r="D1114">
        <v>16378</v>
      </c>
      <c r="E1114" t="s">
        <v>1193</v>
      </c>
      <c r="F1114">
        <v>11238</v>
      </c>
      <c r="I1114">
        <v>999</v>
      </c>
      <c r="J1114" t="s">
        <v>2644</v>
      </c>
      <c r="L1114">
        <v>999</v>
      </c>
      <c r="M1114">
        <v>999</v>
      </c>
      <c r="O1114" t="s">
        <v>1671</v>
      </c>
      <c r="R1114">
        <v>7.8</v>
      </c>
      <c r="S1114" t="s">
        <v>1625</v>
      </c>
      <c r="T1114" t="s">
        <v>1615</v>
      </c>
      <c r="U1114" s="6">
        <v>999</v>
      </c>
      <c r="V1114" s="6">
        <v>999</v>
      </c>
      <c r="W1114" s="6">
        <v>999</v>
      </c>
      <c r="X1114" s="6">
        <v>999</v>
      </c>
      <c r="Y1114">
        <v>1</v>
      </c>
      <c r="Z1114" s="6">
        <v>999</v>
      </c>
      <c r="AA1114" s="6">
        <v>999</v>
      </c>
      <c r="AB1114" s="6">
        <v>999</v>
      </c>
      <c r="AC1114" s="6">
        <v>999</v>
      </c>
      <c r="AD1114" s="6">
        <v>999</v>
      </c>
      <c r="AE1114" s="6">
        <v>999</v>
      </c>
      <c r="AF1114" s="6">
        <v>999</v>
      </c>
      <c r="AG1114" s="6">
        <v>999</v>
      </c>
      <c r="AH1114" s="6">
        <v>999</v>
      </c>
      <c r="AJ1114" t="s">
        <v>2645</v>
      </c>
      <c r="AK1114">
        <v>1</v>
      </c>
      <c r="AL1114" t="s">
        <v>1701</v>
      </c>
      <c r="AM1114">
        <v>999</v>
      </c>
      <c r="AN1114">
        <v>999</v>
      </c>
      <c r="AO1114">
        <v>999</v>
      </c>
      <c r="AP1114">
        <v>999</v>
      </c>
      <c r="AQ1114">
        <v>999</v>
      </c>
    </row>
    <row r="1115" spans="2:43" ht="15">
      <c r="B1115" t="s">
        <v>78</v>
      </c>
      <c r="C1115">
        <v>17057</v>
      </c>
      <c r="D1115">
        <v>16378</v>
      </c>
      <c r="E1115" t="s">
        <v>1196</v>
      </c>
      <c r="F1115">
        <v>11242</v>
      </c>
      <c r="I1115">
        <v>999</v>
      </c>
      <c r="J1115" t="s">
        <v>2644</v>
      </c>
      <c r="L1115">
        <v>999</v>
      </c>
      <c r="M1115">
        <v>999</v>
      </c>
      <c r="O1115" t="s">
        <v>1671</v>
      </c>
      <c r="R1115">
        <v>3.08</v>
      </c>
      <c r="S1115" t="s">
        <v>1625</v>
      </c>
      <c r="T1115" t="s">
        <v>1615</v>
      </c>
      <c r="U1115" s="6">
        <v>999</v>
      </c>
      <c r="V1115" s="6">
        <v>999</v>
      </c>
      <c r="W1115" s="6">
        <v>999</v>
      </c>
      <c r="X1115" s="6">
        <v>999</v>
      </c>
      <c r="Y1115">
        <v>1</v>
      </c>
      <c r="Z1115" s="6">
        <v>999</v>
      </c>
      <c r="AA1115" s="6">
        <v>999</v>
      </c>
      <c r="AB1115" s="6">
        <v>999</v>
      </c>
      <c r="AC1115" s="6">
        <v>999</v>
      </c>
      <c r="AD1115" s="6">
        <v>999</v>
      </c>
      <c r="AE1115" s="6">
        <v>999</v>
      </c>
      <c r="AF1115" s="6">
        <v>999</v>
      </c>
      <c r="AG1115" s="6">
        <v>999</v>
      </c>
      <c r="AH1115" s="6">
        <v>999</v>
      </c>
      <c r="AJ1115" t="s">
        <v>2645</v>
      </c>
      <c r="AK1115">
        <v>1</v>
      </c>
      <c r="AL1115" t="s">
        <v>1701</v>
      </c>
      <c r="AM1115">
        <v>999</v>
      </c>
      <c r="AN1115">
        <v>999</v>
      </c>
      <c r="AO1115">
        <v>999</v>
      </c>
      <c r="AP1115">
        <v>999</v>
      </c>
      <c r="AQ1115">
        <v>999</v>
      </c>
    </row>
    <row r="1116" spans="2:43" ht="15">
      <c r="B1116" t="s">
        <v>78</v>
      </c>
      <c r="C1116">
        <v>17058</v>
      </c>
      <c r="D1116">
        <v>16378</v>
      </c>
      <c r="E1116" t="s">
        <v>1197</v>
      </c>
      <c r="F1116">
        <v>11248</v>
      </c>
      <c r="I1116">
        <v>999</v>
      </c>
      <c r="J1116" t="s">
        <v>2644</v>
      </c>
      <c r="L1116">
        <v>999</v>
      </c>
      <c r="M1116">
        <v>999</v>
      </c>
      <c r="O1116" t="s">
        <v>1671</v>
      </c>
      <c r="R1116">
        <v>4.13</v>
      </c>
      <c r="S1116" t="s">
        <v>1625</v>
      </c>
      <c r="T1116" t="s">
        <v>1615</v>
      </c>
      <c r="U1116" s="6">
        <v>999</v>
      </c>
      <c r="V1116" s="6">
        <v>999</v>
      </c>
      <c r="W1116" s="6">
        <v>999</v>
      </c>
      <c r="X1116" s="6">
        <v>999</v>
      </c>
      <c r="Y1116">
        <v>1</v>
      </c>
      <c r="Z1116" s="6">
        <v>999</v>
      </c>
      <c r="AA1116" s="6">
        <v>999</v>
      </c>
      <c r="AB1116" s="6">
        <v>999</v>
      </c>
      <c r="AC1116" s="6">
        <v>999</v>
      </c>
      <c r="AD1116" s="6">
        <v>999</v>
      </c>
      <c r="AE1116" s="6">
        <v>999</v>
      </c>
      <c r="AF1116" s="6">
        <v>999</v>
      </c>
      <c r="AG1116" s="6">
        <v>999</v>
      </c>
      <c r="AH1116" s="6">
        <v>999</v>
      </c>
      <c r="AJ1116" t="s">
        <v>2645</v>
      </c>
      <c r="AK1116">
        <v>1</v>
      </c>
      <c r="AL1116" t="s">
        <v>1701</v>
      </c>
      <c r="AM1116">
        <v>999</v>
      </c>
      <c r="AN1116">
        <v>999</v>
      </c>
      <c r="AO1116">
        <v>999</v>
      </c>
      <c r="AP1116">
        <v>999</v>
      </c>
      <c r="AQ1116">
        <v>999</v>
      </c>
    </row>
    <row r="1117" spans="2:43" ht="15">
      <c r="B1117" t="s">
        <v>78</v>
      </c>
      <c r="C1117">
        <v>17058</v>
      </c>
      <c r="D1117">
        <v>16378</v>
      </c>
      <c r="E1117" t="s">
        <v>1197</v>
      </c>
      <c r="F1117">
        <v>11249</v>
      </c>
      <c r="I1117">
        <v>999</v>
      </c>
      <c r="J1117" t="s">
        <v>2644</v>
      </c>
      <c r="L1117">
        <v>999</v>
      </c>
      <c r="M1117">
        <v>999</v>
      </c>
      <c r="O1117" t="s">
        <v>1671</v>
      </c>
      <c r="R1117">
        <v>3.68</v>
      </c>
      <c r="S1117" t="s">
        <v>1625</v>
      </c>
      <c r="T1117" t="s">
        <v>1615</v>
      </c>
      <c r="U1117" s="6">
        <v>999</v>
      </c>
      <c r="V1117" s="6">
        <v>999</v>
      </c>
      <c r="W1117" s="6">
        <v>999</v>
      </c>
      <c r="X1117" s="6">
        <v>999</v>
      </c>
      <c r="Y1117">
        <v>1</v>
      </c>
      <c r="Z1117" s="6">
        <v>999</v>
      </c>
      <c r="AA1117" s="6">
        <v>999</v>
      </c>
      <c r="AB1117" s="6">
        <v>999</v>
      </c>
      <c r="AC1117" s="6">
        <v>999</v>
      </c>
      <c r="AD1117" s="6">
        <v>999</v>
      </c>
      <c r="AE1117" s="6">
        <v>999</v>
      </c>
      <c r="AF1117" s="6">
        <v>999</v>
      </c>
      <c r="AG1117" s="6">
        <v>999</v>
      </c>
      <c r="AH1117" s="6">
        <v>999</v>
      </c>
      <c r="AJ1117" t="s">
        <v>2645</v>
      </c>
      <c r="AK1117">
        <v>1</v>
      </c>
      <c r="AL1117" t="s">
        <v>1701</v>
      </c>
      <c r="AM1117">
        <v>999</v>
      </c>
      <c r="AN1117">
        <v>999</v>
      </c>
      <c r="AO1117">
        <v>999</v>
      </c>
      <c r="AP1117">
        <v>999</v>
      </c>
      <c r="AQ1117">
        <v>999</v>
      </c>
    </row>
    <row r="1118" spans="2:43" ht="15">
      <c r="B1118" t="s">
        <v>78</v>
      </c>
      <c r="C1118">
        <v>17056</v>
      </c>
      <c r="D1118">
        <v>16378</v>
      </c>
      <c r="E1118" t="s">
        <v>1193</v>
      </c>
      <c r="F1118">
        <v>11236</v>
      </c>
      <c r="I1118">
        <v>999</v>
      </c>
      <c r="J1118" t="s">
        <v>2644</v>
      </c>
      <c r="L1118">
        <v>999</v>
      </c>
      <c r="M1118">
        <v>999</v>
      </c>
      <c r="O1118" t="s">
        <v>1672</v>
      </c>
      <c r="R1118">
        <v>4.5999999999999996</v>
      </c>
      <c r="S1118" t="s">
        <v>1625</v>
      </c>
      <c r="T1118" t="s">
        <v>1615</v>
      </c>
      <c r="U1118" s="6">
        <v>999</v>
      </c>
      <c r="V1118" s="6">
        <v>999</v>
      </c>
      <c r="W1118" s="6">
        <v>999</v>
      </c>
      <c r="X1118" s="6">
        <v>999</v>
      </c>
      <c r="Y1118">
        <v>1</v>
      </c>
      <c r="Z1118" s="6">
        <v>999</v>
      </c>
      <c r="AA1118" s="6">
        <v>999</v>
      </c>
      <c r="AB1118" s="6">
        <v>999</v>
      </c>
      <c r="AC1118" s="6">
        <v>999</v>
      </c>
      <c r="AD1118" s="6">
        <v>999</v>
      </c>
      <c r="AE1118" s="6">
        <v>999</v>
      </c>
      <c r="AF1118" s="6">
        <v>999</v>
      </c>
      <c r="AG1118" s="6">
        <v>999</v>
      </c>
      <c r="AH1118" s="6">
        <v>999</v>
      </c>
      <c r="AJ1118" t="s">
        <v>2645</v>
      </c>
      <c r="AK1118">
        <v>1</v>
      </c>
      <c r="AL1118" t="s">
        <v>1701</v>
      </c>
      <c r="AM1118">
        <v>999</v>
      </c>
      <c r="AN1118">
        <v>999</v>
      </c>
      <c r="AO1118">
        <v>999</v>
      </c>
      <c r="AP1118">
        <v>999</v>
      </c>
      <c r="AQ1118">
        <v>999</v>
      </c>
    </row>
    <row r="1119" spans="2:43" ht="15">
      <c r="B1119" t="s">
        <v>78</v>
      </c>
      <c r="C1119">
        <v>17056</v>
      </c>
      <c r="D1119">
        <v>16378</v>
      </c>
      <c r="E1119" t="s">
        <v>1193</v>
      </c>
      <c r="F1119">
        <v>11238</v>
      </c>
      <c r="I1119">
        <v>999</v>
      </c>
      <c r="J1119" t="s">
        <v>2644</v>
      </c>
      <c r="L1119">
        <v>999</v>
      </c>
      <c r="M1119">
        <v>999</v>
      </c>
      <c r="O1119" t="s">
        <v>1672</v>
      </c>
      <c r="R1119">
        <v>10.41</v>
      </c>
      <c r="S1119" t="s">
        <v>1625</v>
      </c>
      <c r="T1119" t="s">
        <v>1615</v>
      </c>
      <c r="U1119" s="6">
        <v>999</v>
      </c>
      <c r="V1119" s="6">
        <v>999</v>
      </c>
      <c r="W1119" s="6">
        <v>999</v>
      </c>
      <c r="X1119" s="6">
        <v>999</v>
      </c>
      <c r="Y1119">
        <v>1</v>
      </c>
      <c r="Z1119" s="6">
        <v>999</v>
      </c>
      <c r="AA1119" s="6">
        <v>999</v>
      </c>
      <c r="AB1119" s="6">
        <v>999</v>
      </c>
      <c r="AC1119" s="6">
        <v>999</v>
      </c>
      <c r="AD1119" s="6">
        <v>999</v>
      </c>
      <c r="AE1119" s="6">
        <v>999</v>
      </c>
      <c r="AF1119" s="6">
        <v>999</v>
      </c>
      <c r="AG1119" s="6">
        <v>999</v>
      </c>
      <c r="AH1119" s="6">
        <v>999</v>
      </c>
      <c r="AJ1119" t="s">
        <v>2645</v>
      </c>
      <c r="AK1119">
        <v>1</v>
      </c>
      <c r="AL1119" t="s">
        <v>1701</v>
      </c>
      <c r="AM1119">
        <v>999</v>
      </c>
      <c r="AN1119">
        <v>999</v>
      </c>
      <c r="AO1119">
        <v>999</v>
      </c>
      <c r="AP1119">
        <v>999</v>
      </c>
      <c r="AQ1119">
        <v>999</v>
      </c>
    </row>
    <row r="1120" spans="2:43" ht="15">
      <c r="B1120" t="s">
        <v>78</v>
      </c>
      <c r="C1120">
        <v>17057</v>
      </c>
      <c r="D1120">
        <v>16378</v>
      </c>
      <c r="E1120" t="s">
        <v>1196</v>
      </c>
      <c r="F1120">
        <v>11242</v>
      </c>
      <c r="I1120">
        <v>999</v>
      </c>
      <c r="J1120" t="s">
        <v>2644</v>
      </c>
      <c r="L1120">
        <v>999</v>
      </c>
      <c r="M1120">
        <v>999</v>
      </c>
      <c r="O1120" t="s">
        <v>1672</v>
      </c>
      <c r="R1120">
        <v>7.98</v>
      </c>
      <c r="S1120" t="s">
        <v>1625</v>
      </c>
      <c r="T1120" t="s">
        <v>1615</v>
      </c>
      <c r="U1120" s="6">
        <v>999</v>
      </c>
      <c r="V1120" s="6">
        <v>999</v>
      </c>
      <c r="W1120" s="6">
        <v>999</v>
      </c>
      <c r="X1120" s="6">
        <v>999</v>
      </c>
      <c r="Y1120">
        <v>1</v>
      </c>
      <c r="Z1120" s="6">
        <v>999</v>
      </c>
      <c r="AA1120" s="6">
        <v>999</v>
      </c>
      <c r="AB1120" s="6">
        <v>999</v>
      </c>
      <c r="AC1120" s="6">
        <v>999</v>
      </c>
      <c r="AD1120" s="6">
        <v>999</v>
      </c>
      <c r="AE1120" s="6">
        <v>999</v>
      </c>
      <c r="AF1120" s="6">
        <v>999</v>
      </c>
      <c r="AG1120" s="6">
        <v>999</v>
      </c>
      <c r="AH1120" s="6">
        <v>999</v>
      </c>
      <c r="AJ1120" t="s">
        <v>2645</v>
      </c>
      <c r="AK1120">
        <v>1</v>
      </c>
      <c r="AL1120" t="s">
        <v>1701</v>
      </c>
      <c r="AM1120">
        <v>999</v>
      </c>
      <c r="AN1120">
        <v>999</v>
      </c>
      <c r="AO1120">
        <v>999</v>
      </c>
      <c r="AP1120">
        <v>999</v>
      </c>
      <c r="AQ1120">
        <v>999</v>
      </c>
    </row>
    <row r="1121" spans="2:43" ht="15">
      <c r="B1121" t="s">
        <v>78</v>
      </c>
      <c r="C1121">
        <v>17058</v>
      </c>
      <c r="D1121">
        <v>16378</v>
      </c>
      <c r="E1121" t="s">
        <v>1197</v>
      </c>
      <c r="F1121">
        <v>11248</v>
      </c>
      <c r="I1121">
        <v>999</v>
      </c>
      <c r="J1121" t="s">
        <v>2644</v>
      </c>
      <c r="L1121">
        <v>999</v>
      </c>
      <c r="M1121">
        <v>999</v>
      </c>
      <c r="O1121" t="s">
        <v>1672</v>
      </c>
      <c r="R1121">
        <v>10.210000000000001</v>
      </c>
      <c r="S1121" t="s">
        <v>1625</v>
      </c>
      <c r="T1121" t="s">
        <v>1615</v>
      </c>
      <c r="U1121" s="6">
        <v>999</v>
      </c>
      <c r="V1121" s="6">
        <v>999</v>
      </c>
      <c r="W1121" s="6">
        <v>999</v>
      </c>
      <c r="X1121" s="6">
        <v>999</v>
      </c>
      <c r="Y1121">
        <v>1</v>
      </c>
      <c r="Z1121" s="6">
        <v>999</v>
      </c>
      <c r="AA1121" s="6">
        <v>999</v>
      </c>
      <c r="AB1121" s="6">
        <v>999</v>
      </c>
      <c r="AC1121" s="6">
        <v>999</v>
      </c>
      <c r="AD1121" s="6">
        <v>999</v>
      </c>
      <c r="AE1121" s="6">
        <v>999</v>
      </c>
      <c r="AF1121" s="6">
        <v>999</v>
      </c>
      <c r="AG1121" s="6">
        <v>999</v>
      </c>
      <c r="AH1121" s="6">
        <v>999</v>
      </c>
      <c r="AJ1121" t="s">
        <v>2645</v>
      </c>
      <c r="AK1121">
        <v>1</v>
      </c>
      <c r="AL1121" t="s">
        <v>1701</v>
      </c>
      <c r="AM1121">
        <v>999</v>
      </c>
      <c r="AN1121">
        <v>999</v>
      </c>
      <c r="AO1121">
        <v>999</v>
      </c>
      <c r="AP1121">
        <v>999</v>
      </c>
      <c r="AQ1121">
        <v>999</v>
      </c>
    </row>
    <row r="1122" spans="2:43" ht="15">
      <c r="B1122" t="s">
        <v>78</v>
      </c>
      <c r="C1122">
        <v>17058</v>
      </c>
      <c r="D1122">
        <v>16378</v>
      </c>
      <c r="E1122" t="s">
        <v>1197</v>
      </c>
      <c r="F1122">
        <v>11249</v>
      </c>
      <c r="I1122">
        <v>999</v>
      </c>
      <c r="J1122" t="s">
        <v>2644</v>
      </c>
      <c r="L1122">
        <v>999</v>
      </c>
      <c r="M1122">
        <v>999</v>
      </c>
      <c r="O1122" t="s">
        <v>1672</v>
      </c>
      <c r="R1122">
        <v>8.99</v>
      </c>
      <c r="S1122" t="s">
        <v>1625</v>
      </c>
      <c r="T1122" t="s">
        <v>1615</v>
      </c>
      <c r="U1122" s="6">
        <v>999</v>
      </c>
      <c r="V1122" s="6">
        <v>999</v>
      </c>
      <c r="W1122" s="6">
        <v>999</v>
      </c>
      <c r="X1122" s="6">
        <v>999</v>
      </c>
      <c r="Y1122">
        <v>1</v>
      </c>
      <c r="Z1122" s="6">
        <v>999</v>
      </c>
      <c r="AA1122" s="6">
        <v>999</v>
      </c>
      <c r="AB1122" s="6">
        <v>999</v>
      </c>
      <c r="AC1122" s="6">
        <v>999</v>
      </c>
      <c r="AD1122" s="6">
        <v>999</v>
      </c>
      <c r="AE1122" s="6">
        <v>999</v>
      </c>
      <c r="AF1122" s="6">
        <v>999</v>
      </c>
      <c r="AG1122" s="6">
        <v>999</v>
      </c>
      <c r="AH1122" s="6">
        <v>999</v>
      </c>
      <c r="AJ1122" t="s">
        <v>2645</v>
      </c>
      <c r="AK1122">
        <v>1</v>
      </c>
      <c r="AL1122" t="s">
        <v>1701</v>
      </c>
      <c r="AM1122">
        <v>999</v>
      </c>
      <c r="AN1122">
        <v>999</v>
      </c>
      <c r="AO1122">
        <v>999</v>
      </c>
      <c r="AP1122">
        <v>999</v>
      </c>
      <c r="AQ1122">
        <v>999</v>
      </c>
    </row>
    <row r="1123" spans="2:43" ht="15">
      <c r="B1123" t="s">
        <v>78</v>
      </c>
      <c r="C1123">
        <v>17271</v>
      </c>
      <c r="D1123">
        <v>16392</v>
      </c>
      <c r="E1123" t="s">
        <v>1205</v>
      </c>
      <c r="F1123">
        <v>12205</v>
      </c>
      <c r="J1123" t="s">
        <v>770</v>
      </c>
      <c r="L1123">
        <v>999</v>
      </c>
      <c r="M1123" t="s">
        <v>2646</v>
      </c>
      <c r="O1123" t="s">
        <v>1611</v>
      </c>
      <c r="R1123">
        <v>11.13</v>
      </c>
      <c r="S1123" t="s">
        <v>1625</v>
      </c>
      <c r="T1123" t="s">
        <v>1605</v>
      </c>
      <c r="W1123">
        <v>0.11</v>
      </c>
      <c r="Y1123">
        <v>3</v>
      </c>
      <c r="Z1123">
        <v>1463</v>
      </c>
      <c r="AB1123">
        <v>999</v>
      </c>
      <c r="AH1123">
        <v>999</v>
      </c>
      <c r="AJ1123">
        <v>999</v>
      </c>
      <c r="AK1123">
        <v>46</v>
      </c>
      <c r="AL1123" t="s">
        <v>1701</v>
      </c>
    </row>
    <row r="1124" spans="2:43" ht="15">
      <c r="B1124" t="s">
        <v>78</v>
      </c>
      <c r="C1124">
        <v>17271</v>
      </c>
      <c r="D1124">
        <v>16392</v>
      </c>
      <c r="E1124" t="s">
        <v>1205</v>
      </c>
      <c r="F1124">
        <v>12205</v>
      </c>
      <c r="J1124" t="s">
        <v>770</v>
      </c>
      <c r="L1124">
        <v>999</v>
      </c>
      <c r="M1124" t="s">
        <v>2646</v>
      </c>
      <c r="O1124" t="s">
        <v>1603</v>
      </c>
      <c r="R1124">
        <v>2.67</v>
      </c>
      <c r="S1124" t="s">
        <v>1625</v>
      </c>
      <c r="T1124" t="s">
        <v>1605</v>
      </c>
      <c r="W1124">
        <v>0.13</v>
      </c>
      <c r="Y1124">
        <v>3</v>
      </c>
      <c r="Z1124">
        <v>1463</v>
      </c>
      <c r="AB1124">
        <v>999</v>
      </c>
      <c r="AH1124">
        <v>999</v>
      </c>
      <c r="AJ1124">
        <v>999</v>
      </c>
      <c r="AK1124">
        <v>46</v>
      </c>
      <c r="AL1124" t="s">
        <v>1701</v>
      </c>
    </row>
    <row r="1125" spans="2:43" ht="15">
      <c r="B1125" t="s">
        <v>78</v>
      </c>
      <c r="C1125">
        <v>17275</v>
      </c>
      <c r="D1125">
        <v>16392</v>
      </c>
      <c r="E1125" t="s">
        <v>1205</v>
      </c>
      <c r="F1125">
        <v>12209</v>
      </c>
      <c r="J1125" t="s">
        <v>770</v>
      </c>
      <c r="L1125">
        <v>999</v>
      </c>
      <c r="M1125" t="s">
        <v>1211</v>
      </c>
      <c r="O1125" t="s">
        <v>1611</v>
      </c>
      <c r="R1125">
        <v>44.24</v>
      </c>
      <c r="S1125" t="s">
        <v>1625</v>
      </c>
      <c r="T1125" t="s">
        <v>1605</v>
      </c>
      <c r="W1125">
        <v>7.0000000000000007E-2</v>
      </c>
      <c r="Y1125">
        <v>3</v>
      </c>
      <c r="Z1125">
        <v>1463</v>
      </c>
      <c r="AB1125">
        <v>999</v>
      </c>
      <c r="AH1125">
        <v>999</v>
      </c>
      <c r="AJ1125">
        <v>999</v>
      </c>
      <c r="AK1125">
        <v>46</v>
      </c>
      <c r="AL1125" t="s">
        <v>1701</v>
      </c>
    </row>
    <row r="1126" spans="2:43" ht="15">
      <c r="B1126" t="s">
        <v>78</v>
      </c>
      <c r="C1126">
        <v>17275</v>
      </c>
      <c r="D1126">
        <v>16392</v>
      </c>
      <c r="E1126" t="s">
        <v>1205</v>
      </c>
      <c r="F1126">
        <v>12209</v>
      </c>
      <c r="J1126" t="s">
        <v>770</v>
      </c>
      <c r="L1126">
        <v>999</v>
      </c>
      <c r="M1126" t="s">
        <v>1211</v>
      </c>
      <c r="O1126" t="s">
        <v>1603</v>
      </c>
      <c r="R1126">
        <v>10.61</v>
      </c>
      <c r="S1126" t="s">
        <v>1625</v>
      </c>
      <c r="T1126" t="s">
        <v>1605</v>
      </c>
      <c r="W1126">
        <v>0.02</v>
      </c>
      <c r="Y1126">
        <v>3</v>
      </c>
      <c r="Z1126">
        <v>1463</v>
      </c>
      <c r="AB1126">
        <v>999</v>
      </c>
      <c r="AH1126">
        <v>999</v>
      </c>
      <c r="AJ1126">
        <v>999</v>
      </c>
      <c r="AK1126">
        <v>46</v>
      </c>
      <c r="AL1126" t="s">
        <v>1701</v>
      </c>
    </row>
    <row r="1127" spans="2:43" ht="15">
      <c r="B1127" t="s">
        <v>78</v>
      </c>
      <c r="C1127">
        <v>17279</v>
      </c>
      <c r="D1127">
        <v>16392</v>
      </c>
      <c r="E1127" t="s">
        <v>1205</v>
      </c>
      <c r="F1127">
        <v>12213</v>
      </c>
      <c r="J1127" t="s">
        <v>770</v>
      </c>
      <c r="L1127">
        <v>999</v>
      </c>
      <c r="M1127" t="s">
        <v>2647</v>
      </c>
      <c r="O1127" t="s">
        <v>1611</v>
      </c>
      <c r="R1127">
        <v>63.25</v>
      </c>
      <c r="S1127" t="s">
        <v>1625</v>
      </c>
      <c r="T1127" t="s">
        <v>1605</v>
      </c>
      <c r="W1127">
        <v>0.06</v>
      </c>
      <c r="Y1127">
        <v>3</v>
      </c>
      <c r="Z1127">
        <v>1463</v>
      </c>
      <c r="AB1127">
        <v>999</v>
      </c>
      <c r="AH1127">
        <v>999</v>
      </c>
      <c r="AJ1127">
        <v>999</v>
      </c>
      <c r="AK1127">
        <v>46</v>
      </c>
      <c r="AL1127" t="s">
        <v>1701</v>
      </c>
    </row>
    <row r="1128" spans="2:43" ht="15">
      <c r="B1128" t="s">
        <v>78</v>
      </c>
      <c r="C1128">
        <v>17279</v>
      </c>
      <c r="D1128">
        <v>16392</v>
      </c>
      <c r="E1128" t="s">
        <v>1205</v>
      </c>
      <c r="F1128">
        <v>12213</v>
      </c>
      <c r="J1128" t="s">
        <v>770</v>
      </c>
      <c r="L1128">
        <v>999</v>
      </c>
      <c r="M1128" t="s">
        <v>2647</v>
      </c>
      <c r="O1128" t="s">
        <v>1603</v>
      </c>
      <c r="R1128">
        <v>15.18</v>
      </c>
      <c r="S1128" t="s">
        <v>1625</v>
      </c>
      <c r="T1128" t="s">
        <v>1605</v>
      </c>
      <c r="W1128">
        <v>0.01</v>
      </c>
      <c r="Y1128">
        <v>3</v>
      </c>
      <c r="Z1128">
        <v>1463</v>
      </c>
      <c r="AB1128">
        <v>999</v>
      </c>
      <c r="AH1128">
        <v>999</v>
      </c>
      <c r="AJ1128">
        <v>999</v>
      </c>
      <c r="AK1128">
        <v>46</v>
      </c>
      <c r="AL1128" t="s">
        <v>1701</v>
      </c>
    </row>
    <row r="1129" spans="2:43" ht="15">
      <c r="B1129" t="s">
        <v>78</v>
      </c>
      <c r="C1129">
        <v>17061</v>
      </c>
      <c r="D1129">
        <v>16427</v>
      </c>
      <c r="E1129" t="s">
        <v>1207</v>
      </c>
      <c r="F1129" s="6">
        <v>11124</v>
      </c>
      <c r="G1129" s="6"/>
      <c r="I1129">
        <v>999</v>
      </c>
      <c r="J1129" t="s">
        <v>2648</v>
      </c>
      <c r="L1129">
        <v>999</v>
      </c>
      <c r="M1129">
        <v>10</v>
      </c>
      <c r="O1129" t="s">
        <v>1647</v>
      </c>
      <c r="R1129" s="6">
        <v>1.768</v>
      </c>
      <c r="S1129" t="s">
        <v>1625</v>
      </c>
      <c r="T1129" t="s">
        <v>2649</v>
      </c>
      <c r="U1129">
        <v>999</v>
      </c>
      <c r="V1129">
        <v>999</v>
      </c>
      <c r="W1129">
        <v>999</v>
      </c>
      <c r="X1129">
        <v>999</v>
      </c>
      <c r="Y1129">
        <v>2</v>
      </c>
      <c r="Z1129">
        <v>848</v>
      </c>
      <c r="AB1129">
        <v>999</v>
      </c>
      <c r="AD1129">
        <v>999</v>
      </c>
      <c r="AE1129">
        <v>999</v>
      </c>
      <c r="AF1129">
        <v>999</v>
      </c>
      <c r="AG1129">
        <v>999</v>
      </c>
      <c r="AH1129">
        <v>999</v>
      </c>
      <c r="AJ1129" t="s">
        <v>1608</v>
      </c>
      <c r="AK1129">
        <v>1</v>
      </c>
      <c r="AL1129" t="s">
        <v>1701</v>
      </c>
      <c r="AM1129">
        <v>999</v>
      </c>
      <c r="AN1129">
        <v>999</v>
      </c>
      <c r="AO1129">
        <v>999</v>
      </c>
      <c r="AP1129">
        <v>999</v>
      </c>
      <c r="AQ1129">
        <v>999</v>
      </c>
    </row>
    <row r="1130" spans="2:43" ht="15">
      <c r="B1130" t="s">
        <v>78</v>
      </c>
      <c r="C1130">
        <v>17061</v>
      </c>
      <c r="D1130">
        <v>16427</v>
      </c>
      <c r="E1130" t="s">
        <v>1207</v>
      </c>
      <c r="F1130" s="6">
        <v>11124</v>
      </c>
      <c r="G1130" s="6"/>
      <c r="I1130">
        <v>999</v>
      </c>
      <c r="J1130" t="s">
        <v>2648</v>
      </c>
      <c r="L1130">
        <v>999</v>
      </c>
      <c r="M1130">
        <v>13</v>
      </c>
      <c r="O1130" t="s">
        <v>1647</v>
      </c>
      <c r="R1130" s="6">
        <v>0.88400000000000001</v>
      </c>
      <c r="S1130" t="s">
        <v>1625</v>
      </c>
      <c r="T1130" t="s">
        <v>2649</v>
      </c>
      <c r="U1130">
        <v>999</v>
      </c>
      <c r="V1130">
        <v>999</v>
      </c>
      <c r="W1130">
        <v>999</v>
      </c>
      <c r="X1130">
        <v>999</v>
      </c>
      <c r="Y1130">
        <v>1</v>
      </c>
      <c r="Z1130">
        <v>1070</v>
      </c>
      <c r="AB1130">
        <v>999</v>
      </c>
      <c r="AD1130">
        <v>999</v>
      </c>
      <c r="AE1130">
        <v>999</v>
      </c>
      <c r="AF1130">
        <v>999</v>
      </c>
      <c r="AG1130">
        <v>999</v>
      </c>
      <c r="AH1130">
        <v>999</v>
      </c>
      <c r="AJ1130" t="s">
        <v>1608</v>
      </c>
      <c r="AK1130">
        <v>1</v>
      </c>
      <c r="AL1130" t="s">
        <v>1701</v>
      </c>
      <c r="AM1130">
        <v>999</v>
      </c>
      <c r="AN1130">
        <v>999</v>
      </c>
      <c r="AO1130">
        <v>999</v>
      </c>
      <c r="AP1130">
        <v>999</v>
      </c>
      <c r="AQ1130">
        <v>999</v>
      </c>
    </row>
    <row r="1131" spans="2:43" ht="15">
      <c r="B1131" t="s">
        <v>78</v>
      </c>
      <c r="C1131">
        <v>17061</v>
      </c>
      <c r="D1131">
        <v>16427</v>
      </c>
      <c r="E1131" t="s">
        <v>1207</v>
      </c>
      <c r="F1131" s="6">
        <v>11124</v>
      </c>
      <c r="G1131" s="6"/>
      <c r="I1131">
        <v>999</v>
      </c>
      <c r="J1131" t="s">
        <v>2648</v>
      </c>
      <c r="L1131">
        <v>999</v>
      </c>
      <c r="M1131">
        <v>15</v>
      </c>
      <c r="O1131" t="s">
        <v>1647</v>
      </c>
      <c r="R1131" s="6">
        <v>2.21</v>
      </c>
      <c r="S1131" t="s">
        <v>1625</v>
      </c>
      <c r="T1131" t="s">
        <v>2649</v>
      </c>
      <c r="U1131">
        <v>999</v>
      </c>
      <c r="V1131">
        <v>999</v>
      </c>
      <c r="W1131">
        <v>999</v>
      </c>
      <c r="X1131">
        <v>999</v>
      </c>
      <c r="Y1131">
        <v>2</v>
      </c>
      <c r="Z1131">
        <v>1420</v>
      </c>
      <c r="AB1131">
        <v>999</v>
      </c>
      <c r="AD1131">
        <v>999</v>
      </c>
      <c r="AE1131">
        <v>999</v>
      </c>
      <c r="AF1131">
        <v>999</v>
      </c>
      <c r="AG1131">
        <v>999</v>
      </c>
      <c r="AH1131">
        <v>999</v>
      </c>
      <c r="AJ1131" t="s">
        <v>1608</v>
      </c>
      <c r="AK1131">
        <v>1</v>
      </c>
      <c r="AL1131" t="s">
        <v>1701</v>
      </c>
      <c r="AM1131">
        <v>999</v>
      </c>
      <c r="AN1131">
        <v>999</v>
      </c>
      <c r="AO1131">
        <v>999</v>
      </c>
      <c r="AP1131">
        <v>999</v>
      </c>
      <c r="AQ1131">
        <v>999</v>
      </c>
    </row>
    <row r="1132" spans="2:43" ht="15">
      <c r="B1132" t="s">
        <v>78</v>
      </c>
      <c r="C1132">
        <v>17061</v>
      </c>
      <c r="D1132">
        <v>16427</v>
      </c>
      <c r="E1132" t="s">
        <v>1207</v>
      </c>
      <c r="F1132" s="6">
        <v>11124</v>
      </c>
      <c r="G1132" s="6"/>
      <c r="I1132">
        <v>999</v>
      </c>
      <c r="J1132" t="s">
        <v>2648</v>
      </c>
      <c r="L1132">
        <v>999</v>
      </c>
      <c r="M1132">
        <v>20</v>
      </c>
      <c r="O1132" t="s">
        <v>1647</v>
      </c>
      <c r="R1132" s="6">
        <v>4.42</v>
      </c>
      <c r="S1132" t="s">
        <v>1625</v>
      </c>
      <c r="T1132" t="s">
        <v>2649</v>
      </c>
      <c r="U1132">
        <v>999</v>
      </c>
      <c r="V1132">
        <v>999</v>
      </c>
      <c r="W1132">
        <v>999</v>
      </c>
      <c r="X1132">
        <v>999</v>
      </c>
      <c r="Y1132">
        <v>2</v>
      </c>
      <c r="Z1132">
        <v>988</v>
      </c>
      <c r="AB1132">
        <v>999</v>
      </c>
      <c r="AD1132">
        <v>999</v>
      </c>
      <c r="AE1132">
        <v>999</v>
      </c>
      <c r="AF1132">
        <v>999</v>
      </c>
      <c r="AG1132">
        <v>999</v>
      </c>
      <c r="AH1132">
        <v>999</v>
      </c>
      <c r="AJ1132" t="s">
        <v>1608</v>
      </c>
      <c r="AK1132">
        <v>1</v>
      </c>
      <c r="AL1132" t="s">
        <v>1701</v>
      </c>
      <c r="AM1132">
        <v>999</v>
      </c>
      <c r="AN1132">
        <v>999</v>
      </c>
      <c r="AO1132">
        <v>999</v>
      </c>
      <c r="AP1132">
        <v>999</v>
      </c>
      <c r="AQ1132">
        <v>999</v>
      </c>
    </row>
    <row r="1133" spans="2:43" ht="15">
      <c r="B1133" t="s">
        <v>78</v>
      </c>
      <c r="C1133">
        <v>17061</v>
      </c>
      <c r="D1133">
        <v>16427</v>
      </c>
      <c r="E1133" t="s">
        <v>1207</v>
      </c>
      <c r="F1133" s="6">
        <v>11124</v>
      </c>
      <c r="G1133" s="6"/>
      <c r="I1133">
        <v>999</v>
      </c>
      <c r="J1133" t="s">
        <v>2648</v>
      </c>
      <c r="L1133">
        <v>999</v>
      </c>
      <c r="M1133">
        <v>30</v>
      </c>
      <c r="O1133" t="s">
        <v>1647</v>
      </c>
      <c r="R1133" s="6">
        <v>3.0939999999999999</v>
      </c>
      <c r="S1133" t="s">
        <v>1625</v>
      </c>
      <c r="T1133" t="s">
        <v>2649</v>
      </c>
      <c r="U1133">
        <v>999</v>
      </c>
      <c r="V1133">
        <v>999</v>
      </c>
      <c r="W1133">
        <v>999</v>
      </c>
      <c r="X1133">
        <v>999</v>
      </c>
      <c r="Y1133">
        <v>2</v>
      </c>
      <c r="Z1133">
        <v>999</v>
      </c>
      <c r="AB1133">
        <v>999</v>
      </c>
      <c r="AD1133">
        <v>999</v>
      </c>
      <c r="AE1133">
        <v>999</v>
      </c>
      <c r="AF1133">
        <v>999</v>
      </c>
      <c r="AG1133">
        <v>999</v>
      </c>
      <c r="AH1133">
        <v>999</v>
      </c>
      <c r="AJ1133" t="s">
        <v>1608</v>
      </c>
      <c r="AK1133">
        <v>1</v>
      </c>
      <c r="AL1133" t="s">
        <v>1701</v>
      </c>
      <c r="AM1133">
        <v>999</v>
      </c>
      <c r="AN1133">
        <v>999</v>
      </c>
      <c r="AO1133">
        <v>999</v>
      </c>
      <c r="AP1133">
        <v>999</v>
      </c>
      <c r="AQ1133">
        <v>999</v>
      </c>
    </row>
    <row r="1134" spans="2:43" ht="15">
      <c r="B1134" t="s">
        <v>78</v>
      </c>
      <c r="C1134">
        <v>17061</v>
      </c>
      <c r="D1134">
        <v>16427</v>
      </c>
      <c r="E1134" t="s">
        <v>1207</v>
      </c>
      <c r="F1134" s="6">
        <v>11124</v>
      </c>
      <c r="G1134" s="6"/>
      <c r="I1134">
        <v>999</v>
      </c>
      <c r="J1134" t="s">
        <v>2648</v>
      </c>
      <c r="L1134">
        <v>999</v>
      </c>
      <c r="M1134">
        <v>30</v>
      </c>
      <c r="O1134" t="s">
        <v>1647</v>
      </c>
      <c r="R1134" s="6">
        <v>3.0939999999999999</v>
      </c>
      <c r="S1134" t="s">
        <v>1625</v>
      </c>
      <c r="T1134" t="s">
        <v>2649</v>
      </c>
      <c r="U1134">
        <v>999</v>
      </c>
      <c r="V1134">
        <v>999</v>
      </c>
      <c r="W1134">
        <v>999</v>
      </c>
      <c r="X1134">
        <v>999</v>
      </c>
      <c r="Y1134">
        <v>2</v>
      </c>
      <c r="Z1134">
        <v>287</v>
      </c>
      <c r="AB1134">
        <v>999</v>
      </c>
      <c r="AD1134">
        <v>999</v>
      </c>
      <c r="AE1134">
        <v>999</v>
      </c>
      <c r="AF1134">
        <v>999</v>
      </c>
      <c r="AG1134">
        <v>999</v>
      </c>
      <c r="AH1134">
        <v>999</v>
      </c>
      <c r="AJ1134" t="s">
        <v>1608</v>
      </c>
      <c r="AK1134">
        <v>1</v>
      </c>
      <c r="AL1134" t="s">
        <v>1701</v>
      </c>
      <c r="AM1134">
        <v>999</v>
      </c>
      <c r="AN1134">
        <v>999</v>
      </c>
      <c r="AO1134">
        <v>999</v>
      </c>
      <c r="AP1134">
        <v>999</v>
      </c>
      <c r="AQ1134">
        <v>999</v>
      </c>
    </row>
    <row r="1135" spans="2:43" ht="15">
      <c r="B1135" t="s">
        <v>78</v>
      </c>
      <c r="C1135">
        <v>17061</v>
      </c>
      <c r="D1135">
        <v>16427</v>
      </c>
      <c r="E1135" t="s">
        <v>1207</v>
      </c>
      <c r="F1135" s="6">
        <v>11124</v>
      </c>
      <c r="G1135" s="6"/>
      <c r="I1135">
        <v>999</v>
      </c>
      <c r="J1135" t="s">
        <v>2648</v>
      </c>
      <c r="L1135">
        <v>999</v>
      </c>
      <c r="M1135">
        <v>35</v>
      </c>
      <c r="O1135" t="s">
        <v>1647</v>
      </c>
      <c r="R1135" s="6">
        <v>2.6520000000000001</v>
      </c>
      <c r="S1135" t="s">
        <v>1625</v>
      </c>
      <c r="T1135" t="s">
        <v>2649</v>
      </c>
      <c r="U1135">
        <v>999</v>
      </c>
      <c r="V1135">
        <v>999</v>
      </c>
      <c r="W1135">
        <v>999</v>
      </c>
      <c r="X1135">
        <v>999</v>
      </c>
      <c r="Y1135">
        <v>1</v>
      </c>
      <c r="Z1135">
        <v>1066</v>
      </c>
      <c r="AB1135">
        <v>999</v>
      </c>
      <c r="AD1135">
        <v>999</v>
      </c>
      <c r="AE1135">
        <v>999</v>
      </c>
      <c r="AF1135">
        <v>999</v>
      </c>
      <c r="AG1135">
        <v>999</v>
      </c>
      <c r="AH1135">
        <v>999</v>
      </c>
      <c r="AJ1135" t="s">
        <v>1608</v>
      </c>
      <c r="AK1135">
        <v>1</v>
      </c>
      <c r="AL1135" t="s">
        <v>1701</v>
      </c>
      <c r="AM1135">
        <v>999</v>
      </c>
      <c r="AN1135">
        <v>999</v>
      </c>
      <c r="AO1135">
        <v>999</v>
      </c>
      <c r="AP1135">
        <v>999</v>
      </c>
      <c r="AQ1135">
        <v>999</v>
      </c>
    </row>
    <row r="1136" spans="2:43" ht="15">
      <c r="B1136" t="s">
        <v>78</v>
      </c>
      <c r="C1136">
        <v>17061</v>
      </c>
      <c r="D1136">
        <v>16427</v>
      </c>
      <c r="E1136" t="s">
        <v>1207</v>
      </c>
      <c r="F1136" s="6">
        <v>11124</v>
      </c>
      <c r="G1136" s="6"/>
      <c r="I1136">
        <v>999</v>
      </c>
      <c r="J1136" t="s">
        <v>2648</v>
      </c>
      <c r="L1136">
        <v>999</v>
      </c>
      <c r="M1136">
        <v>40</v>
      </c>
      <c r="O1136" t="s">
        <v>1647</v>
      </c>
      <c r="R1136" s="6">
        <v>3.0939999999999999</v>
      </c>
      <c r="S1136" t="s">
        <v>1625</v>
      </c>
      <c r="T1136" t="s">
        <v>2649</v>
      </c>
      <c r="U1136">
        <v>999</v>
      </c>
      <c r="V1136">
        <v>999</v>
      </c>
      <c r="W1136">
        <v>999</v>
      </c>
      <c r="X1136">
        <v>999</v>
      </c>
      <c r="Y1136">
        <v>5</v>
      </c>
      <c r="Z1136">
        <v>1072</v>
      </c>
      <c r="AB1136">
        <v>999</v>
      </c>
      <c r="AD1136">
        <v>999</v>
      </c>
      <c r="AE1136">
        <v>999</v>
      </c>
      <c r="AF1136">
        <v>999</v>
      </c>
      <c r="AG1136">
        <v>999</v>
      </c>
      <c r="AH1136">
        <v>999</v>
      </c>
      <c r="AJ1136" t="s">
        <v>1608</v>
      </c>
      <c r="AK1136">
        <v>1</v>
      </c>
      <c r="AL1136" t="s">
        <v>1701</v>
      </c>
      <c r="AM1136">
        <v>999</v>
      </c>
      <c r="AN1136">
        <v>999</v>
      </c>
      <c r="AO1136">
        <v>999</v>
      </c>
      <c r="AP1136">
        <v>999</v>
      </c>
      <c r="AQ1136">
        <v>999</v>
      </c>
    </row>
    <row r="1137" spans="2:45" ht="15">
      <c r="B1137" t="s">
        <v>78</v>
      </c>
      <c r="C1137">
        <v>17061</v>
      </c>
      <c r="D1137">
        <v>16427</v>
      </c>
      <c r="E1137" t="s">
        <v>1207</v>
      </c>
      <c r="F1137" s="6">
        <v>11124</v>
      </c>
      <c r="G1137" s="6"/>
      <c r="I1137">
        <v>999</v>
      </c>
      <c r="J1137" t="s">
        <v>2648</v>
      </c>
      <c r="L1137">
        <v>999</v>
      </c>
      <c r="M1137">
        <v>45</v>
      </c>
      <c r="O1137" t="s">
        <v>1647</v>
      </c>
      <c r="R1137" s="6">
        <v>4.8620000000000001</v>
      </c>
      <c r="S1137" t="s">
        <v>1625</v>
      </c>
      <c r="T1137" t="s">
        <v>2649</v>
      </c>
      <c r="U1137">
        <v>999</v>
      </c>
      <c r="V1137">
        <v>999</v>
      </c>
      <c r="W1137">
        <v>999</v>
      </c>
      <c r="X1137">
        <v>999</v>
      </c>
      <c r="Y1137">
        <v>239</v>
      </c>
      <c r="Z1137">
        <v>473</v>
      </c>
      <c r="AB1137">
        <v>999</v>
      </c>
      <c r="AD1137">
        <v>999</v>
      </c>
      <c r="AE1137">
        <v>999</v>
      </c>
      <c r="AF1137">
        <v>999</v>
      </c>
      <c r="AG1137">
        <v>999</v>
      </c>
      <c r="AH1137">
        <v>999</v>
      </c>
      <c r="AJ1137" t="s">
        <v>1608</v>
      </c>
      <c r="AK1137">
        <v>1</v>
      </c>
      <c r="AL1137" t="s">
        <v>1701</v>
      </c>
      <c r="AM1137">
        <v>999</v>
      </c>
      <c r="AN1137">
        <v>999</v>
      </c>
      <c r="AO1137">
        <v>999</v>
      </c>
      <c r="AP1137">
        <v>999</v>
      </c>
      <c r="AQ1137">
        <v>999</v>
      </c>
    </row>
    <row r="1138" spans="2:45" ht="15">
      <c r="B1138" t="s">
        <v>78</v>
      </c>
      <c r="C1138">
        <v>17061</v>
      </c>
      <c r="D1138">
        <v>16427</v>
      </c>
      <c r="E1138" t="s">
        <v>1207</v>
      </c>
      <c r="F1138" s="6">
        <v>11124</v>
      </c>
      <c r="G1138" s="6"/>
      <c r="I1138">
        <v>999</v>
      </c>
      <c r="J1138" t="s">
        <v>2648</v>
      </c>
      <c r="L1138">
        <v>999</v>
      </c>
      <c r="M1138">
        <v>48</v>
      </c>
      <c r="O1138" t="s">
        <v>1647</v>
      </c>
      <c r="R1138" s="6">
        <v>0.442</v>
      </c>
      <c r="S1138" t="s">
        <v>1625</v>
      </c>
      <c r="T1138" t="s">
        <v>2649</v>
      </c>
      <c r="U1138">
        <v>999</v>
      </c>
      <c r="V1138">
        <v>999</v>
      </c>
      <c r="W1138">
        <v>999</v>
      </c>
      <c r="X1138">
        <v>999</v>
      </c>
      <c r="Y1138">
        <v>1</v>
      </c>
      <c r="Z1138">
        <v>700</v>
      </c>
      <c r="AB1138">
        <v>999</v>
      </c>
      <c r="AD1138">
        <v>999</v>
      </c>
      <c r="AE1138">
        <v>999</v>
      </c>
      <c r="AF1138">
        <v>999</v>
      </c>
      <c r="AG1138">
        <v>999</v>
      </c>
      <c r="AH1138">
        <v>999</v>
      </c>
      <c r="AJ1138" t="s">
        <v>1608</v>
      </c>
      <c r="AK1138">
        <v>1</v>
      </c>
      <c r="AL1138" t="s">
        <v>1701</v>
      </c>
      <c r="AM1138">
        <v>999</v>
      </c>
      <c r="AN1138">
        <v>999</v>
      </c>
      <c r="AO1138">
        <v>999</v>
      </c>
      <c r="AP1138">
        <v>999</v>
      </c>
      <c r="AQ1138">
        <v>999</v>
      </c>
    </row>
    <row r="1139" spans="2:45" ht="15">
      <c r="B1139" t="s">
        <v>78</v>
      </c>
      <c r="C1139">
        <v>17061</v>
      </c>
      <c r="D1139">
        <v>16427</v>
      </c>
      <c r="E1139" t="s">
        <v>1207</v>
      </c>
      <c r="F1139" s="6">
        <v>11124</v>
      </c>
      <c r="G1139" s="6"/>
      <c r="I1139">
        <v>999</v>
      </c>
      <c r="J1139" t="s">
        <v>2648</v>
      </c>
      <c r="L1139">
        <v>999</v>
      </c>
      <c r="M1139">
        <v>70</v>
      </c>
      <c r="O1139" t="s">
        <v>1647</v>
      </c>
      <c r="R1139" s="6">
        <v>5.7460000000000004</v>
      </c>
      <c r="S1139" t="s">
        <v>1625</v>
      </c>
      <c r="T1139" t="s">
        <v>2649</v>
      </c>
      <c r="U1139">
        <v>999</v>
      </c>
      <c r="V1139">
        <v>999</v>
      </c>
      <c r="W1139">
        <v>999</v>
      </c>
      <c r="X1139">
        <v>999</v>
      </c>
      <c r="Y1139">
        <v>1</v>
      </c>
      <c r="Z1139">
        <v>1100</v>
      </c>
      <c r="AB1139">
        <v>999</v>
      </c>
      <c r="AD1139">
        <v>999</v>
      </c>
      <c r="AE1139">
        <v>999</v>
      </c>
      <c r="AF1139">
        <v>999</v>
      </c>
      <c r="AG1139">
        <v>999</v>
      </c>
      <c r="AH1139">
        <v>999</v>
      </c>
      <c r="AJ1139" t="s">
        <v>1608</v>
      </c>
      <c r="AK1139">
        <v>1</v>
      </c>
      <c r="AL1139" t="s">
        <v>1701</v>
      </c>
      <c r="AM1139">
        <v>999</v>
      </c>
      <c r="AN1139">
        <v>999</v>
      </c>
      <c r="AO1139">
        <v>999</v>
      </c>
      <c r="AP1139">
        <v>999</v>
      </c>
      <c r="AQ1139">
        <v>999</v>
      </c>
    </row>
    <row r="1140" spans="2:45" ht="15">
      <c r="B1140" t="s">
        <v>78</v>
      </c>
      <c r="C1140">
        <v>17061</v>
      </c>
      <c r="D1140">
        <v>16427</v>
      </c>
      <c r="E1140" t="s">
        <v>1207</v>
      </c>
      <c r="F1140" s="6">
        <v>11124</v>
      </c>
      <c r="G1140" s="6"/>
      <c r="I1140">
        <v>999</v>
      </c>
      <c r="J1140" t="s">
        <v>2648</v>
      </c>
      <c r="L1140">
        <v>999</v>
      </c>
      <c r="M1140">
        <v>10</v>
      </c>
      <c r="O1140" t="s">
        <v>1727</v>
      </c>
      <c r="R1140" s="6">
        <v>53.481000000000002</v>
      </c>
      <c r="S1140" t="s">
        <v>1625</v>
      </c>
      <c r="T1140" t="s">
        <v>2649</v>
      </c>
      <c r="U1140">
        <v>999</v>
      </c>
      <c r="V1140">
        <v>999</v>
      </c>
      <c r="W1140">
        <v>999</v>
      </c>
      <c r="X1140">
        <v>999</v>
      </c>
      <c r="Y1140">
        <v>2</v>
      </c>
      <c r="Z1140">
        <v>848</v>
      </c>
      <c r="AB1140" t="s">
        <v>1627</v>
      </c>
      <c r="AC1140">
        <v>5</v>
      </c>
      <c r="AD1140">
        <v>999</v>
      </c>
      <c r="AE1140">
        <v>999</v>
      </c>
      <c r="AF1140">
        <v>999</v>
      </c>
      <c r="AG1140">
        <v>999</v>
      </c>
      <c r="AH1140">
        <v>999</v>
      </c>
      <c r="AJ1140" t="s">
        <v>2650</v>
      </c>
      <c r="AK1140">
        <v>36</v>
      </c>
      <c r="AL1140" t="s">
        <v>1701</v>
      </c>
      <c r="AM1140">
        <v>999</v>
      </c>
      <c r="AN1140">
        <v>999</v>
      </c>
      <c r="AO1140">
        <v>999</v>
      </c>
      <c r="AP1140">
        <v>999</v>
      </c>
      <c r="AQ1140">
        <v>999</v>
      </c>
    </row>
    <row r="1141" spans="2:45" ht="15">
      <c r="B1141" t="s">
        <v>78</v>
      </c>
      <c r="C1141">
        <v>17061</v>
      </c>
      <c r="D1141">
        <v>16427</v>
      </c>
      <c r="E1141" t="s">
        <v>1207</v>
      </c>
      <c r="F1141" s="6">
        <v>11124</v>
      </c>
      <c r="G1141" s="6"/>
      <c r="I1141">
        <v>999</v>
      </c>
      <c r="J1141" t="s">
        <v>2648</v>
      </c>
      <c r="L1141">
        <v>999</v>
      </c>
      <c r="M1141">
        <v>13</v>
      </c>
      <c r="O1141" t="s">
        <v>1727</v>
      </c>
      <c r="R1141" s="6">
        <v>39.337000000000003</v>
      </c>
      <c r="S1141" t="s">
        <v>1625</v>
      </c>
      <c r="T1141" t="s">
        <v>2649</v>
      </c>
      <c r="U1141">
        <v>999</v>
      </c>
      <c r="V1141">
        <v>999</v>
      </c>
      <c r="W1141">
        <v>999</v>
      </c>
      <c r="X1141">
        <v>999</v>
      </c>
      <c r="Y1141">
        <v>1</v>
      </c>
      <c r="Z1141">
        <v>1070</v>
      </c>
      <c r="AB1141" t="s">
        <v>1627</v>
      </c>
      <c r="AC1141">
        <v>5</v>
      </c>
      <c r="AD1141">
        <v>999</v>
      </c>
      <c r="AE1141">
        <v>999</v>
      </c>
      <c r="AF1141">
        <v>999</v>
      </c>
      <c r="AG1141">
        <v>999</v>
      </c>
      <c r="AH1141">
        <v>999</v>
      </c>
      <c r="AJ1141" t="s">
        <v>2650</v>
      </c>
      <c r="AK1141">
        <v>36</v>
      </c>
      <c r="AL1141" t="s">
        <v>1701</v>
      </c>
      <c r="AM1141">
        <v>999</v>
      </c>
      <c r="AN1141">
        <v>999</v>
      </c>
      <c r="AO1141">
        <v>999</v>
      </c>
      <c r="AP1141">
        <v>999</v>
      </c>
      <c r="AQ1141">
        <v>999</v>
      </c>
    </row>
    <row r="1142" spans="2:45" ht="15">
      <c r="B1142" t="s">
        <v>78</v>
      </c>
      <c r="C1142">
        <v>17061</v>
      </c>
      <c r="D1142">
        <v>16427</v>
      </c>
      <c r="E1142" t="s">
        <v>1207</v>
      </c>
      <c r="F1142" s="6">
        <v>11124</v>
      </c>
      <c r="G1142" s="6"/>
      <c r="I1142">
        <v>999</v>
      </c>
      <c r="J1142" t="s">
        <v>2648</v>
      </c>
      <c r="L1142">
        <v>999</v>
      </c>
      <c r="M1142">
        <v>15</v>
      </c>
      <c r="O1142" t="s">
        <v>1727</v>
      </c>
      <c r="R1142" s="6">
        <v>36.685000000000002</v>
      </c>
      <c r="S1142" t="s">
        <v>1625</v>
      </c>
      <c r="T1142" t="s">
        <v>2649</v>
      </c>
      <c r="U1142">
        <v>999</v>
      </c>
      <c r="V1142">
        <v>999</v>
      </c>
      <c r="W1142">
        <v>999</v>
      </c>
      <c r="X1142">
        <v>999</v>
      </c>
      <c r="Y1142">
        <v>2</v>
      </c>
      <c r="Z1142">
        <v>1420</v>
      </c>
      <c r="AB1142" t="s">
        <v>1627</v>
      </c>
      <c r="AC1142">
        <v>5</v>
      </c>
      <c r="AD1142">
        <v>999</v>
      </c>
      <c r="AE1142">
        <v>999</v>
      </c>
      <c r="AF1142">
        <v>999</v>
      </c>
      <c r="AG1142">
        <v>999</v>
      </c>
      <c r="AH1142">
        <v>999</v>
      </c>
      <c r="AJ1142" t="s">
        <v>2650</v>
      </c>
      <c r="AK1142">
        <v>36</v>
      </c>
      <c r="AL1142" t="s">
        <v>1701</v>
      </c>
      <c r="AM1142">
        <v>999</v>
      </c>
      <c r="AN1142">
        <v>999</v>
      </c>
      <c r="AO1142">
        <v>999</v>
      </c>
      <c r="AP1142">
        <v>999</v>
      </c>
      <c r="AQ1142">
        <v>999</v>
      </c>
    </row>
    <row r="1143" spans="2:45" ht="15">
      <c r="B1143" t="s">
        <v>78</v>
      </c>
      <c r="C1143">
        <v>17061</v>
      </c>
      <c r="D1143">
        <v>16427</v>
      </c>
      <c r="E1143" t="s">
        <v>1207</v>
      </c>
      <c r="F1143" s="6">
        <v>11124</v>
      </c>
      <c r="G1143" s="6"/>
      <c r="I1143">
        <v>999</v>
      </c>
      <c r="J1143" t="s">
        <v>2648</v>
      </c>
      <c r="L1143">
        <v>999</v>
      </c>
      <c r="M1143">
        <v>20</v>
      </c>
      <c r="O1143" t="s">
        <v>1727</v>
      </c>
      <c r="R1143" s="6">
        <v>14.586</v>
      </c>
      <c r="S1143" t="s">
        <v>1625</v>
      </c>
      <c r="T1143" t="s">
        <v>2649</v>
      </c>
      <c r="U1143">
        <v>999</v>
      </c>
      <c r="V1143">
        <v>999</v>
      </c>
      <c r="W1143">
        <v>999</v>
      </c>
      <c r="X1143">
        <v>999</v>
      </c>
      <c r="Y1143">
        <v>2</v>
      </c>
      <c r="Z1143">
        <v>988</v>
      </c>
      <c r="AB1143" t="s">
        <v>1627</v>
      </c>
      <c r="AC1143">
        <v>5</v>
      </c>
      <c r="AD1143">
        <v>999</v>
      </c>
      <c r="AE1143">
        <v>999</v>
      </c>
      <c r="AF1143">
        <v>999</v>
      </c>
      <c r="AG1143">
        <v>999</v>
      </c>
      <c r="AH1143">
        <v>999</v>
      </c>
      <c r="AJ1143" t="s">
        <v>2650</v>
      </c>
      <c r="AK1143">
        <v>36</v>
      </c>
      <c r="AL1143" t="s">
        <v>1701</v>
      </c>
      <c r="AM1143">
        <v>999</v>
      </c>
      <c r="AN1143">
        <v>999</v>
      </c>
      <c r="AO1143">
        <v>999</v>
      </c>
      <c r="AP1143">
        <v>999</v>
      </c>
      <c r="AQ1143">
        <v>999</v>
      </c>
    </row>
    <row r="1144" spans="2:45" ht="15">
      <c r="B1144" t="s">
        <v>78</v>
      </c>
      <c r="C1144">
        <v>17061</v>
      </c>
      <c r="D1144">
        <v>16427</v>
      </c>
      <c r="E1144" t="s">
        <v>1207</v>
      </c>
      <c r="F1144" s="6">
        <v>11124</v>
      </c>
      <c r="G1144" s="6"/>
      <c r="I1144">
        <v>999</v>
      </c>
      <c r="J1144" t="s">
        <v>2648</v>
      </c>
      <c r="L1144">
        <v>999</v>
      </c>
      <c r="M1144">
        <v>30</v>
      </c>
      <c r="O1144" t="s">
        <v>1727</v>
      </c>
      <c r="R1144" s="6">
        <v>50.387</v>
      </c>
      <c r="S1144" t="s">
        <v>1625</v>
      </c>
      <c r="T1144" t="s">
        <v>2649</v>
      </c>
      <c r="U1144">
        <v>999</v>
      </c>
      <c r="V1144">
        <v>999</v>
      </c>
      <c r="W1144">
        <v>999</v>
      </c>
      <c r="X1144">
        <v>999</v>
      </c>
      <c r="Y1144">
        <v>2</v>
      </c>
      <c r="Z1144">
        <v>999</v>
      </c>
      <c r="AB1144" t="s">
        <v>1627</v>
      </c>
      <c r="AC1144">
        <v>5</v>
      </c>
      <c r="AD1144">
        <v>999</v>
      </c>
      <c r="AE1144">
        <v>999</v>
      </c>
      <c r="AF1144">
        <v>999</v>
      </c>
      <c r="AG1144">
        <v>999</v>
      </c>
      <c r="AH1144">
        <v>999</v>
      </c>
      <c r="AJ1144" t="s">
        <v>2650</v>
      </c>
      <c r="AK1144">
        <v>36</v>
      </c>
      <c r="AL1144" t="s">
        <v>1701</v>
      </c>
      <c r="AM1144">
        <v>999</v>
      </c>
      <c r="AN1144">
        <v>999</v>
      </c>
      <c r="AO1144">
        <v>999</v>
      </c>
      <c r="AP1144">
        <v>999</v>
      </c>
      <c r="AQ1144">
        <v>999</v>
      </c>
    </row>
    <row r="1145" spans="2:45" ht="15">
      <c r="B1145" t="s">
        <v>78</v>
      </c>
      <c r="C1145">
        <v>17061</v>
      </c>
      <c r="D1145">
        <v>16427</v>
      </c>
      <c r="E1145" t="s">
        <v>1207</v>
      </c>
      <c r="F1145" s="6">
        <v>11124</v>
      </c>
      <c r="G1145" s="6"/>
      <c r="I1145">
        <v>999</v>
      </c>
      <c r="J1145" t="s">
        <v>2648</v>
      </c>
      <c r="L1145">
        <v>999</v>
      </c>
      <c r="M1145">
        <v>30</v>
      </c>
      <c r="O1145" t="s">
        <v>1727</v>
      </c>
      <c r="R1145" s="6">
        <v>28.728999999999999</v>
      </c>
      <c r="S1145" t="s">
        <v>1625</v>
      </c>
      <c r="T1145" t="s">
        <v>2649</v>
      </c>
      <c r="U1145">
        <v>999</v>
      </c>
      <c r="V1145">
        <v>999</v>
      </c>
      <c r="W1145">
        <v>999</v>
      </c>
      <c r="X1145">
        <v>999</v>
      </c>
      <c r="Y1145">
        <v>2</v>
      </c>
      <c r="Z1145">
        <v>287</v>
      </c>
      <c r="AB1145" t="s">
        <v>1627</v>
      </c>
      <c r="AC1145">
        <v>5</v>
      </c>
      <c r="AD1145">
        <v>999</v>
      </c>
      <c r="AE1145">
        <v>999</v>
      </c>
      <c r="AF1145">
        <v>999</v>
      </c>
      <c r="AG1145">
        <v>999</v>
      </c>
      <c r="AH1145">
        <v>999</v>
      </c>
      <c r="AJ1145" t="s">
        <v>2650</v>
      </c>
      <c r="AK1145">
        <v>36</v>
      </c>
      <c r="AL1145" t="s">
        <v>1701</v>
      </c>
      <c r="AM1145">
        <v>999</v>
      </c>
      <c r="AN1145">
        <v>999</v>
      </c>
      <c r="AO1145">
        <v>999</v>
      </c>
      <c r="AP1145">
        <v>999</v>
      </c>
      <c r="AQ1145">
        <v>999</v>
      </c>
    </row>
    <row r="1146" spans="2:45" ht="15">
      <c r="B1146" t="s">
        <v>78</v>
      </c>
      <c r="C1146">
        <v>17061</v>
      </c>
      <c r="D1146">
        <v>16427</v>
      </c>
      <c r="E1146" t="s">
        <v>1207</v>
      </c>
      <c r="F1146" s="6">
        <v>11124</v>
      </c>
      <c r="G1146" s="6"/>
      <c r="I1146">
        <v>999</v>
      </c>
      <c r="J1146" t="s">
        <v>2648</v>
      </c>
      <c r="L1146">
        <v>999</v>
      </c>
      <c r="M1146">
        <v>35</v>
      </c>
      <c r="O1146" t="s">
        <v>1727</v>
      </c>
      <c r="R1146" s="6">
        <v>71.602000000000004</v>
      </c>
      <c r="S1146" t="s">
        <v>1625</v>
      </c>
      <c r="T1146" t="s">
        <v>2649</v>
      </c>
      <c r="U1146">
        <v>999</v>
      </c>
      <c r="V1146">
        <v>999</v>
      </c>
      <c r="W1146">
        <v>999</v>
      </c>
      <c r="X1146">
        <v>999</v>
      </c>
      <c r="Y1146">
        <v>1</v>
      </c>
      <c r="Z1146">
        <v>1066</v>
      </c>
      <c r="AB1146" t="s">
        <v>1627</v>
      </c>
      <c r="AC1146">
        <v>5</v>
      </c>
      <c r="AD1146">
        <v>999</v>
      </c>
      <c r="AE1146">
        <v>999</v>
      </c>
      <c r="AF1146">
        <v>999</v>
      </c>
      <c r="AG1146">
        <v>999</v>
      </c>
      <c r="AH1146">
        <v>999</v>
      </c>
      <c r="AJ1146" t="s">
        <v>2650</v>
      </c>
      <c r="AK1146">
        <v>36</v>
      </c>
      <c r="AL1146" t="s">
        <v>1701</v>
      </c>
      <c r="AM1146">
        <v>999</v>
      </c>
      <c r="AN1146">
        <v>999</v>
      </c>
      <c r="AO1146">
        <v>999</v>
      </c>
      <c r="AP1146">
        <v>999</v>
      </c>
      <c r="AQ1146">
        <v>999</v>
      </c>
    </row>
    <row r="1147" spans="2:45" ht="15">
      <c r="B1147" t="s">
        <v>78</v>
      </c>
      <c r="C1147">
        <v>17061</v>
      </c>
      <c r="D1147">
        <v>16427</v>
      </c>
      <c r="E1147" t="s">
        <v>1207</v>
      </c>
      <c r="F1147" s="6">
        <v>11124</v>
      </c>
      <c r="G1147" s="6"/>
      <c r="I1147">
        <v>999</v>
      </c>
      <c r="J1147" t="s">
        <v>2648</v>
      </c>
      <c r="L1147">
        <v>999</v>
      </c>
      <c r="M1147">
        <v>40</v>
      </c>
      <c r="O1147" t="s">
        <v>1727</v>
      </c>
      <c r="R1147" s="6">
        <v>44.198999999999998</v>
      </c>
      <c r="S1147" t="s">
        <v>1625</v>
      </c>
      <c r="T1147" t="s">
        <v>2649</v>
      </c>
      <c r="U1147">
        <v>999</v>
      </c>
      <c r="V1147">
        <v>999</v>
      </c>
      <c r="W1147">
        <v>999</v>
      </c>
      <c r="X1147">
        <v>999</v>
      </c>
      <c r="Y1147">
        <v>5</v>
      </c>
      <c r="Z1147">
        <v>1072</v>
      </c>
      <c r="AB1147" t="s">
        <v>1627</v>
      </c>
      <c r="AC1147">
        <v>5</v>
      </c>
      <c r="AD1147">
        <v>999</v>
      </c>
      <c r="AE1147">
        <v>999</v>
      </c>
      <c r="AF1147">
        <v>999</v>
      </c>
      <c r="AG1147">
        <v>999</v>
      </c>
      <c r="AH1147">
        <v>999</v>
      </c>
      <c r="AJ1147" t="s">
        <v>2650</v>
      </c>
      <c r="AK1147">
        <v>36</v>
      </c>
      <c r="AL1147" t="s">
        <v>1701</v>
      </c>
      <c r="AM1147">
        <v>999</v>
      </c>
      <c r="AN1147">
        <v>999</v>
      </c>
      <c r="AO1147">
        <v>999</v>
      </c>
      <c r="AP1147">
        <v>999</v>
      </c>
      <c r="AQ1147">
        <v>999</v>
      </c>
    </row>
    <row r="1148" spans="2:45" ht="15">
      <c r="B1148" t="s">
        <v>78</v>
      </c>
      <c r="C1148">
        <v>17061</v>
      </c>
      <c r="D1148">
        <v>16427</v>
      </c>
      <c r="E1148" t="s">
        <v>1207</v>
      </c>
      <c r="F1148" s="6">
        <v>11124</v>
      </c>
      <c r="G1148" s="6"/>
      <c r="I1148">
        <v>999</v>
      </c>
      <c r="J1148" t="s">
        <v>2648</v>
      </c>
      <c r="L1148">
        <v>999</v>
      </c>
      <c r="M1148">
        <v>45</v>
      </c>
      <c r="O1148" t="s">
        <v>1727</v>
      </c>
      <c r="R1148" s="6">
        <v>65.855999999999995</v>
      </c>
      <c r="S1148" t="s">
        <v>1625</v>
      </c>
      <c r="T1148" t="s">
        <v>2649</v>
      </c>
      <c r="U1148">
        <v>999</v>
      </c>
      <c r="V1148">
        <v>999</v>
      </c>
      <c r="W1148">
        <v>999</v>
      </c>
      <c r="X1148">
        <v>999</v>
      </c>
      <c r="Y1148">
        <v>239</v>
      </c>
      <c r="Z1148">
        <v>473</v>
      </c>
      <c r="AB1148" t="s">
        <v>1627</v>
      </c>
      <c r="AC1148">
        <v>5</v>
      </c>
      <c r="AD1148">
        <v>999</v>
      </c>
      <c r="AE1148">
        <v>999</v>
      </c>
      <c r="AF1148">
        <v>999</v>
      </c>
      <c r="AG1148">
        <v>999</v>
      </c>
      <c r="AH1148">
        <v>999</v>
      </c>
      <c r="AJ1148" t="s">
        <v>2650</v>
      </c>
      <c r="AK1148">
        <v>36</v>
      </c>
      <c r="AL1148" t="s">
        <v>1701</v>
      </c>
      <c r="AM1148">
        <v>999</v>
      </c>
      <c r="AN1148">
        <v>999</v>
      </c>
      <c r="AO1148">
        <v>999</v>
      </c>
      <c r="AP1148">
        <v>999</v>
      </c>
      <c r="AQ1148">
        <v>999</v>
      </c>
    </row>
    <row r="1149" spans="2:45" ht="15">
      <c r="B1149" t="s">
        <v>78</v>
      </c>
      <c r="C1149">
        <v>17061</v>
      </c>
      <c r="D1149">
        <v>16427</v>
      </c>
      <c r="E1149" t="s">
        <v>1207</v>
      </c>
      <c r="F1149" s="6">
        <v>11124</v>
      </c>
      <c r="G1149" s="6"/>
      <c r="I1149">
        <v>999</v>
      </c>
      <c r="J1149" t="s">
        <v>2648</v>
      </c>
      <c r="L1149">
        <v>999</v>
      </c>
      <c r="M1149">
        <v>48</v>
      </c>
      <c r="O1149" t="s">
        <v>1727</v>
      </c>
      <c r="R1149" s="6">
        <v>44.198999999999998</v>
      </c>
      <c r="S1149" t="s">
        <v>1625</v>
      </c>
      <c r="T1149" t="s">
        <v>2649</v>
      </c>
      <c r="U1149">
        <v>999</v>
      </c>
      <c r="V1149">
        <v>999</v>
      </c>
      <c r="W1149">
        <v>999</v>
      </c>
      <c r="X1149">
        <v>999</v>
      </c>
      <c r="Y1149">
        <v>1</v>
      </c>
      <c r="Z1149">
        <v>700</v>
      </c>
      <c r="AB1149" t="s">
        <v>1627</v>
      </c>
      <c r="AC1149">
        <v>5</v>
      </c>
      <c r="AD1149">
        <v>999</v>
      </c>
      <c r="AE1149">
        <v>999</v>
      </c>
      <c r="AF1149">
        <v>999</v>
      </c>
      <c r="AG1149">
        <v>999</v>
      </c>
      <c r="AH1149">
        <v>999</v>
      </c>
      <c r="AJ1149" t="s">
        <v>2650</v>
      </c>
      <c r="AK1149">
        <v>36</v>
      </c>
      <c r="AL1149" t="s">
        <v>1701</v>
      </c>
      <c r="AM1149">
        <v>999</v>
      </c>
      <c r="AN1149">
        <v>999</v>
      </c>
      <c r="AO1149">
        <v>999</v>
      </c>
      <c r="AP1149">
        <v>999</v>
      </c>
      <c r="AQ1149">
        <v>999</v>
      </c>
    </row>
    <row r="1150" spans="2:45" ht="15">
      <c r="B1150" t="s">
        <v>78</v>
      </c>
      <c r="C1150">
        <v>17061</v>
      </c>
      <c r="D1150">
        <v>16427</v>
      </c>
      <c r="E1150" t="s">
        <v>1207</v>
      </c>
      <c r="F1150" s="6">
        <v>11124</v>
      </c>
      <c r="G1150" s="6"/>
      <c r="I1150">
        <v>999</v>
      </c>
      <c r="J1150" t="s">
        <v>2648</v>
      </c>
      <c r="L1150">
        <v>999</v>
      </c>
      <c r="M1150">
        <v>70</v>
      </c>
      <c r="O1150" t="s">
        <v>1727</v>
      </c>
      <c r="R1150" s="6">
        <v>74.695999999999998</v>
      </c>
      <c r="S1150" t="s">
        <v>1625</v>
      </c>
      <c r="T1150" t="s">
        <v>2649</v>
      </c>
      <c r="U1150">
        <v>999</v>
      </c>
      <c r="V1150">
        <v>999</v>
      </c>
      <c r="W1150">
        <v>999</v>
      </c>
      <c r="X1150">
        <v>999</v>
      </c>
      <c r="Y1150">
        <v>1</v>
      </c>
      <c r="Z1150">
        <v>1100</v>
      </c>
      <c r="AB1150" t="s">
        <v>1627</v>
      </c>
      <c r="AC1150">
        <v>5</v>
      </c>
      <c r="AD1150">
        <v>999</v>
      </c>
      <c r="AE1150">
        <v>999</v>
      </c>
      <c r="AF1150">
        <v>999</v>
      </c>
      <c r="AG1150">
        <v>999</v>
      </c>
      <c r="AH1150">
        <v>999</v>
      </c>
      <c r="AJ1150" t="s">
        <v>2650</v>
      </c>
      <c r="AK1150">
        <v>36</v>
      </c>
      <c r="AL1150" t="s">
        <v>1701</v>
      </c>
      <c r="AM1150">
        <v>999</v>
      </c>
      <c r="AN1150">
        <v>999</v>
      </c>
      <c r="AO1150">
        <v>999</v>
      </c>
      <c r="AP1150">
        <v>999</v>
      </c>
      <c r="AQ1150">
        <v>999</v>
      </c>
    </row>
    <row r="1151" spans="2:45" ht="15">
      <c r="B1151" t="s">
        <v>78</v>
      </c>
      <c r="C1151" t="s">
        <v>1213</v>
      </c>
      <c r="D1151">
        <v>16433</v>
      </c>
      <c r="E1151" t="s">
        <v>1214</v>
      </c>
      <c r="F1151" t="s">
        <v>2651</v>
      </c>
      <c r="I1151" t="s">
        <v>2652</v>
      </c>
      <c r="J1151" t="s">
        <v>2653</v>
      </c>
      <c r="K1151">
        <v>999</v>
      </c>
      <c r="L1151">
        <v>999</v>
      </c>
      <c r="M1151" t="s">
        <v>2654</v>
      </c>
      <c r="O1151" t="s">
        <v>1856</v>
      </c>
      <c r="R1151">
        <v>0.27</v>
      </c>
      <c r="S1151" t="s">
        <v>2655</v>
      </c>
      <c r="T1151" t="s">
        <v>1605</v>
      </c>
      <c r="U1151">
        <v>999</v>
      </c>
      <c r="V1151">
        <v>999</v>
      </c>
      <c r="W1151">
        <v>999</v>
      </c>
      <c r="X1151">
        <v>999</v>
      </c>
      <c r="Y1151">
        <v>3</v>
      </c>
      <c r="Z1151">
        <v>999</v>
      </c>
      <c r="AA1151" t="s">
        <v>2461</v>
      </c>
      <c r="AB1151">
        <v>999</v>
      </c>
      <c r="AC1151">
        <v>999</v>
      </c>
      <c r="AD1151">
        <v>999</v>
      </c>
      <c r="AE1151">
        <v>999</v>
      </c>
      <c r="AF1151">
        <v>999</v>
      </c>
      <c r="AG1151">
        <v>999</v>
      </c>
      <c r="AH1151">
        <v>999</v>
      </c>
      <c r="AJ1151" t="s">
        <v>2656</v>
      </c>
      <c r="AK1151">
        <v>18</v>
      </c>
      <c r="AL1151" t="s">
        <v>1701</v>
      </c>
      <c r="AM1151">
        <v>999</v>
      </c>
      <c r="AN1151">
        <v>999</v>
      </c>
      <c r="AO1151">
        <v>999</v>
      </c>
      <c r="AP1151">
        <v>999</v>
      </c>
      <c r="AQ1151">
        <v>999</v>
      </c>
      <c r="AR1151">
        <v>999</v>
      </c>
      <c r="AS1151">
        <v>999</v>
      </c>
    </row>
    <row r="1152" spans="2:45" ht="15">
      <c r="B1152" t="s">
        <v>78</v>
      </c>
      <c r="C1152" t="s">
        <v>1213</v>
      </c>
      <c r="D1152">
        <v>16433</v>
      </c>
      <c r="E1152" t="s">
        <v>1214</v>
      </c>
      <c r="F1152" t="s">
        <v>2651</v>
      </c>
      <c r="I1152" t="s">
        <v>2652</v>
      </c>
      <c r="J1152" t="s">
        <v>2653</v>
      </c>
      <c r="K1152">
        <v>999</v>
      </c>
      <c r="L1152">
        <v>999</v>
      </c>
      <c r="M1152" t="s">
        <v>2654</v>
      </c>
      <c r="O1152" t="s">
        <v>1805</v>
      </c>
      <c r="R1152">
        <v>52.64</v>
      </c>
      <c r="S1152" t="s">
        <v>2655</v>
      </c>
      <c r="T1152" t="s">
        <v>1605</v>
      </c>
      <c r="U1152">
        <v>999</v>
      </c>
      <c r="V1152">
        <v>999</v>
      </c>
      <c r="W1152">
        <v>999</v>
      </c>
      <c r="X1152">
        <v>999</v>
      </c>
      <c r="Y1152">
        <v>3</v>
      </c>
      <c r="Z1152">
        <v>1317</v>
      </c>
      <c r="AA1152" t="s">
        <v>2461</v>
      </c>
      <c r="AB1152" t="s">
        <v>1627</v>
      </c>
      <c r="AC1152">
        <v>5</v>
      </c>
      <c r="AD1152">
        <v>999</v>
      </c>
      <c r="AE1152">
        <v>999</v>
      </c>
      <c r="AF1152">
        <v>999</v>
      </c>
      <c r="AG1152">
        <v>999</v>
      </c>
      <c r="AH1152">
        <v>999</v>
      </c>
      <c r="AJ1152" t="s">
        <v>2656</v>
      </c>
      <c r="AK1152">
        <v>18</v>
      </c>
      <c r="AL1152" t="s">
        <v>1701</v>
      </c>
      <c r="AM1152">
        <v>999</v>
      </c>
      <c r="AN1152">
        <v>999</v>
      </c>
      <c r="AO1152">
        <v>999</v>
      </c>
      <c r="AP1152">
        <v>999</v>
      </c>
      <c r="AQ1152">
        <v>999</v>
      </c>
      <c r="AR1152">
        <v>999</v>
      </c>
      <c r="AS1152">
        <v>999</v>
      </c>
    </row>
    <row r="1153" spans="2:45" ht="15">
      <c r="B1153" t="s">
        <v>78</v>
      </c>
      <c r="C1153" t="s">
        <v>1213</v>
      </c>
      <c r="D1153">
        <v>16433</v>
      </c>
      <c r="E1153" t="s">
        <v>1214</v>
      </c>
      <c r="F1153" t="s">
        <v>2651</v>
      </c>
      <c r="I1153" t="s">
        <v>2652</v>
      </c>
      <c r="J1153" t="s">
        <v>2653</v>
      </c>
      <c r="K1153">
        <v>999</v>
      </c>
      <c r="L1153">
        <v>999</v>
      </c>
      <c r="M1153" t="s">
        <v>2654</v>
      </c>
      <c r="O1153" t="s">
        <v>1807</v>
      </c>
      <c r="R1153">
        <v>7.02</v>
      </c>
      <c r="S1153" t="s">
        <v>2655</v>
      </c>
      <c r="T1153" t="s">
        <v>1605</v>
      </c>
      <c r="U1153">
        <v>999</v>
      </c>
      <c r="V1153">
        <v>999</v>
      </c>
      <c r="W1153">
        <v>999</v>
      </c>
      <c r="X1153">
        <v>999</v>
      </c>
      <c r="Y1153">
        <v>3</v>
      </c>
      <c r="Z1153">
        <v>999</v>
      </c>
      <c r="AA1153" t="s">
        <v>2461</v>
      </c>
      <c r="AB1153">
        <v>999</v>
      </c>
      <c r="AC1153">
        <v>999</v>
      </c>
      <c r="AD1153">
        <v>999</v>
      </c>
      <c r="AE1153">
        <v>999</v>
      </c>
      <c r="AF1153">
        <v>999</v>
      </c>
      <c r="AG1153">
        <v>999</v>
      </c>
      <c r="AH1153">
        <v>999</v>
      </c>
      <c r="AJ1153" t="s">
        <v>2656</v>
      </c>
      <c r="AK1153">
        <v>18</v>
      </c>
      <c r="AL1153" t="s">
        <v>1701</v>
      </c>
      <c r="AM1153">
        <v>999</v>
      </c>
      <c r="AN1153">
        <v>999</v>
      </c>
      <c r="AO1153">
        <v>999</v>
      </c>
      <c r="AP1153">
        <v>999</v>
      </c>
      <c r="AQ1153">
        <v>999</v>
      </c>
      <c r="AR1153">
        <v>999</v>
      </c>
      <c r="AS1153">
        <v>999</v>
      </c>
    </row>
    <row r="1154" spans="2:45" ht="15">
      <c r="B1154" t="s">
        <v>78</v>
      </c>
      <c r="C1154" t="s">
        <v>1213</v>
      </c>
      <c r="D1154">
        <v>16433</v>
      </c>
      <c r="E1154" t="s">
        <v>1214</v>
      </c>
      <c r="F1154" t="s">
        <v>2657</v>
      </c>
      <c r="I1154" t="s">
        <v>2652</v>
      </c>
      <c r="J1154" t="s">
        <v>2658</v>
      </c>
      <c r="K1154">
        <v>999</v>
      </c>
      <c r="L1154">
        <v>999</v>
      </c>
      <c r="M1154">
        <v>999</v>
      </c>
      <c r="O1154" t="s">
        <v>1856</v>
      </c>
      <c r="R1154">
        <v>0.19</v>
      </c>
      <c r="S1154" t="s">
        <v>2655</v>
      </c>
      <c r="T1154" t="s">
        <v>1605</v>
      </c>
      <c r="U1154">
        <v>999</v>
      </c>
      <c r="V1154">
        <v>999</v>
      </c>
      <c r="W1154">
        <v>999</v>
      </c>
      <c r="X1154">
        <v>999</v>
      </c>
      <c r="Y1154">
        <v>3</v>
      </c>
      <c r="Z1154">
        <v>999</v>
      </c>
      <c r="AA1154" t="s">
        <v>2461</v>
      </c>
      <c r="AB1154">
        <v>999</v>
      </c>
      <c r="AC1154">
        <v>999</v>
      </c>
      <c r="AD1154">
        <v>999</v>
      </c>
      <c r="AE1154">
        <v>999</v>
      </c>
      <c r="AF1154">
        <v>999</v>
      </c>
      <c r="AG1154">
        <v>999</v>
      </c>
      <c r="AH1154">
        <v>999</v>
      </c>
      <c r="AJ1154" t="s">
        <v>1608</v>
      </c>
      <c r="AK1154">
        <v>2</v>
      </c>
      <c r="AL1154" t="s">
        <v>1701</v>
      </c>
      <c r="AM1154">
        <v>999</v>
      </c>
      <c r="AN1154">
        <v>999</v>
      </c>
      <c r="AO1154">
        <v>999</v>
      </c>
      <c r="AP1154">
        <v>999</v>
      </c>
      <c r="AQ1154">
        <v>999</v>
      </c>
      <c r="AR1154">
        <v>999</v>
      </c>
      <c r="AS1154">
        <v>999</v>
      </c>
    </row>
    <row r="1155" spans="2:45" ht="15">
      <c r="B1155" t="s">
        <v>78</v>
      </c>
      <c r="C1155" t="s">
        <v>1213</v>
      </c>
      <c r="D1155">
        <v>16433</v>
      </c>
      <c r="E1155" t="s">
        <v>1214</v>
      </c>
      <c r="F1155" t="s">
        <v>2657</v>
      </c>
      <c r="I1155" t="s">
        <v>2652</v>
      </c>
      <c r="J1155" t="s">
        <v>2658</v>
      </c>
      <c r="K1155">
        <v>999</v>
      </c>
      <c r="L1155">
        <v>999</v>
      </c>
      <c r="M1155">
        <v>999</v>
      </c>
      <c r="O1155" t="s">
        <v>1805</v>
      </c>
      <c r="R1155">
        <v>35.25</v>
      </c>
      <c r="S1155" t="s">
        <v>2655</v>
      </c>
      <c r="T1155" t="s">
        <v>1605</v>
      </c>
      <c r="U1155">
        <v>999</v>
      </c>
      <c r="V1155">
        <v>999</v>
      </c>
      <c r="W1155">
        <v>999</v>
      </c>
      <c r="X1155">
        <v>999</v>
      </c>
      <c r="Y1155">
        <v>3</v>
      </c>
      <c r="Z1155">
        <v>900</v>
      </c>
      <c r="AA1155" t="s">
        <v>2461</v>
      </c>
      <c r="AB1155" t="s">
        <v>1627</v>
      </c>
      <c r="AC1155">
        <v>5</v>
      </c>
      <c r="AD1155">
        <v>999</v>
      </c>
      <c r="AE1155">
        <v>999</v>
      </c>
      <c r="AF1155">
        <v>999</v>
      </c>
      <c r="AG1155">
        <v>999</v>
      </c>
      <c r="AH1155">
        <v>999</v>
      </c>
      <c r="AJ1155" t="s">
        <v>1608</v>
      </c>
      <c r="AK1155">
        <v>2</v>
      </c>
      <c r="AL1155" t="s">
        <v>1701</v>
      </c>
      <c r="AM1155">
        <v>999</v>
      </c>
      <c r="AN1155">
        <v>999</v>
      </c>
      <c r="AO1155">
        <v>999</v>
      </c>
      <c r="AP1155">
        <v>999</v>
      </c>
      <c r="AQ1155">
        <v>999</v>
      </c>
      <c r="AR1155">
        <v>999</v>
      </c>
      <c r="AS1155">
        <v>999</v>
      </c>
    </row>
    <row r="1156" spans="2:45" ht="15">
      <c r="B1156" t="s">
        <v>78</v>
      </c>
      <c r="C1156" t="s">
        <v>1213</v>
      </c>
      <c r="D1156">
        <v>16433</v>
      </c>
      <c r="E1156" t="s">
        <v>1214</v>
      </c>
      <c r="F1156" t="s">
        <v>2657</v>
      </c>
      <c r="I1156" t="s">
        <v>2652</v>
      </c>
      <c r="J1156" t="s">
        <v>2658</v>
      </c>
      <c r="K1156">
        <v>999</v>
      </c>
      <c r="L1156">
        <v>999</v>
      </c>
      <c r="M1156">
        <v>999</v>
      </c>
      <c r="O1156" t="s">
        <v>1807</v>
      </c>
      <c r="R1156">
        <v>4.26</v>
      </c>
      <c r="S1156" t="s">
        <v>2655</v>
      </c>
      <c r="T1156" t="s">
        <v>1605</v>
      </c>
      <c r="U1156">
        <v>999</v>
      </c>
      <c r="V1156">
        <v>999</v>
      </c>
      <c r="W1156">
        <v>999</v>
      </c>
      <c r="X1156">
        <v>999</v>
      </c>
      <c r="Y1156">
        <v>3</v>
      </c>
      <c r="Z1156">
        <v>999</v>
      </c>
      <c r="AA1156" t="s">
        <v>2461</v>
      </c>
      <c r="AB1156">
        <v>999</v>
      </c>
      <c r="AC1156">
        <v>999</v>
      </c>
      <c r="AD1156">
        <v>999</v>
      </c>
      <c r="AE1156">
        <v>999</v>
      </c>
      <c r="AF1156">
        <v>999</v>
      </c>
      <c r="AG1156">
        <v>999</v>
      </c>
      <c r="AH1156">
        <v>999</v>
      </c>
      <c r="AJ1156" t="s">
        <v>1608</v>
      </c>
      <c r="AK1156">
        <v>2</v>
      </c>
      <c r="AL1156" t="s">
        <v>1701</v>
      </c>
      <c r="AM1156">
        <v>999</v>
      </c>
      <c r="AN1156">
        <v>999</v>
      </c>
      <c r="AO1156">
        <v>999</v>
      </c>
      <c r="AP1156">
        <v>999</v>
      </c>
      <c r="AQ1156">
        <v>999</v>
      </c>
      <c r="AR1156">
        <v>999</v>
      </c>
      <c r="AS1156">
        <v>999</v>
      </c>
    </row>
    <row r="1157" spans="2:45" ht="15">
      <c r="B1157" t="s">
        <v>78</v>
      </c>
      <c r="C1157" t="s">
        <v>1213</v>
      </c>
      <c r="D1157">
        <v>16433</v>
      </c>
      <c r="E1157" t="s">
        <v>1214</v>
      </c>
      <c r="F1157" t="s">
        <v>2659</v>
      </c>
      <c r="I1157" t="s">
        <v>2652</v>
      </c>
      <c r="J1157" t="s">
        <v>2660</v>
      </c>
      <c r="K1157">
        <v>999</v>
      </c>
      <c r="L1157">
        <v>999</v>
      </c>
      <c r="M1157" t="s">
        <v>2654</v>
      </c>
      <c r="O1157" t="s">
        <v>1856</v>
      </c>
      <c r="R1157">
        <v>0.11</v>
      </c>
      <c r="S1157" t="s">
        <v>2655</v>
      </c>
      <c r="T1157" t="s">
        <v>1605</v>
      </c>
      <c r="U1157">
        <v>999</v>
      </c>
      <c r="V1157">
        <v>999</v>
      </c>
      <c r="W1157">
        <v>999</v>
      </c>
      <c r="X1157">
        <v>999</v>
      </c>
      <c r="Y1157">
        <v>3</v>
      </c>
      <c r="Z1157">
        <v>999</v>
      </c>
      <c r="AA1157" t="s">
        <v>2461</v>
      </c>
      <c r="AB1157">
        <v>999</v>
      </c>
      <c r="AC1157">
        <v>999</v>
      </c>
      <c r="AD1157">
        <v>999</v>
      </c>
      <c r="AE1157">
        <v>999</v>
      </c>
      <c r="AF1157">
        <v>999</v>
      </c>
      <c r="AG1157">
        <v>999</v>
      </c>
      <c r="AH1157">
        <v>999</v>
      </c>
      <c r="AJ1157" t="s">
        <v>2007</v>
      </c>
      <c r="AK1157">
        <v>4</v>
      </c>
      <c r="AL1157" t="s">
        <v>1701</v>
      </c>
      <c r="AM1157">
        <v>999</v>
      </c>
      <c r="AN1157">
        <v>999</v>
      </c>
      <c r="AO1157">
        <v>999</v>
      </c>
      <c r="AP1157">
        <v>999</v>
      </c>
      <c r="AQ1157">
        <v>999</v>
      </c>
      <c r="AR1157">
        <v>999</v>
      </c>
      <c r="AS1157">
        <v>999</v>
      </c>
    </row>
    <row r="1158" spans="2:45" ht="15">
      <c r="B1158" t="s">
        <v>78</v>
      </c>
      <c r="C1158" t="s">
        <v>1213</v>
      </c>
      <c r="D1158">
        <v>16433</v>
      </c>
      <c r="E1158" t="s">
        <v>1214</v>
      </c>
      <c r="F1158" t="s">
        <v>2659</v>
      </c>
      <c r="I1158" t="s">
        <v>2652</v>
      </c>
      <c r="J1158" t="s">
        <v>2660</v>
      </c>
      <c r="K1158">
        <v>999</v>
      </c>
      <c r="L1158">
        <v>999</v>
      </c>
      <c r="M1158" t="s">
        <v>2654</v>
      </c>
      <c r="O1158" t="s">
        <v>1805</v>
      </c>
      <c r="R1158">
        <v>54</v>
      </c>
      <c r="S1158" t="s">
        <v>2655</v>
      </c>
      <c r="T1158" t="s">
        <v>1605</v>
      </c>
      <c r="U1158">
        <v>999</v>
      </c>
      <c r="V1158">
        <v>999</v>
      </c>
      <c r="W1158">
        <v>999</v>
      </c>
      <c r="X1158">
        <v>999</v>
      </c>
      <c r="Y1158">
        <v>3</v>
      </c>
      <c r="Z1158">
        <v>1267</v>
      </c>
      <c r="AA1158" t="s">
        <v>2461</v>
      </c>
      <c r="AB1158" t="s">
        <v>1627</v>
      </c>
      <c r="AC1158">
        <v>5</v>
      </c>
      <c r="AD1158">
        <v>999</v>
      </c>
      <c r="AE1158">
        <v>999</v>
      </c>
      <c r="AF1158">
        <v>999</v>
      </c>
      <c r="AG1158">
        <v>999</v>
      </c>
      <c r="AH1158">
        <v>999</v>
      </c>
      <c r="AJ1158" t="s">
        <v>2007</v>
      </c>
      <c r="AK1158">
        <v>4</v>
      </c>
      <c r="AL1158" t="s">
        <v>1701</v>
      </c>
      <c r="AM1158">
        <v>999</v>
      </c>
      <c r="AN1158">
        <v>999</v>
      </c>
      <c r="AO1158">
        <v>999</v>
      </c>
      <c r="AP1158">
        <v>999</v>
      </c>
      <c r="AQ1158">
        <v>999</v>
      </c>
      <c r="AR1158">
        <v>999</v>
      </c>
      <c r="AS1158">
        <v>999</v>
      </c>
    </row>
    <row r="1159" spans="2:45" ht="15">
      <c r="B1159" t="s">
        <v>78</v>
      </c>
      <c r="C1159" t="s">
        <v>1213</v>
      </c>
      <c r="D1159">
        <v>16433</v>
      </c>
      <c r="E1159" t="s">
        <v>1214</v>
      </c>
      <c r="F1159" t="s">
        <v>2659</v>
      </c>
      <c r="I1159" t="s">
        <v>2652</v>
      </c>
      <c r="J1159" t="s">
        <v>2660</v>
      </c>
      <c r="K1159">
        <v>999</v>
      </c>
      <c r="L1159">
        <v>999</v>
      </c>
      <c r="M1159" t="s">
        <v>2654</v>
      </c>
      <c r="O1159" t="s">
        <v>1807</v>
      </c>
      <c r="R1159">
        <v>5.51</v>
      </c>
      <c r="S1159" t="s">
        <v>2655</v>
      </c>
      <c r="T1159" t="s">
        <v>1605</v>
      </c>
      <c r="U1159">
        <v>999</v>
      </c>
      <c r="V1159">
        <v>999</v>
      </c>
      <c r="W1159">
        <v>999</v>
      </c>
      <c r="X1159">
        <v>999</v>
      </c>
      <c r="Y1159">
        <v>3</v>
      </c>
      <c r="Z1159">
        <v>999</v>
      </c>
      <c r="AA1159" t="s">
        <v>2461</v>
      </c>
      <c r="AB1159">
        <v>999</v>
      </c>
      <c r="AC1159">
        <v>999</v>
      </c>
      <c r="AD1159">
        <v>999</v>
      </c>
      <c r="AE1159">
        <v>999</v>
      </c>
      <c r="AF1159">
        <v>999</v>
      </c>
      <c r="AG1159">
        <v>999</v>
      </c>
      <c r="AH1159">
        <v>999</v>
      </c>
      <c r="AJ1159" t="s">
        <v>2007</v>
      </c>
      <c r="AK1159">
        <v>4</v>
      </c>
      <c r="AL1159" t="s">
        <v>1701</v>
      </c>
      <c r="AM1159">
        <v>999</v>
      </c>
      <c r="AN1159">
        <v>999</v>
      </c>
      <c r="AO1159">
        <v>999</v>
      </c>
      <c r="AP1159">
        <v>999</v>
      </c>
      <c r="AQ1159">
        <v>999</v>
      </c>
      <c r="AR1159">
        <v>999</v>
      </c>
      <c r="AS1159">
        <v>999</v>
      </c>
    </row>
    <row r="1160" spans="2:45" ht="15">
      <c r="B1160" t="s">
        <v>78</v>
      </c>
      <c r="C1160">
        <v>17055</v>
      </c>
      <c r="D1160">
        <v>16437</v>
      </c>
      <c r="E1160" t="s">
        <v>1220</v>
      </c>
      <c r="F1160">
        <v>11229</v>
      </c>
      <c r="I1160" t="s">
        <v>2661</v>
      </c>
      <c r="J1160" t="s">
        <v>2640</v>
      </c>
      <c r="L1160">
        <v>2018</v>
      </c>
      <c r="M1160">
        <v>999</v>
      </c>
      <c r="O1160" t="s">
        <v>1807</v>
      </c>
      <c r="R1160">
        <v>0.41</v>
      </c>
      <c r="S1160" t="s">
        <v>2496</v>
      </c>
      <c r="T1160" t="s">
        <v>1615</v>
      </c>
      <c r="U1160" s="6">
        <v>999</v>
      </c>
      <c r="V1160" s="6">
        <v>999</v>
      </c>
      <c r="W1160">
        <v>7.0000000000000007E-2</v>
      </c>
      <c r="X1160" s="6">
        <v>999</v>
      </c>
      <c r="Y1160">
        <v>8</v>
      </c>
      <c r="Z1160">
        <v>999</v>
      </c>
      <c r="AA1160">
        <v>999</v>
      </c>
      <c r="AB1160">
        <v>999</v>
      </c>
      <c r="AC1160">
        <v>999</v>
      </c>
      <c r="AD1160">
        <v>999</v>
      </c>
      <c r="AE1160">
        <v>999</v>
      </c>
      <c r="AF1160">
        <v>999</v>
      </c>
      <c r="AG1160">
        <v>999</v>
      </c>
      <c r="AH1160" t="s">
        <v>2388</v>
      </c>
      <c r="AJ1160" t="s">
        <v>2662</v>
      </c>
      <c r="AK1160">
        <v>1</v>
      </c>
      <c r="AL1160" t="s">
        <v>1701</v>
      </c>
      <c r="AM1160">
        <v>999</v>
      </c>
    </row>
    <row r="1161" spans="2:45" ht="15">
      <c r="B1161" t="s">
        <v>78</v>
      </c>
      <c r="C1161">
        <v>17055</v>
      </c>
      <c r="D1161">
        <v>16437</v>
      </c>
      <c r="E1161" t="s">
        <v>1220</v>
      </c>
      <c r="F1161">
        <v>11230</v>
      </c>
      <c r="I1161" t="s">
        <v>2661</v>
      </c>
      <c r="J1161" t="s">
        <v>2640</v>
      </c>
      <c r="L1161">
        <v>2018</v>
      </c>
      <c r="M1161">
        <v>999</v>
      </c>
      <c r="O1161" t="s">
        <v>1807</v>
      </c>
      <c r="R1161">
        <v>0.47</v>
      </c>
      <c r="S1161" t="s">
        <v>2496</v>
      </c>
      <c r="T1161" t="s">
        <v>1615</v>
      </c>
      <c r="U1161" s="6">
        <v>999</v>
      </c>
      <c r="V1161" s="6">
        <v>999</v>
      </c>
      <c r="W1161">
        <v>0.13</v>
      </c>
      <c r="X1161" s="6">
        <v>999</v>
      </c>
      <c r="Y1161">
        <v>8</v>
      </c>
      <c r="Z1161">
        <v>999</v>
      </c>
      <c r="AA1161">
        <v>999</v>
      </c>
      <c r="AB1161">
        <v>999</v>
      </c>
      <c r="AC1161">
        <v>999</v>
      </c>
      <c r="AD1161">
        <v>999</v>
      </c>
      <c r="AE1161">
        <v>999</v>
      </c>
      <c r="AF1161">
        <v>999</v>
      </c>
      <c r="AG1161">
        <v>999</v>
      </c>
      <c r="AH1161" t="s">
        <v>2388</v>
      </c>
      <c r="AJ1161" t="s">
        <v>2663</v>
      </c>
      <c r="AK1161">
        <v>1</v>
      </c>
      <c r="AL1161" t="s">
        <v>1701</v>
      </c>
      <c r="AM1161">
        <v>999</v>
      </c>
    </row>
    <row r="1162" spans="2:45" ht="15">
      <c r="B1162" t="s">
        <v>78</v>
      </c>
      <c r="C1162">
        <v>17055</v>
      </c>
      <c r="D1162">
        <v>16437</v>
      </c>
      <c r="E1162" t="s">
        <v>1220</v>
      </c>
      <c r="F1162">
        <v>11231</v>
      </c>
      <c r="I1162" t="s">
        <v>2661</v>
      </c>
      <c r="J1162" t="s">
        <v>2640</v>
      </c>
      <c r="L1162">
        <v>2018</v>
      </c>
      <c r="M1162">
        <v>999</v>
      </c>
      <c r="O1162" t="s">
        <v>1807</v>
      </c>
      <c r="R1162">
        <v>0.6</v>
      </c>
      <c r="S1162" t="s">
        <v>2496</v>
      </c>
      <c r="T1162" t="s">
        <v>1615</v>
      </c>
      <c r="U1162" s="6">
        <v>999</v>
      </c>
      <c r="V1162" s="6">
        <v>999</v>
      </c>
      <c r="W1162">
        <v>0.21</v>
      </c>
      <c r="X1162" s="6">
        <v>999</v>
      </c>
      <c r="Y1162">
        <v>8</v>
      </c>
      <c r="Z1162">
        <v>999</v>
      </c>
      <c r="AA1162">
        <v>999</v>
      </c>
      <c r="AB1162">
        <v>999</v>
      </c>
      <c r="AC1162">
        <v>999</v>
      </c>
      <c r="AD1162">
        <v>999</v>
      </c>
      <c r="AE1162">
        <v>999</v>
      </c>
      <c r="AF1162">
        <v>999</v>
      </c>
      <c r="AG1162">
        <v>999</v>
      </c>
      <c r="AH1162" t="s">
        <v>2388</v>
      </c>
      <c r="AJ1162" t="s">
        <v>2664</v>
      </c>
      <c r="AK1162">
        <v>1</v>
      </c>
      <c r="AL1162" t="s">
        <v>1701</v>
      </c>
      <c r="AM1162">
        <v>999</v>
      </c>
    </row>
    <row r="1163" spans="2:45" ht="15">
      <c r="B1163" t="s">
        <v>78</v>
      </c>
      <c r="C1163">
        <v>17055</v>
      </c>
      <c r="D1163">
        <v>16437</v>
      </c>
      <c r="E1163" t="s">
        <v>1220</v>
      </c>
      <c r="F1163">
        <v>11232</v>
      </c>
      <c r="I1163" t="s">
        <v>2661</v>
      </c>
      <c r="J1163" t="s">
        <v>2640</v>
      </c>
      <c r="L1163">
        <v>2018</v>
      </c>
      <c r="M1163">
        <v>999</v>
      </c>
      <c r="O1163" t="s">
        <v>1807</v>
      </c>
      <c r="R1163">
        <v>0.51</v>
      </c>
      <c r="S1163" t="s">
        <v>2496</v>
      </c>
      <c r="T1163" t="s">
        <v>1615</v>
      </c>
      <c r="U1163" s="6">
        <v>999</v>
      </c>
      <c r="V1163" s="6">
        <v>999</v>
      </c>
      <c r="W1163">
        <v>0.14000000000000001</v>
      </c>
      <c r="X1163" s="6">
        <v>999</v>
      </c>
      <c r="Y1163">
        <v>8</v>
      </c>
      <c r="Z1163">
        <v>999</v>
      </c>
      <c r="AA1163">
        <v>999</v>
      </c>
      <c r="AB1163">
        <v>999</v>
      </c>
      <c r="AC1163">
        <v>999</v>
      </c>
      <c r="AD1163">
        <v>999</v>
      </c>
      <c r="AE1163">
        <v>999</v>
      </c>
      <c r="AF1163">
        <v>999</v>
      </c>
      <c r="AG1163">
        <v>999</v>
      </c>
      <c r="AH1163" t="s">
        <v>2388</v>
      </c>
      <c r="AJ1163" t="s">
        <v>2665</v>
      </c>
      <c r="AK1163">
        <v>1</v>
      </c>
      <c r="AL1163" t="s">
        <v>1701</v>
      </c>
      <c r="AM1163">
        <v>999</v>
      </c>
    </row>
    <row r="1164" spans="2:45" ht="15">
      <c r="B1164" t="s">
        <v>78</v>
      </c>
      <c r="C1164">
        <v>17055</v>
      </c>
      <c r="D1164">
        <v>16437</v>
      </c>
      <c r="E1164" t="s">
        <v>1220</v>
      </c>
      <c r="F1164">
        <v>11233</v>
      </c>
      <c r="I1164" t="s">
        <v>2661</v>
      </c>
      <c r="J1164" t="s">
        <v>2640</v>
      </c>
      <c r="L1164">
        <v>2018</v>
      </c>
      <c r="M1164">
        <v>999</v>
      </c>
      <c r="O1164" t="s">
        <v>1807</v>
      </c>
      <c r="R1164">
        <v>0.46</v>
      </c>
      <c r="S1164" t="s">
        <v>2496</v>
      </c>
      <c r="T1164" t="s">
        <v>1615</v>
      </c>
      <c r="U1164" s="6">
        <v>999</v>
      </c>
      <c r="V1164" s="6">
        <v>999</v>
      </c>
      <c r="W1164">
        <v>0.03</v>
      </c>
      <c r="X1164" s="6">
        <v>999</v>
      </c>
      <c r="Y1164">
        <v>8</v>
      </c>
      <c r="Z1164">
        <v>999</v>
      </c>
      <c r="AA1164">
        <v>999</v>
      </c>
      <c r="AB1164">
        <v>999</v>
      </c>
      <c r="AC1164">
        <v>999</v>
      </c>
      <c r="AD1164">
        <v>999</v>
      </c>
      <c r="AE1164">
        <v>999</v>
      </c>
      <c r="AF1164">
        <v>999</v>
      </c>
      <c r="AG1164">
        <v>999</v>
      </c>
      <c r="AH1164" t="s">
        <v>2388</v>
      </c>
      <c r="AJ1164" t="s">
        <v>2666</v>
      </c>
      <c r="AK1164">
        <v>1</v>
      </c>
      <c r="AL1164" t="s">
        <v>1701</v>
      </c>
      <c r="AM1164">
        <v>999</v>
      </c>
      <c r="AN1164">
        <v>999</v>
      </c>
      <c r="AO1164">
        <v>999</v>
      </c>
      <c r="AP1164">
        <v>999</v>
      </c>
      <c r="AQ1164">
        <v>999</v>
      </c>
    </row>
    <row r="1165" spans="2:45" ht="15">
      <c r="B1165" t="s">
        <v>78</v>
      </c>
      <c r="C1165">
        <v>17267</v>
      </c>
      <c r="D1165">
        <v>16439</v>
      </c>
      <c r="E1165" t="s">
        <v>1221</v>
      </c>
      <c r="F1165">
        <v>12198</v>
      </c>
      <c r="I1165" t="s">
        <v>2667</v>
      </c>
      <c r="J1165" t="s">
        <v>770</v>
      </c>
      <c r="L1165" t="s">
        <v>2668</v>
      </c>
      <c r="M1165">
        <v>6</v>
      </c>
      <c r="O1165" t="s">
        <v>2669</v>
      </c>
      <c r="R1165">
        <v>0.9</v>
      </c>
      <c r="S1165" t="s">
        <v>2670</v>
      </c>
      <c r="T1165" t="s">
        <v>1787</v>
      </c>
      <c r="X1165">
        <v>0.3</v>
      </c>
      <c r="Y1165">
        <v>3</v>
      </c>
      <c r="Z1165">
        <v>625</v>
      </c>
      <c r="AB1165">
        <v>999</v>
      </c>
      <c r="AJ1165" t="s">
        <v>1608</v>
      </c>
      <c r="AK1165">
        <v>1</v>
      </c>
      <c r="AL1165" t="s">
        <v>1701</v>
      </c>
      <c r="AO1165" t="s">
        <v>2671</v>
      </c>
    </row>
    <row r="1166" spans="2:45" ht="15">
      <c r="B1166" t="s">
        <v>78</v>
      </c>
      <c r="C1166">
        <v>17267</v>
      </c>
      <c r="D1166">
        <v>16439</v>
      </c>
      <c r="E1166" t="s">
        <v>1221</v>
      </c>
      <c r="F1166">
        <v>12198</v>
      </c>
      <c r="I1166" t="s">
        <v>2667</v>
      </c>
      <c r="J1166" t="s">
        <v>770</v>
      </c>
      <c r="L1166" t="s">
        <v>2668</v>
      </c>
      <c r="M1166">
        <v>6</v>
      </c>
      <c r="O1166" t="s">
        <v>2672</v>
      </c>
      <c r="R1166">
        <v>1.4</v>
      </c>
      <c r="S1166" t="s">
        <v>2670</v>
      </c>
      <c r="T1166" t="s">
        <v>1787</v>
      </c>
      <c r="X1166">
        <v>999</v>
      </c>
      <c r="Y1166">
        <v>3</v>
      </c>
      <c r="Z1166">
        <v>833.3</v>
      </c>
      <c r="AB1166">
        <v>999</v>
      </c>
      <c r="AJ1166" t="s">
        <v>2673</v>
      </c>
      <c r="AK1166">
        <v>4</v>
      </c>
      <c r="AL1166" t="s">
        <v>1701</v>
      </c>
      <c r="AO1166" t="s">
        <v>2671</v>
      </c>
    </row>
    <row r="1167" spans="2:45" ht="15">
      <c r="B1167" t="s">
        <v>78</v>
      </c>
      <c r="C1167">
        <v>17267</v>
      </c>
      <c r="D1167">
        <v>16439</v>
      </c>
      <c r="E1167" t="s">
        <v>1221</v>
      </c>
      <c r="F1167">
        <v>12198</v>
      </c>
      <c r="I1167" t="s">
        <v>2667</v>
      </c>
      <c r="J1167" t="s">
        <v>770</v>
      </c>
      <c r="L1167" t="s">
        <v>2668</v>
      </c>
      <c r="M1167">
        <v>6</v>
      </c>
      <c r="O1167" t="s">
        <v>2164</v>
      </c>
      <c r="R1167">
        <v>2.2999999999999998</v>
      </c>
      <c r="S1167" t="s">
        <v>2670</v>
      </c>
      <c r="T1167" t="s">
        <v>1787</v>
      </c>
      <c r="X1167">
        <v>0.4</v>
      </c>
      <c r="Y1167">
        <v>3</v>
      </c>
      <c r="Z1167">
        <v>2708.3</v>
      </c>
      <c r="AB1167">
        <v>999</v>
      </c>
      <c r="AJ1167" t="s">
        <v>2674</v>
      </c>
      <c r="AK1167">
        <v>5</v>
      </c>
      <c r="AL1167" t="s">
        <v>1701</v>
      </c>
      <c r="AO1167" t="s">
        <v>2671</v>
      </c>
    </row>
    <row r="1168" spans="2:45" ht="15">
      <c r="B1168" t="s">
        <v>78</v>
      </c>
      <c r="C1168">
        <v>17267</v>
      </c>
      <c r="D1168">
        <v>16439</v>
      </c>
      <c r="E1168" t="s">
        <v>1221</v>
      </c>
      <c r="F1168">
        <v>12199</v>
      </c>
      <c r="I1168" t="s">
        <v>2667</v>
      </c>
      <c r="J1168" t="s">
        <v>770</v>
      </c>
      <c r="L1168" t="s">
        <v>2668</v>
      </c>
      <c r="M1168">
        <v>12</v>
      </c>
      <c r="O1168" t="s">
        <v>2669</v>
      </c>
      <c r="R1168">
        <v>0.7</v>
      </c>
      <c r="S1168" t="s">
        <v>2670</v>
      </c>
      <c r="T1168" t="s">
        <v>1787</v>
      </c>
      <c r="X1168">
        <v>0.3</v>
      </c>
      <c r="Y1168">
        <v>3</v>
      </c>
      <c r="Z1168">
        <v>1111.0999999999999</v>
      </c>
      <c r="AB1168">
        <v>999</v>
      </c>
      <c r="AJ1168" t="s">
        <v>1608</v>
      </c>
      <c r="AK1168">
        <v>1</v>
      </c>
      <c r="AL1168" t="s">
        <v>1701</v>
      </c>
      <c r="AO1168" t="s">
        <v>2675</v>
      </c>
    </row>
    <row r="1169" spans="2:43" ht="15">
      <c r="B1169" t="s">
        <v>78</v>
      </c>
      <c r="C1169">
        <v>17267</v>
      </c>
      <c r="D1169">
        <v>16439</v>
      </c>
      <c r="E1169" t="s">
        <v>1221</v>
      </c>
      <c r="F1169">
        <v>12199</v>
      </c>
      <c r="I1169" t="s">
        <v>2667</v>
      </c>
      <c r="J1169" t="s">
        <v>770</v>
      </c>
      <c r="L1169" t="s">
        <v>2668</v>
      </c>
      <c r="M1169">
        <v>12</v>
      </c>
      <c r="O1169" t="s">
        <v>2672</v>
      </c>
      <c r="R1169">
        <v>1.6</v>
      </c>
      <c r="S1169" t="s">
        <v>2670</v>
      </c>
      <c r="T1169" t="s">
        <v>1787</v>
      </c>
      <c r="X1169">
        <v>999</v>
      </c>
      <c r="Y1169">
        <v>3</v>
      </c>
      <c r="Z1169">
        <v>555.6</v>
      </c>
      <c r="AB1169">
        <v>999</v>
      </c>
      <c r="AJ1169" t="s">
        <v>2676</v>
      </c>
      <c r="AK1169">
        <v>2</v>
      </c>
      <c r="AL1169" t="s">
        <v>1701</v>
      </c>
      <c r="AO1169" t="s">
        <v>2675</v>
      </c>
    </row>
    <row r="1170" spans="2:43" ht="15">
      <c r="B1170" t="s">
        <v>78</v>
      </c>
      <c r="C1170">
        <v>17267</v>
      </c>
      <c r="D1170">
        <v>16439</v>
      </c>
      <c r="E1170" t="s">
        <v>1221</v>
      </c>
      <c r="F1170">
        <v>12199</v>
      </c>
      <c r="I1170" t="s">
        <v>2667</v>
      </c>
      <c r="J1170" t="s">
        <v>770</v>
      </c>
      <c r="L1170" t="s">
        <v>2668</v>
      </c>
      <c r="M1170">
        <v>12</v>
      </c>
      <c r="O1170" t="s">
        <v>2164</v>
      </c>
      <c r="R1170">
        <v>2.2999999999999998</v>
      </c>
      <c r="S1170" t="s">
        <v>2670</v>
      </c>
      <c r="T1170" t="s">
        <v>1787</v>
      </c>
      <c r="X1170">
        <v>0.6</v>
      </c>
      <c r="Y1170">
        <v>3</v>
      </c>
      <c r="Z1170">
        <v>1666.6</v>
      </c>
      <c r="AB1170">
        <v>999</v>
      </c>
      <c r="AJ1170" t="s">
        <v>2677</v>
      </c>
      <c r="AK1170">
        <v>3</v>
      </c>
      <c r="AL1170" t="s">
        <v>1701</v>
      </c>
      <c r="AO1170" t="s">
        <v>2675</v>
      </c>
    </row>
    <row r="1171" spans="2:43" ht="15">
      <c r="B1171" t="s">
        <v>78</v>
      </c>
      <c r="C1171">
        <v>17267</v>
      </c>
      <c r="D1171">
        <v>16439</v>
      </c>
      <c r="E1171" t="s">
        <v>1221</v>
      </c>
      <c r="F1171">
        <v>12200</v>
      </c>
      <c r="I1171" t="s">
        <v>2667</v>
      </c>
      <c r="J1171" t="s">
        <v>770</v>
      </c>
      <c r="L1171" t="s">
        <v>2668</v>
      </c>
      <c r="M1171">
        <v>34</v>
      </c>
      <c r="O1171" t="s">
        <v>2669</v>
      </c>
      <c r="R1171">
        <v>0.9</v>
      </c>
      <c r="S1171" t="s">
        <v>2670</v>
      </c>
      <c r="T1171" t="s">
        <v>1787</v>
      </c>
      <c r="X1171">
        <v>0.5</v>
      </c>
      <c r="Y1171">
        <v>3</v>
      </c>
      <c r="Z1171">
        <v>1111.0999999999999</v>
      </c>
      <c r="AB1171">
        <v>999</v>
      </c>
      <c r="AJ1171" t="s">
        <v>1608</v>
      </c>
      <c r="AK1171">
        <v>1</v>
      </c>
      <c r="AL1171" t="s">
        <v>1701</v>
      </c>
      <c r="AO1171" t="s">
        <v>2678</v>
      </c>
    </row>
    <row r="1172" spans="2:43" ht="15">
      <c r="B1172" t="s">
        <v>78</v>
      </c>
      <c r="C1172">
        <v>17267</v>
      </c>
      <c r="D1172">
        <v>16439</v>
      </c>
      <c r="E1172" t="s">
        <v>1221</v>
      </c>
      <c r="F1172">
        <v>12200</v>
      </c>
      <c r="I1172" t="s">
        <v>2667</v>
      </c>
      <c r="J1172" t="s">
        <v>770</v>
      </c>
      <c r="L1172" t="s">
        <v>2668</v>
      </c>
      <c r="M1172">
        <v>34</v>
      </c>
      <c r="O1172" t="s">
        <v>2672</v>
      </c>
      <c r="R1172">
        <v>0.7</v>
      </c>
      <c r="S1172" t="s">
        <v>2670</v>
      </c>
      <c r="T1172" t="s">
        <v>1787</v>
      </c>
      <c r="X1172">
        <v>999</v>
      </c>
      <c r="Y1172">
        <v>3</v>
      </c>
      <c r="Z1172">
        <v>401.3</v>
      </c>
      <c r="AB1172">
        <v>999</v>
      </c>
      <c r="AJ1172" s="7" t="s">
        <v>2676</v>
      </c>
      <c r="AK1172">
        <v>2</v>
      </c>
      <c r="AL1172" t="s">
        <v>1701</v>
      </c>
      <c r="AO1172" t="s">
        <v>2678</v>
      </c>
    </row>
    <row r="1173" spans="2:43" ht="15">
      <c r="B1173" t="s">
        <v>78</v>
      </c>
      <c r="C1173">
        <v>17267</v>
      </c>
      <c r="D1173">
        <v>16439</v>
      </c>
      <c r="E1173" t="s">
        <v>1221</v>
      </c>
      <c r="F1173">
        <v>12200</v>
      </c>
      <c r="I1173" t="s">
        <v>2667</v>
      </c>
      <c r="J1173" t="s">
        <v>770</v>
      </c>
      <c r="L1173" t="s">
        <v>2668</v>
      </c>
      <c r="M1173">
        <v>34</v>
      </c>
      <c r="O1173" t="s">
        <v>2164</v>
      </c>
      <c r="R1173">
        <v>1.6</v>
      </c>
      <c r="S1173" t="s">
        <v>2670</v>
      </c>
      <c r="T1173" t="s">
        <v>1787</v>
      </c>
      <c r="X1173">
        <v>0.5</v>
      </c>
      <c r="Y1173">
        <v>3</v>
      </c>
      <c r="Z1173">
        <v>1512.4</v>
      </c>
      <c r="AB1173">
        <v>999</v>
      </c>
      <c r="AJ1173" t="s">
        <v>2677</v>
      </c>
      <c r="AK1173">
        <v>3</v>
      </c>
      <c r="AL1173" t="s">
        <v>1701</v>
      </c>
      <c r="AO1173" t="s">
        <v>2678</v>
      </c>
    </row>
    <row r="1174" spans="2:43" ht="15">
      <c r="B1174" t="s">
        <v>78</v>
      </c>
      <c r="C1174">
        <v>17267</v>
      </c>
      <c r="D1174">
        <v>16439</v>
      </c>
      <c r="E1174" t="s">
        <v>1221</v>
      </c>
      <c r="F1174">
        <v>12198</v>
      </c>
      <c r="I1174" t="s">
        <v>2667</v>
      </c>
      <c r="J1174" t="s">
        <v>770</v>
      </c>
      <c r="L1174" t="s">
        <v>2668</v>
      </c>
      <c r="M1174">
        <v>6</v>
      </c>
      <c r="O1174" t="s">
        <v>2679</v>
      </c>
      <c r="R1174">
        <v>4.9000000000000004</v>
      </c>
      <c r="S1174" t="s">
        <v>2670</v>
      </c>
      <c r="T1174" t="s">
        <v>2615</v>
      </c>
      <c r="X1174">
        <v>1.7</v>
      </c>
      <c r="Y1174">
        <v>3</v>
      </c>
      <c r="Z1174">
        <v>2708.3</v>
      </c>
      <c r="AB1174">
        <v>999</v>
      </c>
      <c r="AJ1174" t="s">
        <v>2674</v>
      </c>
      <c r="AK1174">
        <v>5</v>
      </c>
      <c r="AL1174" t="s">
        <v>1701</v>
      </c>
      <c r="AO1174" t="s">
        <v>2671</v>
      </c>
    </row>
    <row r="1175" spans="2:43" ht="15">
      <c r="B1175" t="s">
        <v>78</v>
      </c>
      <c r="C1175">
        <v>17267</v>
      </c>
      <c r="D1175">
        <v>16439</v>
      </c>
      <c r="E1175" t="s">
        <v>1221</v>
      </c>
      <c r="F1175">
        <v>12199</v>
      </c>
      <c r="I1175" t="s">
        <v>2667</v>
      </c>
      <c r="J1175" t="s">
        <v>770</v>
      </c>
      <c r="L1175" t="s">
        <v>2668</v>
      </c>
      <c r="M1175">
        <v>12</v>
      </c>
      <c r="O1175" t="s">
        <v>2679</v>
      </c>
      <c r="R1175">
        <v>5.9</v>
      </c>
      <c r="S1175" t="s">
        <v>2670</v>
      </c>
      <c r="T1175" t="s">
        <v>2615</v>
      </c>
      <c r="X1175">
        <v>2.1</v>
      </c>
      <c r="Y1175">
        <v>3</v>
      </c>
      <c r="Z1175">
        <v>1666.6</v>
      </c>
      <c r="AB1175">
        <v>999</v>
      </c>
      <c r="AJ1175" t="s">
        <v>2677</v>
      </c>
      <c r="AK1175">
        <v>3</v>
      </c>
      <c r="AL1175" t="s">
        <v>1701</v>
      </c>
      <c r="AO1175" t="s">
        <v>2675</v>
      </c>
    </row>
    <row r="1176" spans="2:43" ht="15">
      <c r="B1176" t="s">
        <v>78</v>
      </c>
      <c r="C1176">
        <v>17267</v>
      </c>
      <c r="D1176">
        <v>16439</v>
      </c>
      <c r="E1176" t="s">
        <v>1221</v>
      </c>
      <c r="F1176">
        <v>12200</v>
      </c>
      <c r="I1176" t="s">
        <v>2667</v>
      </c>
      <c r="J1176" t="s">
        <v>770</v>
      </c>
      <c r="L1176" t="s">
        <v>2668</v>
      </c>
      <c r="M1176">
        <v>34</v>
      </c>
      <c r="O1176" t="s">
        <v>2679</v>
      </c>
      <c r="R1176">
        <v>7.4</v>
      </c>
      <c r="S1176" t="s">
        <v>2670</v>
      </c>
      <c r="T1176" t="s">
        <v>2615</v>
      </c>
      <c r="X1176">
        <v>2.8</v>
      </c>
      <c r="Y1176">
        <v>3</v>
      </c>
      <c r="Z1176">
        <v>1512.4</v>
      </c>
      <c r="AB1176">
        <v>999</v>
      </c>
      <c r="AJ1176" t="s">
        <v>2677</v>
      </c>
      <c r="AK1176">
        <v>3</v>
      </c>
      <c r="AL1176" t="s">
        <v>1701</v>
      </c>
      <c r="AO1176" t="s">
        <v>2678</v>
      </c>
    </row>
    <row r="1177" spans="2:43" ht="15">
      <c r="B1177" t="s">
        <v>78</v>
      </c>
      <c r="C1177">
        <v>17267</v>
      </c>
      <c r="D1177">
        <v>16439</v>
      </c>
      <c r="E1177" t="s">
        <v>1221</v>
      </c>
      <c r="F1177">
        <v>12198</v>
      </c>
      <c r="I1177" t="s">
        <v>2667</v>
      </c>
      <c r="J1177" t="s">
        <v>770</v>
      </c>
      <c r="L1177" t="s">
        <v>2668</v>
      </c>
      <c r="M1177">
        <v>6</v>
      </c>
      <c r="O1177" t="s">
        <v>1664</v>
      </c>
      <c r="R1177">
        <v>56</v>
      </c>
      <c r="S1177" t="s">
        <v>1752</v>
      </c>
      <c r="T1177" t="s">
        <v>2615</v>
      </c>
      <c r="X1177">
        <v>3.1</v>
      </c>
      <c r="Y1177">
        <v>3</v>
      </c>
      <c r="Z1177">
        <v>2708.3</v>
      </c>
      <c r="AB1177" t="s">
        <v>1616</v>
      </c>
      <c r="AC1177">
        <v>30</v>
      </c>
      <c r="AD1177" t="s">
        <v>1617</v>
      </c>
      <c r="AE1177">
        <v>0</v>
      </c>
      <c r="AF1177" t="s">
        <v>1666</v>
      </c>
      <c r="AG1177">
        <v>999</v>
      </c>
      <c r="AH1177">
        <v>999</v>
      </c>
      <c r="AI1177" t="s">
        <v>1859</v>
      </c>
      <c r="AJ1177" t="s">
        <v>2674</v>
      </c>
      <c r="AK1177">
        <v>5</v>
      </c>
      <c r="AL1177" t="s">
        <v>1701</v>
      </c>
      <c r="AO1177" t="s">
        <v>2671</v>
      </c>
    </row>
    <row r="1178" spans="2:43" ht="15">
      <c r="B1178" t="s">
        <v>78</v>
      </c>
      <c r="C1178">
        <v>17267</v>
      </c>
      <c r="D1178">
        <v>16439</v>
      </c>
      <c r="E1178" t="s">
        <v>1221</v>
      </c>
      <c r="F1178">
        <v>12199</v>
      </c>
      <c r="I1178" t="s">
        <v>2667</v>
      </c>
      <c r="J1178" t="s">
        <v>770</v>
      </c>
      <c r="L1178" t="s">
        <v>2668</v>
      </c>
      <c r="M1178">
        <v>12</v>
      </c>
      <c r="O1178" t="s">
        <v>1664</v>
      </c>
      <c r="R1178">
        <v>79.599999999999994</v>
      </c>
      <c r="S1178" t="s">
        <v>1752</v>
      </c>
      <c r="T1178" t="s">
        <v>2615</v>
      </c>
      <c r="X1178">
        <v>5.5</v>
      </c>
      <c r="Y1178">
        <v>3</v>
      </c>
      <c r="Z1178">
        <v>1666.6</v>
      </c>
      <c r="AB1178" t="s">
        <v>1616</v>
      </c>
      <c r="AC1178">
        <v>30</v>
      </c>
      <c r="AD1178" t="s">
        <v>1617</v>
      </c>
      <c r="AE1178">
        <v>0</v>
      </c>
      <c r="AF1178" t="s">
        <v>1666</v>
      </c>
      <c r="AG1178">
        <v>999</v>
      </c>
      <c r="AH1178">
        <v>999</v>
      </c>
      <c r="AI1178" t="s">
        <v>1859</v>
      </c>
      <c r="AJ1178" t="s">
        <v>2677</v>
      </c>
      <c r="AK1178">
        <v>3</v>
      </c>
      <c r="AL1178" t="s">
        <v>1701</v>
      </c>
      <c r="AO1178" t="s">
        <v>2675</v>
      </c>
    </row>
    <row r="1179" spans="2:43" ht="15">
      <c r="B1179" t="s">
        <v>78</v>
      </c>
      <c r="C1179">
        <v>17267</v>
      </c>
      <c r="D1179">
        <v>16439</v>
      </c>
      <c r="E1179" t="s">
        <v>1221</v>
      </c>
      <c r="F1179">
        <v>12200</v>
      </c>
      <c r="I1179" t="s">
        <v>2667</v>
      </c>
      <c r="J1179" t="s">
        <v>770</v>
      </c>
      <c r="L1179" t="s">
        <v>2668</v>
      </c>
      <c r="M1179">
        <v>34</v>
      </c>
      <c r="O1179" t="s">
        <v>1664</v>
      </c>
      <c r="R1179">
        <v>97.4</v>
      </c>
      <c r="S1179" t="s">
        <v>1752</v>
      </c>
      <c r="T1179" t="s">
        <v>2615</v>
      </c>
      <c r="X1179">
        <v>2.2000000000000002</v>
      </c>
      <c r="Y1179">
        <v>3</v>
      </c>
      <c r="Z1179">
        <v>1512.4</v>
      </c>
      <c r="AB1179" t="s">
        <v>1616</v>
      </c>
      <c r="AC1179">
        <v>30</v>
      </c>
      <c r="AD1179" t="s">
        <v>1617</v>
      </c>
      <c r="AE1179">
        <v>0</v>
      </c>
      <c r="AF1179" t="s">
        <v>1666</v>
      </c>
      <c r="AG1179">
        <v>999</v>
      </c>
      <c r="AH1179">
        <v>999</v>
      </c>
      <c r="AI1179" t="s">
        <v>1859</v>
      </c>
      <c r="AJ1179" t="s">
        <v>2677</v>
      </c>
      <c r="AK1179">
        <v>3</v>
      </c>
      <c r="AL1179" t="s">
        <v>1701</v>
      </c>
      <c r="AO1179" t="s">
        <v>2678</v>
      </c>
    </row>
    <row r="1180" spans="2:43" ht="15">
      <c r="B1180" t="s">
        <v>78</v>
      </c>
      <c r="C1180">
        <v>17060</v>
      </c>
      <c r="D1180">
        <v>16445</v>
      </c>
      <c r="E1180" t="s">
        <v>1222</v>
      </c>
      <c r="F1180" s="6">
        <v>11120</v>
      </c>
      <c r="G1180" s="6"/>
      <c r="I1180" t="s">
        <v>1928</v>
      </c>
      <c r="J1180" t="s">
        <v>2680</v>
      </c>
      <c r="L1180">
        <v>999</v>
      </c>
      <c r="M1180" t="s">
        <v>2681</v>
      </c>
      <c r="O1180" t="s">
        <v>1727</v>
      </c>
      <c r="R1180">
        <v>9.1</v>
      </c>
      <c r="S1180" t="s">
        <v>1625</v>
      </c>
      <c r="T1180" t="s">
        <v>1615</v>
      </c>
      <c r="U1180">
        <v>999</v>
      </c>
      <c r="V1180">
        <v>999</v>
      </c>
      <c r="W1180">
        <v>999</v>
      </c>
      <c r="AB1180" t="s">
        <v>1627</v>
      </c>
      <c r="AC1180">
        <v>5</v>
      </c>
      <c r="AF1180">
        <v>999</v>
      </c>
      <c r="AG1180">
        <v>999</v>
      </c>
      <c r="AH1180">
        <v>999</v>
      </c>
      <c r="AJ1180">
        <v>999</v>
      </c>
      <c r="AK1180">
        <v>999</v>
      </c>
      <c r="AL1180" t="s">
        <v>1701</v>
      </c>
      <c r="AM1180">
        <v>999</v>
      </c>
      <c r="AN1180">
        <v>999</v>
      </c>
      <c r="AO1180">
        <v>999</v>
      </c>
      <c r="AP1180">
        <v>999</v>
      </c>
      <c r="AQ1180">
        <v>999</v>
      </c>
    </row>
    <row r="1181" spans="2:43" ht="15">
      <c r="B1181" t="s">
        <v>78</v>
      </c>
      <c r="C1181">
        <v>17060</v>
      </c>
      <c r="D1181">
        <v>16445</v>
      </c>
      <c r="E1181" t="s">
        <v>1222</v>
      </c>
      <c r="F1181" s="6">
        <v>11121</v>
      </c>
      <c r="G1181" s="6"/>
      <c r="I1181" t="s">
        <v>1928</v>
      </c>
      <c r="J1181" t="s">
        <v>2680</v>
      </c>
      <c r="L1181">
        <v>999</v>
      </c>
      <c r="M1181" t="s">
        <v>2682</v>
      </c>
      <c r="O1181" t="s">
        <v>1727</v>
      </c>
      <c r="R1181">
        <v>45.7</v>
      </c>
      <c r="S1181" t="s">
        <v>1625</v>
      </c>
      <c r="T1181" t="s">
        <v>1615</v>
      </c>
      <c r="U1181">
        <v>999</v>
      </c>
      <c r="V1181">
        <v>999</v>
      </c>
      <c r="W1181">
        <v>999</v>
      </c>
      <c r="AB1181" t="s">
        <v>1627</v>
      </c>
      <c r="AC1181">
        <v>5</v>
      </c>
      <c r="AF1181">
        <v>999</v>
      </c>
      <c r="AG1181">
        <v>999</v>
      </c>
      <c r="AH1181">
        <v>999</v>
      </c>
      <c r="AJ1181">
        <v>999</v>
      </c>
      <c r="AK1181">
        <v>999</v>
      </c>
      <c r="AL1181" t="s">
        <v>1701</v>
      </c>
      <c r="AM1181">
        <v>999</v>
      </c>
      <c r="AN1181">
        <v>999</v>
      </c>
      <c r="AO1181">
        <v>999</v>
      </c>
      <c r="AP1181">
        <v>999</v>
      </c>
      <c r="AQ1181">
        <v>999</v>
      </c>
    </row>
    <row r="1182" spans="2:43" ht="15">
      <c r="B1182" t="s">
        <v>78</v>
      </c>
      <c r="C1182">
        <v>17060</v>
      </c>
      <c r="D1182">
        <v>16445</v>
      </c>
      <c r="E1182" t="s">
        <v>1222</v>
      </c>
      <c r="F1182" s="6">
        <v>11122</v>
      </c>
      <c r="G1182" s="6"/>
      <c r="I1182" t="s">
        <v>1928</v>
      </c>
      <c r="J1182" t="s">
        <v>2680</v>
      </c>
      <c r="L1182">
        <v>999</v>
      </c>
      <c r="M1182" t="s">
        <v>2120</v>
      </c>
      <c r="O1182" t="s">
        <v>1727</v>
      </c>
      <c r="R1182">
        <v>95.600000000000009</v>
      </c>
      <c r="S1182" t="s">
        <v>1625</v>
      </c>
      <c r="T1182" t="s">
        <v>1615</v>
      </c>
      <c r="U1182">
        <v>999</v>
      </c>
      <c r="V1182">
        <v>999</v>
      </c>
      <c r="W1182">
        <v>999</v>
      </c>
      <c r="AB1182" t="s">
        <v>1627</v>
      </c>
      <c r="AC1182">
        <v>5</v>
      </c>
      <c r="AF1182">
        <v>999</v>
      </c>
      <c r="AG1182">
        <v>999</v>
      </c>
      <c r="AH1182">
        <v>999</v>
      </c>
      <c r="AJ1182">
        <v>999</v>
      </c>
      <c r="AK1182">
        <v>999</v>
      </c>
      <c r="AL1182" t="s">
        <v>1701</v>
      </c>
      <c r="AM1182">
        <v>999</v>
      </c>
      <c r="AN1182">
        <v>999</v>
      </c>
      <c r="AO1182">
        <v>999</v>
      </c>
      <c r="AP1182">
        <v>999</v>
      </c>
      <c r="AQ1182">
        <v>999</v>
      </c>
    </row>
    <row r="1183" spans="2:43" ht="15">
      <c r="B1183" t="s">
        <v>78</v>
      </c>
      <c r="C1183">
        <v>17060</v>
      </c>
      <c r="D1183">
        <v>16445</v>
      </c>
      <c r="E1183" t="s">
        <v>1222</v>
      </c>
      <c r="F1183" s="6">
        <v>11123</v>
      </c>
      <c r="G1183" s="6"/>
      <c r="I1183" t="s">
        <v>1928</v>
      </c>
      <c r="J1183" t="s">
        <v>2680</v>
      </c>
      <c r="L1183">
        <v>999</v>
      </c>
      <c r="M1183" t="s">
        <v>2683</v>
      </c>
      <c r="O1183" t="s">
        <v>1727</v>
      </c>
      <c r="R1183">
        <v>129.80000000000001</v>
      </c>
      <c r="S1183" t="s">
        <v>1625</v>
      </c>
      <c r="T1183" t="s">
        <v>1615</v>
      </c>
      <c r="U1183">
        <v>999</v>
      </c>
      <c r="V1183">
        <v>999</v>
      </c>
      <c r="W1183">
        <v>999</v>
      </c>
      <c r="AB1183" t="s">
        <v>1627</v>
      </c>
      <c r="AC1183">
        <v>5</v>
      </c>
      <c r="AF1183">
        <v>999</v>
      </c>
      <c r="AG1183">
        <v>999</v>
      </c>
      <c r="AH1183">
        <v>999</v>
      </c>
      <c r="AJ1183">
        <v>999</v>
      </c>
      <c r="AK1183">
        <v>999</v>
      </c>
      <c r="AL1183" t="s">
        <v>1701</v>
      </c>
      <c r="AM1183">
        <v>999</v>
      </c>
      <c r="AN1183">
        <v>999</v>
      </c>
      <c r="AO1183">
        <v>999</v>
      </c>
      <c r="AP1183">
        <v>999</v>
      </c>
      <c r="AQ1183">
        <v>999</v>
      </c>
    </row>
    <row r="1184" spans="2:43" ht="15">
      <c r="B1184" t="s">
        <v>78</v>
      </c>
      <c r="C1184">
        <v>17060</v>
      </c>
      <c r="D1184">
        <v>16445</v>
      </c>
      <c r="E1184" t="s">
        <v>1222</v>
      </c>
      <c r="F1184" s="6">
        <v>11120</v>
      </c>
      <c r="G1184" s="6"/>
      <c r="I1184" t="s">
        <v>1928</v>
      </c>
      <c r="J1184" t="s">
        <v>2680</v>
      </c>
      <c r="L1184">
        <v>999</v>
      </c>
      <c r="M1184" t="s">
        <v>2681</v>
      </c>
      <c r="O1184" t="s">
        <v>1672</v>
      </c>
      <c r="R1184">
        <v>3.3</v>
      </c>
      <c r="S1184" t="s">
        <v>1625</v>
      </c>
      <c r="T1184" t="s">
        <v>1615</v>
      </c>
      <c r="U1184">
        <v>999</v>
      </c>
      <c r="V1184">
        <v>999</v>
      </c>
      <c r="W1184">
        <v>1.8</v>
      </c>
      <c r="X1184">
        <v>999</v>
      </c>
      <c r="Y1184">
        <v>20</v>
      </c>
      <c r="Z1184">
        <v>999</v>
      </c>
      <c r="AB1184" t="s">
        <v>1627</v>
      </c>
      <c r="AC1184">
        <v>5</v>
      </c>
      <c r="AD1184" t="s">
        <v>1907</v>
      </c>
      <c r="AE1184">
        <v>30</v>
      </c>
      <c r="AF1184">
        <v>999</v>
      </c>
      <c r="AG1184">
        <v>999</v>
      </c>
      <c r="AH1184">
        <v>999</v>
      </c>
      <c r="AJ1184" t="s">
        <v>1608</v>
      </c>
      <c r="AK1184">
        <v>1</v>
      </c>
      <c r="AM1184">
        <v>999</v>
      </c>
      <c r="AN1184">
        <v>999</v>
      </c>
      <c r="AO1184">
        <v>999</v>
      </c>
      <c r="AP1184">
        <v>999</v>
      </c>
      <c r="AQ1184">
        <v>999</v>
      </c>
    </row>
    <row r="1185" spans="2:47" ht="15">
      <c r="B1185" t="s">
        <v>78</v>
      </c>
      <c r="C1185">
        <v>17060</v>
      </c>
      <c r="D1185">
        <v>16445</v>
      </c>
      <c r="E1185" t="s">
        <v>1222</v>
      </c>
      <c r="F1185" s="6">
        <v>11121</v>
      </c>
      <c r="G1185" s="6"/>
      <c r="I1185" t="s">
        <v>1928</v>
      </c>
      <c r="J1185" t="s">
        <v>2680</v>
      </c>
      <c r="L1185">
        <v>999</v>
      </c>
      <c r="M1185" t="s">
        <v>2682</v>
      </c>
      <c r="O1185" t="s">
        <v>1672</v>
      </c>
      <c r="R1185">
        <v>15.7</v>
      </c>
      <c r="S1185" t="s">
        <v>1625</v>
      </c>
      <c r="T1185" t="s">
        <v>1615</v>
      </c>
      <c r="U1185">
        <v>999</v>
      </c>
      <c r="V1185">
        <v>999</v>
      </c>
      <c r="W1185">
        <v>2.6</v>
      </c>
      <c r="X1185">
        <v>999</v>
      </c>
      <c r="Y1185">
        <v>17</v>
      </c>
      <c r="Z1185">
        <v>999</v>
      </c>
      <c r="AB1185" t="s">
        <v>1627</v>
      </c>
      <c r="AC1185">
        <v>5</v>
      </c>
      <c r="AD1185" t="s">
        <v>1907</v>
      </c>
      <c r="AE1185">
        <v>30</v>
      </c>
      <c r="AF1185">
        <v>999</v>
      </c>
      <c r="AG1185">
        <v>999</v>
      </c>
      <c r="AH1185">
        <v>999</v>
      </c>
      <c r="AJ1185" t="s">
        <v>1608</v>
      </c>
      <c r="AK1185">
        <v>1</v>
      </c>
      <c r="AM1185">
        <v>999</v>
      </c>
      <c r="AN1185">
        <v>999</v>
      </c>
      <c r="AO1185">
        <v>999</v>
      </c>
      <c r="AP1185">
        <v>999</v>
      </c>
      <c r="AQ1185">
        <v>999</v>
      </c>
    </row>
    <row r="1186" spans="2:47" ht="15">
      <c r="B1186" t="s">
        <v>78</v>
      </c>
      <c r="C1186">
        <v>17060</v>
      </c>
      <c r="D1186">
        <v>16445</v>
      </c>
      <c r="E1186" t="s">
        <v>1222</v>
      </c>
      <c r="F1186" s="6">
        <v>11122</v>
      </c>
      <c r="G1186" s="6"/>
      <c r="I1186" t="s">
        <v>1928</v>
      </c>
      <c r="J1186" t="s">
        <v>2680</v>
      </c>
      <c r="L1186">
        <v>999</v>
      </c>
      <c r="M1186" t="s">
        <v>2120</v>
      </c>
      <c r="O1186" t="s">
        <v>1672</v>
      </c>
      <c r="R1186">
        <v>16.7</v>
      </c>
      <c r="S1186" t="s">
        <v>1625</v>
      </c>
      <c r="T1186" t="s">
        <v>1615</v>
      </c>
      <c r="U1186">
        <v>999</v>
      </c>
      <c r="V1186">
        <v>999</v>
      </c>
      <c r="W1186">
        <v>4.5999999999999996</v>
      </c>
      <c r="X1186">
        <v>999</v>
      </c>
      <c r="Y1186">
        <v>19</v>
      </c>
      <c r="Z1186">
        <v>999</v>
      </c>
      <c r="AB1186" t="s">
        <v>1627</v>
      </c>
      <c r="AC1186">
        <v>5</v>
      </c>
      <c r="AD1186" t="s">
        <v>1907</v>
      </c>
      <c r="AE1186">
        <v>30</v>
      </c>
      <c r="AF1186">
        <v>999</v>
      </c>
      <c r="AG1186">
        <v>999</v>
      </c>
      <c r="AH1186">
        <v>999</v>
      </c>
      <c r="AJ1186" t="s">
        <v>1608</v>
      </c>
      <c r="AK1186">
        <v>1</v>
      </c>
      <c r="AM1186">
        <v>999</v>
      </c>
      <c r="AN1186">
        <v>999</v>
      </c>
      <c r="AO1186">
        <v>999</v>
      </c>
      <c r="AP1186">
        <v>999</v>
      </c>
      <c r="AQ1186">
        <v>999</v>
      </c>
    </row>
    <row r="1187" spans="2:47" ht="15">
      <c r="B1187" t="s">
        <v>78</v>
      </c>
      <c r="C1187">
        <v>17060</v>
      </c>
      <c r="D1187">
        <v>16445</v>
      </c>
      <c r="E1187" t="s">
        <v>1222</v>
      </c>
      <c r="F1187" s="6">
        <v>11123</v>
      </c>
      <c r="G1187" s="6"/>
      <c r="I1187" t="s">
        <v>1928</v>
      </c>
      <c r="J1187" t="s">
        <v>2680</v>
      </c>
      <c r="L1187">
        <v>999</v>
      </c>
      <c r="M1187" t="s">
        <v>2683</v>
      </c>
      <c r="O1187" t="s">
        <v>1672</v>
      </c>
      <c r="R1187">
        <v>9.5</v>
      </c>
      <c r="S1187" t="s">
        <v>1625</v>
      </c>
      <c r="T1187" t="s">
        <v>1615</v>
      </c>
      <c r="U1187">
        <v>999</v>
      </c>
      <c r="V1187">
        <v>999</v>
      </c>
      <c r="W1187">
        <v>3.9</v>
      </c>
      <c r="X1187">
        <v>999</v>
      </c>
      <c r="Y1187">
        <v>28</v>
      </c>
      <c r="Z1187">
        <v>999</v>
      </c>
      <c r="AB1187" t="s">
        <v>1627</v>
      </c>
      <c r="AC1187">
        <v>5</v>
      </c>
      <c r="AD1187" t="s">
        <v>1907</v>
      </c>
      <c r="AE1187">
        <v>30</v>
      </c>
      <c r="AF1187">
        <v>999</v>
      </c>
      <c r="AG1187">
        <v>999</v>
      </c>
      <c r="AH1187">
        <v>999</v>
      </c>
      <c r="AJ1187" t="s">
        <v>1608</v>
      </c>
      <c r="AK1187">
        <v>1</v>
      </c>
      <c r="AM1187">
        <v>999</v>
      </c>
      <c r="AN1187">
        <v>999</v>
      </c>
      <c r="AO1187">
        <v>999</v>
      </c>
      <c r="AP1187">
        <v>999</v>
      </c>
      <c r="AQ1187">
        <v>999</v>
      </c>
    </row>
    <row r="1188" spans="2:47" ht="15">
      <c r="B1188" t="s">
        <v>78</v>
      </c>
      <c r="C1188">
        <v>17153</v>
      </c>
      <c r="D1188">
        <v>16453</v>
      </c>
      <c r="E1188" t="s">
        <v>1228</v>
      </c>
      <c r="F1188">
        <v>11694</v>
      </c>
      <c r="J1188" t="s">
        <v>2684</v>
      </c>
      <c r="L1188">
        <v>999</v>
      </c>
      <c r="M1188">
        <v>999</v>
      </c>
      <c r="O1188" t="s">
        <v>2002</v>
      </c>
      <c r="R1188">
        <v>142.08000000000001</v>
      </c>
      <c r="S1188" t="s">
        <v>1648</v>
      </c>
      <c r="T1188" t="s">
        <v>1787</v>
      </c>
      <c r="U1188">
        <v>999</v>
      </c>
      <c r="V1188">
        <v>999</v>
      </c>
      <c r="W1188">
        <v>32.270000000000003</v>
      </c>
      <c r="X1188">
        <v>999</v>
      </c>
      <c r="Y1188">
        <v>3</v>
      </c>
      <c r="Z1188">
        <v>116.19</v>
      </c>
      <c r="AB1188" t="s">
        <v>1627</v>
      </c>
      <c r="AC1188">
        <v>5</v>
      </c>
      <c r="AD1188">
        <v>999</v>
      </c>
      <c r="AE1188">
        <v>999</v>
      </c>
      <c r="AF1188">
        <v>999</v>
      </c>
      <c r="AG1188">
        <v>999</v>
      </c>
      <c r="AH1188">
        <v>999</v>
      </c>
      <c r="AJ1188" t="s">
        <v>2685</v>
      </c>
      <c r="AK1188">
        <v>7</v>
      </c>
      <c r="AL1188" t="s">
        <v>1701</v>
      </c>
      <c r="AM1188">
        <v>999</v>
      </c>
      <c r="AN1188">
        <v>999</v>
      </c>
      <c r="AO1188">
        <v>999</v>
      </c>
      <c r="AP1188">
        <v>999</v>
      </c>
      <c r="AQ1188">
        <v>999</v>
      </c>
    </row>
    <row r="1189" spans="2:47" ht="15">
      <c r="B1189" t="s">
        <v>100</v>
      </c>
      <c r="C1189">
        <v>19464</v>
      </c>
      <c r="D1189">
        <v>16481</v>
      </c>
      <c r="E1189" s="6" t="s">
        <v>1232</v>
      </c>
      <c r="F1189">
        <v>13660</v>
      </c>
      <c r="G1189" s="6" t="s">
        <v>2686</v>
      </c>
      <c r="I1189">
        <v>999</v>
      </c>
      <c r="J1189" s="6" t="s">
        <v>770</v>
      </c>
      <c r="K1189">
        <v>999</v>
      </c>
      <c r="L1189" s="6">
        <v>2011</v>
      </c>
      <c r="M1189" s="6">
        <v>10</v>
      </c>
      <c r="N1189" s="7" t="s">
        <v>1611</v>
      </c>
      <c r="O1189" s="7" t="s">
        <v>1611</v>
      </c>
      <c r="P1189" s="29"/>
      <c r="Q1189" s="6"/>
      <c r="R1189" s="6">
        <v>111.83</v>
      </c>
      <c r="S1189" s="6" t="s">
        <v>1625</v>
      </c>
      <c r="T1189" s="6" t="s">
        <v>2687</v>
      </c>
      <c r="U1189" s="6">
        <v>999</v>
      </c>
      <c r="V1189" s="6">
        <v>999</v>
      </c>
      <c r="W1189" s="6">
        <v>999</v>
      </c>
      <c r="X1189" s="6">
        <v>999</v>
      </c>
      <c r="Y1189" s="6">
        <v>999</v>
      </c>
      <c r="Z1189" s="6" t="s">
        <v>2688</v>
      </c>
      <c r="AA1189" s="6" t="s">
        <v>2689</v>
      </c>
      <c r="AB1189" s="6" t="s">
        <v>2690</v>
      </c>
      <c r="AC1189" s="6" t="s">
        <v>2690</v>
      </c>
      <c r="AD1189" s="6" t="s">
        <v>2690</v>
      </c>
      <c r="AE1189" s="6" t="s">
        <v>2690</v>
      </c>
      <c r="AF1189" s="6" t="s">
        <v>2690</v>
      </c>
      <c r="AG1189" s="6" t="s">
        <v>2690</v>
      </c>
      <c r="AH1189" s="6" t="s">
        <v>2690</v>
      </c>
      <c r="AI1189" s="6" t="s">
        <v>2690</v>
      </c>
      <c r="AJ1189" s="6" t="s">
        <v>2691</v>
      </c>
      <c r="AK1189" s="6">
        <v>71</v>
      </c>
      <c r="AL1189" s="6" t="s">
        <v>1701</v>
      </c>
      <c r="AM1189" s="6" t="s">
        <v>2690</v>
      </c>
      <c r="AN1189" s="6" t="s">
        <v>2690</v>
      </c>
      <c r="AO1189" s="6" t="s">
        <v>2690</v>
      </c>
      <c r="AP1189" s="6" t="s">
        <v>2690</v>
      </c>
      <c r="AQ1189" s="6" t="s">
        <v>2690</v>
      </c>
      <c r="AR1189" t="s">
        <v>1668</v>
      </c>
      <c r="AS1189" s="6" t="s">
        <v>2690</v>
      </c>
      <c r="AT1189" s="6" t="s">
        <v>2690</v>
      </c>
      <c r="AU1189" s="6" t="s">
        <v>2690</v>
      </c>
    </row>
    <row r="1190" spans="2:47" ht="15">
      <c r="B1190" t="s">
        <v>100</v>
      </c>
      <c r="C1190">
        <v>19464</v>
      </c>
      <c r="D1190">
        <v>16481</v>
      </c>
      <c r="E1190" s="6" t="s">
        <v>1232</v>
      </c>
      <c r="F1190">
        <v>13661</v>
      </c>
      <c r="G1190" s="6" t="s">
        <v>2692</v>
      </c>
      <c r="I1190">
        <v>999</v>
      </c>
      <c r="J1190" s="6" t="s">
        <v>770</v>
      </c>
      <c r="K1190">
        <v>999</v>
      </c>
      <c r="L1190" s="6">
        <v>2011</v>
      </c>
      <c r="M1190" s="6">
        <v>28</v>
      </c>
      <c r="N1190" s="7" t="s">
        <v>1611</v>
      </c>
      <c r="O1190" s="7" t="s">
        <v>1611</v>
      </c>
      <c r="P1190" s="29"/>
      <c r="Q1190" s="6"/>
      <c r="R1190" s="6">
        <v>297.3</v>
      </c>
      <c r="S1190" s="6" t="s">
        <v>1625</v>
      </c>
      <c r="T1190" s="6" t="s">
        <v>2687</v>
      </c>
      <c r="U1190" s="6">
        <v>999</v>
      </c>
      <c r="V1190" s="6">
        <v>999</v>
      </c>
      <c r="W1190" s="6">
        <v>999</v>
      </c>
      <c r="X1190" s="6">
        <v>999</v>
      </c>
      <c r="Y1190" s="6">
        <v>999</v>
      </c>
      <c r="Z1190" s="6" t="s">
        <v>2688</v>
      </c>
      <c r="AA1190" s="6" t="s">
        <v>2689</v>
      </c>
      <c r="AB1190" s="6" t="s">
        <v>2690</v>
      </c>
      <c r="AC1190" s="6" t="s">
        <v>2690</v>
      </c>
      <c r="AD1190" s="6" t="s">
        <v>2690</v>
      </c>
      <c r="AE1190" s="6" t="s">
        <v>2690</v>
      </c>
      <c r="AF1190" s="6" t="s">
        <v>2690</v>
      </c>
      <c r="AG1190" s="6" t="s">
        <v>2690</v>
      </c>
      <c r="AH1190" s="6" t="s">
        <v>2690</v>
      </c>
      <c r="AI1190" s="6" t="s">
        <v>2690</v>
      </c>
      <c r="AJ1190" s="6" t="s">
        <v>2691</v>
      </c>
      <c r="AK1190" s="6">
        <v>71</v>
      </c>
      <c r="AL1190" s="6" t="s">
        <v>1701</v>
      </c>
      <c r="AM1190" s="6" t="s">
        <v>2690</v>
      </c>
      <c r="AN1190" s="6" t="s">
        <v>2690</v>
      </c>
      <c r="AO1190" s="6" t="s">
        <v>2690</v>
      </c>
      <c r="AP1190" s="6" t="s">
        <v>2690</v>
      </c>
      <c r="AQ1190" s="6" t="s">
        <v>2690</v>
      </c>
      <c r="AR1190" t="s">
        <v>1668</v>
      </c>
      <c r="AS1190" s="6" t="s">
        <v>2690</v>
      </c>
      <c r="AT1190" s="6" t="s">
        <v>2690</v>
      </c>
      <c r="AU1190" s="6" t="s">
        <v>2690</v>
      </c>
    </row>
    <row r="1191" spans="2:47" ht="15">
      <c r="B1191" t="s">
        <v>100</v>
      </c>
      <c r="C1191">
        <v>19464</v>
      </c>
      <c r="D1191">
        <v>16481</v>
      </c>
      <c r="E1191" s="6" t="s">
        <v>1232</v>
      </c>
      <c r="F1191">
        <v>13662</v>
      </c>
      <c r="G1191" s="6" t="s">
        <v>2693</v>
      </c>
      <c r="I1191">
        <v>999</v>
      </c>
      <c r="J1191" s="6" t="s">
        <v>770</v>
      </c>
      <c r="K1191">
        <v>999</v>
      </c>
      <c r="L1191" s="6">
        <v>2011</v>
      </c>
      <c r="M1191" s="6">
        <v>32</v>
      </c>
      <c r="N1191" s="7" t="s">
        <v>1611</v>
      </c>
      <c r="O1191" s="7" t="s">
        <v>1611</v>
      </c>
      <c r="P1191" s="29"/>
      <c r="Q1191" s="6"/>
      <c r="R1191" s="6">
        <v>419.27</v>
      </c>
      <c r="S1191" s="6" t="s">
        <v>1625</v>
      </c>
      <c r="T1191" s="6" t="s">
        <v>2687</v>
      </c>
      <c r="U1191" s="6">
        <v>999</v>
      </c>
      <c r="V1191" s="6">
        <v>999</v>
      </c>
      <c r="W1191" s="6">
        <v>999</v>
      </c>
      <c r="X1191" s="6">
        <v>999</v>
      </c>
      <c r="Y1191" s="6">
        <v>999</v>
      </c>
      <c r="Z1191" s="6" t="s">
        <v>2688</v>
      </c>
      <c r="AA1191" s="6" t="s">
        <v>2689</v>
      </c>
      <c r="AB1191" s="6" t="s">
        <v>2690</v>
      </c>
      <c r="AC1191" s="6" t="s">
        <v>2690</v>
      </c>
      <c r="AD1191" s="6" t="s">
        <v>2690</v>
      </c>
      <c r="AE1191" s="6" t="s">
        <v>2690</v>
      </c>
      <c r="AF1191" s="6" t="s">
        <v>2690</v>
      </c>
      <c r="AG1191" s="6" t="s">
        <v>2690</v>
      </c>
      <c r="AH1191" s="6" t="s">
        <v>2690</v>
      </c>
      <c r="AI1191" s="6" t="s">
        <v>2690</v>
      </c>
      <c r="AJ1191" s="6" t="s">
        <v>2691</v>
      </c>
      <c r="AK1191" s="6">
        <v>71</v>
      </c>
      <c r="AL1191" s="6" t="s">
        <v>1701</v>
      </c>
      <c r="AM1191" s="6" t="s">
        <v>2690</v>
      </c>
      <c r="AN1191" s="6" t="s">
        <v>2690</v>
      </c>
      <c r="AO1191" s="6" t="s">
        <v>2690</v>
      </c>
      <c r="AP1191" s="6" t="s">
        <v>2690</v>
      </c>
      <c r="AQ1191" s="6" t="s">
        <v>2690</v>
      </c>
      <c r="AR1191" t="s">
        <v>1668</v>
      </c>
      <c r="AS1191" s="6" t="s">
        <v>2690</v>
      </c>
      <c r="AT1191" s="6" t="s">
        <v>2690</v>
      </c>
      <c r="AU1191" s="6" t="s">
        <v>2690</v>
      </c>
    </row>
    <row r="1192" spans="2:47" ht="15">
      <c r="B1192" t="s">
        <v>41</v>
      </c>
      <c r="C1192">
        <v>15552</v>
      </c>
      <c r="D1192">
        <v>16487</v>
      </c>
      <c r="E1192" t="s">
        <v>1235</v>
      </c>
      <c r="F1192" s="15" t="s">
        <v>2694</v>
      </c>
      <c r="G1192" s="15"/>
      <c r="H1192" s="15"/>
      <c r="I1192" t="s">
        <v>2418</v>
      </c>
      <c r="J1192" t="s">
        <v>1602</v>
      </c>
      <c r="K1192">
        <v>999</v>
      </c>
      <c r="L1192">
        <v>2016</v>
      </c>
      <c r="M1192" s="15">
        <v>15</v>
      </c>
      <c r="N1192">
        <v>999</v>
      </c>
      <c r="O1192" t="s">
        <v>1856</v>
      </c>
      <c r="R1192" s="15">
        <v>18.453559226654363</v>
      </c>
      <c r="S1192" t="s">
        <v>1625</v>
      </c>
      <c r="T1192" t="s">
        <v>2695</v>
      </c>
      <c r="U1192">
        <v>999</v>
      </c>
      <c r="V1192">
        <v>999</v>
      </c>
      <c r="W1192">
        <v>999</v>
      </c>
      <c r="X1192">
        <v>999</v>
      </c>
      <c r="Y1192">
        <v>1</v>
      </c>
      <c r="Z1192">
        <v>1203</v>
      </c>
      <c r="AA1192" t="s">
        <v>1606</v>
      </c>
      <c r="AB1192" t="s">
        <v>1627</v>
      </c>
      <c r="AC1192">
        <v>15</v>
      </c>
      <c r="AD1192">
        <v>999</v>
      </c>
      <c r="AE1192">
        <v>999</v>
      </c>
      <c r="AF1192">
        <v>999</v>
      </c>
      <c r="AG1192">
        <v>999</v>
      </c>
      <c r="AH1192" t="s">
        <v>2696</v>
      </c>
      <c r="AI1192" t="s">
        <v>1651</v>
      </c>
      <c r="AJ1192" t="s">
        <v>2697</v>
      </c>
      <c r="AK1192">
        <v>3.48</v>
      </c>
      <c r="AL1192" t="s">
        <v>1701</v>
      </c>
      <c r="AM1192" t="s">
        <v>2698</v>
      </c>
      <c r="AN1192" t="s">
        <v>2699</v>
      </c>
      <c r="AO1192" t="s">
        <v>2700</v>
      </c>
      <c r="AP1192">
        <v>999</v>
      </c>
      <c r="AQ1192">
        <v>999</v>
      </c>
      <c r="AR1192" t="s">
        <v>2701</v>
      </c>
      <c r="AT1192" t="s">
        <v>2702</v>
      </c>
    </row>
    <row r="1193" spans="2:47" ht="15">
      <c r="B1193" t="s">
        <v>41</v>
      </c>
      <c r="C1193">
        <v>15552</v>
      </c>
      <c r="D1193">
        <v>16487</v>
      </c>
      <c r="E1193" t="s">
        <v>1235</v>
      </c>
      <c r="F1193" s="15" t="s">
        <v>2703</v>
      </c>
      <c r="G1193" s="15"/>
      <c r="H1193" s="15"/>
      <c r="I1193" t="s">
        <v>2418</v>
      </c>
      <c r="J1193" t="s">
        <v>1602</v>
      </c>
      <c r="K1193">
        <v>999</v>
      </c>
      <c r="L1193">
        <v>2016</v>
      </c>
      <c r="M1193" s="15">
        <v>12</v>
      </c>
      <c r="N1193">
        <v>999</v>
      </c>
      <c r="O1193" t="s">
        <v>1856</v>
      </c>
      <c r="R1193" s="15">
        <v>7.585748975388988</v>
      </c>
      <c r="S1193" t="s">
        <v>1625</v>
      </c>
      <c r="T1193" t="s">
        <v>2695</v>
      </c>
      <c r="U1193">
        <v>999</v>
      </c>
      <c r="V1193">
        <v>999</v>
      </c>
      <c r="W1193">
        <v>999</v>
      </c>
      <c r="X1193">
        <v>999</v>
      </c>
      <c r="Y1193">
        <v>1</v>
      </c>
      <c r="Z1193">
        <v>1203</v>
      </c>
      <c r="AA1193" t="s">
        <v>1606</v>
      </c>
      <c r="AB1193" t="s">
        <v>1627</v>
      </c>
      <c r="AC1193">
        <v>15</v>
      </c>
      <c r="AD1193">
        <v>999</v>
      </c>
      <c r="AE1193">
        <v>999</v>
      </c>
      <c r="AF1193">
        <v>999</v>
      </c>
      <c r="AG1193">
        <v>999</v>
      </c>
      <c r="AH1193" t="s">
        <v>2696</v>
      </c>
      <c r="AI1193" t="s">
        <v>1651</v>
      </c>
      <c r="AJ1193" t="s">
        <v>2697</v>
      </c>
      <c r="AK1193">
        <v>3.48</v>
      </c>
      <c r="AL1193" t="s">
        <v>1701</v>
      </c>
      <c r="AM1193" t="s">
        <v>2698</v>
      </c>
      <c r="AN1193" t="s">
        <v>2699</v>
      </c>
      <c r="AO1193" t="s">
        <v>2700</v>
      </c>
      <c r="AP1193">
        <v>999</v>
      </c>
      <c r="AQ1193">
        <v>999</v>
      </c>
      <c r="AR1193" t="s">
        <v>2701</v>
      </c>
      <c r="AT1193" t="s">
        <v>2702</v>
      </c>
    </row>
    <row r="1194" spans="2:47" ht="15">
      <c r="B1194" t="s">
        <v>41</v>
      </c>
      <c r="C1194">
        <v>15552</v>
      </c>
      <c r="D1194">
        <v>16487</v>
      </c>
      <c r="E1194" t="s">
        <v>1235</v>
      </c>
      <c r="F1194" s="15" t="s">
        <v>2704</v>
      </c>
      <c r="G1194" s="15"/>
      <c r="H1194" s="15"/>
      <c r="I1194" t="s">
        <v>2418</v>
      </c>
      <c r="J1194" t="s">
        <v>1602</v>
      </c>
      <c r="K1194">
        <v>999</v>
      </c>
      <c r="L1194">
        <v>2016</v>
      </c>
      <c r="M1194" s="15">
        <v>12</v>
      </c>
      <c r="N1194">
        <v>999</v>
      </c>
      <c r="O1194" t="s">
        <v>1856</v>
      </c>
      <c r="R1194" s="15">
        <v>13.114973624263682</v>
      </c>
      <c r="S1194" t="s">
        <v>1625</v>
      </c>
      <c r="T1194" t="s">
        <v>2695</v>
      </c>
      <c r="U1194">
        <v>999</v>
      </c>
      <c r="V1194">
        <v>999</v>
      </c>
      <c r="W1194">
        <v>999</v>
      </c>
      <c r="X1194">
        <v>999</v>
      </c>
      <c r="Y1194">
        <v>1</v>
      </c>
      <c r="Z1194">
        <v>1203</v>
      </c>
      <c r="AA1194" t="s">
        <v>1606</v>
      </c>
      <c r="AB1194" t="s">
        <v>1627</v>
      </c>
      <c r="AC1194">
        <v>15</v>
      </c>
      <c r="AD1194">
        <v>999</v>
      </c>
      <c r="AE1194">
        <v>999</v>
      </c>
      <c r="AF1194">
        <v>999</v>
      </c>
      <c r="AG1194">
        <v>999</v>
      </c>
      <c r="AH1194" t="s">
        <v>2696</v>
      </c>
      <c r="AI1194" t="s">
        <v>1651</v>
      </c>
      <c r="AJ1194" t="s">
        <v>2697</v>
      </c>
      <c r="AK1194">
        <v>3.48</v>
      </c>
      <c r="AL1194" t="s">
        <v>1701</v>
      </c>
      <c r="AM1194" t="s">
        <v>2698</v>
      </c>
      <c r="AN1194" t="s">
        <v>2699</v>
      </c>
      <c r="AO1194" t="s">
        <v>2700</v>
      </c>
      <c r="AP1194">
        <v>999</v>
      </c>
      <c r="AQ1194">
        <v>999</v>
      </c>
      <c r="AR1194" t="s">
        <v>2701</v>
      </c>
      <c r="AT1194" t="s">
        <v>2702</v>
      </c>
    </row>
    <row r="1195" spans="2:47" ht="15">
      <c r="B1195" t="s">
        <v>41</v>
      </c>
      <c r="C1195">
        <v>15552</v>
      </c>
      <c r="D1195">
        <v>16487</v>
      </c>
      <c r="E1195" t="s">
        <v>1235</v>
      </c>
      <c r="F1195" s="15" t="s">
        <v>2705</v>
      </c>
      <c r="G1195" s="15"/>
      <c r="H1195" s="15"/>
      <c r="I1195" t="s">
        <v>2418</v>
      </c>
      <c r="J1195" t="s">
        <v>1602</v>
      </c>
      <c r="K1195">
        <v>999</v>
      </c>
      <c r="L1195">
        <v>2016</v>
      </c>
      <c r="M1195" s="15">
        <v>11</v>
      </c>
      <c r="N1195">
        <v>999</v>
      </c>
      <c r="O1195" t="s">
        <v>1856</v>
      </c>
      <c r="R1195" s="15">
        <v>9.6657786848733895</v>
      </c>
      <c r="S1195" t="s">
        <v>1625</v>
      </c>
      <c r="T1195" t="s">
        <v>2695</v>
      </c>
      <c r="U1195">
        <v>999</v>
      </c>
      <c r="V1195">
        <v>999</v>
      </c>
      <c r="W1195">
        <v>999</v>
      </c>
      <c r="X1195">
        <v>999</v>
      </c>
      <c r="Y1195">
        <v>1</v>
      </c>
      <c r="Z1195">
        <v>1203</v>
      </c>
      <c r="AA1195" t="s">
        <v>1606</v>
      </c>
      <c r="AB1195" t="s">
        <v>1627</v>
      </c>
      <c r="AC1195">
        <v>15</v>
      </c>
      <c r="AD1195">
        <v>999</v>
      </c>
      <c r="AE1195">
        <v>999</v>
      </c>
      <c r="AF1195">
        <v>999</v>
      </c>
      <c r="AG1195">
        <v>999</v>
      </c>
      <c r="AH1195" t="s">
        <v>2696</v>
      </c>
      <c r="AI1195" t="s">
        <v>1651</v>
      </c>
      <c r="AJ1195" t="s">
        <v>2697</v>
      </c>
      <c r="AK1195">
        <v>3.48</v>
      </c>
      <c r="AL1195" t="s">
        <v>1701</v>
      </c>
      <c r="AM1195" t="s">
        <v>2698</v>
      </c>
      <c r="AN1195" t="s">
        <v>2699</v>
      </c>
      <c r="AO1195" t="s">
        <v>2700</v>
      </c>
      <c r="AP1195">
        <v>999</v>
      </c>
      <c r="AQ1195">
        <v>999</v>
      </c>
      <c r="AR1195" t="s">
        <v>2701</v>
      </c>
      <c r="AT1195" t="s">
        <v>2702</v>
      </c>
    </row>
    <row r="1196" spans="2:47" ht="15">
      <c r="B1196" t="s">
        <v>41</v>
      </c>
      <c r="C1196">
        <v>15552</v>
      </c>
      <c r="D1196">
        <v>16487</v>
      </c>
      <c r="E1196" t="s">
        <v>1235</v>
      </c>
      <c r="F1196" s="15" t="s">
        <v>2706</v>
      </c>
      <c r="G1196" s="15"/>
      <c r="H1196" s="15"/>
      <c r="I1196" t="s">
        <v>2418</v>
      </c>
      <c r="J1196" t="s">
        <v>1602</v>
      </c>
      <c r="K1196">
        <v>999</v>
      </c>
      <c r="L1196">
        <v>2016</v>
      </c>
      <c r="M1196" s="15">
        <v>9</v>
      </c>
      <c r="N1196">
        <v>999</v>
      </c>
      <c r="O1196" t="s">
        <v>1856</v>
      </c>
      <c r="R1196" s="15">
        <v>7.5269943975670346</v>
      </c>
      <c r="S1196" t="s">
        <v>1625</v>
      </c>
      <c r="T1196" t="s">
        <v>2695</v>
      </c>
      <c r="U1196">
        <v>999</v>
      </c>
      <c r="V1196">
        <v>999</v>
      </c>
      <c r="W1196">
        <v>999</v>
      </c>
      <c r="X1196">
        <v>999</v>
      </c>
      <c r="Y1196">
        <v>1</v>
      </c>
      <c r="Z1196">
        <v>1203</v>
      </c>
      <c r="AA1196" t="s">
        <v>1606</v>
      </c>
      <c r="AB1196" t="s">
        <v>1627</v>
      </c>
      <c r="AC1196">
        <v>15</v>
      </c>
      <c r="AD1196">
        <v>999</v>
      </c>
      <c r="AE1196">
        <v>999</v>
      </c>
      <c r="AF1196">
        <v>999</v>
      </c>
      <c r="AG1196">
        <v>999</v>
      </c>
      <c r="AH1196" t="s">
        <v>2696</v>
      </c>
      <c r="AI1196" t="s">
        <v>1651</v>
      </c>
      <c r="AJ1196" t="s">
        <v>2697</v>
      </c>
      <c r="AK1196">
        <v>3.48</v>
      </c>
      <c r="AL1196" t="s">
        <v>1701</v>
      </c>
      <c r="AM1196" t="s">
        <v>2698</v>
      </c>
      <c r="AN1196" t="s">
        <v>2699</v>
      </c>
      <c r="AO1196" t="s">
        <v>2700</v>
      </c>
      <c r="AP1196">
        <v>999</v>
      </c>
      <c r="AQ1196">
        <v>999</v>
      </c>
      <c r="AR1196" t="s">
        <v>2701</v>
      </c>
      <c r="AT1196" t="s">
        <v>2702</v>
      </c>
    </row>
    <row r="1197" spans="2:47" ht="15">
      <c r="B1197" t="s">
        <v>41</v>
      </c>
      <c r="C1197">
        <v>15552</v>
      </c>
      <c r="D1197">
        <v>16487</v>
      </c>
      <c r="E1197" t="s">
        <v>1235</v>
      </c>
      <c r="F1197" s="15" t="s">
        <v>2707</v>
      </c>
      <c r="G1197" s="15"/>
      <c r="H1197" s="15"/>
      <c r="I1197" t="s">
        <v>2418</v>
      </c>
      <c r="J1197" t="s">
        <v>1602</v>
      </c>
      <c r="K1197">
        <v>999</v>
      </c>
      <c r="L1197">
        <v>2016</v>
      </c>
      <c r="M1197" s="15">
        <v>11</v>
      </c>
      <c r="N1197">
        <v>999</v>
      </c>
      <c r="O1197" t="s">
        <v>1856</v>
      </c>
      <c r="R1197" s="15">
        <v>13.178506214609904</v>
      </c>
      <c r="S1197" t="s">
        <v>1625</v>
      </c>
      <c r="T1197" t="s">
        <v>2695</v>
      </c>
      <c r="U1197">
        <v>999</v>
      </c>
      <c r="V1197">
        <v>999</v>
      </c>
      <c r="W1197">
        <v>999</v>
      </c>
      <c r="X1197">
        <v>999</v>
      </c>
      <c r="Y1197">
        <v>1</v>
      </c>
      <c r="Z1197">
        <v>1203</v>
      </c>
      <c r="AA1197" t="s">
        <v>1606</v>
      </c>
      <c r="AB1197" t="s">
        <v>1627</v>
      </c>
      <c r="AC1197">
        <v>15</v>
      </c>
      <c r="AD1197">
        <v>999</v>
      </c>
      <c r="AE1197">
        <v>999</v>
      </c>
      <c r="AF1197">
        <v>999</v>
      </c>
      <c r="AG1197">
        <v>999</v>
      </c>
      <c r="AH1197" t="s">
        <v>2696</v>
      </c>
      <c r="AI1197" t="s">
        <v>1651</v>
      </c>
      <c r="AJ1197" t="s">
        <v>2697</v>
      </c>
      <c r="AK1197">
        <v>3.48</v>
      </c>
      <c r="AL1197" t="s">
        <v>1701</v>
      </c>
      <c r="AM1197" t="s">
        <v>2698</v>
      </c>
      <c r="AN1197" t="s">
        <v>2699</v>
      </c>
      <c r="AO1197" t="s">
        <v>2700</v>
      </c>
      <c r="AP1197">
        <v>999</v>
      </c>
      <c r="AQ1197">
        <v>999</v>
      </c>
      <c r="AR1197" t="s">
        <v>2701</v>
      </c>
      <c r="AT1197" t="s">
        <v>2702</v>
      </c>
    </row>
    <row r="1198" spans="2:47" ht="15">
      <c r="B1198" t="s">
        <v>41</v>
      </c>
      <c r="C1198">
        <v>15552</v>
      </c>
      <c r="D1198">
        <v>16487</v>
      </c>
      <c r="E1198" t="s">
        <v>1235</v>
      </c>
      <c r="F1198" s="15" t="s">
        <v>2708</v>
      </c>
      <c r="G1198" s="15"/>
      <c r="H1198" s="15"/>
      <c r="I1198" t="s">
        <v>2418</v>
      </c>
      <c r="J1198" t="s">
        <v>1602</v>
      </c>
      <c r="K1198">
        <v>999</v>
      </c>
      <c r="L1198">
        <v>2016</v>
      </c>
      <c r="M1198" s="15">
        <v>15</v>
      </c>
      <c r="N1198">
        <v>999</v>
      </c>
      <c r="O1198" t="s">
        <v>1856</v>
      </c>
      <c r="R1198" s="15">
        <v>11.833673221276628</v>
      </c>
      <c r="S1198" t="s">
        <v>1625</v>
      </c>
      <c r="T1198" t="s">
        <v>2695</v>
      </c>
      <c r="U1198">
        <v>999</v>
      </c>
      <c r="V1198">
        <v>999</v>
      </c>
      <c r="W1198">
        <v>999</v>
      </c>
      <c r="X1198">
        <v>999</v>
      </c>
      <c r="Y1198">
        <v>1</v>
      </c>
      <c r="Z1198">
        <v>1203</v>
      </c>
      <c r="AA1198" t="s">
        <v>1606</v>
      </c>
      <c r="AB1198" t="s">
        <v>1627</v>
      </c>
      <c r="AC1198">
        <v>15</v>
      </c>
      <c r="AD1198">
        <v>999</v>
      </c>
      <c r="AE1198">
        <v>999</v>
      </c>
      <c r="AF1198">
        <v>999</v>
      </c>
      <c r="AG1198">
        <v>999</v>
      </c>
      <c r="AH1198" t="s">
        <v>2696</v>
      </c>
      <c r="AI1198" t="s">
        <v>1651</v>
      </c>
      <c r="AJ1198" t="s">
        <v>2697</v>
      </c>
      <c r="AK1198">
        <v>3.48</v>
      </c>
      <c r="AL1198" t="s">
        <v>1701</v>
      </c>
      <c r="AM1198" t="s">
        <v>2698</v>
      </c>
      <c r="AN1198" t="s">
        <v>2699</v>
      </c>
      <c r="AO1198" t="s">
        <v>2700</v>
      </c>
      <c r="AP1198">
        <v>999</v>
      </c>
      <c r="AQ1198">
        <v>999</v>
      </c>
      <c r="AR1198" t="s">
        <v>2701</v>
      </c>
      <c r="AT1198" t="s">
        <v>2702</v>
      </c>
    </row>
    <row r="1199" spans="2:47" ht="15">
      <c r="B1199" t="s">
        <v>41</v>
      </c>
      <c r="C1199">
        <v>15552</v>
      </c>
      <c r="D1199">
        <v>16487</v>
      </c>
      <c r="E1199" t="s">
        <v>1235</v>
      </c>
      <c r="F1199" s="15" t="s">
        <v>2709</v>
      </c>
      <c r="G1199" s="15"/>
      <c r="H1199" s="15"/>
      <c r="I1199" t="s">
        <v>2418</v>
      </c>
      <c r="J1199" t="s">
        <v>1602</v>
      </c>
      <c r="K1199">
        <v>999</v>
      </c>
      <c r="L1199">
        <v>2016</v>
      </c>
      <c r="M1199" s="15">
        <v>10</v>
      </c>
      <c r="N1199">
        <v>999</v>
      </c>
      <c r="O1199" t="s">
        <v>1856</v>
      </c>
      <c r="R1199" s="15">
        <v>10.836804308978593</v>
      </c>
      <c r="S1199" t="s">
        <v>1625</v>
      </c>
      <c r="T1199" t="s">
        <v>2695</v>
      </c>
      <c r="U1199">
        <v>999</v>
      </c>
      <c r="V1199">
        <v>999</v>
      </c>
      <c r="W1199">
        <v>999</v>
      </c>
      <c r="X1199">
        <v>999</v>
      </c>
      <c r="Y1199">
        <v>1</v>
      </c>
      <c r="Z1199">
        <v>1203</v>
      </c>
      <c r="AA1199" t="s">
        <v>1606</v>
      </c>
      <c r="AB1199" t="s">
        <v>1627</v>
      </c>
      <c r="AC1199">
        <v>15</v>
      </c>
      <c r="AD1199">
        <v>999</v>
      </c>
      <c r="AE1199">
        <v>999</v>
      </c>
      <c r="AF1199">
        <v>999</v>
      </c>
      <c r="AG1199">
        <v>999</v>
      </c>
      <c r="AH1199" t="s">
        <v>2696</v>
      </c>
      <c r="AI1199" t="s">
        <v>1651</v>
      </c>
      <c r="AJ1199" t="s">
        <v>2697</v>
      </c>
      <c r="AK1199">
        <v>3.48</v>
      </c>
      <c r="AL1199" t="s">
        <v>1701</v>
      </c>
      <c r="AM1199" t="s">
        <v>2698</v>
      </c>
      <c r="AN1199" t="s">
        <v>2699</v>
      </c>
      <c r="AO1199" t="s">
        <v>2700</v>
      </c>
      <c r="AP1199">
        <v>999</v>
      </c>
      <c r="AQ1199">
        <v>999</v>
      </c>
      <c r="AR1199" t="s">
        <v>2701</v>
      </c>
      <c r="AT1199" t="s">
        <v>2702</v>
      </c>
    </row>
    <row r="1200" spans="2:47" ht="15">
      <c r="B1200" t="s">
        <v>41</v>
      </c>
      <c r="C1200">
        <v>15552</v>
      </c>
      <c r="D1200">
        <v>16487</v>
      </c>
      <c r="E1200" t="s">
        <v>1235</v>
      </c>
      <c r="F1200" s="15" t="s">
        <v>2710</v>
      </c>
      <c r="G1200" s="15"/>
      <c r="H1200" s="15"/>
      <c r="I1200" t="s">
        <v>2418</v>
      </c>
      <c r="J1200" t="s">
        <v>1602</v>
      </c>
      <c r="K1200">
        <v>999</v>
      </c>
      <c r="L1200">
        <v>2016</v>
      </c>
      <c r="M1200" s="15">
        <v>15</v>
      </c>
      <c r="N1200">
        <v>999</v>
      </c>
      <c r="O1200" t="s">
        <v>1856</v>
      </c>
      <c r="R1200" s="15">
        <v>11.951784332359409</v>
      </c>
      <c r="S1200" t="s">
        <v>1625</v>
      </c>
      <c r="T1200" t="s">
        <v>2695</v>
      </c>
      <c r="U1200">
        <v>999</v>
      </c>
      <c r="V1200">
        <v>999</v>
      </c>
      <c r="W1200">
        <v>999</v>
      </c>
      <c r="X1200">
        <v>999</v>
      </c>
      <c r="Y1200">
        <v>1</v>
      </c>
      <c r="Z1200">
        <v>1203</v>
      </c>
      <c r="AA1200" t="s">
        <v>1606</v>
      </c>
      <c r="AB1200" t="s">
        <v>1627</v>
      </c>
      <c r="AC1200">
        <v>15</v>
      </c>
      <c r="AD1200">
        <v>999</v>
      </c>
      <c r="AE1200">
        <v>999</v>
      </c>
      <c r="AF1200">
        <v>999</v>
      </c>
      <c r="AG1200">
        <v>999</v>
      </c>
      <c r="AH1200" t="s">
        <v>2696</v>
      </c>
      <c r="AI1200" t="s">
        <v>1651</v>
      </c>
      <c r="AJ1200" t="s">
        <v>2697</v>
      </c>
      <c r="AK1200">
        <v>3.48</v>
      </c>
      <c r="AL1200" t="s">
        <v>1701</v>
      </c>
      <c r="AM1200" t="s">
        <v>2698</v>
      </c>
      <c r="AN1200" t="s">
        <v>2699</v>
      </c>
      <c r="AO1200" t="s">
        <v>2700</v>
      </c>
      <c r="AP1200">
        <v>999</v>
      </c>
      <c r="AQ1200">
        <v>999</v>
      </c>
      <c r="AR1200" t="s">
        <v>2701</v>
      </c>
      <c r="AT1200" t="s">
        <v>2702</v>
      </c>
    </row>
    <row r="1201" spans="2:46" ht="15">
      <c r="B1201" t="s">
        <v>41</v>
      </c>
      <c r="C1201">
        <v>15552</v>
      </c>
      <c r="D1201">
        <v>16487</v>
      </c>
      <c r="E1201" t="s">
        <v>1235</v>
      </c>
      <c r="F1201" s="15" t="s">
        <v>2711</v>
      </c>
      <c r="G1201" s="15"/>
      <c r="H1201" s="15"/>
      <c r="I1201" t="s">
        <v>2418</v>
      </c>
      <c r="J1201" t="s">
        <v>1602</v>
      </c>
      <c r="K1201">
        <v>999</v>
      </c>
      <c r="L1201">
        <v>2016</v>
      </c>
      <c r="M1201" s="15">
        <v>14</v>
      </c>
      <c r="N1201">
        <v>999</v>
      </c>
      <c r="O1201" t="s">
        <v>1856</v>
      </c>
      <c r="R1201" s="15">
        <v>8.8221689553057363</v>
      </c>
      <c r="S1201" t="s">
        <v>1625</v>
      </c>
      <c r="T1201" t="s">
        <v>2695</v>
      </c>
      <c r="U1201">
        <v>999</v>
      </c>
      <c r="V1201">
        <v>999</v>
      </c>
      <c r="W1201">
        <v>999</v>
      </c>
      <c r="X1201">
        <v>999</v>
      </c>
      <c r="Y1201">
        <v>1</v>
      </c>
      <c r="Z1201">
        <v>1203</v>
      </c>
      <c r="AA1201" t="s">
        <v>1606</v>
      </c>
      <c r="AB1201" t="s">
        <v>1627</v>
      </c>
      <c r="AC1201">
        <v>15</v>
      </c>
      <c r="AD1201">
        <v>999</v>
      </c>
      <c r="AE1201">
        <v>999</v>
      </c>
      <c r="AF1201">
        <v>999</v>
      </c>
      <c r="AG1201">
        <v>999</v>
      </c>
      <c r="AH1201" t="s">
        <v>2696</v>
      </c>
      <c r="AI1201" t="s">
        <v>1651</v>
      </c>
      <c r="AJ1201" t="s">
        <v>2697</v>
      </c>
      <c r="AK1201">
        <v>3.48</v>
      </c>
      <c r="AL1201" t="s">
        <v>1701</v>
      </c>
      <c r="AM1201" t="s">
        <v>2698</v>
      </c>
      <c r="AN1201" t="s">
        <v>2699</v>
      </c>
      <c r="AO1201" t="s">
        <v>2700</v>
      </c>
      <c r="AP1201">
        <v>999</v>
      </c>
      <c r="AQ1201">
        <v>999</v>
      </c>
      <c r="AR1201" t="s">
        <v>2701</v>
      </c>
      <c r="AT1201" t="s">
        <v>2702</v>
      </c>
    </row>
    <row r="1202" spans="2:46" ht="15">
      <c r="B1202" t="s">
        <v>41</v>
      </c>
      <c r="C1202">
        <v>15552</v>
      </c>
      <c r="D1202">
        <v>16487</v>
      </c>
      <c r="E1202" t="s">
        <v>1235</v>
      </c>
      <c r="F1202" s="15" t="s">
        <v>2712</v>
      </c>
      <c r="G1202" s="15"/>
      <c r="H1202" s="15"/>
      <c r="I1202" t="s">
        <v>2418</v>
      </c>
      <c r="J1202" t="s">
        <v>1602</v>
      </c>
      <c r="K1202">
        <v>999</v>
      </c>
      <c r="L1202">
        <v>2016</v>
      </c>
      <c r="M1202" s="15">
        <v>13</v>
      </c>
      <c r="N1202">
        <v>999</v>
      </c>
      <c r="O1202" t="s">
        <v>1856</v>
      </c>
      <c r="R1202" s="15">
        <v>15.091402756101216</v>
      </c>
      <c r="S1202" t="s">
        <v>1625</v>
      </c>
      <c r="T1202" t="s">
        <v>2695</v>
      </c>
      <c r="U1202">
        <v>999</v>
      </c>
      <c r="V1202">
        <v>999</v>
      </c>
      <c r="W1202">
        <v>999</v>
      </c>
      <c r="X1202">
        <v>999</v>
      </c>
      <c r="Y1202">
        <v>1</v>
      </c>
      <c r="Z1202">
        <v>1203</v>
      </c>
      <c r="AA1202" t="s">
        <v>1606</v>
      </c>
      <c r="AB1202" t="s">
        <v>1627</v>
      </c>
      <c r="AC1202">
        <v>15</v>
      </c>
      <c r="AD1202">
        <v>999</v>
      </c>
      <c r="AE1202">
        <v>999</v>
      </c>
      <c r="AF1202">
        <v>999</v>
      </c>
      <c r="AG1202">
        <v>999</v>
      </c>
      <c r="AH1202" t="s">
        <v>2696</v>
      </c>
      <c r="AI1202" t="s">
        <v>1651</v>
      </c>
      <c r="AJ1202" t="s">
        <v>2697</v>
      </c>
      <c r="AK1202">
        <v>3.48</v>
      </c>
      <c r="AL1202" t="s">
        <v>1701</v>
      </c>
      <c r="AM1202" t="s">
        <v>2698</v>
      </c>
      <c r="AN1202" t="s">
        <v>2699</v>
      </c>
      <c r="AO1202" t="s">
        <v>2700</v>
      </c>
      <c r="AP1202">
        <v>999</v>
      </c>
      <c r="AQ1202">
        <v>999</v>
      </c>
      <c r="AR1202" t="s">
        <v>2701</v>
      </c>
      <c r="AT1202" t="s">
        <v>2702</v>
      </c>
    </row>
    <row r="1203" spans="2:46" ht="15">
      <c r="B1203" t="s">
        <v>41</v>
      </c>
      <c r="C1203">
        <v>15552</v>
      </c>
      <c r="D1203">
        <v>16487</v>
      </c>
      <c r="E1203" t="s">
        <v>1235</v>
      </c>
      <c r="F1203" s="15" t="s">
        <v>2713</v>
      </c>
      <c r="G1203" s="15"/>
      <c r="H1203" s="15"/>
      <c r="I1203" t="s">
        <v>2418</v>
      </c>
      <c r="J1203" t="s">
        <v>1602</v>
      </c>
      <c r="K1203">
        <v>999</v>
      </c>
      <c r="L1203">
        <v>2016</v>
      </c>
      <c r="M1203" s="15">
        <v>14</v>
      </c>
      <c r="N1203">
        <v>999</v>
      </c>
      <c r="O1203" t="s">
        <v>1856</v>
      </c>
      <c r="R1203" s="15">
        <v>16.090437209334908</v>
      </c>
      <c r="S1203" t="s">
        <v>1625</v>
      </c>
      <c r="T1203" t="s">
        <v>2695</v>
      </c>
      <c r="U1203">
        <v>999</v>
      </c>
      <c r="V1203">
        <v>999</v>
      </c>
      <c r="W1203">
        <v>999</v>
      </c>
      <c r="X1203">
        <v>999</v>
      </c>
      <c r="Y1203">
        <v>1</v>
      </c>
      <c r="Z1203">
        <v>1203</v>
      </c>
      <c r="AA1203" t="s">
        <v>1606</v>
      </c>
      <c r="AB1203" t="s">
        <v>1627</v>
      </c>
      <c r="AC1203">
        <v>15</v>
      </c>
      <c r="AD1203">
        <v>999</v>
      </c>
      <c r="AE1203">
        <v>999</v>
      </c>
      <c r="AF1203">
        <v>999</v>
      </c>
      <c r="AG1203">
        <v>999</v>
      </c>
      <c r="AH1203" t="s">
        <v>2696</v>
      </c>
      <c r="AI1203" t="s">
        <v>1651</v>
      </c>
      <c r="AJ1203" t="s">
        <v>2697</v>
      </c>
      <c r="AK1203">
        <v>3.48</v>
      </c>
      <c r="AL1203" t="s">
        <v>1701</v>
      </c>
      <c r="AM1203" t="s">
        <v>2698</v>
      </c>
      <c r="AN1203" t="s">
        <v>2699</v>
      </c>
      <c r="AO1203" t="s">
        <v>2700</v>
      </c>
      <c r="AP1203">
        <v>999</v>
      </c>
      <c r="AQ1203">
        <v>999</v>
      </c>
      <c r="AR1203" t="s">
        <v>2701</v>
      </c>
      <c r="AT1203" t="s">
        <v>2702</v>
      </c>
    </row>
    <row r="1204" spans="2:46" ht="15">
      <c r="B1204" t="s">
        <v>41</v>
      </c>
      <c r="C1204">
        <v>15552</v>
      </c>
      <c r="D1204">
        <v>16487</v>
      </c>
      <c r="E1204" t="s">
        <v>1235</v>
      </c>
      <c r="F1204" s="15" t="s">
        <v>2714</v>
      </c>
      <c r="G1204" s="15"/>
      <c r="H1204" s="15"/>
      <c r="I1204" t="s">
        <v>2418</v>
      </c>
      <c r="J1204" t="s">
        <v>1602</v>
      </c>
      <c r="K1204">
        <v>999</v>
      </c>
      <c r="L1204">
        <v>2016</v>
      </c>
      <c r="M1204" s="15">
        <v>12</v>
      </c>
      <c r="N1204">
        <v>999</v>
      </c>
      <c r="O1204" t="s">
        <v>1856</v>
      </c>
      <c r="R1204" s="15">
        <v>13.148060723799306</v>
      </c>
      <c r="S1204" t="s">
        <v>1625</v>
      </c>
      <c r="T1204" t="s">
        <v>2695</v>
      </c>
      <c r="U1204">
        <v>999</v>
      </c>
      <c r="V1204">
        <v>999</v>
      </c>
      <c r="W1204">
        <v>999</v>
      </c>
      <c r="X1204">
        <v>999</v>
      </c>
      <c r="Y1204">
        <v>1</v>
      </c>
      <c r="Z1204">
        <v>1203</v>
      </c>
      <c r="AA1204" t="s">
        <v>1606</v>
      </c>
      <c r="AB1204" t="s">
        <v>1627</v>
      </c>
      <c r="AC1204">
        <v>15</v>
      </c>
      <c r="AD1204">
        <v>999</v>
      </c>
      <c r="AE1204">
        <v>999</v>
      </c>
      <c r="AF1204">
        <v>999</v>
      </c>
      <c r="AG1204">
        <v>999</v>
      </c>
      <c r="AH1204" t="s">
        <v>2696</v>
      </c>
      <c r="AI1204" t="s">
        <v>1651</v>
      </c>
      <c r="AJ1204" t="s">
        <v>2697</v>
      </c>
      <c r="AK1204">
        <v>3.48</v>
      </c>
      <c r="AL1204" t="s">
        <v>1701</v>
      </c>
      <c r="AM1204" t="s">
        <v>2698</v>
      </c>
      <c r="AN1204" t="s">
        <v>2699</v>
      </c>
      <c r="AO1204" t="s">
        <v>2700</v>
      </c>
      <c r="AP1204">
        <v>999</v>
      </c>
      <c r="AQ1204">
        <v>999</v>
      </c>
      <c r="AR1204" t="s">
        <v>2701</v>
      </c>
      <c r="AT1204" t="s">
        <v>2702</v>
      </c>
    </row>
    <row r="1205" spans="2:46" ht="15">
      <c r="B1205" t="s">
        <v>41</v>
      </c>
      <c r="C1205">
        <v>15552</v>
      </c>
      <c r="D1205">
        <v>16487</v>
      </c>
      <c r="E1205" t="s">
        <v>1235</v>
      </c>
      <c r="F1205" s="15" t="s">
        <v>2715</v>
      </c>
      <c r="G1205" s="15"/>
      <c r="H1205" s="15"/>
      <c r="I1205" t="s">
        <v>2418</v>
      </c>
      <c r="J1205" t="s">
        <v>1602</v>
      </c>
      <c r="K1205">
        <v>999</v>
      </c>
      <c r="L1205">
        <v>2016</v>
      </c>
      <c r="M1205" s="15">
        <v>15</v>
      </c>
      <c r="N1205">
        <v>999</v>
      </c>
      <c r="O1205" t="s">
        <v>1856</v>
      </c>
      <c r="R1205" s="15">
        <v>4.9913227939764075</v>
      </c>
      <c r="S1205" t="s">
        <v>1625</v>
      </c>
      <c r="T1205" t="s">
        <v>2695</v>
      </c>
      <c r="U1205">
        <v>999</v>
      </c>
      <c r="V1205">
        <v>999</v>
      </c>
      <c r="W1205">
        <v>999</v>
      </c>
      <c r="X1205">
        <v>999</v>
      </c>
      <c r="Y1205">
        <v>1</v>
      </c>
      <c r="Z1205">
        <v>1203</v>
      </c>
      <c r="AA1205" t="s">
        <v>1606</v>
      </c>
      <c r="AB1205" t="s">
        <v>1627</v>
      </c>
      <c r="AC1205">
        <v>15</v>
      </c>
      <c r="AD1205">
        <v>999</v>
      </c>
      <c r="AE1205">
        <v>999</v>
      </c>
      <c r="AF1205">
        <v>999</v>
      </c>
      <c r="AG1205">
        <v>999</v>
      </c>
      <c r="AH1205" t="s">
        <v>2696</v>
      </c>
      <c r="AI1205" t="s">
        <v>1651</v>
      </c>
      <c r="AJ1205" t="s">
        <v>2697</v>
      </c>
      <c r="AK1205">
        <v>3.48</v>
      </c>
      <c r="AL1205" t="s">
        <v>1701</v>
      </c>
      <c r="AM1205" t="s">
        <v>2698</v>
      </c>
      <c r="AN1205" t="s">
        <v>2699</v>
      </c>
      <c r="AO1205" t="s">
        <v>2700</v>
      </c>
      <c r="AP1205">
        <v>999</v>
      </c>
      <c r="AQ1205">
        <v>999</v>
      </c>
      <c r="AR1205" t="s">
        <v>2701</v>
      </c>
      <c r="AT1205" t="s">
        <v>2702</v>
      </c>
    </row>
    <row r="1206" spans="2:46" ht="15">
      <c r="B1206" t="s">
        <v>41</v>
      </c>
      <c r="C1206">
        <v>15552</v>
      </c>
      <c r="D1206">
        <v>16487</v>
      </c>
      <c r="E1206" t="s">
        <v>1235</v>
      </c>
      <c r="F1206" s="15" t="s">
        <v>2716</v>
      </c>
      <c r="G1206" s="15"/>
      <c r="H1206" s="15"/>
      <c r="I1206" t="s">
        <v>2418</v>
      </c>
      <c r="J1206" t="s">
        <v>1602</v>
      </c>
      <c r="K1206">
        <v>999</v>
      </c>
      <c r="L1206">
        <v>2016</v>
      </c>
      <c r="M1206" s="15">
        <v>28</v>
      </c>
      <c r="N1206">
        <v>999</v>
      </c>
      <c r="O1206" t="s">
        <v>1856</v>
      </c>
      <c r="R1206" s="15">
        <v>16.268767674196525</v>
      </c>
      <c r="S1206" t="s">
        <v>1625</v>
      </c>
      <c r="T1206" t="s">
        <v>2695</v>
      </c>
      <c r="U1206">
        <v>999</v>
      </c>
      <c r="V1206">
        <v>999</v>
      </c>
      <c r="W1206">
        <v>999</v>
      </c>
      <c r="X1206">
        <v>999</v>
      </c>
      <c r="Y1206">
        <v>1</v>
      </c>
      <c r="Z1206">
        <v>1203</v>
      </c>
      <c r="AA1206" t="s">
        <v>1606</v>
      </c>
      <c r="AB1206" t="s">
        <v>1627</v>
      </c>
      <c r="AC1206">
        <v>15</v>
      </c>
      <c r="AD1206">
        <v>999</v>
      </c>
      <c r="AE1206">
        <v>999</v>
      </c>
      <c r="AF1206">
        <v>999</v>
      </c>
      <c r="AG1206">
        <v>999</v>
      </c>
      <c r="AH1206" t="s">
        <v>2717</v>
      </c>
      <c r="AI1206" t="s">
        <v>1651</v>
      </c>
      <c r="AJ1206" t="s">
        <v>2697</v>
      </c>
      <c r="AK1206">
        <v>3.48</v>
      </c>
      <c r="AL1206" t="s">
        <v>1701</v>
      </c>
      <c r="AM1206" t="s">
        <v>2698</v>
      </c>
      <c r="AN1206" t="s">
        <v>2699</v>
      </c>
      <c r="AO1206" t="s">
        <v>2700</v>
      </c>
      <c r="AP1206">
        <v>999</v>
      </c>
      <c r="AQ1206">
        <v>999</v>
      </c>
      <c r="AR1206" t="s">
        <v>2701</v>
      </c>
      <c r="AT1206" t="s">
        <v>2702</v>
      </c>
    </row>
    <row r="1207" spans="2:46" ht="15">
      <c r="B1207" t="s">
        <v>41</v>
      </c>
      <c r="C1207">
        <v>15552</v>
      </c>
      <c r="D1207">
        <v>16487</v>
      </c>
      <c r="E1207" t="s">
        <v>1235</v>
      </c>
      <c r="F1207" s="15" t="s">
        <v>2718</v>
      </c>
      <c r="G1207" s="15"/>
      <c r="H1207" s="15"/>
      <c r="I1207" t="s">
        <v>2418</v>
      </c>
      <c r="J1207" t="s">
        <v>1602</v>
      </c>
      <c r="K1207">
        <v>999</v>
      </c>
      <c r="L1207">
        <v>2016</v>
      </c>
      <c r="M1207" s="15">
        <v>28</v>
      </c>
      <c r="N1207">
        <v>999</v>
      </c>
      <c r="O1207" t="s">
        <v>1856</v>
      </c>
      <c r="R1207" s="15">
        <v>21.193178768176722</v>
      </c>
      <c r="S1207" t="s">
        <v>1625</v>
      </c>
      <c r="T1207" t="s">
        <v>2695</v>
      </c>
      <c r="U1207">
        <v>999</v>
      </c>
      <c r="V1207">
        <v>999</v>
      </c>
      <c r="W1207">
        <v>999</v>
      </c>
      <c r="X1207">
        <v>999</v>
      </c>
      <c r="Y1207">
        <v>1</v>
      </c>
      <c r="Z1207">
        <v>1203</v>
      </c>
      <c r="AA1207" t="s">
        <v>1606</v>
      </c>
      <c r="AB1207" t="s">
        <v>1627</v>
      </c>
      <c r="AC1207">
        <v>15</v>
      </c>
      <c r="AD1207">
        <v>999</v>
      </c>
      <c r="AE1207">
        <v>999</v>
      </c>
      <c r="AF1207">
        <v>999</v>
      </c>
      <c r="AG1207">
        <v>999</v>
      </c>
      <c r="AH1207" t="s">
        <v>2717</v>
      </c>
      <c r="AI1207" t="s">
        <v>1651</v>
      </c>
      <c r="AJ1207" t="s">
        <v>2697</v>
      </c>
      <c r="AK1207">
        <v>3.48</v>
      </c>
      <c r="AL1207" t="s">
        <v>1701</v>
      </c>
      <c r="AM1207" t="s">
        <v>2698</v>
      </c>
      <c r="AN1207" t="s">
        <v>2699</v>
      </c>
      <c r="AO1207" t="s">
        <v>2700</v>
      </c>
      <c r="AP1207">
        <v>999</v>
      </c>
      <c r="AQ1207">
        <v>999</v>
      </c>
      <c r="AR1207" t="s">
        <v>2701</v>
      </c>
      <c r="AT1207" t="s">
        <v>2702</v>
      </c>
    </row>
    <row r="1208" spans="2:46" ht="15">
      <c r="B1208" t="s">
        <v>41</v>
      </c>
      <c r="C1208">
        <v>15552</v>
      </c>
      <c r="D1208">
        <v>16487</v>
      </c>
      <c r="E1208" t="s">
        <v>1235</v>
      </c>
      <c r="F1208" s="15" t="s">
        <v>2719</v>
      </c>
      <c r="G1208" s="15"/>
      <c r="H1208" s="15"/>
      <c r="I1208" t="s">
        <v>2418</v>
      </c>
      <c r="J1208" t="s">
        <v>1602</v>
      </c>
      <c r="K1208">
        <v>999</v>
      </c>
      <c r="L1208">
        <v>2016</v>
      </c>
      <c r="M1208" s="15">
        <v>25</v>
      </c>
      <c r="N1208">
        <v>999</v>
      </c>
      <c r="O1208" t="s">
        <v>1856</v>
      </c>
      <c r="R1208" s="15">
        <v>18.608548828178272</v>
      </c>
      <c r="S1208" t="s">
        <v>1625</v>
      </c>
      <c r="T1208" t="s">
        <v>2695</v>
      </c>
      <c r="U1208">
        <v>999</v>
      </c>
      <c r="V1208">
        <v>999</v>
      </c>
      <c r="W1208">
        <v>999</v>
      </c>
      <c r="X1208">
        <v>999</v>
      </c>
      <c r="Y1208">
        <v>1</v>
      </c>
      <c r="Z1208">
        <v>1203</v>
      </c>
      <c r="AA1208" t="s">
        <v>1606</v>
      </c>
      <c r="AB1208" t="s">
        <v>1627</v>
      </c>
      <c r="AC1208">
        <v>15</v>
      </c>
      <c r="AD1208">
        <v>999</v>
      </c>
      <c r="AE1208">
        <v>999</v>
      </c>
      <c r="AF1208">
        <v>999</v>
      </c>
      <c r="AG1208">
        <v>999</v>
      </c>
      <c r="AH1208" t="s">
        <v>2717</v>
      </c>
      <c r="AI1208" t="s">
        <v>1651</v>
      </c>
      <c r="AJ1208" t="s">
        <v>2697</v>
      </c>
      <c r="AK1208">
        <v>3.48</v>
      </c>
      <c r="AL1208" t="s">
        <v>1701</v>
      </c>
      <c r="AM1208" t="s">
        <v>2698</v>
      </c>
      <c r="AN1208" t="s">
        <v>2699</v>
      </c>
      <c r="AO1208" t="s">
        <v>2700</v>
      </c>
      <c r="AP1208">
        <v>999</v>
      </c>
      <c r="AQ1208">
        <v>999</v>
      </c>
      <c r="AR1208" t="s">
        <v>2701</v>
      </c>
      <c r="AT1208" t="s">
        <v>2702</v>
      </c>
    </row>
    <row r="1209" spans="2:46" ht="15">
      <c r="B1209" t="s">
        <v>41</v>
      </c>
      <c r="C1209">
        <v>15552</v>
      </c>
      <c r="D1209">
        <v>16487</v>
      </c>
      <c r="E1209" t="s">
        <v>1235</v>
      </c>
      <c r="F1209" s="15" t="s">
        <v>2720</v>
      </c>
      <c r="G1209" s="15"/>
      <c r="H1209" s="15"/>
      <c r="I1209" t="s">
        <v>2418</v>
      </c>
      <c r="J1209" t="s">
        <v>1602</v>
      </c>
      <c r="K1209">
        <v>999</v>
      </c>
      <c r="L1209">
        <v>2016</v>
      </c>
      <c r="M1209" s="15">
        <v>20</v>
      </c>
      <c r="N1209">
        <v>999</v>
      </c>
      <c r="O1209" t="s">
        <v>1856</v>
      </c>
      <c r="R1209" s="15">
        <v>17.655236222228673</v>
      </c>
      <c r="S1209" t="s">
        <v>1625</v>
      </c>
      <c r="T1209" t="s">
        <v>2695</v>
      </c>
      <c r="U1209">
        <v>999</v>
      </c>
      <c r="V1209">
        <v>999</v>
      </c>
      <c r="W1209">
        <v>999</v>
      </c>
      <c r="X1209">
        <v>999</v>
      </c>
      <c r="Y1209">
        <v>1</v>
      </c>
      <c r="Z1209">
        <v>1203</v>
      </c>
      <c r="AA1209" t="s">
        <v>1606</v>
      </c>
      <c r="AB1209" t="s">
        <v>1627</v>
      </c>
      <c r="AC1209">
        <v>15</v>
      </c>
      <c r="AD1209">
        <v>999</v>
      </c>
      <c r="AE1209">
        <v>999</v>
      </c>
      <c r="AF1209">
        <v>999</v>
      </c>
      <c r="AG1209">
        <v>999</v>
      </c>
      <c r="AH1209" t="s">
        <v>2717</v>
      </c>
      <c r="AI1209" t="s">
        <v>1651</v>
      </c>
      <c r="AJ1209" t="s">
        <v>2697</v>
      </c>
      <c r="AK1209">
        <v>3.48</v>
      </c>
      <c r="AL1209" t="s">
        <v>1701</v>
      </c>
      <c r="AM1209" t="s">
        <v>2698</v>
      </c>
      <c r="AN1209" t="s">
        <v>2699</v>
      </c>
      <c r="AO1209" t="s">
        <v>2700</v>
      </c>
      <c r="AP1209">
        <v>999</v>
      </c>
      <c r="AQ1209">
        <v>999</v>
      </c>
      <c r="AR1209" t="s">
        <v>2701</v>
      </c>
      <c r="AT1209" t="s">
        <v>2702</v>
      </c>
    </row>
    <row r="1210" spans="2:46" ht="15">
      <c r="B1210" t="s">
        <v>41</v>
      </c>
      <c r="C1210">
        <v>15552</v>
      </c>
      <c r="D1210">
        <v>16487</v>
      </c>
      <c r="E1210" t="s">
        <v>1235</v>
      </c>
      <c r="F1210" s="15" t="s">
        <v>2721</v>
      </c>
      <c r="G1210" s="15"/>
      <c r="H1210" s="15"/>
      <c r="I1210" t="s">
        <v>2418</v>
      </c>
      <c r="J1210" t="s">
        <v>1602</v>
      </c>
      <c r="K1210">
        <v>999</v>
      </c>
      <c r="L1210">
        <v>2016</v>
      </c>
      <c r="M1210" s="15">
        <v>20</v>
      </c>
      <c r="N1210">
        <v>999</v>
      </c>
      <c r="O1210" t="s">
        <v>1856</v>
      </c>
      <c r="R1210" s="15">
        <v>14.073122852061841</v>
      </c>
      <c r="S1210" t="s">
        <v>1625</v>
      </c>
      <c r="T1210" t="s">
        <v>2695</v>
      </c>
      <c r="U1210">
        <v>999</v>
      </c>
      <c r="V1210">
        <v>999</v>
      </c>
      <c r="W1210">
        <v>999</v>
      </c>
      <c r="X1210">
        <v>999</v>
      </c>
      <c r="Y1210">
        <v>1</v>
      </c>
      <c r="Z1210">
        <v>1203</v>
      </c>
      <c r="AA1210" t="s">
        <v>1606</v>
      </c>
      <c r="AB1210" t="s">
        <v>1627</v>
      </c>
      <c r="AC1210">
        <v>15</v>
      </c>
      <c r="AD1210">
        <v>999</v>
      </c>
      <c r="AE1210">
        <v>999</v>
      </c>
      <c r="AF1210">
        <v>999</v>
      </c>
      <c r="AG1210">
        <v>999</v>
      </c>
      <c r="AH1210" t="s">
        <v>2717</v>
      </c>
      <c r="AI1210" t="s">
        <v>1651</v>
      </c>
      <c r="AJ1210" t="s">
        <v>2697</v>
      </c>
      <c r="AK1210">
        <v>3.48</v>
      </c>
      <c r="AL1210" t="s">
        <v>1701</v>
      </c>
      <c r="AM1210" t="s">
        <v>2698</v>
      </c>
      <c r="AN1210" t="s">
        <v>2699</v>
      </c>
      <c r="AO1210" t="s">
        <v>2700</v>
      </c>
      <c r="AP1210">
        <v>999</v>
      </c>
      <c r="AQ1210">
        <v>999</v>
      </c>
      <c r="AR1210" t="s">
        <v>2701</v>
      </c>
      <c r="AT1210" t="s">
        <v>2702</v>
      </c>
    </row>
    <row r="1211" spans="2:46" ht="15">
      <c r="B1211" t="s">
        <v>41</v>
      </c>
      <c r="C1211">
        <v>15552</v>
      </c>
      <c r="D1211">
        <v>16487</v>
      </c>
      <c r="E1211" t="s">
        <v>1235</v>
      </c>
      <c r="F1211" s="15" t="s">
        <v>2722</v>
      </c>
      <c r="G1211" s="15"/>
      <c r="H1211" s="15"/>
      <c r="I1211" t="s">
        <v>2418</v>
      </c>
      <c r="J1211" t="s">
        <v>1602</v>
      </c>
      <c r="K1211">
        <v>999</v>
      </c>
      <c r="L1211">
        <v>2016</v>
      </c>
      <c r="M1211" s="15">
        <v>26</v>
      </c>
      <c r="N1211">
        <v>999</v>
      </c>
      <c r="O1211" t="s">
        <v>1856</v>
      </c>
      <c r="R1211" s="15">
        <v>12.875557923889605</v>
      </c>
      <c r="S1211" t="s">
        <v>1625</v>
      </c>
      <c r="T1211" t="s">
        <v>2695</v>
      </c>
      <c r="U1211">
        <v>999</v>
      </c>
      <c r="V1211">
        <v>999</v>
      </c>
      <c r="W1211">
        <v>999</v>
      </c>
      <c r="X1211">
        <v>999</v>
      </c>
      <c r="Y1211">
        <v>1</v>
      </c>
      <c r="Z1211">
        <v>1203</v>
      </c>
      <c r="AA1211" t="s">
        <v>1606</v>
      </c>
      <c r="AB1211" t="s">
        <v>1627</v>
      </c>
      <c r="AC1211">
        <v>15</v>
      </c>
      <c r="AD1211">
        <v>999</v>
      </c>
      <c r="AE1211">
        <v>999</v>
      </c>
      <c r="AF1211">
        <v>999</v>
      </c>
      <c r="AG1211">
        <v>999</v>
      </c>
      <c r="AH1211" t="s">
        <v>2717</v>
      </c>
      <c r="AI1211" t="s">
        <v>1651</v>
      </c>
      <c r="AJ1211" t="s">
        <v>2697</v>
      </c>
      <c r="AK1211">
        <v>3.48</v>
      </c>
      <c r="AL1211" t="s">
        <v>1701</v>
      </c>
      <c r="AM1211" t="s">
        <v>2698</v>
      </c>
      <c r="AN1211" t="s">
        <v>2699</v>
      </c>
      <c r="AO1211" t="s">
        <v>2700</v>
      </c>
      <c r="AP1211">
        <v>999</v>
      </c>
      <c r="AQ1211">
        <v>999</v>
      </c>
      <c r="AR1211" t="s">
        <v>2701</v>
      </c>
      <c r="AT1211" t="s">
        <v>2702</v>
      </c>
    </row>
    <row r="1212" spans="2:46" ht="15">
      <c r="B1212" t="s">
        <v>41</v>
      </c>
      <c r="C1212">
        <v>15552</v>
      </c>
      <c r="D1212">
        <v>16487</v>
      </c>
      <c r="E1212" t="s">
        <v>1235</v>
      </c>
      <c r="F1212" s="15" t="s">
        <v>2723</v>
      </c>
      <c r="G1212" s="15"/>
      <c r="H1212" s="15"/>
      <c r="I1212" t="s">
        <v>2418</v>
      </c>
      <c r="J1212" t="s">
        <v>1602</v>
      </c>
      <c r="K1212">
        <v>999</v>
      </c>
      <c r="L1212">
        <v>2016</v>
      </c>
      <c r="M1212" s="15">
        <v>20</v>
      </c>
      <c r="N1212">
        <v>999</v>
      </c>
      <c r="O1212" t="s">
        <v>1856</v>
      </c>
      <c r="R1212" s="15">
        <v>8.8441820364063961</v>
      </c>
      <c r="S1212" t="s">
        <v>1625</v>
      </c>
      <c r="T1212" t="s">
        <v>2695</v>
      </c>
      <c r="U1212">
        <v>999</v>
      </c>
      <c r="V1212">
        <v>999</v>
      </c>
      <c r="W1212">
        <v>999</v>
      </c>
      <c r="X1212">
        <v>999</v>
      </c>
      <c r="Y1212">
        <v>1</v>
      </c>
      <c r="Z1212">
        <v>1203</v>
      </c>
      <c r="AA1212" t="s">
        <v>1606</v>
      </c>
      <c r="AB1212" t="s">
        <v>1627</v>
      </c>
      <c r="AC1212">
        <v>15</v>
      </c>
      <c r="AD1212">
        <v>999</v>
      </c>
      <c r="AE1212">
        <v>999</v>
      </c>
      <c r="AF1212">
        <v>999</v>
      </c>
      <c r="AG1212">
        <v>999</v>
      </c>
      <c r="AH1212" t="s">
        <v>2717</v>
      </c>
      <c r="AI1212" t="s">
        <v>1651</v>
      </c>
      <c r="AJ1212" t="s">
        <v>2697</v>
      </c>
      <c r="AK1212">
        <v>3.48</v>
      </c>
      <c r="AL1212" t="s">
        <v>1701</v>
      </c>
      <c r="AM1212" t="s">
        <v>2698</v>
      </c>
      <c r="AN1212" t="s">
        <v>2699</v>
      </c>
      <c r="AO1212" t="s">
        <v>2700</v>
      </c>
      <c r="AP1212">
        <v>999</v>
      </c>
      <c r="AQ1212">
        <v>999</v>
      </c>
      <c r="AR1212" t="s">
        <v>2701</v>
      </c>
      <c r="AT1212" t="s">
        <v>2702</v>
      </c>
    </row>
    <row r="1213" spans="2:46" ht="15">
      <c r="B1213" t="s">
        <v>41</v>
      </c>
      <c r="C1213">
        <v>15552</v>
      </c>
      <c r="D1213">
        <v>16487</v>
      </c>
      <c r="E1213" t="s">
        <v>1235</v>
      </c>
      <c r="F1213" s="15" t="s">
        <v>2724</v>
      </c>
      <c r="G1213" s="15"/>
      <c r="H1213" s="15"/>
      <c r="I1213" t="s">
        <v>2418</v>
      </c>
      <c r="J1213" t="s">
        <v>1602</v>
      </c>
      <c r="K1213">
        <v>999</v>
      </c>
      <c r="L1213">
        <v>2016</v>
      </c>
      <c r="M1213" s="15">
        <v>20</v>
      </c>
      <c r="N1213">
        <v>999</v>
      </c>
      <c r="O1213" t="s">
        <v>1856</v>
      </c>
      <c r="R1213" s="15">
        <v>17.36831550202762</v>
      </c>
      <c r="S1213" t="s">
        <v>1625</v>
      </c>
      <c r="T1213" t="s">
        <v>2695</v>
      </c>
      <c r="U1213">
        <v>999</v>
      </c>
      <c r="V1213">
        <v>999</v>
      </c>
      <c r="W1213">
        <v>999</v>
      </c>
      <c r="X1213">
        <v>999</v>
      </c>
      <c r="Y1213">
        <v>1</v>
      </c>
      <c r="Z1213">
        <v>1203</v>
      </c>
      <c r="AA1213" t="s">
        <v>1606</v>
      </c>
      <c r="AB1213" t="s">
        <v>1627</v>
      </c>
      <c r="AC1213">
        <v>15</v>
      </c>
      <c r="AD1213">
        <v>999</v>
      </c>
      <c r="AE1213">
        <v>999</v>
      </c>
      <c r="AF1213">
        <v>999</v>
      </c>
      <c r="AG1213">
        <v>999</v>
      </c>
      <c r="AH1213" t="s">
        <v>2717</v>
      </c>
      <c r="AI1213" t="s">
        <v>1651</v>
      </c>
      <c r="AJ1213" t="s">
        <v>2697</v>
      </c>
      <c r="AK1213">
        <v>3.48</v>
      </c>
      <c r="AL1213" t="s">
        <v>1701</v>
      </c>
      <c r="AM1213" t="s">
        <v>2698</v>
      </c>
      <c r="AN1213" t="s">
        <v>2699</v>
      </c>
      <c r="AO1213" t="s">
        <v>2700</v>
      </c>
      <c r="AP1213">
        <v>999</v>
      </c>
      <c r="AQ1213">
        <v>999</v>
      </c>
      <c r="AR1213" t="s">
        <v>2701</v>
      </c>
      <c r="AT1213" t="s">
        <v>2702</v>
      </c>
    </row>
    <row r="1214" spans="2:46" ht="15">
      <c r="B1214" t="s">
        <v>41</v>
      </c>
      <c r="C1214">
        <v>15552</v>
      </c>
      <c r="D1214">
        <v>16487</v>
      </c>
      <c r="E1214" t="s">
        <v>1235</v>
      </c>
      <c r="F1214" s="15" t="s">
        <v>2725</v>
      </c>
      <c r="G1214" s="15"/>
      <c r="H1214" s="15"/>
      <c r="I1214" t="s">
        <v>2418</v>
      </c>
      <c r="J1214" t="s">
        <v>1602</v>
      </c>
      <c r="K1214">
        <v>999</v>
      </c>
      <c r="L1214">
        <v>2016</v>
      </c>
      <c r="M1214" s="15">
        <v>25</v>
      </c>
      <c r="N1214">
        <v>999</v>
      </c>
      <c r="O1214" t="s">
        <v>1856</v>
      </c>
      <c r="R1214" s="15">
        <v>14.995450665461471</v>
      </c>
      <c r="S1214" t="s">
        <v>1625</v>
      </c>
      <c r="T1214" t="s">
        <v>2695</v>
      </c>
      <c r="U1214">
        <v>999</v>
      </c>
      <c r="V1214">
        <v>999</v>
      </c>
      <c r="W1214">
        <v>999</v>
      </c>
      <c r="X1214">
        <v>999</v>
      </c>
      <c r="Y1214">
        <v>1</v>
      </c>
      <c r="Z1214">
        <v>1203</v>
      </c>
      <c r="AA1214" t="s">
        <v>1606</v>
      </c>
      <c r="AB1214" t="s">
        <v>1627</v>
      </c>
      <c r="AC1214">
        <v>15</v>
      </c>
      <c r="AD1214">
        <v>999</v>
      </c>
      <c r="AE1214">
        <v>999</v>
      </c>
      <c r="AF1214">
        <v>999</v>
      </c>
      <c r="AG1214">
        <v>999</v>
      </c>
      <c r="AH1214" t="s">
        <v>2717</v>
      </c>
      <c r="AI1214" t="s">
        <v>1651</v>
      </c>
      <c r="AJ1214" t="s">
        <v>2697</v>
      </c>
      <c r="AK1214">
        <v>3.48</v>
      </c>
      <c r="AL1214" t="s">
        <v>1701</v>
      </c>
      <c r="AM1214" t="s">
        <v>2698</v>
      </c>
      <c r="AN1214" t="s">
        <v>2699</v>
      </c>
      <c r="AO1214" t="s">
        <v>2700</v>
      </c>
      <c r="AP1214">
        <v>999</v>
      </c>
      <c r="AQ1214">
        <v>999</v>
      </c>
      <c r="AR1214" t="s">
        <v>2701</v>
      </c>
      <c r="AT1214" t="s">
        <v>2702</v>
      </c>
    </row>
    <row r="1215" spans="2:46" ht="15">
      <c r="B1215" t="s">
        <v>41</v>
      </c>
      <c r="C1215">
        <v>15552</v>
      </c>
      <c r="D1215">
        <v>16487</v>
      </c>
      <c r="E1215" t="s">
        <v>1235</v>
      </c>
      <c r="F1215" s="15" t="s">
        <v>2726</v>
      </c>
      <c r="G1215" s="15"/>
      <c r="H1215" s="15"/>
      <c r="I1215" t="s">
        <v>2418</v>
      </c>
      <c r="J1215" t="s">
        <v>1602</v>
      </c>
      <c r="K1215">
        <v>999</v>
      </c>
      <c r="L1215">
        <v>2016</v>
      </c>
      <c r="M1215" s="15">
        <v>19</v>
      </c>
      <c r="N1215">
        <v>999</v>
      </c>
      <c r="O1215" t="s">
        <v>1856</v>
      </c>
      <c r="R1215" s="15">
        <v>20.066541220170034</v>
      </c>
      <c r="S1215" t="s">
        <v>1625</v>
      </c>
      <c r="T1215" t="s">
        <v>2695</v>
      </c>
      <c r="U1215">
        <v>999</v>
      </c>
      <c r="V1215">
        <v>999</v>
      </c>
      <c r="W1215">
        <v>999</v>
      </c>
      <c r="X1215">
        <v>999</v>
      </c>
      <c r="Y1215">
        <v>1</v>
      </c>
      <c r="Z1215">
        <v>1203</v>
      </c>
      <c r="AA1215" t="s">
        <v>1606</v>
      </c>
      <c r="AB1215" t="s">
        <v>1627</v>
      </c>
      <c r="AC1215">
        <v>15</v>
      </c>
      <c r="AD1215">
        <v>999</v>
      </c>
      <c r="AE1215">
        <v>999</v>
      </c>
      <c r="AF1215">
        <v>999</v>
      </c>
      <c r="AG1215">
        <v>999</v>
      </c>
      <c r="AH1215" t="s">
        <v>2717</v>
      </c>
      <c r="AI1215" t="s">
        <v>1651</v>
      </c>
      <c r="AJ1215" t="s">
        <v>2697</v>
      </c>
      <c r="AK1215">
        <v>3.48</v>
      </c>
      <c r="AL1215" t="s">
        <v>1701</v>
      </c>
      <c r="AM1215" t="s">
        <v>2698</v>
      </c>
      <c r="AN1215" t="s">
        <v>2699</v>
      </c>
      <c r="AO1215" t="s">
        <v>2700</v>
      </c>
      <c r="AP1215">
        <v>999</v>
      </c>
      <c r="AQ1215">
        <v>999</v>
      </c>
      <c r="AR1215" t="s">
        <v>2701</v>
      </c>
      <c r="AT1215" t="s">
        <v>2702</v>
      </c>
    </row>
    <row r="1216" spans="2:46" ht="15">
      <c r="B1216" t="s">
        <v>41</v>
      </c>
      <c r="C1216">
        <v>15552</v>
      </c>
      <c r="D1216">
        <v>16487</v>
      </c>
      <c r="E1216" t="s">
        <v>1235</v>
      </c>
      <c r="F1216" s="15" t="s">
        <v>2727</v>
      </c>
      <c r="G1216" s="15"/>
      <c r="H1216" s="15"/>
      <c r="I1216" t="s">
        <v>2418</v>
      </c>
      <c r="J1216" t="s">
        <v>1602</v>
      </c>
      <c r="K1216">
        <v>999</v>
      </c>
      <c r="L1216">
        <v>2016</v>
      </c>
      <c r="M1216" s="15">
        <v>20</v>
      </c>
      <c r="N1216">
        <v>999</v>
      </c>
      <c r="O1216" t="s">
        <v>1856</v>
      </c>
      <c r="R1216" s="15">
        <v>22.455868059756188</v>
      </c>
      <c r="S1216" t="s">
        <v>1625</v>
      </c>
      <c r="T1216" t="s">
        <v>2695</v>
      </c>
      <c r="U1216">
        <v>999</v>
      </c>
      <c r="V1216">
        <v>999</v>
      </c>
      <c r="W1216">
        <v>999</v>
      </c>
      <c r="X1216">
        <v>999</v>
      </c>
      <c r="Y1216">
        <v>1</v>
      </c>
      <c r="Z1216">
        <v>1203</v>
      </c>
      <c r="AA1216" t="s">
        <v>1606</v>
      </c>
      <c r="AB1216" t="s">
        <v>1627</v>
      </c>
      <c r="AC1216">
        <v>15</v>
      </c>
      <c r="AD1216">
        <v>999</v>
      </c>
      <c r="AE1216">
        <v>999</v>
      </c>
      <c r="AF1216">
        <v>999</v>
      </c>
      <c r="AG1216">
        <v>999</v>
      </c>
      <c r="AH1216" t="s">
        <v>2717</v>
      </c>
      <c r="AI1216" t="s">
        <v>1651</v>
      </c>
      <c r="AJ1216" t="s">
        <v>2697</v>
      </c>
      <c r="AK1216">
        <v>3.48</v>
      </c>
      <c r="AL1216" t="s">
        <v>1701</v>
      </c>
      <c r="AM1216" t="s">
        <v>2698</v>
      </c>
      <c r="AN1216" t="s">
        <v>2699</v>
      </c>
      <c r="AO1216" t="s">
        <v>2700</v>
      </c>
      <c r="AP1216">
        <v>999</v>
      </c>
      <c r="AQ1216">
        <v>999</v>
      </c>
      <c r="AR1216" t="s">
        <v>2701</v>
      </c>
      <c r="AT1216" t="s">
        <v>2702</v>
      </c>
    </row>
    <row r="1217" spans="2:46" ht="15">
      <c r="B1217" t="s">
        <v>41</v>
      </c>
      <c r="C1217">
        <v>15552</v>
      </c>
      <c r="D1217">
        <v>16487</v>
      </c>
      <c r="E1217" t="s">
        <v>1235</v>
      </c>
      <c r="F1217" s="15" t="s">
        <v>2728</v>
      </c>
      <c r="G1217" s="15"/>
      <c r="H1217" s="15"/>
      <c r="I1217" t="s">
        <v>2418</v>
      </c>
      <c r="J1217" t="s">
        <v>1602</v>
      </c>
      <c r="K1217">
        <v>999</v>
      </c>
      <c r="L1217">
        <v>2016</v>
      </c>
      <c r="M1217" s="15">
        <v>20</v>
      </c>
      <c r="N1217">
        <v>999</v>
      </c>
      <c r="O1217" t="s">
        <v>1856</v>
      </c>
      <c r="R1217" s="15">
        <v>25.585795374797378</v>
      </c>
      <c r="S1217" t="s">
        <v>1625</v>
      </c>
      <c r="T1217" t="s">
        <v>2695</v>
      </c>
      <c r="U1217">
        <v>999</v>
      </c>
      <c r="V1217">
        <v>999</v>
      </c>
      <c r="W1217">
        <v>999</v>
      </c>
      <c r="X1217">
        <v>999</v>
      </c>
      <c r="Y1217">
        <v>1</v>
      </c>
      <c r="Z1217">
        <v>1203</v>
      </c>
      <c r="AA1217" t="s">
        <v>1606</v>
      </c>
      <c r="AB1217" t="s">
        <v>1627</v>
      </c>
      <c r="AC1217">
        <v>15</v>
      </c>
      <c r="AD1217">
        <v>999</v>
      </c>
      <c r="AE1217">
        <v>999</v>
      </c>
      <c r="AF1217">
        <v>999</v>
      </c>
      <c r="AG1217">
        <v>999</v>
      </c>
      <c r="AH1217" t="s">
        <v>2717</v>
      </c>
      <c r="AI1217" t="s">
        <v>1651</v>
      </c>
      <c r="AJ1217" t="s">
        <v>2697</v>
      </c>
      <c r="AK1217">
        <v>3.48</v>
      </c>
      <c r="AL1217" t="s">
        <v>1701</v>
      </c>
      <c r="AM1217" t="s">
        <v>2698</v>
      </c>
      <c r="AN1217" t="s">
        <v>2699</v>
      </c>
      <c r="AO1217" t="s">
        <v>2700</v>
      </c>
      <c r="AP1217">
        <v>999</v>
      </c>
      <c r="AQ1217">
        <v>999</v>
      </c>
      <c r="AR1217" t="s">
        <v>2701</v>
      </c>
      <c r="AT1217" t="s">
        <v>2702</v>
      </c>
    </row>
    <row r="1218" spans="2:46" ht="15">
      <c r="B1218" t="s">
        <v>41</v>
      </c>
      <c r="C1218">
        <v>15552</v>
      </c>
      <c r="D1218">
        <v>16487</v>
      </c>
      <c r="E1218" t="s">
        <v>1235</v>
      </c>
      <c r="F1218" s="15" t="s">
        <v>2729</v>
      </c>
      <c r="G1218" s="15"/>
      <c r="H1218" s="15"/>
      <c r="I1218" t="s">
        <v>2418</v>
      </c>
      <c r="J1218" t="s">
        <v>1602</v>
      </c>
      <c r="K1218">
        <v>999</v>
      </c>
      <c r="L1218">
        <v>2016</v>
      </c>
      <c r="M1218" s="15">
        <v>25</v>
      </c>
      <c r="N1218">
        <v>999</v>
      </c>
      <c r="O1218" t="s">
        <v>1856</v>
      </c>
      <c r="R1218" s="15">
        <v>14.781252568115018</v>
      </c>
      <c r="S1218" t="s">
        <v>1625</v>
      </c>
      <c r="T1218" t="s">
        <v>2695</v>
      </c>
      <c r="U1218">
        <v>999</v>
      </c>
      <c r="V1218">
        <v>999</v>
      </c>
      <c r="W1218">
        <v>999</v>
      </c>
      <c r="X1218">
        <v>999</v>
      </c>
      <c r="Y1218">
        <v>1</v>
      </c>
      <c r="Z1218">
        <v>1203</v>
      </c>
      <c r="AA1218" t="s">
        <v>1606</v>
      </c>
      <c r="AB1218" t="s">
        <v>1627</v>
      </c>
      <c r="AC1218">
        <v>15</v>
      </c>
      <c r="AD1218">
        <v>999</v>
      </c>
      <c r="AE1218">
        <v>999</v>
      </c>
      <c r="AF1218">
        <v>999</v>
      </c>
      <c r="AG1218">
        <v>999</v>
      </c>
      <c r="AH1218" t="s">
        <v>2717</v>
      </c>
      <c r="AI1218" t="s">
        <v>1651</v>
      </c>
      <c r="AJ1218" t="s">
        <v>2697</v>
      </c>
      <c r="AK1218">
        <v>3.48</v>
      </c>
      <c r="AL1218" t="s">
        <v>1701</v>
      </c>
      <c r="AM1218" t="s">
        <v>2698</v>
      </c>
      <c r="AN1218" t="s">
        <v>2699</v>
      </c>
      <c r="AO1218" t="s">
        <v>2700</v>
      </c>
      <c r="AP1218">
        <v>999</v>
      </c>
      <c r="AQ1218">
        <v>999</v>
      </c>
      <c r="AR1218" t="s">
        <v>2701</v>
      </c>
      <c r="AT1218" t="s">
        <v>2702</v>
      </c>
    </row>
    <row r="1219" spans="2:46" ht="15">
      <c r="B1219" t="s">
        <v>41</v>
      </c>
      <c r="C1219">
        <v>15552</v>
      </c>
      <c r="D1219">
        <v>16487</v>
      </c>
      <c r="E1219" t="s">
        <v>1235</v>
      </c>
      <c r="F1219" s="15" t="s">
        <v>2730</v>
      </c>
      <c r="G1219" s="15"/>
      <c r="H1219" s="15"/>
      <c r="I1219" t="s">
        <v>2418</v>
      </c>
      <c r="J1219" t="s">
        <v>1602</v>
      </c>
      <c r="K1219">
        <v>999</v>
      </c>
      <c r="L1219">
        <v>2016</v>
      </c>
      <c r="M1219" s="15">
        <v>20</v>
      </c>
      <c r="N1219">
        <v>999</v>
      </c>
      <c r="O1219" t="s">
        <v>1856</v>
      </c>
      <c r="R1219" s="15">
        <v>15.174469547211954</v>
      </c>
      <c r="S1219" t="s">
        <v>1625</v>
      </c>
      <c r="T1219" t="s">
        <v>2695</v>
      </c>
      <c r="U1219">
        <v>999</v>
      </c>
      <c r="V1219">
        <v>999</v>
      </c>
      <c r="W1219">
        <v>999</v>
      </c>
      <c r="X1219">
        <v>999</v>
      </c>
      <c r="Y1219">
        <v>1</v>
      </c>
      <c r="Z1219">
        <v>1203</v>
      </c>
      <c r="AA1219" t="s">
        <v>1606</v>
      </c>
      <c r="AB1219" t="s">
        <v>1627</v>
      </c>
      <c r="AC1219">
        <v>15</v>
      </c>
      <c r="AD1219">
        <v>999</v>
      </c>
      <c r="AE1219">
        <v>999</v>
      </c>
      <c r="AF1219">
        <v>999</v>
      </c>
      <c r="AG1219">
        <v>999</v>
      </c>
      <c r="AH1219" t="s">
        <v>2717</v>
      </c>
      <c r="AI1219" t="s">
        <v>1651</v>
      </c>
      <c r="AJ1219" t="s">
        <v>2697</v>
      </c>
      <c r="AK1219">
        <v>3.48</v>
      </c>
      <c r="AL1219" t="s">
        <v>1701</v>
      </c>
      <c r="AM1219" t="s">
        <v>2698</v>
      </c>
      <c r="AN1219" t="s">
        <v>2699</v>
      </c>
      <c r="AO1219" t="s">
        <v>2700</v>
      </c>
      <c r="AP1219">
        <v>999</v>
      </c>
      <c r="AQ1219">
        <v>999</v>
      </c>
      <c r="AR1219" t="s">
        <v>2701</v>
      </c>
      <c r="AT1219" t="s">
        <v>2702</v>
      </c>
    </row>
    <row r="1220" spans="2:46" ht="15">
      <c r="B1220" t="s">
        <v>41</v>
      </c>
      <c r="C1220">
        <v>15552</v>
      </c>
      <c r="D1220">
        <v>16487</v>
      </c>
      <c r="E1220" t="s">
        <v>1235</v>
      </c>
      <c r="F1220" s="15" t="s">
        <v>2731</v>
      </c>
      <c r="G1220" s="15"/>
      <c r="H1220" s="15"/>
      <c r="I1220" t="s">
        <v>2418</v>
      </c>
      <c r="J1220" t="s">
        <v>1602</v>
      </c>
      <c r="K1220">
        <v>999</v>
      </c>
      <c r="L1220">
        <v>2016</v>
      </c>
      <c r="M1220" s="15">
        <v>40</v>
      </c>
      <c r="N1220">
        <v>999</v>
      </c>
      <c r="O1220" t="s">
        <v>1856</v>
      </c>
      <c r="R1220" s="15">
        <v>7.7361430608658015</v>
      </c>
      <c r="S1220" t="s">
        <v>1625</v>
      </c>
      <c r="T1220" t="s">
        <v>2695</v>
      </c>
      <c r="U1220">
        <v>999</v>
      </c>
      <c r="V1220">
        <v>999</v>
      </c>
      <c r="W1220">
        <v>999</v>
      </c>
      <c r="X1220">
        <v>999</v>
      </c>
      <c r="Y1220">
        <v>1</v>
      </c>
      <c r="Z1220">
        <v>1203</v>
      </c>
      <c r="AA1220" t="s">
        <v>1606</v>
      </c>
      <c r="AB1220" t="s">
        <v>1627</v>
      </c>
      <c r="AC1220">
        <v>15</v>
      </c>
      <c r="AD1220">
        <v>999</v>
      </c>
      <c r="AE1220">
        <v>999</v>
      </c>
      <c r="AF1220">
        <v>999</v>
      </c>
      <c r="AG1220">
        <v>999</v>
      </c>
      <c r="AH1220" t="s">
        <v>2732</v>
      </c>
      <c r="AI1220" t="s">
        <v>1651</v>
      </c>
      <c r="AJ1220" t="s">
        <v>2697</v>
      </c>
      <c r="AK1220">
        <v>3.48</v>
      </c>
      <c r="AL1220" t="s">
        <v>1701</v>
      </c>
      <c r="AM1220" t="s">
        <v>2698</v>
      </c>
      <c r="AN1220" t="s">
        <v>2699</v>
      </c>
      <c r="AO1220" t="s">
        <v>2700</v>
      </c>
      <c r="AP1220">
        <v>999</v>
      </c>
      <c r="AQ1220">
        <v>999</v>
      </c>
      <c r="AR1220" t="s">
        <v>2701</v>
      </c>
      <c r="AT1220" t="s">
        <v>2702</v>
      </c>
    </row>
    <row r="1221" spans="2:46" ht="15">
      <c r="B1221" t="s">
        <v>41</v>
      </c>
      <c r="C1221">
        <v>15552</v>
      </c>
      <c r="D1221">
        <v>16487</v>
      </c>
      <c r="E1221" t="s">
        <v>1235</v>
      </c>
      <c r="F1221" s="15" t="s">
        <v>2733</v>
      </c>
      <c r="G1221" s="15"/>
      <c r="H1221" s="15"/>
      <c r="I1221" t="s">
        <v>2418</v>
      </c>
      <c r="J1221" t="s">
        <v>1602</v>
      </c>
      <c r="K1221">
        <v>999</v>
      </c>
      <c r="L1221">
        <v>2016</v>
      </c>
      <c r="M1221" s="15">
        <v>32</v>
      </c>
      <c r="N1221">
        <v>999</v>
      </c>
      <c r="O1221" t="s">
        <v>1856</v>
      </c>
      <c r="R1221" s="15">
        <v>24.982957492980216</v>
      </c>
      <c r="S1221" t="s">
        <v>1625</v>
      </c>
      <c r="T1221" t="s">
        <v>2695</v>
      </c>
      <c r="U1221">
        <v>999</v>
      </c>
      <c r="V1221">
        <v>999</v>
      </c>
      <c r="W1221">
        <v>999</v>
      </c>
      <c r="X1221">
        <v>999</v>
      </c>
      <c r="Y1221">
        <v>1</v>
      </c>
      <c r="Z1221">
        <v>1203</v>
      </c>
      <c r="AA1221" t="s">
        <v>1606</v>
      </c>
      <c r="AB1221" t="s">
        <v>1627</v>
      </c>
      <c r="AC1221">
        <v>15</v>
      </c>
      <c r="AD1221">
        <v>999</v>
      </c>
      <c r="AE1221">
        <v>999</v>
      </c>
      <c r="AF1221">
        <v>999</v>
      </c>
      <c r="AG1221">
        <v>999</v>
      </c>
      <c r="AH1221" t="s">
        <v>2732</v>
      </c>
      <c r="AI1221" t="s">
        <v>1651</v>
      </c>
      <c r="AJ1221" t="s">
        <v>2697</v>
      </c>
      <c r="AK1221">
        <v>3.48</v>
      </c>
      <c r="AL1221" t="s">
        <v>1701</v>
      </c>
      <c r="AM1221" t="s">
        <v>2698</v>
      </c>
      <c r="AN1221" t="s">
        <v>2699</v>
      </c>
      <c r="AO1221" t="s">
        <v>2700</v>
      </c>
      <c r="AP1221">
        <v>999</v>
      </c>
      <c r="AQ1221">
        <v>999</v>
      </c>
      <c r="AR1221" t="s">
        <v>2701</v>
      </c>
      <c r="AT1221" t="s">
        <v>2702</v>
      </c>
    </row>
    <row r="1222" spans="2:46" ht="15">
      <c r="B1222" t="s">
        <v>41</v>
      </c>
      <c r="C1222">
        <v>15552</v>
      </c>
      <c r="D1222">
        <v>16487</v>
      </c>
      <c r="E1222" t="s">
        <v>1235</v>
      </c>
      <c r="F1222" s="15" t="s">
        <v>2734</v>
      </c>
      <c r="G1222" s="15"/>
      <c r="H1222" s="15"/>
      <c r="I1222" t="s">
        <v>2418</v>
      </c>
      <c r="J1222" t="s">
        <v>1602</v>
      </c>
      <c r="K1222">
        <v>999</v>
      </c>
      <c r="L1222">
        <v>2016</v>
      </c>
      <c r="M1222" s="15">
        <v>32</v>
      </c>
      <c r="N1222">
        <v>999</v>
      </c>
      <c r="O1222" t="s">
        <v>1856</v>
      </c>
      <c r="R1222" s="15">
        <v>14.676680847052085</v>
      </c>
      <c r="S1222" t="s">
        <v>1625</v>
      </c>
      <c r="T1222" t="s">
        <v>2695</v>
      </c>
      <c r="U1222">
        <v>999</v>
      </c>
      <c r="V1222">
        <v>999</v>
      </c>
      <c r="W1222">
        <v>999</v>
      </c>
      <c r="X1222">
        <v>999</v>
      </c>
      <c r="Y1222">
        <v>1</v>
      </c>
      <c r="Z1222">
        <v>1203</v>
      </c>
      <c r="AA1222" t="s">
        <v>1606</v>
      </c>
      <c r="AB1222" t="s">
        <v>1627</v>
      </c>
      <c r="AC1222">
        <v>15</v>
      </c>
      <c r="AD1222">
        <v>999</v>
      </c>
      <c r="AE1222">
        <v>999</v>
      </c>
      <c r="AF1222">
        <v>999</v>
      </c>
      <c r="AG1222">
        <v>999</v>
      </c>
      <c r="AH1222" t="s">
        <v>2732</v>
      </c>
      <c r="AI1222" t="s">
        <v>1651</v>
      </c>
      <c r="AJ1222" t="s">
        <v>2697</v>
      </c>
      <c r="AK1222">
        <v>3.48</v>
      </c>
      <c r="AL1222" t="s">
        <v>1701</v>
      </c>
      <c r="AM1222" t="s">
        <v>2698</v>
      </c>
      <c r="AN1222" t="s">
        <v>2699</v>
      </c>
      <c r="AO1222" t="s">
        <v>2700</v>
      </c>
      <c r="AP1222">
        <v>999</v>
      </c>
      <c r="AQ1222">
        <v>999</v>
      </c>
      <c r="AR1222" t="s">
        <v>2701</v>
      </c>
      <c r="AT1222" t="s">
        <v>2702</v>
      </c>
    </row>
    <row r="1223" spans="2:46" ht="15">
      <c r="B1223" t="s">
        <v>41</v>
      </c>
      <c r="C1223">
        <v>15552</v>
      </c>
      <c r="D1223">
        <v>16487</v>
      </c>
      <c r="E1223" t="s">
        <v>1235</v>
      </c>
      <c r="F1223" s="15" t="s">
        <v>2735</v>
      </c>
      <c r="G1223" s="15"/>
      <c r="H1223" s="15"/>
      <c r="I1223" t="s">
        <v>2418</v>
      </c>
      <c r="J1223" t="s">
        <v>1602</v>
      </c>
      <c r="K1223">
        <v>999</v>
      </c>
      <c r="L1223">
        <v>2016</v>
      </c>
      <c r="M1223" s="15">
        <v>35</v>
      </c>
      <c r="N1223">
        <v>999</v>
      </c>
      <c r="O1223" t="s">
        <v>1856</v>
      </c>
      <c r="R1223" s="15">
        <v>15.169290794578883</v>
      </c>
      <c r="S1223" t="s">
        <v>1625</v>
      </c>
      <c r="T1223" t="s">
        <v>2695</v>
      </c>
      <c r="U1223">
        <v>999</v>
      </c>
      <c r="V1223">
        <v>999</v>
      </c>
      <c r="W1223">
        <v>999</v>
      </c>
      <c r="X1223">
        <v>999</v>
      </c>
      <c r="Y1223">
        <v>1</v>
      </c>
      <c r="Z1223">
        <v>1203</v>
      </c>
      <c r="AA1223" t="s">
        <v>1606</v>
      </c>
      <c r="AB1223" t="s">
        <v>1627</v>
      </c>
      <c r="AC1223">
        <v>15</v>
      </c>
      <c r="AD1223">
        <v>999</v>
      </c>
      <c r="AE1223">
        <v>999</v>
      </c>
      <c r="AF1223">
        <v>999</v>
      </c>
      <c r="AG1223">
        <v>999</v>
      </c>
      <c r="AH1223" t="s">
        <v>2732</v>
      </c>
      <c r="AI1223" t="s">
        <v>1651</v>
      </c>
      <c r="AJ1223" t="s">
        <v>2697</v>
      </c>
      <c r="AK1223">
        <v>3.48</v>
      </c>
      <c r="AL1223" t="s">
        <v>1701</v>
      </c>
      <c r="AM1223" t="s">
        <v>2698</v>
      </c>
      <c r="AN1223" t="s">
        <v>2699</v>
      </c>
      <c r="AO1223" t="s">
        <v>2700</v>
      </c>
      <c r="AP1223">
        <v>999</v>
      </c>
      <c r="AQ1223">
        <v>999</v>
      </c>
      <c r="AR1223" t="s">
        <v>2701</v>
      </c>
      <c r="AT1223" t="s">
        <v>2702</v>
      </c>
    </row>
    <row r="1224" spans="2:46" ht="15">
      <c r="B1224" t="s">
        <v>41</v>
      </c>
      <c r="C1224">
        <v>15552</v>
      </c>
      <c r="D1224">
        <v>16487</v>
      </c>
      <c r="E1224" t="s">
        <v>1235</v>
      </c>
      <c r="F1224" s="15" t="s">
        <v>2736</v>
      </c>
      <c r="G1224" s="15"/>
      <c r="H1224" s="15"/>
      <c r="I1224" t="s">
        <v>2418</v>
      </c>
      <c r="J1224" t="s">
        <v>1602</v>
      </c>
      <c r="K1224">
        <v>999</v>
      </c>
      <c r="L1224">
        <v>2016</v>
      </c>
      <c r="M1224" s="15">
        <v>40</v>
      </c>
      <c r="N1224">
        <v>999</v>
      </c>
      <c r="O1224" t="s">
        <v>1856</v>
      </c>
      <c r="R1224" s="15">
        <v>20.066727328977745</v>
      </c>
      <c r="S1224" t="s">
        <v>1625</v>
      </c>
      <c r="T1224" t="s">
        <v>2695</v>
      </c>
      <c r="U1224">
        <v>999</v>
      </c>
      <c r="V1224">
        <v>999</v>
      </c>
      <c r="W1224">
        <v>999</v>
      </c>
      <c r="X1224">
        <v>999</v>
      </c>
      <c r="Y1224">
        <v>1</v>
      </c>
      <c r="Z1224">
        <v>1203</v>
      </c>
      <c r="AA1224" t="s">
        <v>1606</v>
      </c>
      <c r="AB1224" t="s">
        <v>1627</v>
      </c>
      <c r="AC1224">
        <v>15</v>
      </c>
      <c r="AD1224">
        <v>999</v>
      </c>
      <c r="AE1224">
        <v>999</v>
      </c>
      <c r="AF1224">
        <v>999</v>
      </c>
      <c r="AG1224">
        <v>999</v>
      </c>
      <c r="AH1224" t="s">
        <v>2732</v>
      </c>
      <c r="AI1224" t="s">
        <v>1651</v>
      </c>
      <c r="AJ1224" t="s">
        <v>2697</v>
      </c>
      <c r="AK1224">
        <v>3.48</v>
      </c>
      <c r="AL1224" t="s">
        <v>1701</v>
      </c>
      <c r="AM1224" t="s">
        <v>2698</v>
      </c>
      <c r="AN1224" t="s">
        <v>2699</v>
      </c>
      <c r="AO1224" t="s">
        <v>2700</v>
      </c>
      <c r="AP1224">
        <v>999</v>
      </c>
      <c r="AQ1224">
        <v>999</v>
      </c>
      <c r="AR1224" t="s">
        <v>2701</v>
      </c>
      <c r="AT1224" t="s">
        <v>2702</v>
      </c>
    </row>
    <row r="1225" spans="2:46" ht="15">
      <c r="B1225" t="s">
        <v>41</v>
      </c>
      <c r="C1225">
        <v>15552</v>
      </c>
      <c r="D1225">
        <v>16487</v>
      </c>
      <c r="E1225" t="s">
        <v>1235</v>
      </c>
      <c r="F1225" s="15" t="s">
        <v>2737</v>
      </c>
      <c r="G1225" s="15"/>
      <c r="H1225" s="15"/>
      <c r="I1225" t="s">
        <v>2418</v>
      </c>
      <c r="J1225" t="s">
        <v>1602</v>
      </c>
      <c r="K1225">
        <v>999</v>
      </c>
      <c r="L1225">
        <v>2016</v>
      </c>
      <c r="M1225" s="15">
        <v>35</v>
      </c>
      <c r="N1225">
        <v>999</v>
      </c>
      <c r="O1225" t="s">
        <v>1856</v>
      </c>
      <c r="R1225" s="15">
        <v>18.734403901798853</v>
      </c>
      <c r="S1225" t="s">
        <v>1625</v>
      </c>
      <c r="T1225" t="s">
        <v>2695</v>
      </c>
      <c r="U1225">
        <v>999</v>
      </c>
      <c r="V1225">
        <v>999</v>
      </c>
      <c r="W1225">
        <v>999</v>
      </c>
      <c r="X1225">
        <v>999</v>
      </c>
      <c r="Y1225">
        <v>1</v>
      </c>
      <c r="Z1225">
        <v>1203</v>
      </c>
      <c r="AA1225" t="s">
        <v>1606</v>
      </c>
      <c r="AB1225" t="s">
        <v>1627</v>
      </c>
      <c r="AC1225">
        <v>15</v>
      </c>
      <c r="AD1225">
        <v>999</v>
      </c>
      <c r="AE1225">
        <v>999</v>
      </c>
      <c r="AF1225">
        <v>999</v>
      </c>
      <c r="AG1225">
        <v>999</v>
      </c>
      <c r="AH1225" t="s">
        <v>2732</v>
      </c>
      <c r="AI1225" t="s">
        <v>1651</v>
      </c>
      <c r="AJ1225" t="s">
        <v>2697</v>
      </c>
      <c r="AK1225">
        <v>3.48</v>
      </c>
      <c r="AL1225" t="s">
        <v>1701</v>
      </c>
      <c r="AM1225" t="s">
        <v>2698</v>
      </c>
      <c r="AN1225" t="s">
        <v>2699</v>
      </c>
      <c r="AO1225" t="s">
        <v>2700</v>
      </c>
      <c r="AP1225">
        <v>999</v>
      </c>
      <c r="AQ1225">
        <v>999</v>
      </c>
      <c r="AR1225" t="s">
        <v>2701</v>
      </c>
      <c r="AT1225" t="s">
        <v>2702</v>
      </c>
    </row>
    <row r="1226" spans="2:46" ht="15">
      <c r="B1226" t="s">
        <v>41</v>
      </c>
      <c r="C1226">
        <v>15552</v>
      </c>
      <c r="D1226">
        <v>16487</v>
      </c>
      <c r="E1226" t="s">
        <v>1235</v>
      </c>
      <c r="F1226" s="15" t="s">
        <v>2738</v>
      </c>
      <c r="G1226" s="15"/>
      <c r="H1226" s="15"/>
      <c r="I1226" t="s">
        <v>2418</v>
      </c>
      <c r="J1226" t="s">
        <v>1602</v>
      </c>
      <c r="K1226">
        <v>999</v>
      </c>
      <c r="L1226">
        <v>2016</v>
      </c>
      <c r="M1226" s="15">
        <v>35</v>
      </c>
      <c r="N1226">
        <v>999</v>
      </c>
      <c r="O1226" t="s">
        <v>1856</v>
      </c>
      <c r="R1226" s="15">
        <v>22.488527174316495</v>
      </c>
      <c r="S1226" t="s">
        <v>1625</v>
      </c>
      <c r="T1226" t="s">
        <v>2695</v>
      </c>
      <c r="U1226">
        <v>999</v>
      </c>
      <c r="V1226">
        <v>999</v>
      </c>
      <c r="W1226">
        <v>999</v>
      </c>
      <c r="X1226">
        <v>999</v>
      </c>
      <c r="Y1226">
        <v>1</v>
      </c>
      <c r="Z1226">
        <v>1203</v>
      </c>
      <c r="AA1226" t="s">
        <v>1606</v>
      </c>
      <c r="AB1226" t="s">
        <v>1627</v>
      </c>
      <c r="AC1226">
        <v>15</v>
      </c>
      <c r="AD1226">
        <v>999</v>
      </c>
      <c r="AE1226">
        <v>999</v>
      </c>
      <c r="AF1226">
        <v>999</v>
      </c>
      <c r="AG1226">
        <v>999</v>
      </c>
      <c r="AH1226" t="s">
        <v>2732</v>
      </c>
      <c r="AI1226" t="s">
        <v>1651</v>
      </c>
      <c r="AJ1226" t="s">
        <v>2697</v>
      </c>
      <c r="AK1226">
        <v>3.48</v>
      </c>
      <c r="AL1226" t="s">
        <v>1701</v>
      </c>
      <c r="AM1226" t="s">
        <v>2698</v>
      </c>
      <c r="AN1226" t="s">
        <v>2699</v>
      </c>
      <c r="AO1226" t="s">
        <v>2700</v>
      </c>
      <c r="AP1226">
        <v>999</v>
      </c>
      <c r="AQ1226">
        <v>999</v>
      </c>
      <c r="AR1226" t="s">
        <v>2701</v>
      </c>
      <c r="AT1226" t="s">
        <v>2702</v>
      </c>
    </row>
    <row r="1227" spans="2:46" ht="15">
      <c r="B1227" t="s">
        <v>41</v>
      </c>
      <c r="C1227">
        <v>15552</v>
      </c>
      <c r="D1227">
        <v>16487</v>
      </c>
      <c r="E1227" t="s">
        <v>1235</v>
      </c>
      <c r="F1227" s="15" t="s">
        <v>2739</v>
      </c>
      <c r="G1227" s="15"/>
      <c r="H1227" s="15"/>
      <c r="I1227" t="s">
        <v>2418</v>
      </c>
      <c r="J1227" t="s">
        <v>1602</v>
      </c>
      <c r="K1227">
        <v>999</v>
      </c>
      <c r="L1227">
        <v>2016</v>
      </c>
      <c r="M1227" s="15">
        <v>42</v>
      </c>
      <c r="N1227">
        <v>999</v>
      </c>
      <c r="O1227" t="s">
        <v>1856</v>
      </c>
      <c r="R1227" s="15">
        <v>8.7333771605169801</v>
      </c>
      <c r="S1227" t="s">
        <v>1625</v>
      </c>
      <c r="T1227" t="s">
        <v>2695</v>
      </c>
      <c r="U1227">
        <v>999</v>
      </c>
      <c r="V1227">
        <v>999</v>
      </c>
      <c r="W1227">
        <v>999</v>
      </c>
      <c r="X1227">
        <v>999</v>
      </c>
      <c r="Y1227">
        <v>1</v>
      </c>
      <c r="Z1227">
        <v>1203</v>
      </c>
      <c r="AA1227" t="s">
        <v>1606</v>
      </c>
      <c r="AB1227" t="s">
        <v>1627</v>
      </c>
      <c r="AC1227">
        <v>15</v>
      </c>
      <c r="AD1227">
        <v>999</v>
      </c>
      <c r="AE1227">
        <v>999</v>
      </c>
      <c r="AF1227">
        <v>999</v>
      </c>
      <c r="AG1227">
        <v>999</v>
      </c>
      <c r="AH1227" t="s">
        <v>2732</v>
      </c>
      <c r="AI1227" t="s">
        <v>1651</v>
      </c>
      <c r="AJ1227" t="s">
        <v>2697</v>
      </c>
      <c r="AK1227">
        <v>3.48</v>
      </c>
      <c r="AL1227" t="s">
        <v>1701</v>
      </c>
      <c r="AM1227" t="s">
        <v>2698</v>
      </c>
      <c r="AN1227" t="s">
        <v>2699</v>
      </c>
      <c r="AO1227" t="s">
        <v>2700</v>
      </c>
      <c r="AP1227">
        <v>999</v>
      </c>
      <c r="AQ1227">
        <v>999</v>
      </c>
      <c r="AR1227" t="s">
        <v>2701</v>
      </c>
      <c r="AT1227" t="s">
        <v>2702</v>
      </c>
    </row>
    <row r="1228" spans="2:46" ht="15">
      <c r="B1228" t="s">
        <v>41</v>
      </c>
      <c r="C1228">
        <v>15552</v>
      </c>
      <c r="D1228">
        <v>16487</v>
      </c>
      <c r="E1228" t="s">
        <v>1235</v>
      </c>
      <c r="F1228" s="15" t="s">
        <v>2740</v>
      </c>
      <c r="G1228" s="15"/>
      <c r="H1228" s="15"/>
      <c r="I1228" t="s">
        <v>2418</v>
      </c>
      <c r="J1228" t="s">
        <v>1602</v>
      </c>
      <c r="K1228">
        <v>999</v>
      </c>
      <c r="L1228">
        <v>2016</v>
      </c>
      <c r="M1228" s="15">
        <v>35</v>
      </c>
      <c r="N1228">
        <v>999</v>
      </c>
      <c r="O1228" t="s">
        <v>1856</v>
      </c>
      <c r="R1228" s="15">
        <v>21.771812468186457</v>
      </c>
      <c r="S1228" t="s">
        <v>1625</v>
      </c>
      <c r="T1228" t="s">
        <v>2695</v>
      </c>
      <c r="U1228">
        <v>999</v>
      </c>
      <c r="V1228">
        <v>999</v>
      </c>
      <c r="W1228">
        <v>999</v>
      </c>
      <c r="X1228">
        <v>999</v>
      </c>
      <c r="Y1228">
        <v>1</v>
      </c>
      <c r="Z1228">
        <v>1203</v>
      </c>
      <c r="AA1228" t="s">
        <v>1606</v>
      </c>
      <c r="AB1228" t="s">
        <v>1627</v>
      </c>
      <c r="AC1228">
        <v>15</v>
      </c>
      <c r="AD1228">
        <v>999</v>
      </c>
      <c r="AE1228">
        <v>999</v>
      </c>
      <c r="AF1228">
        <v>999</v>
      </c>
      <c r="AG1228">
        <v>999</v>
      </c>
      <c r="AH1228" t="s">
        <v>2732</v>
      </c>
      <c r="AI1228" t="s">
        <v>1651</v>
      </c>
      <c r="AJ1228" t="s">
        <v>2697</v>
      </c>
      <c r="AK1228">
        <v>3.48</v>
      </c>
      <c r="AL1228" t="s">
        <v>1701</v>
      </c>
      <c r="AM1228" t="s">
        <v>2698</v>
      </c>
      <c r="AN1228" t="s">
        <v>2699</v>
      </c>
      <c r="AO1228" t="s">
        <v>2700</v>
      </c>
      <c r="AP1228">
        <v>999</v>
      </c>
      <c r="AQ1228">
        <v>999</v>
      </c>
      <c r="AR1228" t="s">
        <v>2701</v>
      </c>
      <c r="AT1228" t="s">
        <v>2702</v>
      </c>
    </row>
    <row r="1229" spans="2:46" ht="15">
      <c r="B1229" t="s">
        <v>41</v>
      </c>
      <c r="C1229">
        <v>15552</v>
      </c>
      <c r="D1229">
        <v>16487</v>
      </c>
      <c r="E1229" t="s">
        <v>1235</v>
      </c>
      <c r="F1229" s="15" t="s">
        <v>2741</v>
      </c>
      <c r="G1229" s="15"/>
      <c r="H1229" s="15"/>
      <c r="I1229" t="s">
        <v>2418</v>
      </c>
      <c r="J1229" t="s">
        <v>1602</v>
      </c>
      <c r="K1229">
        <v>999</v>
      </c>
      <c r="L1229">
        <v>2016</v>
      </c>
      <c r="M1229" s="15">
        <v>45</v>
      </c>
      <c r="N1229">
        <v>999</v>
      </c>
      <c r="O1229" t="s">
        <v>1856</v>
      </c>
      <c r="R1229" s="15">
        <v>25.809193799766327</v>
      </c>
      <c r="S1229" t="s">
        <v>1625</v>
      </c>
      <c r="T1229" t="s">
        <v>2695</v>
      </c>
      <c r="U1229">
        <v>999</v>
      </c>
      <c r="V1229">
        <v>999</v>
      </c>
      <c r="W1229">
        <v>999</v>
      </c>
      <c r="X1229">
        <v>999</v>
      </c>
      <c r="Y1229">
        <v>1</v>
      </c>
      <c r="Z1229">
        <v>1203</v>
      </c>
      <c r="AA1229" t="s">
        <v>1606</v>
      </c>
      <c r="AB1229" t="s">
        <v>1627</v>
      </c>
      <c r="AC1229">
        <v>15</v>
      </c>
      <c r="AD1229">
        <v>999</v>
      </c>
      <c r="AE1229">
        <v>999</v>
      </c>
      <c r="AF1229">
        <v>999</v>
      </c>
      <c r="AG1229">
        <v>999</v>
      </c>
      <c r="AH1229" t="s">
        <v>2732</v>
      </c>
      <c r="AI1229" t="s">
        <v>1651</v>
      </c>
      <c r="AJ1229" t="s">
        <v>2697</v>
      </c>
      <c r="AK1229">
        <v>3.48</v>
      </c>
      <c r="AL1229" t="s">
        <v>1701</v>
      </c>
      <c r="AM1229" t="s">
        <v>2698</v>
      </c>
      <c r="AN1229" t="s">
        <v>2699</v>
      </c>
      <c r="AO1229" t="s">
        <v>2700</v>
      </c>
      <c r="AP1229">
        <v>999</v>
      </c>
      <c r="AQ1229">
        <v>999</v>
      </c>
      <c r="AR1229" t="s">
        <v>2701</v>
      </c>
      <c r="AT1229" t="s">
        <v>2702</v>
      </c>
    </row>
    <row r="1230" spans="2:46" ht="15">
      <c r="B1230" t="s">
        <v>41</v>
      </c>
      <c r="C1230">
        <v>15552</v>
      </c>
      <c r="D1230">
        <v>16487</v>
      </c>
      <c r="E1230" t="s">
        <v>1235</v>
      </c>
      <c r="F1230" s="15" t="s">
        <v>2742</v>
      </c>
      <c r="G1230" s="15"/>
      <c r="H1230" s="15"/>
      <c r="I1230" t="s">
        <v>2418</v>
      </c>
      <c r="J1230" t="s">
        <v>1602</v>
      </c>
      <c r="K1230">
        <v>999</v>
      </c>
      <c r="L1230">
        <v>2016</v>
      </c>
      <c r="M1230" s="15">
        <v>32</v>
      </c>
      <c r="N1230">
        <v>999</v>
      </c>
      <c r="O1230" t="s">
        <v>1856</v>
      </c>
      <c r="R1230" s="15">
        <v>22.695863406006065</v>
      </c>
      <c r="S1230" t="s">
        <v>1625</v>
      </c>
      <c r="T1230" t="s">
        <v>2695</v>
      </c>
      <c r="U1230">
        <v>999</v>
      </c>
      <c r="V1230">
        <v>999</v>
      </c>
      <c r="W1230">
        <v>999</v>
      </c>
      <c r="X1230">
        <v>999</v>
      </c>
      <c r="Y1230">
        <v>1</v>
      </c>
      <c r="Z1230">
        <v>1203</v>
      </c>
      <c r="AA1230" t="s">
        <v>1606</v>
      </c>
      <c r="AB1230" t="s">
        <v>1627</v>
      </c>
      <c r="AC1230">
        <v>15</v>
      </c>
      <c r="AD1230">
        <v>999</v>
      </c>
      <c r="AE1230">
        <v>999</v>
      </c>
      <c r="AF1230">
        <v>999</v>
      </c>
      <c r="AG1230">
        <v>999</v>
      </c>
      <c r="AH1230" t="s">
        <v>2732</v>
      </c>
      <c r="AI1230" t="s">
        <v>1651</v>
      </c>
      <c r="AJ1230" t="s">
        <v>2697</v>
      </c>
      <c r="AK1230">
        <v>3.48</v>
      </c>
      <c r="AL1230" t="s">
        <v>1701</v>
      </c>
      <c r="AM1230" t="s">
        <v>2698</v>
      </c>
      <c r="AN1230" t="s">
        <v>2699</v>
      </c>
      <c r="AO1230" t="s">
        <v>2700</v>
      </c>
      <c r="AP1230">
        <v>999</v>
      </c>
      <c r="AQ1230">
        <v>999</v>
      </c>
      <c r="AR1230" t="s">
        <v>2701</v>
      </c>
      <c r="AT1230" t="s">
        <v>2702</v>
      </c>
    </row>
    <row r="1231" spans="2:46" ht="15">
      <c r="B1231" t="s">
        <v>41</v>
      </c>
      <c r="C1231">
        <v>15552</v>
      </c>
      <c r="D1231">
        <v>16487</v>
      </c>
      <c r="E1231" t="s">
        <v>1235</v>
      </c>
      <c r="F1231" s="15" t="s">
        <v>2743</v>
      </c>
      <c r="G1231" s="15"/>
      <c r="H1231" s="15"/>
      <c r="I1231" t="s">
        <v>2418</v>
      </c>
      <c r="J1231" t="s">
        <v>1602</v>
      </c>
      <c r="K1231">
        <v>999</v>
      </c>
      <c r="L1231">
        <v>2016</v>
      </c>
      <c r="M1231" s="15">
        <v>32</v>
      </c>
      <c r="N1231">
        <v>999</v>
      </c>
      <c r="O1231" t="s">
        <v>1856</v>
      </c>
      <c r="R1231" s="15">
        <v>19.559537217786868</v>
      </c>
      <c r="S1231" t="s">
        <v>1625</v>
      </c>
      <c r="T1231" t="s">
        <v>2695</v>
      </c>
      <c r="U1231">
        <v>999</v>
      </c>
      <c r="V1231">
        <v>999</v>
      </c>
      <c r="W1231">
        <v>999</v>
      </c>
      <c r="X1231">
        <v>999</v>
      </c>
      <c r="Y1231">
        <v>1</v>
      </c>
      <c r="Z1231">
        <v>1203</v>
      </c>
      <c r="AA1231" t="s">
        <v>1606</v>
      </c>
      <c r="AB1231" t="s">
        <v>1627</v>
      </c>
      <c r="AC1231">
        <v>15</v>
      </c>
      <c r="AD1231">
        <v>999</v>
      </c>
      <c r="AE1231">
        <v>999</v>
      </c>
      <c r="AF1231">
        <v>999</v>
      </c>
      <c r="AG1231">
        <v>999</v>
      </c>
      <c r="AH1231" t="s">
        <v>2732</v>
      </c>
      <c r="AI1231" t="s">
        <v>1651</v>
      </c>
      <c r="AJ1231" t="s">
        <v>2697</v>
      </c>
      <c r="AK1231">
        <v>3.48</v>
      </c>
      <c r="AL1231" t="s">
        <v>1701</v>
      </c>
      <c r="AM1231" t="s">
        <v>2698</v>
      </c>
      <c r="AN1231" t="s">
        <v>2699</v>
      </c>
      <c r="AO1231" t="s">
        <v>2700</v>
      </c>
      <c r="AP1231">
        <v>999</v>
      </c>
      <c r="AQ1231">
        <v>999</v>
      </c>
      <c r="AR1231" t="s">
        <v>2701</v>
      </c>
      <c r="AT1231" t="s">
        <v>2702</v>
      </c>
    </row>
    <row r="1232" spans="2:46" ht="15">
      <c r="B1232" t="s">
        <v>41</v>
      </c>
      <c r="C1232">
        <v>15552</v>
      </c>
      <c r="D1232">
        <v>16487</v>
      </c>
      <c r="E1232" t="s">
        <v>1235</v>
      </c>
      <c r="F1232" s="15" t="s">
        <v>2744</v>
      </c>
      <c r="G1232" s="15"/>
      <c r="H1232" s="15"/>
      <c r="I1232" t="s">
        <v>2418</v>
      </c>
      <c r="J1232" t="s">
        <v>1602</v>
      </c>
      <c r="K1232">
        <v>999</v>
      </c>
      <c r="L1232">
        <v>2016</v>
      </c>
      <c r="M1232" s="15">
        <v>50</v>
      </c>
      <c r="N1232">
        <v>999</v>
      </c>
      <c r="O1232" t="s">
        <v>1856</v>
      </c>
      <c r="R1232" s="15">
        <v>17.580606820052019</v>
      </c>
      <c r="S1232" t="s">
        <v>1625</v>
      </c>
      <c r="T1232" t="s">
        <v>2695</v>
      </c>
      <c r="U1232">
        <v>999</v>
      </c>
      <c r="V1232">
        <v>999</v>
      </c>
      <c r="W1232">
        <v>999</v>
      </c>
      <c r="X1232">
        <v>999</v>
      </c>
      <c r="Y1232">
        <v>1</v>
      </c>
      <c r="Z1232">
        <v>1203</v>
      </c>
      <c r="AA1232" t="s">
        <v>1606</v>
      </c>
      <c r="AB1232" t="s">
        <v>1627</v>
      </c>
      <c r="AC1232">
        <v>15</v>
      </c>
      <c r="AD1232">
        <v>999</v>
      </c>
      <c r="AE1232">
        <v>999</v>
      </c>
      <c r="AF1232">
        <v>999</v>
      </c>
      <c r="AG1232">
        <v>999</v>
      </c>
      <c r="AH1232" t="s">
        <v>2732</v>
      </c>
      <c r="AI1232" t="s">
        <v>1651</v>
      </c>
      <c r="AJ1232" t="s">
        <v>2697</v>
      </c>
      <c r="AK1232">
        <v>3.48</v>
      </c>
      <c r="AL1232" t="s">
        <v>1701</v>
      </c>
      <c r="AM1232" t="s">
        <v>2698</v>
      </c>
      <c r="AN1232" t="s">
        <v>2699</v>
      </c>
      <c r="AO1232" t="s">
        <v>2700</v>
      </c>
      <c r="AP1232">
        <v>999</v>
      </c>
      <c r="AQ1232">
        <v>999</v>
      </c>
      <c r="AR1232" t="s">
        <v>2701</v>
      </c>
      <c r="AT1232" t="s">
        <v>2702</v>
      </c>
    </row>
    <row r="1233" spans="1:47" ht="15">
      <c r="B1233" t="s">
        <v>41</v>
      </c>
      <c r="C1233">
        <v>15552</v>
      </c>
      <c r="D1233">
        <v>16487</v>
      </c>
      <c r="E1233" t="s">
        <v>1235</v>
      </c>
      <c r="F1233" s="15" t="s">
        <v>2745</v>
      </c>
      <c r="G1233" s="15"/>
      <c r="H1233" s="15"/>
      <c r="I1233" t="s">
        <v>2418</v>
      </c>
      <c r="J1233" t="s">
        <v>1602</v>
      </c>
      <c r="K1233">
        <v>999</v>
      </c>
      <c r="L1233">
        <v>2016</v>
      </c>
      <c r="M1233" s="15">
        <v>45</v>
      </c>
      <c r="N1233">
        <v>999</v>
      </c>
      <c r="O1233" t="s">
        <v>1856</v>
      </c>
      <c r="R1233" s="15">
        <v>23.565607735108024</v>
      </c>
      <c r="S1233" t="s">
        <v>1625</v>
      </c>
      <c r="T1233" t="s">
        <v>2695</v>
      </c>
      <c r="U1233">
        <v>999</v>
      </c>
      <c r="V1233">
        <v>999</v>
      </c>
      <c r="W1233">
        <v>999</v>
      </c>
      <c r="X1233">
        <v>999</v>
      </c>
      <c r="Y1233">
        <v>1</v>
      </c>
      <c r="Z1233">
        <v>1203</v>
      </c>
      <c r="AA1233" t="s">
        <v>1606</v>
      </c>
      <c r="AB1233" t="s">
        <v>1627</v>
      </c>
      <c r="AC1233">
        <v>15</v>
      </c>
      <c r="AD1233">
        <v>999</v>
      </c>
      <c r="AE1233">
        <v>999</v>
      </c>
      <c r="AF1233">
        <v>999</v>
      </c>
      <c r="AG1233">
        <v>999</v>
      </c>
      <c r="AH1233" t="s">
        <v>2732</v>
      </c>
      <c r="AI1233" t="s">
        <v>1651</v>
      </c>
      <c r="AJ1233" t="s">
        <v>2697</v>
      </c>
      <c r="AK1233">
        <v>3.48</v>
      </c>
      <c r="AL1233" t="s">
        <v>1701</v>
      </c>
      <c r="AM1233" t="s">
        <v>2698</v>
      </c>
      <c r="AN1233" t="s">
        <v>2699</v>
      </c>
      <c r="AO1233" t="s">
        <v>2700</v>
      </c>
      <c r="AP1233">
        <v>999</v>
      </c>
      <c r="AQ1233">
        <v>999</v>
      </c>
      <c r="AR1233" t="s">
        <v>2701</v>
      </c>
      <c r="AT1233" t="s">
        <v>2702</v>
      </c>
    </row>
    <row r="1234" spans="1:47" ht="15">
      <c r="A1234" s="17"/>
      <c r="B1234" s="17" t="s">
        <v>41</v>
      </c>
      <c r="C1234" s="17">
        <v>15552</v>
      </c>
      <c r="D1234" s="17">
        <v>16487</v>
      </c>
      <c r="E1234" s="17" t="s">
        <v>1235</v>
      </c>
      <c r="F1234" s="18" t="s">
        <v>2746</v>
      </c>
      <c r="G1234" s="18"/>
      <c r="H1234" s="18"/>
      <c r="I1234" s="17" t="s">
        <v>2418</v>
      </c>
      <c r="J1234" s="17" t="s">
        <v>1602</v>
      </c>
      <c r="K1234" s="17">
        <v>999</v>
      </c>
      <c r="L1234" s="17">
        <v>2016</v>
      </c>
      <c r="M1234" s="18">
        <v>15</v>
      </c>
      <c r="N1234" s="17">
        <v>999</v>
      </c>
      <c r="O1234" t="s">
        <v>1856</v>
      </c>
      <c r="Q1234" s="17"/>
      <c r="R1234" s="15">
        <v>16.698780927086865</v>
      </c>
      <c r="S1234" s="17" t="s">
        <v>1625</v>
      </c>
      <c r="T1234" s="17" t="s">
        <v>2695</v>
      </c>
      <c r="U1234" s="17">
        <v>999</v>
      </c>
      <c r="V1234" s="17">
        <v>999</v>
      </c>
      <c r="W1234" s="17">
        <v>999</v>
      </c>
      <c r="X1234" s="17">
        <v>999</v>
      </c>
      <c r="Y1234" s="17">
        <v>1</v>
      </c>
      <c r="Z1234">
        <v>1012</v>
      </c>
      <c r="AA1234" s="17" t="s">
        <v>1606</v>
      </c>
      <c r="AB1234" s="17" t="s">
        <v>1627</v>
      </c>
      <c r="AC1234" s="17">
        <v>15</v>
      </c>
      <c r="AD1234" s="17">
        <v>999</v>
      </c>
      <c r="AE1234" s="17">
        <v>999</v>
      </c>
      <c r="AF1234" s="17">
        <v>999</v>
      </c>
      <c r="AG1234" s="17">
        <v>999</v>
      </c>
      <c r="AH1234" t="s">
        <v>2696</v>
      </c>
      <c r="AI1234" s="17" t="s">
        <v>1651</v>
      </c>
      <c r="AJ1234" t="s">
        <v>2697</v>
      </c>
      <c r="AK1234">
        <v>5.0999999999999996</v>
      </c>
      <c r="AL1234" t="s">
        <v>1701</v>
      </c>
      <c r="AM1234" t="s">
        <v>2698</v>
      </c>
      <c r="AN1234" t="s">
        <v>2747</v>
      </c>
      <c r="AO1234" t="s">
        <v>2748</v>
      </c>
      <c r="AP1234">
        <v>999</v>
      </c>
      <c r="AQ1234">
        <v>999</v>
      </c>
      <c r="AR1234" t="s">
        <v>2701</v>
      </c>
      <c r="AT1234" t="s">
        <v>2702</v>
      </c>
      <c r="AU1234" s="17"/>
    </row>
    <row r="1235" spans="1:47" ht="15">
      <c r="B1235" t="s">
        <v>41</v>
      </c>
      <c r="C1235">
        <v>15552</v>
      </c>
      <c r="D1235">
        <v>16487</v>
      </c>
      <c r="E1235" t="s">
        <v>1235</v>
      </c>
      <c r="F1235" s="15" t="s">
        <v>2749</v>
      </c>
      <c r="G1235" s="15"/>
      <c r="H1235" s="15"/>
      <c r="I1235" t="s">
        <v>2418</v>
      </c>
      <c r="J1235" t="s">
        <v>1602</v>
      </c>
      <c r="K1235">
        <v>999</v>
      </c>
      <c r="L1235">
        <v>2016</v>
      </c>
      <c r="M1235" s="15">
        <v>6</v>
      </c>
      <c r="N1235">
        <v>999</v>
      </c>
      <c r="O1235" t="s">
        <v>1856</v>
      </c>
      <c r="R1235" s="15">
        <v>11.531813407370869</v>
      </c>
      <c r="S1235" t="s">
        <v>1625</v>
      </c>
      <c r="T1235" t="s">
        <v>2695</v>
      </c>
      <c r="U1235">
        <v>999</v>
      </c>
      <c r="V1235">
        <v>999</v>
      </c>
      <c r="W1235">
        <v>999</v>
      </c>
      <c r="X1235">
        <v>999</v>
      </c>
      <c r="Y1235">
        <v>1</v>
      </c>
      <c r="Z1235">
        <v>1012</v>
      </c>
      <c r="AA1235" t="s">
        <v>1606</v>
      </c>
      <c r="AB1235" t="s">
        <v>1627</v>
      </c>
      <c r="AC1235">
        <v>15</v>
      </c>
      <c r="AD1235">
        <v>999</v>
      </c>
      <c r="AE1235">
        <v>999</v>
      </c>
      <c r="AF1235">
        <v>999</v>
      </c>
      <c r="AG1235">
        <v>999</v>
      </c>
      <c r="AH1235" t="s">
        <v>2696</v>
      </c>
      <c r="AI1235" t="s">
        <v>1651</v>
      </c>
      <c r="AJ1235" t="s">
        <v>2697</v>
      </c>
      <c r="AK1235">
        <v>5.0999999999999996</v>
      </c>
      <c r="AL1235" t="s">
        <v>1701</v>
      </c>
      <c r="AM1235" t="s">
        <v>2698</v>
      </c>
      <c r="AN1235" t="s">
        <v>2747</v>
      </c>
      <c r="AO1235" t="s">
        <v>2748</v>
      </c>
      <c r="AP1235">
        <v>999</v>
      </c>
      <c r="AQ1235">
        <v>999</v>
      </c>
      <c r="AR1235" t="s">
        <v>2701</v>
      </c>
      <c r="AT1235" t="s">
        <v>2702</v>
      </c>
    </row>
    <row r="1236" spans="1:47" ht="15">
      <c r="B1236" t="s">
        <v>41</v>
      </c>
      <c r="C1236">
        <v>15552</v>
      </c>
      <c r="D1236">
        <v>16487</v>
      </c>
      <c r="E1236" t="s">
        <v>1235</v>
      </c>
      <c r="F1236" s="15" t="s">
        <v>2750</v>
      </c>
      <c r="G1236" s="15"/>
      <c r="H1236" s="15"/>
      <c r="I1236" t="s">
        <v>2418</v>
      </c>
      <c r="J1236" t="s">
        <v>1602</v>
      </c>
      <c r="K1236">
        <v>999</v>
      </c>
      <c r="L1236">
        <v>2016</v>
      </c>
      <c r="M1236" s="15">
        <v>8</v>
      </c>
      <c r="N1236">
        <v>999</v>
      </c>
      <c r="O1236" t="s">
        <v>1856</v>
      </c>
      <c r="R1236" s="15">
        <v>9.5839542429595532</v>
      </c>
      <c r="S1236" t="s">
        <v>1625</v>
      </c>
      <c r="T1236" t="s">
        <v>2695</v>
      </c>
      <c r="U1236">
        <v>999</v>
      </c>
      <c r="V1236">
        <v>999</v>
      </c>
      <c r="W1236">
        <v>999</v>
      </c>
      <c r="X1236">
        <v>999</v>
      </c>
      <c r="Y1236">
        <v>1</v>
      </c>
      <c r="Z1236">
        <v>1012</v>
      </c>
      <c r="AA1236" t="s">
        <v>1606</v>
      </c>
      <c r="AB1236" t="s">
        <v>1627</v>
      </c>
      <c r="AC1236">
        <v>15</v>
      </c>
      <c r="AD1236">
        <v>999</v>
      </c>
      <c r="AE1236">
        <v>999</v>
      </c>
      <c r="AF1236">
        <v>999</v>
      </c>
      <c r="AG1236">
        <v>999</v>
      </c>
      <c r="AH1236" t="s">
        <v>2696</v>
      </c>
      <c r="AI1236" t="s">
        <v>1651</v>
      </c>
      <c r="AJ1236" t="s">
        <v>2697</v>
      </c>
      <c r="AK1236">
        <v>5.0999999999999996</v>
      </c>
      <c r="AL1236" t="s">
        <v>1701</v>
      </c>
      <c r="AM1236" t="s">
        <v>2698</v>
      </c>
      <c r="AN1236" t="s">
        <v>2747</v>
      </c>
      <c r="AO1236" t="s">
        <v>2748</v>
      </c>
      <c r="AP1236">
        <v>999</v>
      </c>
      <c r="AQ1236">
        <v>999</v>
      </c>
      <c r="AR1236" t="s">
        <v>2701</v>
      </c>
      <c r="AT1236" t="s">
        <v>2702</v>
      </c>
    </row>
    <row r="1237" spans="1:47" ht="15">
      <c r="B1237" t="s">
        <v>41</v>
      </c>
      <c r="C1237">
        <v>15552</v>
      </c>
      <c r="D1237">
        <v>16487</v>
      </c>
      <c r="E1237" t="s">
        <v>1235</v>
      </c>
      <c r="F1237" s="15" t="s">
        <v>2751</v>
      </c>
      <c r="G1237" s="15"/>
      <c r="H1237" s="15"/>
      <c r="I1237" t="s">
        <v>2418</v>
      </c>
      <c r="J1237" t="s">
        <v>1602</v>
      </c>
      <c r="K1237">
        <v>999</v>
      </c>
      <c r="L1237">
        <v>2016</v>
      </c>
      <c r="M1237" s="15">
        <v>10</v>
      </c>
      <c r="N1237">
        <v>999</v>
      </c>
      <c r="O1237" t="s">
        <v>1856</v>
      </c>
      <c r="R1237" s="15">
        <v>20.749919237530808</v>
      </c>
      <c r="S1237" t="s">
        <v>1625</v>
      </c>
      <c r="T1237" t="s">
        <v>2695</v>
      </c>
      <c r="U1237">
        <v>999</v>
      </c>
      <c r="V1237">
        <v>999</v>
      </c>
      <c r="W1237">
        <v>999</v>
      </c>
      <c r="X1237">
        <v>999</v>
      </c>
      <c r="Y1237">
        <v>1</v>
      </c>
      <c r="Z1237">
        <v>1012</v>
      </c>
      <c r="AA1237" t="s">
        <v>1606</v>
      </c>
      <c r="AB1237" t="s">
        <v>1627</v>
      </c>
      <c r="AC1237">
        <v>15</v>
      </c>
      <c r="AD1237">
        <v>999</v>
      </c>
      <c r="AE1237">
        <v>999</v>
      </c>
      <c r="AF1237">
        <v>999</v>
      </c>
      <c r="AG1237">
        <v>999</v>
      </c>
      <c r="AH1237" t="s">
        <v>2696</v>
      </c>
      <c r="AI1237" t="s">
        <v>1651</v>
      </c>
      <c r="AJ1237" t="s">
        <v>2697</v>
      </c>
      <c r="AK1237">
        <v>5.0999999999999996</v>
      </c>
      <c r="AL1237" t="s">
        <v>1701</v>
      </c>
      <c r="AM1237" t="s">
        <v>2698</v>
      </c>
      <c r="AN1237" t="s">
        <v>2747</v>
      </c>
      <c r="AO1237" t="s">
        <v>2748</v>
      </c>
      <c r="AP1237">
        <v>999</v>
      </c>
      <c r="AQ1237">
        <v>999</v>
      </c>
      <c r="AR1237" t="s">
        <v>2701</v>
      </c>
      <c r="AT1237" t="s">
        <v>2702</v>
      </c>
    </row>
    <row r="1238" spans="1:47" ht="15">
      <c r="B1238" t="s">
        <v>41</v>
      </c>
      <c r="C1238">
        <v>15552</v>
      </c>
      <c r="D1238">
        <v>16487</v>
      </c>
      <c r="E1238" t="s">
        <v>1235</v>
      </c>
      <c r="F1238" s="15" t="s">
        <v>2752</v>
      </c>
      <c r="G1238" s="15"/>
      <c r="H1238" s="15"/>
      <c r="I1238" t="s">
        <v>2418</v>
      </c>
      <c r="J1238" t="s">
        <v>1602</v>
      </c>
      <c r="K1238">
        <v>999</v>
      </c>
      <c r="L1238">
        <v>2016</v>
      </c>
      <c r="M1238" s="15">
        <v>8</v>
      </c>
      <c r="N1238">
        <v>999</v>
      </c>
      <c r="O1238" t="s">
        <v>1856</v>
      </c>
      <c r="R1238" s="15">
        <v>13.95522537663588</v>
      </c>
      <c r="S1238" t="s">
        <v>1625</v>
      </c>
      <c r="T1238" t="s">
        <v>2695</v>
      </c>
      <c r="U1238">
        <v>999</v>
      </c>
      <c r="V1238">
        <v>999</v>
      </c>
      <c r="W1238">
        <v>999</v>
      </c>
      <c r="X1238">
        <v>999</v>
      </c>
      <c r="Y1238">
        <v>1</v>
      </c>
      <c r="Z1238">
        <v>1012</v>
      </c>
      <c r="AA1238" t="s">
        <v>1606</v>
      </c>
      <c r="AB1238" t="s">
        <v>1627</v>
      </c>
      <c r="AC1238">
        <v>15</v>
      </c>
      <c r="AD1238">
        <v>999</v>
      </c>
      <c r="AE1238">
        <v>999</v>
      </c>
      <c r="AF1238">
        <v>999</v>
      </c>
      <c r="AG1238">
        <v>999</v>
      </c>
      <c r="AH1238" t="s">
        <v>2696</v>
      </c>
      <c r="AI1238" t="s">
        <v>1651</v>
      </c>
      <c r="AJ1238" t="s">
        <v>2697</v>
      </c>
      <c r="AK1238">
        <v>5.0999999999999996</v>
      </c>
      <c r="AL1238" t="s">
        <v>1701</v>
      </c>
      <c r="AM1238" t="s">
        <v>2698</v>
      </c>
      <c r="AN1238" t="s">
        <v>2747</v>
      </c>
      <c r="AO1238" t="s">
        <v>2748</v>
      </c>
      <c r="AP1238">
        <v>999</v>
      </c>
      <c r="AQ1238">
        <v>999</v>
      </c>
      <c r="AR1238" t="s">
        <v>2701</v>
      </c>
      <c r="AT1238" t="s">
        <v>2702</v>
      </c>
    </row>
    <row r="1239" spans="1:47" ht="15">
      <c r="B1239" t="s">
        <v>41</v>
      </c>
      <c r="C1239">
        <v>15552</v>
      </c>
      <c r="D1239">
        <v>16487</v>
      </c>
      <c r="E1239" t="s">
        <v>1235</v>
      </c>
      <c r="F1239" s="15" t="s">
        <v>2753</v>
      </c>
      <c r="G1239" s="15"/>
      <c r="H1239" s="15"/>
      <c r="I1239" t="s">
        <v>2418</v>
      </c>
      <c r="J1239" t="s">
        <v>1602</v>
      </c>
      <c r="K1239">
        <v>999</v>
      </c>
      <c r="L1239">
        <v>2016</v>
      </c>
      <c r="M1239" s="15">
        <v>10</v>
      </c>
      <c r="N1239">
        <v>999</v>
      </c>
      <c r="O1239" t="s">
        <v>1856</v>
      </c>
      <c r="R1239" s="15">
        <v>10.542849977016006</v>
      </c>
      <c r="S1239" t="s">
        <v>1625</v>
      </c>
      <c r="T1239" t="s">
        <v>2695</v>
      </c>
      <c r="U1239">
        <v>999</v>
      </c>
      <c r="V1239">
        <v>999</v>
      </c>
      <c r="W1239">
        <v>999</v>
      </c>
      <c r="X1239">
        <v>999</v>
      </c>
      <c r="Y1239">
        <v>1</v>
      </c>
      <c r="Z1239">
        <v>1012</v>
      </c>
      <c r="AA1239" t="s">
        <v>1606</v>
      </c>
      <c r="AB1239" t="s">
        <v>1627</v>
      </c>
      <c r="AC1239">
        <v>15</v>
      </c>
      <c r="AD1239">
        <v>999</v>
      </c>
      <c r="AE1239">
        <v>999</v>
      </c>
      <c r="AF1239">
        <v>999</v>
      </c>
      <c r="AG1239">
        <v>999</v>
      </c>
      <c r="AH1239" t="s">
        <v>2696</v>
      </c>
      <c r="AI1239" t="s">
        <v>1651</v>
      </c>
      <c r="AJ1239" t="s">
        <v>2697</v>
      </c>
      <c r="AK1239">
        <v>5.0999999999999996</v>
      </c>
      <c r="AL1239" t="s">
        <v>1701</v>
      </c>
      <c r="AM1239" t="s">
        <v>2698</v>
      </c>
      <c r="AN1239" t="s">
        <v>2747</v>
      </c>
      <c r="AO1239" t="s">
        <v>2748</v>
      </c>
      <c r="AP1239">
        <v>999</v>
      </c>
      <c r="AQ1239">
        <v>999</v>
      </c>
      <c r="AR1239" t="s">
        <v>2701</v>
      </c>
      <c r="AT1239" t="s">
        <v>2702</v>
      </c>
    </row>
    <row r="1240" spans="1:47" ht="15">
      <c r="B1240" t="s">
        <v>41</v>
      </c>
      <c r="C1240">
        <v>15552</v>
      </c>
      <c r="D1240">
        <v>16487</v>
      </c>
      <c r="E1240" t="s">
        <v>1235</v>
      </c>
      <c r="F1240" s="15" t="s">
        <v>2754</v>
      </c>
      <c r="G1240" s="15"/>
      <c r="H1240" s="15"/>
      <c r="I1240" t="s">
        <v>2418</v>
      </c>
      <c r="J1240" t="s">
        <v>1602</v>
      </c>
      <c r="K1240">
        <v>999</v>
      </c>
      <c r="L1240">
        <v>2016</v>
      </c>
      <c r="M1240" s="15">
        <v>4</v>
      </c>
      <c r="N1240">
        <v>999</v>
      </c>
      <c r="O1240" t="s">
        <v>1856</v>
      </c>
      <c r="R1240" s="15">
        <v>4.2080632450982964</v>
      </c>
      <c r="S1240" t="s">
        <v>1625</v>
      </c>
      <c r="T1240" t="s">
        <v>2695</v>
      </c>
      <c r="U1240">
        <v>999</v>
      </c>
      <c r="V1240">
        <v>999</v>
      </c>
      <c r="W1240">
        <v>999</v>
      </c>
      <c r="X1240">
        <v>999</v>
      </c>
      <c r="Y1240">
        <v>1</v>
      </c>
      <c r="Z1240">
        <v>1012</v>
      </c>
      <c r="AA1240" t="s">
        <v>1606</v>
      </c>
      <c r="AB1240" t="s">
        <v>1627</v>
      </c>
      <c r="AC1240">
        <v>15</v>
      </c>
      <c r="AD1240">
        <v>999</v>
      </c>
      <c r="AE1240">
        <v>999</v>
      </c>
      <c r="AF1240">
        <v>999</v>
      </c>
      <c r="AG1240">
        <v>999</v>
      </c>
      <c r="AH1240" t="s">
        <v>2696</v>
      </c>
      <c r="AI1240" t="s">
        <v>1651</v>
      </c>
      <c r="AJ1240" t="s">
        <v>2697</v>
      </c>
      <c r="AK1240">
        <v>5.0999999999999996</v>
      </c>
      <c r="AL1240" t="s">
        <v>1701</v>
      </c>
      <c r="AM1240" t="s">
        <v>2698</v>
      </c>
      <c r="AN1240" t="s">
        <v>2747</v>
      </c>
      <c r="AO1240" t="s">
        <v>2748</v>
      </c>
      <c r="AP1240">
        <v>999</v>
      </c>
      <c r="AQ1240">
        <v>999</v>
      </c>
      <c r="AR1240" t="s">
        <v>2701</v>
      </c>
      <c r="AT1240" t="s">
        <v>2702</v>
      </c>
    </row>
    <row r="1241" spans="1:47" ht="15">
      <c r="B1241" t="s">
        <v>41</v>
      </c>
      <c r="C1241">
        <v>15552</v>
      </c>
      <c r="D1241">
        <v>16487</v>
      </c>
      <c r="E1241" t="s">
        <v>1235</v>
      </c>
      <c r="F1241" s="15" t="s">
        <v>2755</v>
      </c>
      <c r="G1241" s="15"/>
      <c r="H1241" s="15"/>
      <c r="I1241" t="s">
        <v>2418</v>
      </c>
      <c r="J1241" t="s">
        <v>1602</v>
      </c>
      <c r="K1241">
        <v>999</v>
      </c>
      <c r="L1241">
        <v>2016</v>
      </c>
      <c r="M1241" s="15">
        <v>15</v>
      </c>
      <c r="N1241">
        <v>999</v>
      </c>
      <c r="O1241" t="s">
        <v>1856</v>
      </c>
      <c r="R1241" s="15">
        <v>9.6247336247750148</v>
      </c>
      <c r="S1241" t="s">
        <v>1625</v>
      </c>
      <c r="T1241" t="s">
        <v>2695</v>
      </c>
      <c r="U1241">
        <v>999</v>
      </c>
      <c r="V1241">
        <v>999</v>
      </c>
      <c r="W1241">
        <v>999</v>
      </c>
      <c r="X1241">
        <v>999</v>
      </c>
      <c r="Y1241">
        <v>1</v>
      </c>
      <c r="Z1241">
        <v>1012</v>
      </c>
      <c r="AA1241" t="s">
        <v>1606</v>
      </c>
      <c r="AB1241" t="s">
        <v>1627</v>
      </c>
      <c r="AC1241">
        <v>15</v>
      </c>
      <c r="AD1241">
        <v>999</v>
      </c>
      <c r="AE1241">
        <v>999</v>
      </c>
      <c r="AF1241">
        <v>999</v>
      </c>
      <c r="AG1241">
        <v>999</v>
      </c>
      <c r="AH1241" t="s">
        <v>2696</v>
      </c>
      <c r="AI1241" t="s">
        <v>1651</v>
      </c>
      <c r="AJ1241" t="s">
        <v>2697</v>
      </c>
      <c r="AK1241">
        <v>5.0999999999999996</v>
      </c>
      <c r="AL1241" t="s">
        <v>1701</v>
      </c>
      <c r="AM1241" t="s">
        <v>2698</v>
      </c>
      <c r="AN1241" t="s">
        <v>2747</v>
      </c>
      <c r="AO1241" t="s">
        <v>2748</v>
      </c>
      <c r="AP1241">
        <v>999</v>
      </c>
      <c r="AQ1241">
        <v>999</v>
      </c>
      <c r="AR1241" t="s">
        <v>2701</v>
      </c>
      <c r="AT1241" t="s">
        <v>2702</v>
      </c>
    </row>
    <row r="1242" spans="1:47" ht="15">
      <c r="B1242" t="s">
        <v>41</v>
      </c>
      <c r="C1242">
        <v>15552</v>
      </c>
      <c r="D1242">
        <v>16487</v>
      </c>
      <c r="E1242" t="s">
        <v>1235</v>
      </c>
      <c r="F1242" s="15" t="s">
        <v>2756</v>
      </c>
      <c r="G1242" s="15"/>
      <c r="H1242" s="15"/>
      <c r="I1242" t="s">
        <v>2418</v>
      </c>
      <c r="J1242" t="s">
        <v>1602</v>
      </c>
      <c r="K1242">
        <v>999</v>
      </c>
      <c r="L1242">
        <v>2016</v>
      </c>
      <c r="M1242" s="15">
        <v>14</v>
      </c>
      <c r="N1242">
        <v>999</v>
      </c>
      <c r="O1242" t="s">
        <v>1856</v>
      </c>
      <c r="R1242" s="15">
        <v>8.3138933634091892</v>
      </c>
      <c r="S1242" t="s">
        <v>1625</v>
      </c>
      <c r="T1242" t="s">
        <v>2695</v>
      </c>
      <c r="U1242">
        <v>999</v>
      </c>
      <c r="V1242">
        <v>999</v>
      </c>
      <c r="W1242">
        <v>999</v>
      </c>
      <c r="X1242">
        <v>999</v>
      </c>
      <c r="Y1242">
        <v>1</v>
      </c>
      <c r="Z1242">
        <v>1012</v>
      </c>
      <c r="AA1242" t="s">
        <v>1606</v>
      </c>
      <c r="AB1242" t="s">
        <v>1627</v>
      </c>
      <c r="AC1242">
        <v>15</v>
      </c>
      <c r="AD1242">
        <v>999</v>
      </c>
      <c r="AE1242">
        <v>999</v>
      </c>
      <c r="AF1242">
        <v>999</v>
      </c>
      <c r="AG1242">
        <v>999</v>
      </c>
      <c r="AH1242" t="s">
        <v>2696</v>
      </c>
      <c r="AI1242" t="s">
        <v>1651</v>
      </c>
      <c r="AJ1242" t="s">
        <v>2697</v>
      </c>
      <c r="AK1242">
        <v>5.0999999999999996</v>
      </c>
      <c r="AL1242" t="s">
        <v>1701</v>
      </c>
      <c r="AM1242" t="s">
        <v>2698</v>
      </c>
      <c r="AN1242" t="s">
        <v>2747</v>
      </c>
      <c r="AO1242" t="s">
        <v>2748</v>
      </c>
      <c r="AP1242">
        <v>999</v>
      </c>
      <c r="AQ1242">
        <v>999</v>
      </c>
      <c r="AR1242" t="s">
        <v>2701</v>
      </c>
      <c r="AT1242" t="s">
        <v>2702</v>
      </c>
    </row>
    <row r="1243" spans="1:47" ht="15">
      <c r="B1243" t="s">
        <v>41</v>
      </c>
      <c r="C1243">
        <v>15552</v>
      </c>
      <c r="D1243">
        <v>16487</v>
      </c>
      <c r="E1243" t="s">
        <v>1235</v>
      </c>
      <c r="F1243" s="15" t="s">
        <v>2757</v>
      </c>
      <c r="G1243" s="15"/>
      <c r="H1243" s="15"/>
      <c r="I1243" t="s">
        <v>2418</v>
      </c>
      <c r="J1243" t="s">
        <v>1602</v>
      </c>
      <c r="K1243">
        <v>999</v>
      </c>
      <c r="L1243">
        <v>2016</v>
      </c>
      <c r="M1243" s="15">
        <v>15</v>
      </c>
      <c r="N1243">
        <v>999</v>
      </c>
      <c r="O1243" t="s">
        <v>1856</v>
      </c>
      <c r="R1243" s="15">
        <v>21.024628058493519</v>
      </c>
      <c r="S1243" t="s">
        <v>1625</v>
      </c>
      <c r="T1243" t="s">
        <v>2695</v>
      </c>
      <c r="U1243">
        <v>999</v>
      </c>
      <c r="V1243">
        <v>999</v>
      </c>
      <c r="W1243">
        <v>999</v>
      </c>
      <c r="X1243">
        <v>999</v>
      </c>
      <c r="Y1243">
        <v>1</v>
      </c>
      <c r="Z1243">
        <v>1012</v>
      </c>
      <c r="AA1243" t="s">
        <v>1606</v>
      </c>
      <c r="AB1243" t="s">
        <v>1627</v>
      </c>
      <c r="AC1243">
        <v>15</v>
      </c>
      <c r="AD1243">
        <v>999</v>
      </c>
      <c r="AE1243">
        <v>999</v>
      </c>
      <c r="AF1243">
        <v>999</v>
      </c>
      <c r="AG1243">
        <v>999</v>
      </c>
      <c r="AH1243" t="s">
        <v>2696</v>
      </c>
      <c r="AI1243" t="s">
        <v>1651</v>
      </c>
      <c r="AJ1243" t="s">
        <v>2697</v>
      </c>
      <c r="AK1243">
        <v>5.0999999999999996</v>
      </c>
      <c r="AL1243" t="s">
        <v>1701</v>
      </c>
      <c r="AM1243" t="s">
        <v>2698</v>
      </c>
      <c r="AN1243" t="s">
        <v>2747</v>
      </c>
      <c r="AO1243" t="s">
        <v>2748</v>
      </c>
      <c r="AP1243">
        <v>999</v>
      </c>
      <c r="AQ1243">
        <v>999</v>
      </c>
      <c r="AR1243" t="s">
        <v>2701</v>
      </c>
      <c r="AT1243" t="s">
        <v>2702</v>
      </c>
    </row>
    <row r="1244" spans="1:47" ht="15">
      <c r="B1244" t="s">
        <v>41</v>
      </c>
      <c r="C1244">
        <v>15552</v>
      </c>
      <c r="D1244">
        <v>16487</v>
      </c>
      <c r="E1244" t="s">
        <v>1235</v>
      </c>
      <c r="F1244" s="15" t="s">
        <v>2758</v>
      </c>
      <c r="G1244" s="15"/>
      <c r="H1244" s="15"/>
      <c r="I1244" t="s">
        <v>2418</v>
      </c>
      <c r="J1244" t="s">
        <v>1602</v>
      </c>
      <c r="K1244">
        <v>999</v>
      </c>
      <c r="L1244">
        <v>2016</v>
      </c>
      <c r="M1244" s="15">
        <v>12</v>
      </c>
      <c r="N1244">
        <v>999</v>
      </c>
      <c r="O1244" t="s">
        <v>1856</v>
      </c>
      <c r="R1244" s="15">
        <v>4.4129418429107714</v>
      </c>
      <c r="S1244" t="s">
        <v>1625</v>
      </c>
      <c r="T1244" t="s">
        <v>2695</v>
      </c>
      <c r="U1244">
        <v>999</v>
      </c>
      <c r="V1244">
        <v>999</v>
      </c>
      <c r="W1244">
        <v>999</v>
      </c>
      <c r="X1244">
        <v>999</v>
      </c>
      <c r="Y1244">
        <v>1</v>
      </c>
      <c r="Z1244">
        <v>1012</v>
      </c>
      <c r="AA1244" t="s">
        <v>1606</v>
      </c>
      <c r="AB1244" t="s">
        <v>1627</v>
      </c>
      <c r="AC1244">
        <v>15</v>
      </c>
      <c r="AD1244">
        <v>999</v>
      </c>
      <c r="AE1244">
        <v>999</v>
      </c>
      <c r="AF1244">
        <v>999</v>
      </c>
      <c r="AG1244">
        <v>999</v>
      </c>
      <c r="AH1244" t="s">
        <v>2696</v>
      </c>
      <c r="AI1244" t="s">
        <v>1651</v>
      </c>
      <c r="AJ1244" t="s">
        <v>2697</v>
      </c>
      <c r="AK1244">
        <v>5.0999999999999996</v>
      </c>
      <c r="AL1244" t="s">
        <v>1701</v>
      </c>
      <c r="AM1244" t="s">
        <v>2698</v>
      </c>
      <c r="AN1244" t="s">
        <v>2747</v>
      </c>
      <c r="AO1244" t="s">
        <v>2748</v>
      </c>
      <c r="AP1244">
        <v>999</v>
      </c>
      <c r="AQ1244">
        <v>999</v>
      </c>
      <c r="AR1244" t="s">
        <v>2701</v>
      </c>
      <c r="AT1244" t="s">
        <v>2702</v>
      </c>
    </row>
    <row r="1245" spans="1:47" ht="15">
      <c r="B1245" t="s">
        <v>41</v>
      </c>
      <c r="C1245">
        <v>15552</v>
      </c>
      <c r="D1245">
        <v>16487</v>
      </c>
      <c r="E1245" t="s">
        <v>1235</v>
      </c>
      <c r="F1245" s="15" t="s">
        <v>2759</v>
      </c>
      <c r="G1245" s="15"/>
      <c r="H1245" s="15"/>
      <c r="I1245" t="s">
        <v>2418</v>
      </c>
      <c r="J1245" t="s">
        <v>1602</v>
      </c>
      <c r="K1245">
        <v>999</v>
      </c>
      <c r="L1245">
        <v>2016</v>
      </c>
      <c r="M1245" s="15">
        <v>12</v>
      </c>
      <c r="N1245">
        <v>999</v>
      </c>
      <c r="O1245" t="s">
        <v>1856</v>
      </c>
      <c r="R1245" s="15">
        <v>12.166019438952414</v>
      </c>
      <c r="S1245" t="s">
        <v>1625</v>
      </c>
      <c r="T1245" t="s">
        <v>2695</v>
      </c>
      <c r="U1245">
        <v>999</v>
      </c>
      <c r="V1245">
        <v>999</v>
      </c>
      <c r="W1245">
        <v>999</v>
      </c>
      <c r="X1245">
        <v>999</v>
      </c>
      <c r="Y1245">
        <v>1</v>
      </c>
      <c r="Z1245">
        <v>1012</v>
      </c>
      <c r="AA1245" t="s">
        <v>1606</v>
      </c>
      <c r="AB1245" t="s">
        <v>1627</v>
      </c>
      <c r="AC1245">
        <v>15</v>
      </c>
      <c r="AD1245">
        <v>999</v>
      </c>
      <c r="AE1245">
        <v>999</v>
      </c>
      <c r="AF1245">
        <v>999</v>
      </c>
      <c r="AG1245">
        <v>999</v>
      </c>
      <c r="AH1245" t="s">
        <v>2696</v>
      </c>
      <c r="AI1245" t="s">
        <v>1651</v>
      </c>
      <c r="AJ1245" t="s">
        <v>2697</v>
      </c>
      <c r="AK1245">
        <v>5.0999999999999996</v>
      </c>
      <c r="AL1245" t="s">
        <v>1701</v>
      </c>
      <c r="AM1245" t="s">
        <v>2698</v>
      </c>
      <c r="AN1245" t="s">
        <v>2747</v>
      </c>
      <c r="AO1245" t="s">
        <v>2748</v>
      </c>
      <c r="AP1245">
        <v>999</v>
      </c>
      <c r="AQ1245">
        <v>999</v>
      </c>
      <c r="AR1245" t="s">
        <v>2701</v>
      </c>
      <c r="AT1245" t="s">
        <v>2702</v>
      </c>
    </row>
    <row r="1246" spans="1:47" ht="15">
      <c r="B1246" t="s">
        <v>41</v>
      </c>
      <c r="C1246">
        <v>15552</v>
      </c>
      <c r="D1246">
        <v>16487</v>
      </c>
      <c r="E1246" t="s">
        <v>1235</v>
      </c>
      <c r="F1246" s="15" t="s">
        <v>2760</v>
      </c>
      <c r="G1246" s="15"/>
      <c r="H1246" s="15"/>
      <c r="I1246" t="s">
        <v>2418</v>
      </c>
      <c r="J1246" t="s">
        <v>1602</v>
      </c>
      <c r="K1246">
        <v>999</v>
      </c>
      <c r="L1246">
        <v>2016</v>
      </c>
      <c r="M1246" s="15">
        <v>13</v>
      </c>
      <c r="N1246">
        <v>999</v>
      </c>
      <c r="O1246" t="s">
        <v>1856</v>
      </c>
      <c r="R1246" s="15">
        <v>12.261755459722746</v>
      </c>
      <c r="S1246" t="s">
        <v>1625</v>
      </c>
      <c r="T1246" t="s">
        <v>2695</v>
      </c>
      <c r="U1246">
        <v>999</v>
      </c>
      <c r="V1246">
        <v>999</v>
      </c>
      <c r="W1246">
        <v>999</v>
      </c>
      <c r="X1246">
        <v>999</v>
      </c>
      <c r="Y1246">
        <v>1</v>
      </c>
      <c r="Z1246">
        <v>1012</v>
      </c>
      <c r="AA1246" t="s">
        <v>1606</v>
      </c>
      <c r="AB1246" t="s">
        <v>1627</v>
      </c>
      <c r="AC1246">
        <v>15</v>
      </c>
      <c r="AD1246">
        <v>999</v>
      </c>
      <c r="AE1246">
        <v>999</v>
      </c>
      <c r="AF1246">
        <v>999</v>
      </c>
      <c r="AG1246">
        <v>999</v>
      </c>
      <c r="AH1246" t="s">
        <v>2696</v>
      </c>
      <c r="AI1246" t="s">
        <v>1651</v>
      </c>
      <c r="AJ1246" t="s">
        <v>2697</v>
      </c>
      <c r="AK1246">
        <v>5.0999999999999996</v>
      </c>
      <c r="AL1246" t="s">
        <v>1701</v>
      </c>
      <c r="AM1246" t="s">
        <v>2698</v>
      </c>
      <c r="AN1246" t="s">
        <v>2747</v>
      </c>
      <c r="AO1246" t="s">
        <v>2748</v>
      </c>
      <c r="AP1246">
        <v>999</v>
      </c>
      <c r="AQ1246">
        <v>999</v>
      </c>
      <c r="AR1246" t="s">
        <v>2701</v>
      </c>
      <c r="AT1246" t="s">
        <v>2702</v>
      </c>
    </row>
    <row r="1247" spans="1:47" ht="15">
      <c r="B1247" t="s">
        <v>41</v>
      </c>
      <c r="C1247">
        <v>15552</v>
      </c>
      <c r="D1247">
        <v>16487</v>
      </c>
      <c r="E1247" t="s">
        <v>1235</v>
      </c>
      <c r="F1247" s="15" t="s">
        <v>2761</v>
      </c>
      <c r="G1247" s="15"/>
      <c r="H1247" s="15"/>
      <c r="I1247" t="s">
        <v>2418</v>
      </c>
      <c r="J1247" t="s">
        <v>1602</v>
      </c>
      <c r="K1247">
        <v>999</v>
      </c>
      <c r="L1247">
        <v>2016</v>
      </c>
      <c r="M1247" s="15">
        <v>10</v>
      </c>
      <c r="N1247">
        <v>999</v>
      </c>
      <c r="O1247" t="s">
        <v>1856</v>
      </c>
      <c r="R1247" s="15">
        <v>1.6070849641358447</v>
      </c>
      <c r="S1247" t="s">
        <v>1625</v>
      </c>
      <c r="T1247" t="s">
        <v>2695</v>
      </c>
      <c r="U1247">
        <v>999</v>
      </c>
      <c r="V1247">
        <v>999</v>
      </c>
      <c r="W1247">
        <v>999</v>
      </c>
      <c r="X1247">
        <v>999</v>
      </c>
      <c r="Y1247">
        <v>1</v>
      </c>
      <c r="Z1247">
        <v>1012</v>
      </c>
      <c r="AA1247" t="s">
        <v>1606</v>
      </c>
      <c r="AB1247" t="s">
        <v>1627</v>
      </c>
      <c r="AC1247">
        <v>15</v>
      </c>
      <c r="AD1247">
        <v>999</v>
      </c>
      <c r="AE1247">
        <v>999</v>
      </c>
      <c r="AF1247">
        <v>999</v>
      </c>
      <c r="AG1247">
        <v>999</v>
      </c>
      <c r="AH1247" t="s">
        <v>2696</v>
      </c>
      <c r="AI1247" t="s">
        <v>1651</v>
      </c>
      <c r="AJ1247" t="s">
        <v>2697</v>
      </c>
      <c r="AK1247">
        <v>5.0999999999999996</v>
      </c>
      <c r="AL1247" t="s">
        <v>1701</v>
      </c>
      <c r="AM1247" t="s">
        <v>2698</v>
      </c>
      <c r="AN1247" t="s">
        <v>2747</v>
      </c>
      <c r="AO1247" t="s">
        <v>2748</v>
      </c>
      <c r="AP1247">
        <v>999</v>
      </c>
      <c r="AQ1247">
        <v>999</v>
      </c>
      <c r="AR1247" t="s">
        <v>2701</v>
      </c>
      <c r="AT1247" t="s">
        <v>2702</v>
      </c>
    </row>
    <row r="1248" spans="1:47" ht="15">
      <c r="B1248" t="s">
        <v>41</v>
      </c>
      <c r="C1248">
        <v>15552</v>
      </c>
      <c r="D1248">
        <v>16487</v>
      </c>
      <c r="E1248" t="s">
        <v>1235</v>
      </c>
      <c r="F1248" s="15" t="s">
        <v>2762</v>
      </c>
      <c r="G1248" s="15"/>
      <c r="H1248" s="15"/>
      <c r="I1248" t="s">
        <v>2418</v>
      </c>
      <c r="J1248" t="s">
        <v>1602</v>
      </c>
      <c r="K1248">
        <v>999</v>
      </c>
      <c r="L1248">
        <v>2016</v>
      </c>
      <c r="M1248" s="15">
        <v>30</v>
      </c>
      <c r="N1248">
        <v>999</v>
      </c>
      <c r="O1248" t="s">
        <v>1856</v>
      </c>
      <c r="R1248" s="15">
        <v>17.524892562630061</v>
      </c>
      <c r="S1248" t="s">
        <v>1625</v>
      </c>
      <c r="T1248" t="s">
        <v>2695</v>
      </c>
      <c r="U1248">
        <v>999</v>
      </c>
      <c r="V1248">
        <v>999</v>
      </c>
      <c r="W1248">
        <v>999</v>
      </c>
      <c r="X1248">
        <v>999</v>
      </c>
      <c r="Y1248">
        <v>1</v>
      </c>
      <c r="Z1248">
        <v>1012</v>
      </c>
      <c r="AA1248" t="s">
        <v>1606</v>
      </c>
      <c r="AB1248" t="s">
        <v>1627</v>
      </c>
      <c r="AC1248">
        <v>15</v>
      </c>
      <c r="AD1248">
        <v>999</v>
      </c>
      <c r="AE1248">
        <v>999</v>
      </c>
      <c r="AF1248">
        <v>999</v>
      </c>
      <c r="AG1248">
        <v>999</v>
      </c>
      <c r="AH1248" t="s">
        <v>2717</v>
      </c>
      <c r="AI1248" t="s">
        <v>1651</v>
      </c>
      <c r="AJ1248" t="s">
        <v>2697</v>
      </c>
      <c r="AK1248">
        <v>5.0999999999999996</v>
      </c>
      <c r="AL1248" t="s">
        <v>1701</v>
      </c>
      <c r="AM1248" t="s">
        <v>2698</v>
      </c>
      <c r="AN1248" t="s">
        <v>2747</v>
      </c>
      <c r="AO1248" t="s">
        <v>2748</v>
      </c>
      <c r="AP1248">
        <v>999</v>
      </c>
      <c r="AQ1248">
        <v>999</v>
      </c>
      <c r="AR1248" t="s">
        <v>2701</v>
      </c>
      <c r="AT1248" t="s">
        <v>2702</v>
      </c>
    </row>
    <row r="1249" spans="2:46" ht="15">
      <c r="B1249" t="s">
        <v>41</v>
      </c>
      <c r="C1249">
        <v>15552</v>
      </c>
      <c r="D1249">
        <v>16487</v>
      </c>
      <c r="E1249" t="s">
        <v>1235</v>
      </c>
      <c r="F1249" s="15" t="s">
        <v>2763</v>
      </c>
      <c r="G1249" s="15"/>
      <c r="H1249" s="15"/>
      <c r="I1249" t="s">
        <v>2418</v>
      </c>
      <c r="J1249" t="s">
        <v>1602</v>
      </c>
      <c r="K1249">
        <v>999</v>
      </c>
      <c r="L1249">
        <v>2016</v>
      </c>
      <c r="M1249" s="15">
        <v>20</v>
      </c>
      <c r="N1249">
        <v>999</v>
      </c>
      <c r="O1249" t="s">
        <v>1856</v>
      </c>
      <c r="R1249" s="15">
        <v>11.900749945683661</v>
      </c>
      <c r="S1249" t="s">
        <v>1625</v>
      </c>
      <c r="T1249" t="s">
        <v>2695</v>
      </c>
      <c r="U1249">
        <v>999</v>
      </c>
      <c r="V1249">
        <v>999</v>
      </c>
      <c r="W1249">
        <v>999</v>
      </c>
      <c r="X1249">
        <v>999</v>
      </c>
      <c r="Y1249">
        <v>1</v>
      </c>
      <c r="Z1249">
        <v>1012</v>
      </c>
      <c r="AA1249" t="s">
        <v>1606</v>
      </c>
      <c r="AB1249" t="s">
        <v>1627</v>
      </c>
      <c r="AC1249">
        <v>15</v>
      </c>
      <c r="AD1249">
        <v>999</v>
      </c>
      <c r="AE1249">
        <v>999</v>
      </c>
      <c r="AF1249">
        <v>999</v>
      </c>
      <c r="AG1249">
        <v>999</v>
      </c>
      <c r="AH1249" t="s">
        <v>2717</v>
      </c>
      <c r="AI1249" t="s">
        <v>1651</v>
      </c>
      <c r="AJ1249" t="s">
        <v>2697</v>
      </c>
      <c r="AK1249">
        <v>5.0999999999999996</v>
      </c>
      <c r="AL1249" t="s">
        <v>1701</v>
      </c>
      <c r="AM1249" t="s">
        <v>2698</v>
      </c>
      <c r="AN1249" t="s">
        <v>2747</v>
      </c>
      <c r="AO1249" t="s">
        <v>2748</v>
      </c>
      <c r="AP1249">
        <v>999</v>
      </c>
      <c r="AQ1249">
        <v>999</v>
      </c>
      <c r="AR1249" t="s">
        <v>2701</v>
      </c>
      <c r="AT1249" t="s">
        <v>2702</v>
      </c>
    </row>
    <row r="1250" spans="2:46" ht="15">
      <c r="B1250" t="s">
        <v>41</v>
      </c>
      <c r="C1250">
        <v>15552</v>
      </c>
      <c r="D1250">
        <v>16487</v>
      </c>
      <c r="E1250" t="s">
        <v>1235</v>
      </c>
      <c r="F1250" s="15" t="s">
        <v>2764</v>
      </c>
      <c r="G1250" s="15"/>
      <c r="H1250" s="15"/>
      <c r="I1250" t="s">
        <v>2418</v>
      </c>
      <c r="J1250" t="s">
        <v>1602</v>
      </c>
      <c r="K1250">
        <v>999</v>
      </c>
      <c r="L1250">
        <v>2016</v>
      </c>
      <c r="M1250" s="15">
        <v>30</v>
      </c>
      <c r="N1250">
        <v>999</v>
      </c>
      <c r="O1250" t="s">
        <v>1856</v>
      </c>
      <c r="R1250" s="15">
        <v>13.813811794164664</v>
      </c>
      <c r="S1250" t="s">
        <v>1625</v>
      </c>
      <c r="T1250" t="s">
        <v>2695</v>
      </c>
      <c r="U1250">
        <v>999</v>
      </c>
      <c r="V1250">
        <v>999</v>
      </c>
      <c r="W1250">
        <v>999</v>
      </c>
      <c r="X1250">
        <v>999</v>
      </c>
      <c r="Y1250">
        <v>1</v>
      </c>
      <c r="Z1250">
        <v>1012</v>
      </c>
      <c r="AA1250" t="s">
        <v>1606</v>
      </c>
      <c r="AB1250" t="s">
        <v>1627</v>
      </c>
      <c r="AC1250">
        <v>15</v>
      </c>
      <c r="AD1250">
        <v>999</v>
      </c>
      <c r="AE1250">
        <v>999</v>
      </c>
      <c r="AF1250">
        <v>999</v>
      </c>
      <c r="AG1250">
        <v>999</v>
      </c>
      <c r="AH1250" t="s">
        <v>2717</v>
      </c>
      <c r="AI1250" t="s">
        <v>1651</v>
      </c>
      <c r="AJ1250" t="s">
        <v>2697</v>
      </c>
      <c r="AK1250">
        <v>5.0999999999999996</v>
      </c>
      <c r="AL1250" t="s">
        <v>1701</v>
      </c>
      <c r="AM1250" t="s">
        <v>2698</v>
      </c>
      <c r="AN1250" t="s">
        <v>2747</v>
      </c>
      <c r="AO1250" t="s">
        <v>2748</v>
      </c>
      <c r="AP1250">
        <v>999</v>
      </c>
      <c r="AQ1250">
        <v>999</v>
      </c>
      <c r="AR1250" t="s">
        <v>2701</v>
      </c>
      <c r="AT1250" t="s">
        <v>2702</v>
      </c>
    </row>
    <row r="1251" spans="2:46" ht="15">
      <c r="B1251" t="s">
        <v>41</v>
      </c>
      <c r="C1251">
        <v>15552</v>
      </c>
      <c r="D1251">
        <v>16487</v>
      </c>
      <c r="E1251" t="s">
        <v>1235</v>
      </c>
      <c r="F1251" s="15" t="s">
        <v>2765</v>
      </c>
      <c r="G1251" s="15"/>
      <c r="H1251" s="15"/>
      <c r="I1251" t="s">
        <v>2418</v>
      </c>
      <c r="J1251" t="s">
        <v>1602</v>
      </c>
      <c r="K1251">
        <v>999</v>
      </c>
      <c r="L1251">
        <v>2016</v>
      </c>
      <c r="M1251" s="15">
        <v>20</v>
      </c>
      <c r="N1251">
        <v>999</v>
      </c>
      <c r="O1251" t="s">
        <v>1856</v>
      </c>
      <c r="R1251" s="15">
        <v>15.733978630750581</v>
      </c>
      <c r="S1251" t="s">
        <v>1625</v>
      </c>
      <c r="T1251" t="s">
        <v>2695</v>
      </c>
      <c r="U1251">
        <v>999</v>
      </c>
      <c r="V1251">
        <v>999</v>
      </c>
      <c r="W1251">
        <v>999</v>
      </c>
      <c r="X1251">
        <v>999</v>
      </c>
      <c r="Y1251">
        <v>1</v>
      </c>
      <c r="Z1251">
        <v>1012</v>
      </c>
      <c r="AA1251" t="s">
        <v>1606</v>
      </c>
      <c r="AB1251" t="s">
        <v>1627</v>
      </c>
      <c r="AC1251">
        <v>15</v>
      </c>
      <c r="AD1251">
        <v>999</v>
      </c>
      <c r="AE1251">
        <v>999</v>
      </c>
      <c r="AF1251">
        <v>999</v>
      </c>
      <c r="AG1251">
        <v>999</v>
      </c>
      <c r="AH1251" t="s">
        <v>2717</v>
      </c>
      <c r="AI1251" t="s">
        <v>1651</v>
      </c>
      <c r="AJ1251" t="s">
        <v>2697</v>
      </c>
      <c r="AK1251">
        <v>5.0999999999999996</v>
      </c>
      <c r="AL1251" t="s">
        <v>1701</v>
      </c>
      <c r="AM1251" t="s">
        <v>2698</v>
      </c>
      <c r="AN1251" t="s">
        <v>2747</v>
      </c>
      <c r="AO1251" t="s">
        <v>2748</v>
      </c>
      <c r="AP1251">
        <v>999</v>
      </c>
      <c r="AQ1251">
        <v>999</v>
      </c>
      <c r="AR1251" t="s">
        <v>2701</v>
      </c>
      <c r="AT1251" t="s">
        <v>2702</v>
      </c>
    </row>
    <row r="1252" spans="2:46" ht="15">
      <c r="B1252" t="s">
        <v>41</v>
      </c>
      <c r="C1252">
        <v>15552</v>
      </c>
      <c r="D1252">
        <v>16487</v>
      </c>
      <c r="E1252" t="s">
        <v>1235</v>
      </c>
      <c r="F1252" s="15" t="s">
        <v>2766</v>
      </c>
      <c r="G1252" s="15"/>
      <c r="H1252" s="15"/>
      <c r="I1252" t="s">
        <v>2418</v>
      </c>
      <c r="J1252" t="s">
        <v>1602</v>
      </c>
      <c r="K1252">
        <v>999</v>
      </c>
      <c r="L1252">
        <v>2016</v>
      </c>
      <c r="M1252" s="15">
        <v>20</v>
      </c>
      <c r="N1252">
        <v>999</v>
      </c>
      <c r="O1252" t="s">
        <v>1856</v>
      </c>
      <c r="R1252" s="15">
        <v>16.922463283101461</v>
      </c>
      <c r="S1252" t="s">
        <v>1625</v>
      </c>
      <c r="T1252" t="s">
        <v>2695</v>
      </c>
      <c r="U1252">
        <v>999</v>
      </c>
      <c r="V1252">
        <v>999</v>
      </c>
      <c r="W1252">
        <v>999</v>
      </c>
      <c r="X1252">
        <v>999</v>
      </c>
      <c r="Y1252">
        <v>1</v>
      </c>
      <c r="Z1252">
        <v>1012</v>
      </c>
      <c r="AA1252" t="s">
        <v>1606</v>
      </c>
      <c r="AB1252" t="s">
        <v>1627</v>
      </c>
      <c r="AC1252">
        <v>15</v>
      </c>
      <c r="AD1252">
        <v>999</v>
      </c>
      <c r="AE1252">
        <v>999</v>
      </c>
      <c r="AF1252">
        <v>999</v>
      </c>
      <c r="AG1252">
        <v>999</v>
      </c>
      <c r="AH1252" t="s">
        <v>2717</v>
      </c>
      <c r="AI1252" t="s">
        <v>1651</v>
      </c>
      <c r="AJ1252" t="s">
        <v>2697</v>
      </c>
      <c r="AK1252">
        <v>5.0999999999999996</v>
      </c>
      <c r="AL1252" t="s">
        <v>1701</v>
      </c>
      <c r="AM1252" t="s">
        <v>2698</v>
      </c>
      <c r="AN1252" t="s">
        <v>2747</v>
      </c>
      <c r="AO1252" t="s">
        <v>2748</v>
      </c>
      <c r="AP1252">
        <v>999</v>
      </c>
      <c r="AQ1252">
        <v>999</v>
      </c>
      <c r="AR1252" t="s">
        <v>2701</v>
      </c>
      <c r="AT1252" t="s">
        <v>2702</v>
      </c>
    </row>
    <row r="1253" spans="2:46" ht="15">
      <c r="B1253" t="s">
        <v>41</v>
      </c>
      <c r="C1253">
        <v>15552</v>
      </c>
      <c r="D1253">
        <v>16487</v>
      </c>
      <c r="E1253" t="s">
        <v>1235</v>
      </c>
      <c r="F1253" s="15" t="s">
        <v>2767</v>
      </c>
      <c r="G1253" s="15"/>
      <c r="H1253" s="15"/>
      <c r="I1253" t="s">
        <v>2418</v>
      </c>
      <c r="J1253" t="s">
        <v>1602</v>
      </c>
      <c r="K1253">
        <v>999</v>
      </c>
      <c r="L1253">
        <v>2016</v>
      </c>
      <c r="M1253" s="15">
        <v>30</v>
      </c>
      <c r="N1253">
        <v>999</v>
      </c>
      <c r="O1253" t="s">
        <v>1856</v>
      </c>
      <c r="R1253" s="15">
        <v>11.957338714746401</v>
      </c>
      <c r="S1253" t="s">
        <v>1625</v>
      </c>
      <c r="T1253" t="s">
        <v>2695</v>
      </c>
      <c r="U1253">
        <v>999</v>
      </c>
      <c r="V1253">
        <v>999</v>
      </c>
      <c r="W1253">
        <v>999</v>
      </c>
      <c r="X1253">
        <v>999</v>
      </c>
      <c r="Y1253">
        <v>1</v>
      </c>
      <c r="Z1253">
        <v>1012</v>
      </c>
      <c r="AA1253" t="s">
        <v>1606</v>
      </c>
      <c r="AB1253" t="s">
        <v>1627</v>
      </c>
      <c r="AC1253">
        <v>15</v>
      </c>
      <c r="AD1253">
        <v>999</v>
      </c>
      <c r="AE1253">
        <v>999</v>
      </c>
      <c r="AF1253">
        <v>999</v>
      </c>
      <c r="AG1253">
        <v>999</v>
      </c>
      <c r="AH1253" t="s">
        <v>2717</v>
      </c>
      <c r="AI1253" t="s">
        <v>1651</v>
      </c>
      <c r="AJ1253" t="s">
        <v>2697</v>
      </c>
      <c r="AK1253">
        <v>5.0999999999999996</v>
      </c>
      <c r="AL1253" t="s">
        <v>1701</v>
      </c>
      <c r="AM1253" t="s">
        <v>2698</v>
      </c>
      <c r="AN1253" t="s">
        <v>2747</v>
      </c>
      <c r="AO1253" t="s">
        <v>2748</v>
      </c>
      <c r="AP1253">
        <v>999</v>
      </c>
      <c r="AQ1253">
        <v>999</v>
      </c>
      <c r="AR1253" t="s">
        <v>2701</v>
      </c>
      <c r="AT1253" t="s">
        <v>2702</v>
      </c>
    </row>
    <row r="1254" spans="2:46" ht="15">
      <c r="B1254" t="s">
        <v>41</v>
      </c>
      <c r="C1254">
        <v>15552</v>
      </c>
      <c r="D1254">
        <v>16487</v>
      </c>
      <c r="E1254" t="s">
        <v>1235</v>
      </c>
      <c r="F1254" s="15" t="s">
        <v>2768</v>
      </c>
      <c r="G1254" s="15"/>
      <c r="H1254" s="15"/>
      <c r="I1254" t="s">
        <v>2418</v>
      </c>
      <c r="J1254" t="s">
        <v>1602</v>
      </c>
      <c r="K1254">
        <v>999</v>
      </c>
      <c r="L1254">
        <v>2016</v>
      </c>
      <c r="M1254" s="15">
        <v>20</v>
      </c>
      <c r="N1254">
        <v>999</v>
      </c>
      <c r="O1254" t="s">
        <v>1856</v>
      </c>
      <c r="R1254" s="15">
        <v>15.390808166629556</v>
      </c>
      <c r="S1254" t="s">
        <v>1625</v>
      </c>
      <c r="T1254" t="s">
        <v>2695</v>
      </c>
      <c r="U1254">
        <v>999</v>
      </c>
      <c r="V1254">
        <v>999</v>
      </c>
      <c r="W1254">
        <v>999</v>
      </c>
      <c r="X1254">
        <v>999</v>
      </c>
      <c r="Y1254">
        <v>1</v>
      </c>
      <c r="Z1254">
        <v>1012</v>
      </c>
      <c r="AA1254" t="s">
        <v>1606</v>
      </c>
      <c r="AB1254" t="s">
        <v>1627</v>
      </c>
      <c r="AC1254">
        <v>15</v>
      </c>
      <c r="AD1254">
        <v>999</v>
      </c>
      <c r="AE1254">
        <v>999</v>
      </c>
      <c r="AF1254">
        <v>999</v>
      </c>
      <c r="AG1254">
        <v>999</v>
      </c>
      <c r="AH1254" t="s">
        <v>2717</v>
      </c>
      <c r="AI1254" t="s">
        <v>1651</v>
      </c>
      <c r="AJ1254" t="s">
        <v>2697</v>
      </c>
      <c r="AK1254">
        <v>5.0999999999999996</v>
      </c>
      <c r="AL1254" t="s">
        <v>1701</v>
      </c>
      <c r="AM1254" t="s">
        <v>2698</v>
      </c>
      <c r="AN1254" t="s">
        <v>2747</v>
      </c>
      <c r="AO1254" t="s">
        <v>2748</v>
      </c>
      <c r="AP1254">
        <v>999</v>
      </c>
      <c r="AQ1254">
        <v>999</v>
      </c>
      <c r="AR1254" t="s">
        <v>2701</v>
      </c>
      <c r="AT1254" t="s">
        <v>2702</v>
      </c>
    </row>
    <row r="1255" spans="2:46" ht="15">
      <c r="B1255" t="s">
        <v>41</v>
      </c>
      <c r="C1255">
        <v>15552</v>
      </c>
      <c r="D1255">
        <v>16487</v>
      </c>
      <c r="E1255" t="s">
        <v>1235</v>
      </c>
      <c r="F1255" s="15" t="s">
        <v>2769</v>
      </c>
      <c r="G1255" s="15"/>
      <c r="H1255" s="15"/>
      <c r="I1255" t="s">
        <v>2418</v>
      </c>
      <c r="J1255" t="s">
        <v>1602</v>
      </c>
      <c r="K1255">
        <v>999</v>
      </c>
      <c r="L1255">
        <v>2016</v>
      </c>
      <c r="M1255" s="15">
        <v>28</v>
      </c>
      <c r="N1255">
        <v>999</v>
      </c>
      <c r="O1255" t="s">
        <v>1856</v>
      </c>
      <c r="R1255" s="15">
        <v>20.9391770946755</v>
      </c>
      <c r="S1255" t="s">
        <v>1625</v>
      </c>
      <c r="T1255" t="s">
        <v>2695</v>
      </c>
      <c r="U1255">
        <v>999</v>
      </c>
      <c r="V1255">
        <v>999</v>
      </c>
      <c r="W1255">
        <v>999</v>
      </c>
      <c r="X1255">
        <v>999</v>
      </c>
      <c r="Y1255">
        <v>1</v>
      </c>
      <c r="Z1255">
        <v>1012</v>
      </c>
      <c r="AA1255" t="s">
        <v>1606</v>
      </c>
      <c r="AB1255" t="s">
        <v>1627</v>
      </c>
      <c r="AC1255">
        <v>15</v>
      </c>
      <c r="AD1255">
        <v>999</v>
      </c>
      <c r="AE1255">
        <v>999</v>
      </c>
      <c r="AF1255">
        <v>999</v>
      </c>
      <c r="AG1255">
        <v>999</v>
      </c>
      <c r="AH1255" t="s">
        <v>2717</v>
      </c>
      <c r="AI1255" t="s">
        <v>1651</v>
      </c>
      <c r="AJ1255" t="s">
        <v>2697</v>
      </c>
      <c r="AK1255">
        <v>5.0999999999999996</v>
      </c>
      <c r="AL1255" t="s">
        <v>1701</v>
      </c>
      <c r="AM1255" t="s">
        <v>2698</v>
      </c>
      <c r="AN1255" t="s">
        <v>2747</v>
      </c>
      <c r="AO1255" t="s">
        <v>2748</v>
      </c>
      <c r="AP1255">
        <v>999</v>
      </c>
      <c r="AQ1255">
        <v>999</v>
      </c>
      <c r="AR1255" t="s">
        <v>2701</v>
      </c>
      <c r="AT1255" t="s">
        <v>2702</v>
      </c>
    </row>
    <row r="1256" spans="2:46" ht="15">
      <c r="B1256" t="s">
        <v>41</v>
      </c>
      <c r="C1256">
        <v>15552</v>
      </c>
      <c r="D1256">
        <v>16487</v>
      </c>
      <c r="E1256" t="s">
        <v>1235</v>
      </c>
      <c r="F1256" s="15" t="s">
        <v>2770</v>
      </c>
      <c r="G1256" s="15"/>
      <c r="H1256" s="15"/>
      <c r="I1256" t="s">
        <v>2418</v>
      </c>
      <c r="J1256" t="s">
        <v>1602</v>
      </c>
      <c r="K1256">
        <v>999</v>
      </c>
      <c r="L1256">
        <v>2016</v>
      </c>
      <c r="M1256" s="15">
        <v>24</v>
      </c>
      <c r="N1256">
        <v>999</v>
      </c>
      <c r="O1256" t="s">
        <v>1856</v>
      </c>
      <c r="R1256" s="15">
        <v>19.875360487884461</v>
      </c>
      <c r="S1256" t="s">
        <v>1625</v>
      </c>
      <c r="T1256" t="s">
        <v>2695</v>
      </c>
      <c r="U1256">
        <v>999</v>
      </c>
      <c r="V1256">
        <v>999</v>
      </c>
      <c r="W1256">
        <v>999</v>
      </c>
      <c r="X1256">
        <v>999</v>
      </c>
      <c r="Y1256">
        <v>1</v>
      </c>
      <c r="Z1256">
        <v>1012</v>
      </c>
      <c r="AA1256" t="s">
        <v>1606</v>
      </c>
      <c r="AB1256" t="s">
        <v>1627</v>
      </c>
      <c r="AC1256">
        <v>15</v>
      </c>
      <c r="AD1256">
        <v>999</v>
      </c>
      <c r="AE1256">
        <v>999</v>
      </c>
      <c r="AF1256">
        <v>999</v>
      </c>
      <c r="AG1256">
        <v>999</v>
      </c>
      <c r="AH1256" t="s">
        <v>2717</v>
      </c>
      <c r="AI1256" t="s">
        <v>1651</v>
      </c>
      <c r="AJ1256" t="s">
        <v>2697</v>
      </c>
      <c r="AK1256">
        <v>5.0999999999999996</v>
      </c>
      <c r="AL1256" t="s">
        <v>1701</v>
      </c>
      <c r="AM1256" t="s">
        <v>2698</v>
      </c>
      <c r="AN1256" t="s">
        <v>2747</v>
      </c>
      <c r="AO1256" t="s">
        <v>2748</v>
      </c>
      <c r="AP1256">
        <v>999</v>
      </c>
      <c r="AQ1256">
        <v>999</v>
      </c>
      <c r="AR1256" t="s">
        <v>2701</v>
      </c>
      <c r="AT1256" t="s">
        <v>2702</v>
      </c>
    </row>
    <row r="1257" spans="2:46" ht="15">
      <c r="B1257" t="s">
        <v>41</v>
      </c>
      <c r="C1257">
        <v>15552</v>
      </c>
      <c r="D1257">
        <v>16487</v>
      </c>
      <c r="E1257" t="s">
        <v>1235</v>
      </c>
      <c r="F1257" s="15" t="s">
        <v>2771</v>
      </c>
      <c r="G1257" s="15"/>
      <c r="H1257" s="15"/>
      <c r="I1257" t="s">
        <v>2418</v>
      </c>
      <c r="J1257" t="s">
        <v>1602</v>
      </c>
      <c r="K1257">
        <v>999</v>
      </c>
      <c r="L1257">
        <v>2016</v>
      </c>
      <c r="M1257" s="15">
        <v>20</v>
      </c>
      <c r="N1257">
        <v>999</v>
      </c>
      <c r="O1257" t="s">
        <v>1856</v>
      </c>
      <c r="R1257" s="15">
        <v>8.8100598169898454</v>
      </c>
      <c r="S1257" t="s">
        <v>1625</v>
      </c>
      <c r="T1257" t="s">
        <v>2695</v>
      </c>
      <c r="U1257">
        <v>999</v>
      </c>
      <c r="V1257">
        <v>999</v>
      </c>
      <c r="W1257">
        <v>999</v>
      </c>
      <c r="X1257">
        <v>999</v>
      </c>
      <c r="Y1257">
        <v>1</v>
      </c>
      <c r="Z1257">
        <v>1012</v>
      </c>
      <c r="AA1257" t="s">
        <v>1606</v>
      </c>
      <c r="AB1257" t="s">
        <v>1627</v>
      </c>
      <c r="AC1257">
        <v>15</v>
      </c>
      <c r="AD1257">
        <v>999</v>
      </c>
      <c r="AE1257">
        <v>999</v>
      </c>
      <c r="AF1257">
        <v>999</v>
      </c>
      <c r="AG1257">
        <v>999</v>
      </c>
      <c r="AH1257" t="s">
        <v>2717</v>
      </c>
      <c r="AI1257" t="s">
        <v>1651</v>
      </c>
      <c r="AJ1257" t="s">
        <v>2697</v>
      </c>
      <c r="AK1257">
        <v>5.0999999999999996</v>
      </c>
      <c r="AL1257" t="s">
        <v>1701</v>
      </c>
      <c r="AM1257" t="s">
        <v>2698</v>
      </c>
      <c r="AN1257" t="s">
        <v>2747</v>
      </c>
      <c r="AO1257" t="s">
        <v>2748</v>
      </c>
      <c r="AP1257">
        <v>999</v>
      </c>
      <c r="AQ1257">
        <v>999</v>
      </c>
      <c r="AR1257" t="s">
        <v>2701</v>
      </c>
      <c r="AT1257" t="s">
        <v>2702</v>
      </c>
    </row>
    <row r="1258" spans="2:46" ht="15">
      <c r="B1258" t="s">
        <v>41</v>
      </c>
      <c r="C1258">
        <v>15552</v>
      </c>
      <c r="D1258">
        <v>16487</v>
      </c>
      <c r="E1258" t="s">
        <v>1235</v>
      </c>
      <c r="F1258" s="15" t="s">
        <v>2772</v>
      </c>
      <c r="G1258" s="15"/>
      <c r="H1258" s="15"/>
      <c r="I1258" t="s">
        <v>2418</v>
      </c>
      <c r="J1258" t="s">
        <v>1602</v>
      </c>
      <c r="K1258">
        <v>999</v>
      </c>
      <c r="L1258">
        <v>2016</v>
      </c>
      <c r="M1258" s="15">
        <v>25</v>
      </c>
      <c r="N1258">
        <v>999</v>
      </c>
      <c r="O1258" t="s">
        <v>1856</v>
      </c>
      <c r="R1258" s="15">
        <v>15.605743040249308</v>
      </c>
      <c r="S1258" t="s">
        <v>1625</v>
      </c>
      <c r="T1258" t="s">
        <v>2695</v>
      </c>
      <c r="U1258">
        <v>999</v>
      </c>
      <c r="V1258">
        <v>999</v>
      </c>
      <c r="W1258">
        <v>999</v>
      </c>
      <c r="X1258">
        <v>999</v>
      </c>
      <c r="Y1258">
        <v>1</v>
      </c>
      <c r="Z1258">
        <v>1012</v>
      </c>
      <c r="AA1258" t="s">
        <v>1606</v>
      </c>
      <c r="AB1258" t="s">
        <v>1627</v>
      </c>
      <c r="AC1258">
        <v>15</v>
      </c>
      <c r="AD1258">
        <v>999</v>
      </c>
      <c r="AE1258">
        <v>999</v>
      </c>
      <c r="AF1258">
        <v>999</v>
      </c>
      <c r="AG1258">
        <v>999</v>
      </c>
      <c r="AH1258" t="s">
        <v>2717</v>
      </c>
      <c r="AI1258" t="s">
        <v>1651</v>
      </c>
      <c r="AJ1258" t="s">
        <v>2697</v>
      </c>
      <c r="AK1258">
        <v>5.0999999999999996</v>
      </c>
      <c r="AL1258" t="s">
        <v>1701</v>
      </c>
      <c r="AM1258" t="s">
        <v>2698</v>
      </c>
      <c r="AN1258" t="s">
        <v>2747</v>
      </c>
      <c r="AO1258" t="s">
        <v>2748</v>
      </c>
      <c r="AP1258">
        <v>999</v>
      </c>
      <c r="AQ1258">
        <v>999</v>
      </c>
      <c r="AR1258" t="s">
        <v>2701</v>
      </c>
      <c r="AT1258" t="s">
        <v>2702</v>
      </c>
    </row>
    <row r="1259" spans="2:46" ht="15">
      <c r="B1259" t="s">
        <v>41</v>
      </c>
      <c r="C1259">
        <v>15552</v>
      </c>
      <c r="D1259">
        <v>16487</v>
      </c>
      <c r="E1259" t="s">
        <v>1235</v>
      </c>
      <c r="F1259" s="15" t="s">
        <v>2773</v>
      </c>
      <c r="G1259" s="15"/>
      <c r="H1259" s="15"/>
      <c r="I1259" t="s">
        <v>2418</v>
      </c>
      <c r="J1259" t="s">
        <v>1602</v>
      </c>
      <c r="K1259">
        <v>999</v>
      </c>
      <c r="L1259">
        <v>2016</v>
      </c>
      <c r="M1259" s="15">
        <v>18</v>
      </c>
      <c r="N1259">
        <v>999</v>
      </c>
      <c r="O1259" t="s">
        <v>1856</v>
      </c>
      <c r="R1259" s="15">
        <v>15.318561843991723</v>
      </c>
      <c r="S1259" t="s">
        <v>1625</v>
      </c>
      <c r="T1259" t="s">
        <v>2695</v>
      </c>
      <c r="U1259">
        <v>999</v>
      </c>
      <c r="V1259">
        <v>999</v>
      </c>
      <c r="W1259">
        <v>999</v>
      </c>
      <c r="X1259">
        <v>999</v>
      </c>
      <c r="Y1259">
        <v>1</v>
      </c>
      <c r="Z1259">
        <v>1012</v>
      </c>
      <c r="AA1259" t="s">
        <v>1606</v>
      </c>
      <c r="AB1259" t="s">
        <v>1627</v>
      </c>
      <c r="AC1259">
        <v>15</v>
      </c>
      <c r="AD1259">
        <v>999</v>
      </c>
      <c r="AE1259">
        <v>999</v>
      </c>
      <c r="AF1259">
        <v>999</v>
      </c>
      <c r="AG1259">
        <v>999</v>
      </c>
      <c r="AH1259" t="s">
        <v>2717</v>
      </c>
      <c r="AI1259" t="s">
        <v>1651</v>
      </c>
      <c r="AJ1259" t="s">
        <v>2697</v>
      </c>
      <c r="AK1259">
        <v>5.0999999999999996</v>
      </c>
      <c r="AL1259" t="s">
        <v>1701</v>
      </c>
      <c r="AM1259" t="s">
        <v>2698</v>
      </c>
      <c r="AN1259" t="s">
        <v>2747</v>
      </c>
      <c r="AO1259" t="s">
        <v>2748</v>
      </c>
      <c r="AP1259">
        <v>999</v>
      </c>
      <c r="AQ1259">
        <v>999</v>
      </c>
      <c r="AR1259" t="s">
        <v>2701</v>
      </c>
      <c r="AT1259" t="s">
        <v>2702</v>
      </c>
    </row>
    <row r="1260" spans="2:46" ht="15">
      <c r="B1260" t="s">
        <v>41</v>
      </c>
      <c r="C1260">
        <v>15552</v>
      </c>
      <c r="D1260">
        <v>16487</v>
      </c>
      <c r="E1260" t="s">
        <v>1235</v>
      </c>
      <c r="F1260" s="15" t="s">
        <v>2774</v>
      </c>
      <c r="G1260" s="15"/>
      <c r="H1260" s="15"/>
      <c r="I1260" t="s">
        <v>2418</v>
      </c>
      <c r="J1260" t="s">
        <v>1602</v>
      </c>
      <c r="K1260">
        <v>999</v>
      </c>
      <c r="L1260">
        <v>2016</v>
      </c>
      <c r="M1260" s="15">
        <v>20</v>
      </c>
      <c r="N1260">
        <v>999</v>
      </c>
      <c r="O1260" t="s">
        <v>1856</v>
      </c>
      <c r="R1260" s="15">
        <v>11.572060205809938</v>
      </c>
      <c r="S1260" t="s">
        <v>1625</v>
      </c>
      <c r="T1260" t="s">
        <v>2695</v>
      </c>
      <c r="U1260">
        <v>999</v>
      </c>
      <c r="V1260">
        <v>999</v>
      </c>
      <c r="W1260">
        <v>999</v>
      </c>
      <c r="X1260">
        <v>999</v>
      </c>
      <c r="Y1260">
        <v>1</v>
      </c>
      <c r="Z1260">
        <v>1012</v>
      </c>
      <c r="AA1260" t="s">
        <v>1606</v>
      </c>
      <c r="AB1260" t="s">
        <v>1627</v>
      </c>
      <c r="AC1260">
        <v>15</v>
      </c>
      <c r="AD1260">
        <v>999</v>
      </c>
      <c r="AE1260">
        <v>999</v>
      </c>
      <c r="AF1260">
        <v>999</v>
      </c>
      <c r="AG1260">
        <v>999</v>
      </c>
      <c r="AH1260" t="s">
        <v>2717</v>
      </c>
      <c r="AI1260" t="s">
        <v>1651</v>
      </c>
      <c r="AJ1260" t="s">
        <v>2697</v>
      </c>
      <c r="AK1260">
        <v>5.0999999999999996</v>
      </c>
      <c r="AL1260" t="s">
        <v>1701</v>
      </c>
      <c r="AM1260" t="s">
        <v>2698</v>
      </c>
      <c r="AN1260" t="s">
        <v>2747</v>
      </c>
      <c r="AO1260" t="s">
        <v>2748</v>
      </c>
      <c r="AP1260">
        <v>999</v>
      </c>
      <c r="AQ1260">
        <v>999</v>
      </c>
      <c r="AR1260" t="s">
        <v>2701</v>
      </c>
      <c r="AT1260" t="s">
        <v>2702</v>
      </c>
    </row>
    <row r="1261" spans="2:46" ht="15">
      <c r="B1261" t="s">
        <v>41</v>
      </c>
      <c r="C1261">
        <v>15552</v>
      </c>
      <c r="D1261">
        <v>16487</v>
      </c>
      <c r="E1261" t="s">
        <v>1235</v>
      </c>
      <c r="F1261" s="15" t="s">
        <v>2775</v>
      </c>
      <c r="G1261" s="15"/>
      <c r="H1261" s="15"/>
      <c r="I1261" t="s">
        <v>2418</v>
      </c>
      <c r="J1261" t="s">
        <v>1602</v>
      </c>
      <c r="K1261">
        <v>999</v>
      </c>
      <c r="L1261">
        <v>2016</v>
      </c>
      <c r="M1261" s="15">
        <v>20</v>
      </c>
      <c r="N1261">
        <v>999</v>
      </c>
      <c r="O1261" t="s">
        <v>1856</v>
      </c>
      <c r="R1261" s="15">
        <v>10.650834060974752</v>
      </c>
      <c r="S1261" t="s">
        <v>1625</v>
      </c>
      <c r="T1261" t="s">
        <v>2695</v>
      </c>
      <c r="U1261">
        <v>999</v>
      </c>
      <c r="V1261">
        <v>999</v>
      </c>
      <c r="W1261">
        <v>999</v>
      </c>
      <c r="X1261">
        <v>999</v>
      </c>
      <c r="Y1261">
        <v>1</v>
      </c>
      <c r="Z1261">
        <v>1012</v>
      </c>
      <c r="AA1261" t="s">
        <v>1606</v>
      </c>
      <c r="AB1261" t="s">
        <v>1627</v>
      </c>
      <c r="AC1261">
        <v>15</v>
      </c>
      <c r="AD1261">
        <v>999</v>
      </c>
      <c r="AE1261">
        <v>999</v>
      </c>
      <c r="AF1261">
        <v>999</v>
      </c>
      <c r="AG1261">
        <v>999</v>
      </c>
      <c r="AH1261" t="s">
        <v>2717</v>
      </c>
      <c r="AI1261" t="s">
        <v>1651</v>
      </c>
      <c r="AJ1261" t="s">
        <v>2697</v>
      </c>
      <c r="AK1261">
        <v>5.0999999999999996</v>
      </c>
      <c r="AL1261" t="s">
        <v>1701</v>
      </c>
      <c r="AM1261" t="s">
        <v>2698</v>
      </c>
      <c r="AN1261" t="s">
        <v>2747</v>
      </c>
      <c r="AO1261" t="s">
        <v>2748</v>
      </c>
      <c r="AP1261">
        <v>999</v>
      </c>
      <c r="AQ1261">
        <v>999</v>
      </c>
      <c r="AR1261" t="s">
        <v>2701</v>
      </c>
      <c r="AT1261" t="s">
        <v>2702</v>
      </c>
    </row>
    <row r="1262" spans="2:46" ht="15">
      <c r="B1262" t="s">
        <v>41</v>
      </c>
      <c r="C1262">
        <v>15552</v>
      </c>
      <c r="D1262">
        <v>16487</v>
      </c>
      <c r="E1262" t="s">
        <v>1235</v>
      </c>
      <c r="F1262" s="15" t="s">
        <v>2776</v>
      </c>
      <c r="G1262" s="15"/>
      <c r="H1262" s="15"/>
      <c r="I1262" t="s">
        <v>2418</v>
      </c>
      <c r="J1262" t="s">
        <v>1602</v>
      </c>
      <c r="K1262">
        <v>999</v>
      </c>
      <c r="L1262">
        <v>2016</v>
      </c>
      <c r="M1262" s="15">
        <v>40</v>
      </c>
      <c r="N1262">
        <v>999</v>
      </c>
      <c r="O1262" t="s">
        <v>1856</v>
      </c>
      <c r="R1262" s="15">
        <v>14.374269379105371</v>
      </c>
      <c r="S1262" t="s">
        <v>1625</v>
      </c>
      <c r="T1262" t="s">
        <v>2695</v>
      </c>
      <c r="U1262">
        <v>999</v>
      </c>
      <c r="V1262">
        <v>999</v>
      </c>
      <c r="W1262">
        <v>999</v>
      </c>
      <c r="X1262">
        <v>999</v>
      </c>
      <c r="Y1262">
        <v>1</v>
      </c>
      <c r="Z1262">
        <v>1012</v>
      </c>
      <c r="AA1262" t="s">
        <v>1606</v>
      </c>
      <c r="AB1262" t="s">
        <v>1627</v>
      </c>
      <c r="AC1262">
        <v>15</v>
      </c>
      <c r="AD1262">
        <v>999</v>
      </c>
      <c r="AE1262">
        <v>999</v>
      </c>
      <c r="AF1262">
        <v>999</v>
      </c>
      <c r="AG1262">
        <v>999</v>
      </c>
      <c r="AH1262" t="s">
        <v>2732</v>
      </c>
      <c r="AI1262" t="s">
        <v>1651</v>
      </c>
      <c r="AJ1262" t="s">
        <v>2697</v>
      </c>
      <c r="AK1262">
        <v>5.0999999999999996</v>
      </c>
      <c r="AL1262" t="s">
        <v>1701</v>
      </c>
      <c r="AM1262" t="s">
        <v>2698</v>
      </c>
      <c r="AN1262" t="s">
        <v>2747</v>
      </c>
      <c r="AO1262" t="s">
        <v>2748</v>
      </c>
      <c r="AP1262">
        <v>999</v>
      </c>
      <c r="AQ1262">
        <v>999</v>
      </c>
      <c r="AR1262" t="s">
        <v>2701</v>
      </c>
      <c r="AT1262" t="s">
        <v>2702</v>
      </c>
    </row>
    <row r="1263" spans="2:46" ht="15">
      <c r="B1263" t="s">
        <v>41</v>
      </c>
      <c r="C1263">
        <v>15552</v>
      </c>
      <c r="D1263">
        <v>16487</v>
      </c>
      <c r="E1263" t="s">
        <v>1235</v>
      </c>
      <c r="F1263" s="15" t="s">
        <v>2777</v>
      </c>
      <c r="G1263" s="15"/>
      <c r="H1263" s="15"/>
      <c r="I1263" t="s">
        <v>2418</v>
      </c>
      <c r="J1263" t="s">
        <v>1602</v>
      </c>
      <c r="K1263">
        <v>999</v>
      </c>
      <c r="L1263">
        <v>2016</v>
      </c>
      <c r="M1263" s="15">
        <v>35</v>
      </c>
      <c r="N1263">
        <v>999</v>
      </c>
      <c r="O1263" t="s">
        <v>1856</v>
      </c>
      <c r="R1263" s="15">
        <v>7.6281852317427186</v>
      </c>
      <c r="S1263" t="s">
        <v>1625</v>
      </c>
      <c r="T1263" t="s">
        <v>2695</v>
      </c>
      <c r="U1263">
        <v>999</v>
      </c>
      <c r="V1263">
        <v>999</v>
      </c>
      <c r="W1263">
        <v>999</v>
      </c>
      <c r="X1263">
        <v>999</v>
      </c>
      <c r="Y1263">
        <v>1</v>
      </c>
      <c r="Z1263">
        <v>1012</v>
      </c>
      <c r="AA1263" t="s">
        <v>1606</v>
      </c>
      <c r="AB1263" t="s">
        <v>1627</v>
      </c>
      <c r="AC1263">
        <v>15</v>
      </c>
      <c r="AD1263">
        <v>999</v>
      </c>
      <c r="AE1263">
        <v>999</v>
      </c>
      <c r="AF1263">
        <v>999</v>
      </c>
      <c r="AG1263">
        <v>999</v>
      </c>
      <c r="AH1263" t="s">
        <v>2732</v>
      </c>
      <c r="AI1263" t="s">
        <v>1651</v>
      </c>
      <c r="AJ1263" t="s">
        <v>2697</v>
      </c>
      <c r="AK1263">
        <v>5.0999999999999996</v>
      </c>
      <c r="AL1263" t="s">
        <v>1701</v>
      </c>
      <c r="AM1263" t="s">
        <v>2698</v>
      </c>
      <c r="AN1263" t="s">
        <v>2747</v>
      </c>
      <c r="AO1263" t="s">
        <v>2748</v>
      </c>
      <c r="AP1263">
        <v>999</v>
      </c>
      <c r="AQ1263">
        <v>999</v>
      </c>
      <c r="AR1263" t="s">
        <v>2701</v>
      </c>
      <c r="AT1263" t="s">
        <v>2702</v>
      </c>
    </row>
    <row r="1264" spans="2:46" ht="15">
      <c r="B1264" t="s">
        <v>41</v>
      </c>
      <c r="C1264">
        <v>15552</v>
      </c>
      <c r="D1264">
        <v>16487</v>
      </c>
      <c r="E1264" t="s">
        <v>1235</v>
      </c>
      <c r="F1264" s="15" t="s">
        <v>2778</v>
      </c>
      <c r="G1264" s="15"/>
      <c r="H1264" s="15"/>
      <c r="I1264" t="s">
        <v>2418</v>
      </c>
      <c r="J1264" t="s">
        <v>1602</v>
      </c>
      <c r="K1264">
        <v>999</v>
      </c>
      <c r="L1264">
        <v>2016</v>
      </c>
      <c r="M1264" s="15">
        <v>50</v>
      </c>
      <c r="N1264">
        <v>999</v>
      </c>
      <c r="O1264" t="s">
        <v>1856</v>
      </c>
      <c r="R1264" s="15">
        <v>22.612628103106559</v>
      </c>
      <c r="S1264" t="s">
        <v>1625</v>
      </c>
      <c r="T1264" t="s">
        <v>2695</v>
      </c>
      <c r="U1264">
        <v>999</v>
      </c>
      <c r="V1264">
        <v>999</v>
      </c>
      <c r="W1264">
        <v>999</v>
      </c>
      <c r="X1264">
        <v>999</v>
      </c>
      <c r="Y1264">
        <v>1</v>
      </c>
      <c r="Z1264">
        <v>1012</v>
      </c>
      <c r="AA1264" t="s">
        <v>1606</v>
      </c>
      <c r="AB1264" t="s">
        <v>1627</v>
      </c>
      <c r="AC1264">
        <v>15</v>
      </c>
      <c r="AD1264">
        <v>999</v>
      </c>
      <c r="AE1264">
        <v>999</v>
      </c>
      <c r="AF1264">
        <v>999</v>
      </c>
      <c r="AG1264">
        <v>999</v>
      </c>
      <c r="AH1264" t="s">
        <v>2732</v>
      </c>
      <c r="AI1264" t="s">
        <v>1651</v>
      </c>
      <c r="AJ1264" t="s">
        <v>2697</v>
      </c>
      <c r="AK1264">
        <v>5.0999999999999996</v>
      </c>
      <c r="AL1264" t="s">
        <v>1701</v>
      </c>
      <c r="AM1264" t="s">
        <v>2698</v>
      </c>
      <c r="AN1264" t="s">
        <v>2747</v>
      </c>
      <c r="AO1264" t="s">
        <v>2748</v>
      </c>
      <c r="AP1264">
        <v>999</v>
      </c>
      <c r="AQ1264">
        <v>999</v>
      </c>
      <c r="AR1264" t="s">
        <v>2701</v>
      </c>
      <c r="AT1264" t="s">
        <v>2702</v>
      </c>
    </row>
    <row r="1265" spans="2:46" ht="15">
      <c r="B1265" t="s">
        <v>41</v>
      </c>
      <c r="C1265">
        <v>15552</v>
      </c>
      <c r="D1265">
        <v>16487</v>
      </c>
      <c r="E1265" t="s">
        <v>1235</v>
      </c>
      <c r="F1265" s="15" t="s">
        <v>2779</v>
      </c>
      <c r="G1265" s="15"/>
      <c r="H1265" s="15"/>
      <c r="I1265" t="s">
        <v>2418</v>
      </c>
      <c r="J1265" t="s">
        <v>1602</v>
      </c>
      <c r="K1265">
        <v>999</v>
      </c>
      <c r="L1265">
        <v>2016</v>
      </c>
      <c r="M1265" s="15">
        <v>40</v>
      </c>
      <c r="N1265">
        <v>999</v>
      </c>
      <c r="O1265" t="s">
        <v>1856</v>
      </c>
      <c r="R1265" s="15">
        <v>15.878025146093927</v>
      </c>
      <c r="S1265" t="s">
        <v>1625</v>
      </c>
      <c r="T1265" t="s">
        <v>2695</v>
      </c>
      <c r="U1265">
        <v>999</v>
      </c>
      <c r="V1265">
        <v>999</v>
      </c>
      <c r="W1265">
        <v>999</v>
      </c>
      <c r="X1265">
        <v>999</v>
      </c>
      <c r="Y1265">
        <v>1</v>
      </c>
      <c r="Z1265">
        <v>1012</v>
      </c>
      <c r="AA1265" t="s">
        <v>1606</v>
      </c>
      <c r="AB1265" t="s">
        <v>1627</v>
      </c>
      <c r="AC1265">
        <v>15</v>
      </c>
      <c r="AD1265">
        <v>999</v>
      </c>
      <c r="AE1265">
        <v>999</v>
      </c>
      <c r="AF1265">
        <v>999</v>
      </c>
      <c r="AG1265">
        <v>999</v>
      </c>
      <c r="AH1265" t="s">
        <v>2732</v>
      </c>
      <c r="AI1265" t="s">
        <v>1651</v>
      </c>
      <c r="AJ1265" t="s">
        <v>2697</v>
      </c>
      <c r="AK1265">
        <v>5.0999999999999996</v>
      </c>
      <c r="AL1265" t="s">
        <v>1701</v>
      </c>
      <c r="AM1265" t="s">
        <v>2698</v>
      </c>
      <c r="AN1265" t="s">
        <v>2747</v>
      </c>
      <c r="AO1265" t="s">
        <v>2748</v>
      </c>
      <c r="AP1265">
        <v>999</v>
      </c>
      <c r="AQ1265">
        <v>999</v>
      </c>
      <c r="AR1265" t="s">
        <v>2701</v>
      </c>
      <c r="AT1265" t="s">
        <v>2702</v>
      </c>
    </row>
    <row r="1266" spans="2:46" ht="15">
      <c r="B1266" t="s">
        <v>41</v>
      </c>
      <c r="C1266">
        <v>15552</v>
      </c>
      <c r="D1266">
        <v>16487</v>
      </c>
      <c r="E1266" t="s">
        <v>1235</v>
      </c>
      <c r="F1266" s="15" t="s">
        <v>2780</v>
      </c>
      <c r="G1266" s="15"/>
      <c r="H1266" s="15"/>
      <c r="I1266" t="s">
        <v>2418</v>
      </c>
      <c r="J1266" t="s">
        <v>1602</v>
      </c>
      <c r="K1266">
        <v>999</v>
      </c>
      <c r="L1266">
        <v>2016</v>
      </c>
      <c r="M1266" s="15">
        <v>31</v>
      </c>
      <c r="N1266">
        <v>999</v>
      </c>
      <c r="O1266" t="s">
        <v>1856</v>
      </c>
      <c r="R1266" s="15">
        <v>28.478984432194785</v>
      </c>
      <c r="S1266" t="s">
        <v>1625</v>
      </c>
      <c r="T1266" t="s">
        <v>2695</v>
      </c>
      <c r="U1266">
        <v>999</v>
      </c>
      <c r="V1266">
        <v>999</v>
      </c>
      <c r="W1266">
        <v>999</v>
      </c>
      <c r="X1266">
        <v>999</v>
      </c>
      <c r="Y1266">
        <v>1</v>
      </c>
      <c r="Z1266">
        <v>1012</v>
      </c>
      <c r="AA1266" t="s">
        <v>1606</v>
      </c>
      <c r="AB1266" t="s">
        <v>1627</v>
      </c>
      <c r="AC1266">
        <v>15</v>
      </c>
      <c r="AD1266">
        <v>999</v>
      </c>
      <c r="AE1266">
        <v>999</v>
      </c>
      <c r="AF1266">
        <v>999</v>
      </c>
      <c r="AG1266">
        <v>999</v>
      </c>
      <c r="AH1266" t="s">
        <v>2732</v>
      </c>
      <c r="AI1266" t="s">
        <v>1651</v>
      </c>
      <c r="AJ1266" t="s">
        <v>2697</v>
      </c>
      <c r="AK1266">
        <v>5.0999999999999996</v>
      </c>
      <c r="AL1266" t="s">
        <v>1701</v>
      </c>
      <c r="AM1266" t="s">
        <v>2698</v>
      </c>
      <c r="AN1266" t="s">
        <v>2747</v>
      </c>
      <c r="AO1266" t="s">
        <v>2748</v>
      </c>
      <c r="AP1266">
        <v>999</v>
      </c>
      <c r="AQ1266">
        <v>999</v>
      </c>
      <c r="AR1266" t="s">
        <v>2701</v>
      </c>
      <c r="AT1266" t="s">
        <v>2702</v>
      </c>
    </row>
    <row r="1267" spans="2:46" ht="15">
      <c r="B1267" t="s">
        <v>41</v>
      </c>
      <c r="C1267">
        <v>15552</v>
      </c>
      <c r="D1267">
        <v>16487</v>
      </c>
      <c r="E1267" t="s">
        <v>1235</v>
      </c>
      <c r="F1267" s="15" t="s">
        <v>2781</v>
      </c>
      <c r="G1267" s="15"/>
      <c r="H1267" s="15"/>
      <c r="I1267" t="s">
        <v>2418</v>
      </c>
      <c r="J1267" t="s">
        <v>1602</v>
      </c>
      <c r="K1267">
        <v>999</v>
      </c>
      <c r="L1267">
        <v>2016</v>
      </c>
      <c r="M1267" s="15">
        <v>36</v>
      </c>
      <c r="N1267">
        <v>999</v>
      </c>
      <c r="O1267" t="s">
        <v>1856</v>
      </c>
      <c r="R1267" s="15">
        <v>16.101993557266269</v>
      </c>
      <c r="S1267" t="s">
        <v>1625</v>
      </c>
      <c r="T1267" t="s">
        <v>2695</v>
      </c>
      <c r="U1267">
        <v>999</v>
      </c>
      <c r="V1267">
        <v>999</v>
      </c>
      <c r="W1267">
        <v>999</v>
      </c>
      <c r="X1267">
        <v>999</v>
      </c>
      <c r="Y1267">
        <v>1</v>
      </c>
      <c r="Z1267">
        <v>1012</v>
      </c>
      <c r="AA1267" t="s">
        <v>1606</v>
      </c>
      <c r="AB1267" t="s">
        <v>1627</v>
      </c>
      <c r="AC1267">
        <v>15</v>
      </c>
      <c r="AD1267">
        <v>999</v>
      </c>
      <c r="AE1267">
        <v>999</v>
      </c>
      <c r="AF1267">
        <v>999</v>
      </c>
      <c r="AG1267">
        <v>999</v>
      </c>
      <c r="AH1267" t="s">
        <v>2732</v>
      </c>
      <c r="AI1267" t="s">
        <v>1651</v>
      </c>
      <c r="AJ1267" t="s">
        <v>2697</v>
      </c>
      <c r="AK1267">
        <v>5.0999999999999996</v>
      </c>
      <c r="AL1267" t="s">
        <v>1701</v>
      </c>
      <c r="AM1267" t="s">
        <v>2698</v>
      </c>
      <c r="AN1267" t="s">
        <v>2747</v>
      </c>
      <c r="AO1267" t="s">
        <v>2748</v>
      </c>
      <c r="AP1267">
        <v>999</v>
      </c>
      <c r="AQ1267">
        <v>999</v>
      </c>
      <c r="AR1267" t="s">
        <v>2701</v>
      </c>
      <c r="AT1267" t="s">
        <v>2702</v>
      </c>
    </row>
    <row r="1268" spans="2:46" ht="15">
      <c r="B1268" t="s">
        <v>41</v>
      </c>
      <c r="C1268">
        <v>15552</v>
      </c>
      <c r="D1268">
        <v>16487</v>
      </c>
      <c r="E1268" t="s">
        <v>1235</v>
      </c>
      <c r="F1268" s="15" t="s">
        <v>2782</v>
      </c>
      <c r="G1268" s="15"/>
      <c r="H1268" s="15"/>
      <c r="I1268" t="s">
        <v>2418</v>
      </c>
      <c r="J1268" t="s">
        <v>1602</v>
      </c>
      <c r="K1268">
        <v>999</v>
      </c>
      <c r="L1268">
        <v>2016</v>
      </c>
      <c r="M1268" s="15">
        <v>40</v>
      </c>
      <c r="N1268">
        <v>999</v>
      </c>
      <c r="O1268" t="s">
        <v>1856</v>
      </c>
      <c r="R1268" s="15">
        <v>14.028528075257087</v>
      </c>
      <c r="S1268" t="s">
        <v>1625</v>
      </c>
      <c r="T1268" t="s">
        <v>2695</v>
      </c>
      <c r="U1268">
        <v>999</v>
      </c>
      <c r="V1268">
        <v>999</v>
      </c>
      <c r="W1268">
        <v>999</v>
      </c>
      <c r="X1268">
        <v>999</v>
      </c>
      <c r="Y1268">
        <v>1</v>
      </c>
      <c r="Z1268">
        <v>1012</v>
      </c>
      <c r="AA1268" t="s">
        <v>1606</v>
      </c>
      <c r="AB1268" t="s">
        <v>1627</v>
      </c>
      <c r="AC1268">
        <v>15</v>
      </c>
      <c r="AD1268">
        <v>999</v>
      </c>
      <c r="AE1268">
        <v>999</v>
      </c>
      <c r="AF1268">
        <v>999</v>
      </c>
      <c r="AG1268">
        <v>999</v>
      </c>
      <c r="AH1268" t="s">
        <v>2732</v>
      </c>
      <c r="AI1268" t="s">
        <v>1651</v>
      </c>
      <c r="AJ1268" t="s">
        <v>2697</v>
      </c>
      <c r="AK1268">
        <v>5.0999999999999996</v>
      </c>
      <c r="AL1268" t="s">
        <v>1701</v>
      </c>
      <c r="AM1268" t="s">
        <v>2698</v>
      </c>
      <c r="AN1268" t="s">
        <v>2747</v>
      </c>
      <c r="AO1268" t="s">
        <v>2748</v>
      </c>
      <c r="AP1268">
        <v>999</v>
      </c>
      <c r="AQ1268">
        <v>999</v>
      </c>
      <c r="AR1268" t="s">
        <v>2701</v>
      </c>
      <c r="AT1268" t="s">
        <v>2702</v>
      </c>
    </row>
    <row r="1269" spans="2:46" ht="15">
      <c r="B1269" t="s">
        <v>41</v>
      </c>
      <c r="C1269">
        <v>15552</v>
      </c>
      <c r="D1269">
        <v>16487</v>
      </c>
      <c r="E1269" t="s">
        <v>1235</v>
      </c>
      <c r="F1269" s="15" t="s">
        <v>2783</v>
      </c>
      <c r="G1269" s="15"/>
      <c r="H1269" s="15"/>
      <c r="I1269" t="s">
        <v>2418</v>
      </c>
      <c r="J1269" t="s">
        <v>1602</v>
      </c>
      <c r="K1269">
        <v>999</v>
      </c>
      <c r="L1269">
        <v>2016</v>
      </c>
      <c r="M1269" s="15">
        <v>32</v>
      </c>
      <c r="N1269">
        <v>999</v>
      </c>
      <c r="O1269" t="s">
        <v>1856</v>
      </c>
      <c r="R1269" s="15">
        <v>18.158589223594799</v>
      </c>
      <c r="S1269" t="s">
        <v>1625</v>
      </c>
      <c r="T1269" t="s">
        <v>2695</v>
      </c>
      <c r="U1269">
        <v>999</v>
      </c>
      <c r="V1269">
        <v>999</v>
      </c>
      <c r="W1269">
        <v>999</v>
      </c>
      <c r="X1269">
        <v>999</v>
      </c>
      <c r="Y1269">
        <v>1</v>
      </c>
      <c r="Z1269">
        <v>1012</v>
      </c>
      <c r="AA1269" t="s">
        <v>1606</v>
      </c>
      <c r="AB1269" t="s">
        <v>1627</v>
      </c>
      <c r="AC1269">
        <v>15</v>
      </c>
      <c r="AD1269">
        <v>999</v>
      </c>
      <c r="AE1269">
        <v>999</v>
      </c>
      <c r="AF1269">
        <v>999</v>
      </c>
      <c r="AG1269">
        <v>999</v>
      </c>
      <c r="AH1269" t="s">
        <v>2732</v>
      </c>
      <c r="AI1269" t="s">
        <v>1651</v>
      </c>
      <c r="AJ1269" t="s">
        <v>2697</v>
      </c>
      <c r="AK1269">
        <v>5.0999999999999996</v>
      </c>
      <c r="AL1269" t="s">
        <v>1701</v>
      </c>
      <c r="AM1269" t="s">
        <v>2698</v>
      </c>
      <c r="AN1269" t="s">
        <v>2747</v>
      </c>
      <c r="AO1269" t="s">
        <v>2748</v>
      </c>
      <c r="AP1269">
        <v>999</v>
      </c>
      <c r="AQ1269">
        <v>999</v>
      </c>
      <c r="AR1269" t="s">
        <v>2701</v>
      </c>
      <c r="AT1269" t="s">
        <v>2702</v>
      </c>
    </row>
    <row r="1270" spans="2:46" ht="15">
      <c r="B1270" t="s">
        <v>41</v>
      </c>
      <c r="C1270">
        <v>15552</v>
      </c>
      <c r="D1270">
        <v>16487</v>
      </c>
      <c r="E1270" t="s">
        <v>1235</v>
      </c>
      <c r="F1270" s="15" t="s">
        <v>2784</v>
      </c>
      <c r="G1270" s="15"/>
      <c r="H1270" s="15"/>
      <c r="I1270" t="s">
        <v>2418</v>
      </c>
      <c r="J1270" t="s">
        <v>1602</v>
      </c>
      <c r="K1270">
        <v>999</v>
      </c>
      <c r="L1270">
        <v>2016</v>
      </c>
      <c r="M1270" s="15">
        <v>40</v>
      </c>
      <c r="N1270">
        <v>999</v>
      </c>
      <c r="O1270" t="s">
        <v>1856</v>
      </c>
      <c r="R1270" s="15">
        <v>20.046828505448346</v>
      </c>
      <c r="S1270" t="s">
        <v>1625</v>
      </c>
      <c r="T1270" t="s">
        <v>2695</v>
      </c>
      <c r="U1270">
        <v>999</v>
      </c>
      <c r="V1270">
        <v>999</v>
      </c>
      <c r="W1270">
        <v>999</v>
      </c>
      <c r="X1270">
        <v>999</v>
      </c>
      <c r="Y1270">
        <v>1</v>
      </c>
      <c r="Z1270">
        <v>1012</v>
      </c>
      <c r="AA1270" t="s">
        <v>1606</v>
      </c>
      <c r="AB1270" t="s">
        <v>1627</v>
      </c>
      <c r="AC1270">
        <v>15</v>
      </c>
      <c r="AD1270">
        <v>999</v>
      </c>
      <c r="AE1270">
        <v>999</v>
      </c>
      <c r="AF1270">
        <v>999</v>
      </c>
      <c r="AG1270">
        <v>999</v>
      </c>
      <c r="AH1270" t="s">
        <v>2732</v>
      </c>
      <c r="AI1270" t="s">
        <v>1651</v>
      </c>
      <c r="AJ1270" t="s">
        <v>2697</v>
      </c>
      <c r="AK1270">
        <v>5.0999999999999996</v>
      </c>
      <c r="AL1270" t="s">
        <v>1701</v>
      </c>
      <c r="AM1270" t="s">
        <v>2698</v>
      </c>
      <c r="AN1270" t="s">
        <v>2747</v>
      </c>
      <c r="AO1270" t="s">
        <v>2748</v>
      </c>
      <c r="AP1270">
        <v>999</v>
      </c>
      <c r="AQ1270">
        <v>999</v>
      </c>
      <c r="AR1270" t="s">
        <v>2701</v>
      </c>
      <c r="AT1270" t="s">
        <v>2702</v>
      </c>
    </row>
    <row r="1271" spans="2:46" ht="15">
      <c r="B1271" t="s">
        <v>41</v>
      </c>
      <c r="C1271">
        <v>15552</v>
      </c>
      <c r="D1271">
        <v>16487</v>
      </c>
      <c r="E1271" t="s">
        <v>1235</v>
      </c>
      <c r="F1271" s="15" t="s">
        <v>2785</v>
      </c>
      <c r="G1271" s="15"/>
      <c r="H1271" s="15"/>
      <c r="I1271" t="s">
        <v>2418</v>
      </c>
      <c r="J1271" t="s">
        <v>1602</v>
      </c>
      <c r="K1271">
        <v>999</v>
      </c>
      <c r="L1271">
        <v>2016</v>
      </c>
      <c r="M1271" s="15">
        <v>40</v>
      </c>
      <c r="N1271">
        <v>999</v>
      </c>
      <c r="O1271" t="s">
        <v>1856</v>
      </c>
      <c r="R1271" s="15">
        <v>19.178558644328866</v>
      </c>
      <c r="S1271" t="s">
        <v>1625</v>
      </c>
      <c r="T1271" t="s">
        <v>2695</v>
      </c>
      <c r="U1271">
        <v>999</v>
      </c>
      <c r="V1271">
        <v>999</v>
      </c>
      <c r="W1271">
        <v>999</v>
      </c>
      <c r="X1271">
        <v>999</v>
      </c>
      <c r="Y1271">
        <v>1</v>
      </c>
      <c r="Z1271">
        <v>1012</v>
      </c>
      <c r="AA1271" t="s">
        <v>1606</v>
      </c>
      <c r="AB1271" t="s">
        <v>1627</v>
      </c>
      <c r="AC1271">
        <v>15</v>
      </c>
      <c r="AD1271">
        <v>999</v>
      </c>
      <c r="AE1271">
        <v>999</v>
      </c>
      <c r="AF1271">
        <v>999</v>
      </c>
      <c r="AG1271">
        <v>999</v>
      </c>
      <c r="AH1271" t="s">
        <v>2732</v>
      </c>
      <c r="AI1271" t="s">
        <v>1651</v>
      </c>
      <c r="AJ1271" t="s">
        <v>2697</v>
      </c>
      <c r="AK1271">
        <v>5.0999999999999996</v>
      </c>
      <c r="AL1271" t="s">
        <v>1701</v>
      </c>
      <c r="AM1271" t="s">
        <v>2698</v>
      </c>
      <c r="AN1271" t="s">
        <v>2747</v>
      </c>
      <c r="AO1271" t="s">
        <v>2748</v>
      </c>
      <c r="AP1271">
        <v>999</v>
      </c>
      <c r="AQ1271">
        <v>999</v>
      </c>
      <c r="AR1271" t="s">
        <v>2701</v>
      </c>
      <c r="AT1271" t="s">
        <v>2702</v>
      </c>
    </row>
    <row r="1272" spans="2:46" ht="15">
      <c r="B1272" t="s">
        <v>41</v>
      </c>
      <c r="C1272">
        <v>15552</v>
      </c>
      <c r="D1272">
        <v>16487</v>
      </c>
      <c r="E1272" t="s">
        <v>1235</v>
      </c>
      <c r="F1272" s="15" t="s">
        <v>2786</v>
      </c>
      <c r="G1272" s="15"/>
      <c r="H1272" s="15"/>
      <c r="I1272" t="s">
        <v>2418</v>
      </c>
      <c r="J1272" t="s">
        <v>1602</v>
      </c>
      <c r="K1272">
        <v>999</v>
      </c>
      <c r="L1272">
        <v>2016</v>
      </c>
      <c r="M1272" s="15">
        <v>35</v>
      </c>
      <c r="N1272">
        <v>999</v>
      </c>
      <c r="O1272" t="s">
        <v>1856</v>
      </c>
      <c r="R1272" s="15">
        <v>15.577946262862685</v>
      </c>
      <c r="S1272" t="s">
        <v>1625</v>
      </c>
      <c r="T1272" t="s">
        <v>2695</v>
      </c>
      <c r="U1272">
        <v>999</v>
      </c>
      <c r="V1272">
        <v>999</v>
      </c>
      <c r="W1272">
        <v>999</v>
      </c>
      <c r="X1272">
        <v>999</v>
      </c>
      <c r="Y1272">
        <v>1</v>
      </c>
      <c r="Z1272">
        <v>1012</v>
      </c>
      <c r="AA1272" t="s">
        <v>1606</v>
      </c>
      <c r="AB1272" t="s">
        <v>1627</v>
      </c>
      <c r="AC1272">
        <v>15</v>
      </c>
      <c r="AD1272">
        <v>999</v>
      </c>
      <c r="AE1272">
        <v>999</v>
      </c>
      <c r="AF1272">
        <v>999</v>
      </c>
      <c r="AG1272">
        <v>999</v>
      </c>
      <c r="AH1272" t="s">
        <v>2732</v>
      </c>
      <c r="AI1272" t="s">
        <v>1651</v>
      </c>
      <c r="AJ1272" t="s">
        <v>2697</v>
      </c>
      <c r="AK1272">
        <v>5.0999999999999996</v>
      </c>
      <c r="AL1272" t="s">
        <v>1701</v>
      </c>
      <c r="AM1272" t="s">
        <v>2698</v>
      </c>
      <c r="AN1272" t="s">
        <v>2747</v>
      </c>
      <c r="AO1272" t="s">
        <v>2748</v>
      </c>
      <c r="AP1272">
        <v>999</v>
      </c>
      <c r="AQ1272">
        <v>999</v>
      </c>
      <c r="AR1272" t="s">
        <v>2701</v>
      </c>
      <c r="AT1272" t="s">
        <v>2702</v>
      </c>
    </row>
    <row r="1273" spans="2:46" ht="15">
      <c r="B1273" t="s">
        <v>41</v>
      </c>
      <c r="C1273">
        <v>15552</v>
      </c>
      <c r="D1273">
        <v>16487</v>
      </c>
      <c r="E1273" t="s">
        <v>1235</v>
      </c>
      <c r="F1273" s="15" t="s">
        <v>2787</v>
      </c>
      <c r="G1273" s="15"/>
      <c r="H1273" s="15"/>
      <c r="I1273" t="s">
        <v>2418</v>
      </c>
      <c r="J1273" t="s">
        <v>1602</v>
      </c>
      <c r="K1273">
        <v>999</v>
      </c>
      <c r="L1273">
        <v>2016</v>
      </c>
      <c r="M1273" s="15">
        <v>35</v>
      </c>
      <c r="N1273">
        <v>999</v>
      </c>
      <c r="O1273" t="s">
        <v>1856</v>
      </c>
      <c r="R1273" s="15">
        <v>31.9107584362437</v>
      </c>
      <c r="S1273" t="s">
        <v>1625</v>
      </c>
      <c r="T1273" t="s">
        <v>2695</v>
      </c>
      <c r="U1273">
        <v>999</v>
      </c>
      <c r="V1273">
        <v>999</v>
      </c>
      <c r="W1273">
        <v>999</v>
      </c>
      <c r="X1273">
        <v>999</v>
      </c>
      <c r="Y1273">
        <v>1</v>
      </c>
      <c r="Z1273">
        <v>1012</v>
      </c>
      <c r="AA1273" t="s">
        <v>1606</v>
      </c>
      <c r="AB1273" t="s">
        <v>1627</v>
      </c>
      <c r="AC1273">
        <v>15</v>
      </c>
      <c r="AD1273">
        <v>999</v>
      </c>
      <c r="AE1273">
        <v>999</v>
      </c>
      <c r="AF1273">
        <v>999</v>
      </c>
      <c r="AG1273">
        <v>999</v>
      </c>
      <c r="AH1273" t="s">
        <v>2732</v>
      </c>
      <c r="AI1273" t="s">
        <v>1651</v>
      </c>
      <c r="AJ1273" t="s">
        <v>2697</v>
      </c>
      <c r="AK1273">
        <v>5.0999999999999996</v>
      </c>
      <c r="AL1273" t="s">
        <v>1701</v>
      </c>
      <c r="AM1273" t="s">
        <v>2698</v>
      </c>
      <c r="AN1273" t="s">
        <v>2747</v>
      </c>
      <c r="AO1273" t="s">
        <v>2748</v>
      </c>
      <c r="AP1273">
        <v>999</v>
      </c>
      <c r="AQ1273">
        <v>999</v>
      </c>
      <c r="AR1273" t="s">
        <v>2701</v>
      </c>
      <c r="AT1273" t="s">
        <v>2702</v>
      </c>
    </row>
    <row r="1274" spans="2:46" ht="15">
      <c r="B1274" t="s">
        <v>41</v>
      </c>
      <c r="C1274">
        <v>15552</v>
      </c>
      <c r="D1274">
        <v>16487</v>
      </c>
      <c r="E1274" t="s">
        <v>1235</v>
      </c>
      <c r="F1274" s="15" t="s">
        <v>2788</v>
      </c>
      <c r="G1274" s="15"/>
      <c r="H1274" s="15"/>
      <c r="I1274" t="s">
        <v>2418</v>
      </c>
      <c r="J1274" t="s">
        <v>1602</v>
      </c>
      <c r="K1274">
        <v>999</v>
      </c>
      <c r="L1274">
        <v>2016</v>
      </c>
      <c r="M1274" s="15">
        <v>40</v>
      </c>
      <c r="N1274">
        <v>999</v>
      </c>
      <c r="O1274" t="s">
        <v>1856</v>
      </c>
      <c r="R1274" s="15">
        <v>21.022423338426464</v>
      </c>
      <c r="S1274" t="s">
        <v>1625</v>
      </c>
      <c r="T1274" t="s">
        <v>2695</v>
      </c>
      <c r="U1274">
        <v>999</v>
      </c>
      <c r="V1274">
        <v>999</v>
      </c>
      <c r="W1274">
        <v>999</v>
      </c>
      <c r="X1274">
        <v>999</v>
      </c>
      <c r="Y1274">
        <v>1</v>
      </c>
      <c r="Z1274">
        <v>1012</v>
      </c>
      <c r="AA1274" t="s">
        <v>1606</v>
      </c>
      <c r="AB1274" t="s">
        <v>1627</v>
      </c>
      <c r="AC1274">
        <v>15</v>
      </c>
      <c r="AD1274">
        <v>999</v>
      </c>
      <c r="AE1274">
        <v>999</v>
      </c>
      <c r="AF1274">
        <v>999</v>
      </c>
      <c r="AG1274">
        <v>999</v>
      </c>
      <c r="AH1274" t="s">
        <v>2732</v>
      </c>
      <c r="AI1274" t="s">
        <v>1651</v>
      </c>
      <c r="AJ1274" t="s">
        <v>2697</v>
      </c>
      <c r="AK1274">
        <v>5.0999999999999996</v>
      </c>
      <c r="AL1274" t="s">
        <v>1701</v>
      </c>
      <c r="AM1274" t="s">
        <v>2698</v>
      </c>
      <c r="AN1274" t="s">
        <v>2747</v>
      </c>
      <c r="AO1274" t="s">
        <v>2748</v>
      </c>
      <c r="AP1274">
        <v>999</v>
      </c>
      <c r="AQ1274">
        <v>999</v>
      </c>
      <c r="AR1274" t="s">
        <v>2701</v>
      </c>
      <c r="AT1274" t="s">
        <v>2702</v>
      </c>
    </row>
    <row r="1275" spans="2:46" ht="15">
      <c r="B1275" t="s">
        <v>41</v>
      </c>
      <c r="C1275">
        <v>15552</v>
      </c>
      <c r="D1275">
        <v>16487</v>
      </c>
      <c r="E1275" t="s">
        <v>1235</v>
      </c>
      <c r="F1275" s="15" t="s">
        <v>2789</v>
      </c>
      <c r="G1275" s="15"/>
      <c r="H1275" s="15"/>
      <c r="I1275" t="s">
        <v>2418</v>
      </c>
      <c r="J1275" t="s">
        <v>1602</v>
      </c>
      <c r="K1275">
        <v>999</v>
      </c>
      <c r="L1275">
        <v>2016</v>
      </c>
      <c r="M1275" s="15">
        <v>35</v>
      </c>
      <c r="N1275">
        <v>999</v>
      </c>
      <c r="O1275" t="s">
        <v>1856</v>
      </c>
      <c r="R1275" s="15">
        <v>15.344853017368216</v>
      </c>
      <c r="S1275" t="s">
        <v>1625</v>
      </c>
      <c r="T1275" t="s">
        <v>2695</v>
      </c>
      <c r="U1275">
        <v>999</v>
      </c>
      <c r="V1275">
        <v>999</v>
      </c>
      <c r="W1275">
        <v>999</v>
      </c>
      <c r="X1275">
        <v>999</v>
      </c>
      <c r="Y1275">
        <v>1</v>
      </c>
      <c r="Z1275">
        <v>1012</v>
      </c>
      <c r="AA1275" t="s">
        <v>1606</v>
      </c>
      <c r="AB1275" t="s">
        <v>1627</v>
      </c>
      <c r="AC1275">
        <v>15</v>
      </c>
      <c r="AD1275">
        <v>999</v>
      </c>
      <c r="AE1275">
        <v>999</v>
      </c>
      <c r="AF1275">
        <v>999</v>
      </c>
      <c r="AG1275">
        <v>999</v>
      </c>
      <c r="AH1275" t="s">
        <v>2732</v>
      </c>
      <c r="AI1275" t="s">
        <v>1651</v>
      </c>
      <c r="AJ1275" t="s">
        <v>2697</v>
      </c>
      <c r="AK1275">
        <v>5.0999999999999996</v>
      </c>
      <c r="AL1275" t="s">
        <v>1701</v>
      </c>
      <c r="AM1275" t="s">
        <v>2698</v>
      </c>
      <c r="AN1275" t="s">
        <v>2747</v>
      </c>
      <c r="AO1275" t="s">
        <v>2748</v>
      </c>
      <c r="AP1275">
        <v>999</v>
      </c>
      <c r="AQ1275">
        <v>999</v>
      </c>
      <c r="AR1275" t="s">
        <v>2701</v>
      </c>
      <c r="AT1275" t="s">
        <v>2702</v>
      </c>
    </row>
    <row r="1276" spans="2:46" ht="15">
      <c r="B1276" t="s">
        <v>41</v>
      </c>
      <c r="C1276">
        <v>15552</v>
      </c>
      <c r="D1276">
        <v>16487</v>
      </c>
      <c r="E1276" t="s">
        <v>1235</v>
      </c>
      <c r="F1276" s="15" t="s">
        <v>2711</v>
      </c>
      <c r="G1276" s="15"/>
      <c r="H1276" s="15"/>
      <c r="I1276" t="s">
        <v>2418</v>
      </c>
      <c r="J1276" t="s">
        <v>1602</v>
      </c>
      <c r="K1276">
        <v>999</v>
      </c>
      <c r="L1276">
        <v>2016</v>
      </c>
      <c r="M1276" s="15">
        <v>14</v>
      </c>
      <c r="N1276">
        <v>999</v>
      </c>
      <c r="O1276" t="s">
        <v>1664</v>
      </c>
      <c r="R1276" s="15">
        <v>20.381632706020209</v>
      </c>
      <c r="S1276" t="s">
        <v>1625</v>
      </c>
      <c r="T1276" t="s">
        <v>2695</v>
      </c>
      <c r="U1276">
        <v>999</v>
      </c>
      <c r="V1276">
        <v>999</v>
      </c>
      <c r="W1276">
        <v>999</v>
      </c>
      <c r="X1276">
        <v>999</v>
      </c>
      <c r="Y1276">
        <v>5</v>
      </c>
      <c r="Z1276">
        <v>1392</v>
      </c>
      <c r="AA1276" t="s">
        <v>1606</v>
      </c>
      <c r="AB1276" t="s">
        <v>1616</v>
      </c>
      <c r="AC1276">
        <v>30</v>
      </c>
      <c r="AD1276" t="s">
        <v>1617</v>
      </c>
      <c r="AE1276">
        <v>0</v>
      </c>
      <c r="AF1276" t="s">
        <v>1666</v>
      </c>
      <c r="AG1276">
        <v>1.17</v>
      </c>
      <c r="AH1276" t="s">
        <v>2696</v>
      </c>
      <c r="AI1276" t="s">
        <v>1859</v>
      </c>
      <c r="AJ1276" t="s">
        <v>2697</v>
      </c>
      <c r="AK1276">
        <v>3.48</v>
      </c>
      <c r="AL1276" t="s">
        <v>1701</v>
      </c>
      <c r="AM1276" t="s">
        <v>2698</v>
      </c>
      <c r="AN1276" t="s">
        <v>2699</v>
      </c>
      <c r="AO1276" t="s">
        <v>2700</v>
      </c>
      <c r="AP1276">
        <v>999</v>
      </c>
      <c r="AQ1276">
        <v>999</v>
      </c>
      <c r="AR1276" t="s">
        <v>2701</v>
      </c>
      <c r="AT1276" t="s">
        <v>2790</v>
      </c>
    </row>
    <row r="1277" spans="2:46" ht="15">
      <c r="B1277" t="s">
        <v>41</v>
      </c>
      <c r="C1277">
        <v>15552</v>
      </c>
      <c r="D1277">
        <v>16487</v>
      </c>
      <c r="E1277" t="s">
        <v>1235</v>
      </c>
      <c r="F1277" s="15" t="s">
        <v>2737</v>
      </c>
      <c r="G1277" s="15"/>
      <c r="H1277" s="15"/>
      <c r="I1277" t="s">
        <v>2418</v>
      </c>
      <c r="J1277" t="s">
        <v>1602</v>
      </c>
      <c r="K1277">
        <v>999</v>
      </c>
      <c r="L1277">
        <v>2016</v>
      </c>
      <c r="M1277" s="15">
        <v>35</v>
      </c>
      <c r="N1277">
        <v>999</v>
      </c>
      <c r="O1277" t="s">
        <v>1664</v>
      </c>
      <c r="R1277" s="15">
        <v>26.109180560135627</v>
      </c>
      <c r="S1277" t="s">
        <v>1625</v>
      </c>
      <c r="T1277" t="s">
        <v>2695</v>
      </c>
      <c r="U1277">
        <v>999</v>
      </c>
      <c r="V1277">
        <v>999</v>
      </c>
      <c r="W1277">
        <v>999</v>
      </c>
      <c r="X1277">
        <v>999</v>
      </c>
      <c r="Y1277">
        <v>5</v>
      </c>
      <c r="Z1277">
        <v>1392</v>
      </c>
      <c r="AA1277" t="s">
        <v>1606</v>
      </c>
      <c r="AB1277" t="s">
        <v>1616</v>
      </c>
      <c r="AC1277">
        <v>30</v>
      </c>
      <c r="AD1277" t="s">
        <v>1617</v>
      </c>
      <c r="AE1277">
        <v>0</v>
      </c>
      <c r="AF1277" t="s">
        <v>1666</v>
      </c>
      <c r="AG1277">
        <v>1.17</v>
      </c>
      <c r="AH1277" t="s">
        <v>2732</v>
      </c>
      <c r="AI1277" t="s">
        <v>1859</v>
      </c>
      <c r="AJ1277" t="s">
        <v>2697</v>
      </c>
      <c r="AK1277">
        <v>3.48</v>
      </c>
      <c r="AL1277" t="s">
        <v>1701</v>
      </c>
      <c r="AM1277" t="s">
        <v>2698</v>
      </c>
      <c r="AN1277" t="s">
        <v>2699</v>
      </c>
      <c r="AO1277" t="s">
        <v>2700</v>
      </c>
      <c r="AP1277">
        <v>999</v>
      </c>
      <c r="AQ1277">
        <v>999</v>
      </c>
      <c r="AR1277" t="s">
        <v>2701</v>
      </c>
      <c r="AT1277" t="s">
        <v>2790</v>
      </c>
    </row>
    <row r="1278" spans="2:46" ht="15">
      <c r="B1278" t="s">
        <v>41</v>
      </c>
      <c r="C1278">
        <v>15552</v>
      </c>
      <c r="D1278">
        <v>16487</v>
      </c>
      <c r="E1278" t="s">
        <v>1235</v>
      </c>
      <c r="F1278" s="15" t="s">
        <v>2719</v>
      </c>
      <c r="G1278" s="15"/>
      <c r="H1278" s="15"/>
      <c r="I1278" t="s">
        <v>2418</v>
      </c>
      <c r="J1278" t="s">
        <v>1602</v>
      </c>
      <c r="K1278">
        <v>999</v>
      </c>
      <c r="L1278">
        <v>2016</v>
      </c>
      <c r="M1278" s="15">
        <v>25</v>
      </c>
      <c r="N1278">
        <v>999</v>
      </c>
      <c r="O1278" t="s">
        <v>1664</v>
      </c>
      <c r="R1278" s="15">
        <v>26.272186489140708</v>
      </c>
      <c r="S1278" t="s">
        <v>1625</v>
      </c>
      <c r="T1278" t="s">
        <v>2695</v>
      </c>
      <c r="U1278">
        <v>999</v>
      </c>
      <c r="V1278">
        <v>999</v>
      </c>
      <c r="W1278">
        <v>999</v>
      </c>
      <c r="X1278">
        <v>999</v>
      </c>
      <c r="Y1278">
        <v>5</v>
      </c>
      <c r="Z1278">
        <v>1392</v>
      </c>
      <c r="AA1278" t="s">
        <v>1606</v>
      </c>
      <c r="AB1278" t="s">
        <v>1616</v>
      </c>
      <c r="AC1278">
        <v>30</v>
      </c>
      <c r="AD1278" t="s">
        <v>1617</v>
      </c>
      <c r="AE1278">
        <v>0</v>
      </c>
      <c r="AF1278" t="s">
        <v>1666</v>
      </c>
      <c r="AG1278">
        <v>1.29</v>
      </c>
      <c r="AH1278" t="s">
        <v>2717</v>
      </c>
      <c r="AI1278" t="s">
        <v>1859</v>
      </c>
      <c r="AJ1278" t="s">
        <v>2697</v>
      </c>
      <c r="AK1278">
        <v>3.48</v>
      </c>
      <c r="AL1278" t="s">
        <v>1701</v>
      </c>
      <c r="AM1278" t="s">
        <v>2698</v>
      </c>
      <c r="AN1278" t="s">
        <v>2699</v>
      </c>
      <c r="AO1278" t="s">
        <v>2700</v>
      </c>
      <c r="AP1278">
        <v>999</v>
      </c>
      <c r="AQ1278">
        <v>999</v>
      </c>
      <c r="AR1278" t="s">
        <v>2701</v>
      </c>
      <c r="AT1278" t="s">
        <v>2790</v>
      </c>
    </row>
    <row r="1279" spans="2:46" ht="15">
      <c r="B1279" t="s">
        <v>41</v>
      </c>
      <c r="C1279">
        <v>15552</v>
      </c>
      <c r="D1279">
        <v>16487</v>
      </c>
      <c r="E1279" t="s">
        <v>1235</v>
      </c>
      <c r="F1279" s="15" t="s">
        <v>2703</v>
      </c>
      <c r="G1279" s="15"/>
      <c r="H1279" s="15"/>
      <c r="I1279" t="s">
        <v>2418</v>
      </c>
      <c r="J1279" t="s">
        <v>1602</v>
      </c>
      <c r="K1279">
        <v>999</v>
      </c>
      <c r="L1279">
        <v>2016</v>
      </c>
      <c r="M1279" s="15">
        <v>12</v>
      </c>
      <c r="N1279">
        <v>999</v>
      </c>
      <c r="O1279" t="s">
        <v>1664</v>
      </c>
      <c r="R1279" s="15">
        <v>30.083877999545575</v>
      </c>
      <c r="S1279" t="s">
        <v>1625</v>
      </c>
      <c r="T1279" t="s">
        <v>2695</v>
      </c>
      <c r="U1279">
        <v>999</v>
      </c>
      <c r="V1279">
        <v>999</v>
      </c>
      <c r="W1279">
        <v>999</v>
      </c>
      <c r="X1279">
        <v>999</v>
      </c>
      <c r="Y1279">
        <v>5</v>
      </c>
      <c r="Z1279">
        <v>1392</v>
      </c>
      <c r="AA1279" t="s">
        <v>1606</v>
      </c>
      <c r="AB1279" t="s">
        <v>1616</v>
      </c>
      <c r="AC1279">
        <v>30</v>
      </c>
      <c r="AD1279" t="s">
        <v>1617</v>
      </c>
      <c r="AE1279">
        <v>0</v>
      </c>
      <c r="AF1279" t="s">
        <v>1666</v>
      </c>
      <c r="AG1279">
        <v>1.17</v>
      </c>
      <c r="AH1279" t="s">
        <v>2696</v>
      </c>
      <c r="AI1279" t="s">
        <v>1859</v>
      </c>
      <c r="AJ1279" t="s">
        <v>2697</v>
      </c>
      <c r="AK1279">
        <v>3.48</v>
      </c>
      <c r="AL1279" t="s">
        <v>1701</v>
      </c>
      <c r="AM1279" t="s">
        <v>2698</v>
      </c>
      <c r="AN1279" t="s">
        <v>2699</v>
      </c>
      <c r="AO1279" t="s">
        <v>2700</v>
      </c>
      <c r="AP1279">
        <v>999</v>
      </c>
      <c r="AQ1279">
        <v>999</v>
      </c>
      <c r="AR1279" t="s">
        <v>2701</v>
      </c>
      <c r="AT1279" t="s">
        <v>2790</v>
      </c>
    </row>
    <row r="1280" spans="2:46" ht="15">
      <c r="B1280" t="s">
        <v>41</v>
      </c>
      <c r="C1280">
        <v>15552</v>
      </c>
      <c r="D1280">
        <v>16487</v>
      </c>
      <c r="E1280" t="s">
        <v>1235</v>
      </c>
      <c r="F1280" s="15" t="s">
        <v>2753</v>
      </c>
      <c r="G1280" s="15"/>
      <c r="H1280" s="15"/>
      <c r="I1280" t="s">
        <v>2418</v>
      </c>
      <c r="J1280" t="s">
        <v>1602</v>
      </c>
      <c r="K1280">
        <v>999</v>
      </c>
      <c r="L1280">
        <v>2016</v>
      </c>
      <c r="M1280" s="15">
        <v>10</v>
      </c>
      <c r="N1280">
        <v>999</v>
      </c>
      <c r="O1280" t="s">
        <v>1664</v>
      </c>
      <c r="R1280" s="15">
        <v>30.481747244899935</v>
      </c>
      <c r="S1280" t="s">
        <v>1625</v>
      </c>
      <c r="T1280" t="s">
        <v>2695</v>
      </c>
      <c r="U1280">
        <v>999</v>
      </c>
      <c r="V1280">
        <v>999</v>
      </c>
      <c r="W1280">
        <v>999</v>
      </c>
      <c r="X1280">
        <v>999</v>
      </c>
      <c r="Y1280">
        <v>5</v>
      </c>
      <c r="Z1280">
        <v>1447</v>
      </c>
      <c r="AA1280" t="s">
        <v>1606</v>
      </c>
      <c r="AB1280" t="s">
        <v>1616</v>
      </c>
      <c r="AC1280">
        <v>30</v>
      </c>
      <c r="AD1280" t="s">
        <v>1617</v>
      </c>
      <c r="AE1280">
        <v>0</v>
      </c>
      <c r="AF1280" t="s">
        <v>1666</v>
      </c>
      <c r="AG1280">
        <v>1.17</v>
      </c>
      <c r="AH1280" t="s">
        <v>2696</v>
      </c>
      <c r="AI1280" t="s">
        <v>1859</v>
      </c>
      <c r="AJ1280" t="s">
        <v>2697</v>
      </c>
      <c r="AK1280">
        <v>5.0999999999999996</v>
      </c>
      <c r="AL1280" t="s">
        <v>1701</v>
      </c>
      <c r="AM1280" t="s">
        <v>2698</v>
      </c>
      <c r="AN1280" t="s">
        <v>2747</v>
      </c>
      <c r="AO1280" t="s">
        <v>2748</v>
      </c>
      <c r="AP1280">
        <v>999</v>
      </c>
      <c r="AQ1280">
        <v>999</v>
      </c>
      <c r="AR1280" t="s">
        <v>2701</v>
      </c>
      <c r="AT1280" t="s">
        <v>2790</v>
      </c>
    </row>
    <row r="1281" spans="2:46" ht="15">
      <c r="B1281" t="s">
        <v>41</v>
      </c>
      <c r="C1281">
        <v>15552</v>
      </c>
      <c r="D1281">
        <v>16487</v>
      </c>
      <c r="E1281" t="s">
        <v>1235</v>
      </c>
      <c r="F1281" s="15" t="s">
        <v>2707</v>
      </c>
      <c r="G1281" s="15"/>
      <c r="H1281" s="15"/>
      <c r="I1281" t="s">
        <v>2418</v>
      </c>
      <c r="J1281" t="s">
        <v>1602</v>
      </c>
      <c r="K1281">
        <v>999</v>
      </c>
      <c r="L1281">
        <v>2016</v>
      </c>
      <c r="M1281" s="15">
        <v>11</v>
      </c>
      <c r="N1281">
        <v>999</v>
      </c>
      <c r="O1281" t="s">
        <v>1664</v>
      </c>
      <c r="R1281" s="15">
        <v>32.388139110952906</v>
      </c>
      <c r="S1281" t="s">
        <v>1625</v>
      </c>
      <c r="T1281" t="s">
        <v>2695</v>
      </c>
      <c r="U1281">
        <v>999</v>
      </c>
      <c r="V1281">
        <v>999</v>
      </c>
      <c r="W1281">
        <v>999</v>
      </c>
      <c r="X1281">
        <v>999</v>
      </c>
      <c r="Y1281">
        <v>5</v>
      </c>
      <c r="Z1281">
        <v>1392</v>
      </c>
      <c r="AA1281" t="s">
        <v>1606</v>
      </c>
      <c r="AB1281" t="s">
        <v>1616</v>
      </c>
      <c r="AC1281">
        <v>30</v>
      </c>
      <c r="AD1281" t="s">
        <v>1617</v>
      </c>
      <c r="AE1281">
        <v>0</v>
      </c>
      <c r="AF1281" t="s">
        <v>1666</v>
      </c>
      <c r="AG1281">
        <v>1.17</v>
      </c>
      <c r="AH1281" t="s">
        <v>2696</v>
      </c>
      <c r="AI1281" t="s">
        <v>1859</v>
      </c>
      <c r="AJ1281" t="s">
        <v>2697</v>
      </c>
      <c r="AK1281">
        <v>3.48</v>
      </c>
      <c r="AL1281" t="s">
        <v>1701</v>
      </c>
      <c r="AM1281" t="s">
        <v>2698</v>
      </c>
      <c r="AN1281" t="s">
        <v>2699</v>
      </c>
      <c r="AO1281" t="s">
        <v>2700</v>
      </c>
      <c r="AP1281">
        <v>999</v>
      </c>
      <c r="AQ1281">
        <v>999</v>
      </c>
      <c r="AR1281" t="s">
        <v>2701</v>
      </c>
      <c r="AT1281" t="s">
        <v>2790</v>
      </c>
    </row>
    <row r="1282" spans="2:46" ht="15">
      <c r="B1282" t="s">
        <v>41</v>
      </c>
      <c r="C1282">
        <v>15552</v>
      </c>
      <c r="D1282">
        <v>16487</v>
      </c>
      <c r="E1282" t="s">
        <v>1235</v>
      </c>
      <c r="F1282" s="15" t="s">
        <v>2715</v>
      </c>
      <c r="G1282" s="15"/>
      <c r="H1282" s="15"/>
      <c r="I1282" t="s">
        <v>2418</v>
      </c>
      <c r="J1282" t="s">
        <v>1602</v>
      </c>
      <c r="K1282">
        <v>999</v>
      </c>
      <c r="L1282">
        <v>2016</v>
      </c>
      <c r="M1282" s="15">
        <v>15</v>
      </c>
      <c r="N1282">
        <v>999</v>
      </c>
      <c r="O1282" t="s">
        <v>1664</v>
      </c>
      <c r="R1282" s="15">
        <v>35.950593561932209</v>
      </c>
      <c r="S1282" t="s">
        <v>1625</v>
      </c>
      <c r="T1282" t="s">
        <v>2695</v>
      </c>
      <c r="U1282">
        <v>999</v>
      </c>
      <c r="V1282">
        <v>999</v>
      </c>
      <c r="W1282">
        <v>999</v>
      </c>
      <c r="X1282">
        <v>999</v>
      </c>
      <c r="Y1282">
        <v>5</v>
      </c>
      <c r="Z1282">
        <v>1392</v>
      </c>
      <c r="AA1282" t="s">
        <v>1606</v>
      </c>
      <c r="AB1282" t="s">
        <v>1616</v>
      </c>
      <c r="AC1282">
        <v>30</v>
      </c>
      <c r="AD1282" t="s">
        <v>1617</v>
      </c>
      <c r="AE1282">
        <v>0</v>
      </c>
      <c r="AF1282" t="s">
        <v>1666</v>
      </c>
      <c r="AG1282">
        <v>1.17</v>
      </c>
      <c r="AH1282" t="s">
        <v>2696</v>
      </c>
      <c r="AI1282" t="s">
        <v>1859</v>
      </c>
      <c r="AJ1282" t="s">
        <v>2697</v>
      </c>
      <c r="AK1282">
        <v>3.48</v>
      </c>
      <c r="AL1282" t="s">
        <v>1701</v>
      </c>
      <c r="AM1282" t="s">
        <v>2698</v>
      </c>
      <c r="AN1282" t="s">
        <v>2699</v>
      </c>
      <c r="AO1282" t="s">
        <v>2700</v>
      </c>
      <c r="AP1282">
        <v>999</v>
      </c>
      <c r="AQ1282">
        <v>999</v>
      </c>
      <c r="AR1282" t="s">
        <v>2701</v>
      </c>
      <c r="AT1282" t="s">
        <v>2790</v>
      </c>
    </row>
    <row r="1283" spans="2:46" ht="15">
      <c r="B1283" t="s">
        <v>41</v>
      </c>
      <c r="C1283">
        <v>15552</v>
      </c>
      <c r="D1283">
        <v>16487</v>
      </c>
      <c r="E1283" t="s">
        <v>1235</v>
      </c>
      <c r="F1283" s="15" t="s">
        <v>2712</v>
      </c>
      <c r="G1283" s="15"/>
      <c r="H1283" s="15"/>
      <c r="I1283" t="s">
        <v>2418</v>
      </c>
      <c r="J1283" t="s">
        <v>1602</v>
      </c>
      <c r="K1283">
        <v>999</v>
      </c>
      <c r="L1283">
        <v>2016</v>
      </c>
      <c r="M1283" s="15">
        <v>13</v>
      </c>
      <c r="N1283">
        <v>999</v>
      </c>
      <c r="O1283" t="s">
        <v>1664</v>
      </c>
      <c r="R1283" s="15">
        <v>37.85636218937676</v>
      </c>
      <c r="S1283" t="s">
        <v>1625</v>
      </c>
      <c r="T1283" t="s">
        <v>2695</v>
      </c>
      <c r="U1283">
        <v>999</v>
      </c>
      <c r="V1283">
        <v>999</v>
      </c>
      <c r="W1283">
        <v>999</v>
      </c>
      <c r="X1283">
        <v>999</v>
      </c>
      <c r="Y1283">
        <v>5</v>
      </c>
      <c r="Z1283">
        <v>1392</v>
      </c>
      <c r="AA1283" t="s">
        <v>1606</v>
      </c>
      <c r="AB1283" t="s">
        <v>1616</v>
      </c>
      <c r="AC1283">
        <v>30</v>
      </c>
      <c r="AD1283" t="s">
        <v>1617</v>
      </c>
      <c r="AE1283">
        <v>0</v>
      </c>
      <c r="AF1283" t="s">
        <v>1666</v>
      </c>
      <c r="AG1283">
        <v>1.17</v>
      </c>
      <c r="AH1283" t="s">
        <v>2696</v>
      </c>
      <c r="AI1283" t="s">
        <v>1859</v>
      </c>
      <c r="AJ1283" t="s">
        <v>2697</v>
      </c>
      <c r="AK1283">
        <v>3.48</v>
      </c>
      <c r="AL1283" t="s">
        <v>1701</v>
      </c>
      <c r="AM1283" t="s">
        <v>2698</v>
      </c>
      <c r="AN1283" t="s">
        <v>2699</v>
      </c>
      <c r="AO1283" t="s">
        <v>2700</v>
      </c>
      <c r="AP1283">
        <v>999</v>
      </c>
      <c r="AQ1283">
        <v>999</v>
      </c>
      <c r="AR1283" t="s">
        <v>2701</v>
      </c>
      <c r="AT1283" t="s">
        <v>2790</v>
      </c>
    </row>
    <row r="1284" spans="2:46" ht="15">
      <c r="B1284" t="s">
        <v>41</v>
      </c>
      <c r="C1284">
        <v>15552</v>
      </c>
      <c r="D1284">
        <v>16487</v>
      </c>
      <c r="E1284" t="s">
        <v>1235</v>
      </c>
      <c r="F1284" s="15" t="s">
        <v>2777</v>
      </c>
      <c r="G1284" s="15"/>
      <c r="H1284" s="15"/>
      <c r="I1284" t="s">
        <v>2418</v>
      </c>
      <c r="J1284" t="s">
        <v>1602</v>
      </c>
      <c r="K1284">
        <v>999</v>
      </c>
      <c r="L1284">
        <v>2016</v>
      </c>
      <c r="M1284" s="15">
        <v>35</v>
      </c>
      <c r="N1284">
        <v>999</v>
      </c>
      <c r="O1284" t="s">
        <v>1664</v>
      </c>
      <c r="R1284" s="15">
        <v>38.106810782338869</v>
      </c>
      <c r="S1284" t="s">
        <v>1625</v>
      </c>
      <c r="T1284" t="s">
        <v>2695</v>
      </c>
      <c r="U1284">
        <v>999</v>
      </c>
      <c r="V1284">
        <v>999</v>
      </c>
      <c r="W1284">
        <v>999</v>
      </c>
      <c r="X1284">
        <v>999</v>
      </c>
      <c r="Y1284">
        <v>5</v>
      </c>
      <c r="Z1284">
        <v>1447</v>
      </c>
      <c r="AA1284" t="s">
        <v>1606</v>
      </c>
      <c r="AB1284" t="s">
        <v>1616</v>
      </c>
      <c r="AC1284">
        <v>30</v>
      </c>
      <c r="AD1284" t="s">
        <v>1617</v>
      </c>
      <c r="AE1284">
        <v>0</v>
      </c>
      <c r="AF1284" t="s">
        <v>1666</v>
      </c>
      <c r="AG1284">
        <v>1.17</v>
      </c>
      <c r="AH1284" t="s">
        <v>2732</v>
      </c>
      <c r="AI1284" t="s">
        <v>1859</v>
      </c>
      <c r="AJ1284" t="s">
        <v>2697</v>
      </c>
      <c r="AK1284">
        <v>5.0999999999999996</v>
      </c>
      <c r="AL1284" t="s">
        <v>1701</v>
      </c>
      <c r="AM1284" t="s">
        <v>2698</v>
      </c>
      <c r="AN1284" t="s">
        <v>2747</v>
      </c>
      <c r="AO1284" t="s">
        <v>2748</v>
      </c>
      <c r="AP1284">
        <v>999</v>
      </c>
      <c r="AQ1284">
        <v>999</v>
      </c>
      <c r="AR1284" t="s">
        <v>2701</v>
      </c>
      <c r="AT1284" t="s">
        <v>2790</v>
      </c>
    </row>
    <row r="1285" spans="2:46" ht="15">
      <c r="B1285" t="s">
        <v>41</v>
      </c>
      <c r="C1285">
        <v>15552</v>
      </c>
      <c r="D1285">
        <v>16487</v>
      </c>
      <c r="E1285" t="s">
        <v>1235</v>
      </c>
      <c r="F1285" s="15" t="s">
        <v>2727</v>
      </c>
      <c r="G1285" s="15"/>
      <c r="H1285" s="15"/>
      <c r="I1285" t="s">
        <v>2418</v>
      </c>
      <c r="J1285" t="s">
        <v>1602</v>
      </c>
      <c r="K1285">
        <v>999</v>
      </c>
      <c r="L1285">
        <v>2016</v>
      </c>
      <c r="M1285" s="15">
        <v>20</v>
      </c>
      <c r="N1285">
        <v>999</v>
      </c>
      <c r="O1285" t="s">
        <v>1664</v>
      </c>
      <c r="R1285" s="15">
        <v>39.656652148093272</v>
      </c>
      <c r="S1285" t="s">
        <v>1625</v>
      </c>
      <c r="T1285" t="s">
        <v>2695</v>
      </c>
      <c r="U1285">
        <v>999</v>
      </c>
      <c r="V1285">
        <v>999</v>
      </c>
      <c r="W1285">
        <v>999</v>
      </c>
      <c r="X1285">
        <v>999</v>
      </c>
      <c r="Y1285">
        <v>5</v>
      </c>
      <c r="Z1285">
        <v>1392</v>
      </c>
      <c r="AA1285" t="s">
        <v>1606</v>
      </c>
      <c r="AB1285" t="s">
        <v>1616</v>
      </c>
      <c r="AC1285">
        <v>30</v>
      </c>
      <c r="AD1285" t="s">
        <v>1617</v>
      </c>
      <c r="AE1285">
        <v>0</v>
      </c>
      <c r="AF1285" t="s">
        <v>1666</v>
      </c>
      <c r="AG1285">
        <v>1.29</v>
      </c>
      <c r="AH1285" t="s">
        <v>2717</v>
      </c>
      <c r="AI1285" t="s">
        <v>1859</v>
      </c>
      <c r="AJ1285" t="s">
        <v>2697</v>
      </c>
      <c r="AK1285">
        <v>3.48</v>
      </c>
      <c r="AL1285" t="s">
        <v>1701</v>
      </c>
      <c r="AM1285" t="s">
        <v>2698</v>
      </c>
      <c r="AN1285" t="s">
        <v>2699</v>
      </c>
      <c r="AO1285" t="s">
        <v>2700</v>
      </c>
      <c r="AP1285">
        <v>999</v>
      </c>
      <c r="AQ1285">
        <v>999</v>
      </c>
      <c r="AR1285" t="s">
        <v>2701</v>
      </c>
      <c r="AT1285" t="s">
        <v>2790</v>
      </c>
    </row>
    <row r="1286" spans="2:46" ht="15">
      <c r="B1286" t="s">
        <v>41</v>
      </c>
      <c r="C1286">
        <v>15552</v>
      </c>
      <c r="D1286">
        <v>16487</v>
      </c>
      <c r="E1286" t="s">
        <v>1235</v>
      </c>
      <c r="F1286" s="15" t="s">
        <v>2744</v>
      </c>
      <c r="G1286" s="15"/>
      <c r="H1286" s="15"/>
      <c r="I1286" t="s">
        <v>2418</v>
      </c>
      <c r="J1286" t="s">
        <v>1602</v>
      </c>
      <c r="K1286">
        <v>999</v>
      </c>
      <c r="L1286">
        <v>2016</v>
      </c>
      <c r="M1286" s="15">
        <v>50</v>
      </c>
      <c r="N1286">
        <v>999</v>
      </c>
      <c r="O1286" t="s">
        <v>1664</v>
      </c>
      <c r="R1286" s="15">
        <v>43.611552920654219</v>
      </c>
      <c r="S1286" t="s">
        <v>1625</v>
      </c>
      <c r="T1286" t="s">
        <v>2695</v>
      </c>
      <c r="U1286">
        <v>999</v>
      </c>
      <c r="V1286">
        <v>999</v>
      </c>
      <c r="W1286">
        <v>999</v>
      </c>
      <c r="X1286">
        <v>999</v>
      </c>
      <c r="Y1286">
        <v>5</v>
      </c>
      <c r="Z1286">
        <v>1392</v>
      </c>
      <c r="AA1286" t="s">
        <v>1606</v>
      </c>
      <c r="AB1286" t="s">
        <v>1616</v>
      </c>
      <c r="AC1286">
        <v>30</v>
      </c>
      <c r="AD1286" t="s">
        <v>1617</v>
      </c>
      <c r="AE1286">
        <v>0</v>
      </c>
      <c r="AF1286" t="s">
        <v>1666</v>
      </c>
      <c r="AG1286">
        <v>1.17</v>
      </c>
      <c r="AH1286" t="s">
        <v>2732</v>
      </c>
      <c r="AI1286" t="s">
        <v>1859</v>
      </c>
      <c r="AJ1286" t="s">
        <v>2697</v>
      </c>
      <c r="AK1286">
        <v>3.48</v>
      </c>
      <c r="AL1286" t="s">
        <v>1701</v>
      </c>
      <c r="AM1286" t="s">
        <v>2698</v>
      </c>
      <c r="AN1286" t="s">
        <v>2699</v>
      </c>
      <c r="AO1286" t="s">
        <v>2700</v>
      </c>
      <c r="AP1286">
        <v>999</v>
      </c>
      <c r="AQ1286">
        <v>999</v>
      </c>
      <c r="AR1286" t="s">
        <v>2701</v>
      </c>
      <c r="AT1286" t="s">
        <v>2790</v>
      </c>
    </row>
    <row r="1287" spans="2:46" ht="15">
      <c r="B1287" t="s">
        <v>41</v>
      </c>
      <c r="C1287">
        <v>15552</v>
      </c>
      <c r="D1287">
        <v>16487</v>
      </c>
      <c r="E1287" t="s">
        <v>1235</v>
      </c>
      <c r="F1287" s="15" t="s">
        <v>2781</v>
      </c>
      <c r="G1287" s="15"/>
      <c r="H1287" s="15"/>
      <c r="I1287" t="s">
        <v>2418</v>
      </c>
      <c r="J1287" t="s">
        <v>1602</v>
      </c>
      <c r="K1287">
        <v>999</v>
      </c>
      <c r="L1287">
        <v>2016</v>
      </c>
      <c r="M1287" s="15">
        <v>36</v>
      </c>
      <c r="N1287">
        <v>999</v>
      </c>
      <c r="O1287" t="s">
        <v>1664</v>
      </c>
      <c r="R1287" s="15">
        <v>43.690423331078534</v>
      </c>
      <c r="S1287" t="s">
        <v>1625</v>
      </c>
      <c r="T1287" t="s">
        <v>2695</v>
      </c>
      <c r="U1287">
        <v>999</v>
      </c>
      <c r="V1287">
        <v>999</v>
      </c>
      <c r="W1287">
        <v>999</v>
      </c>
      <c r="X1287">
        <v>999</v>
      </c>
      <c r="Y1287">
        <v>5</v>
      </c>
      <c r="Z1287">
        <v>1447</v>
      </c>
      <c r="AA1287" t="s">
        <v>1606</v>
      </c>
      <c r="AB1287" t="s">
        <v>1616</v>
      </c>
      <c r="AC1287">
        <v>30</v>
      </c>
      <c r="AD1287" t="s">
        <v>1617</v>
      </c>
      <c r="AE1287">
        <v>0</v>
      </c>
      <c r="AF1287" t="s">
        <v>1666</v>
      </c>
      <c r="AG1287">
        <v>1.17</v>
      </c>
      <c r="AH1287" t="s">
        <v>2732</v>
      </c>
      <c r="AI1287" t="s">
        <v>1859</v>
      </c>
      <c r="AJ1287" t="s">
        <v>2697</v>
      </c>
      <c r="AK1287">
        <v>5.0999999999999996</v>
      </c>
      <c r="AL1287" t="s">
        <v>1701</v>
      </c>
      <c r="AM1287" t="s">
        <v>2698</v>
      </c>
      <c r="AN1287" t="s">
        <v>2747</v>
      </c>
      <c r="AO1287" t="s">
        <v>2748</v>
      </c>
      <c r="AP1287">
        <v>999</v>
      </c>
      <c r="AQ1287">
        <v>999</v>
      </c>
      <c r="AR1287" t="s">
        <v>2701</v>
      </c>
      <c r="AT1287" t="s">
        <v>2790</v>
      </c>
    </row>
    <row r="1288" spans="2:46" ht="15">
      <c r="B1288" t="s">
        <v>41</v>
      </c>
      <c r="C1288">
        <v>15552</v>
      </c>
      <c r="D1288">
        <v>16487</v>
      </c>
      <c r="E1288" t="s">
        <v>1235</v>
      </c>
      <c r="F1288" s="15" t="s">
        <v>2760</v>
      </c>
      <c r="G1288" s="15"/>
      <c r="H1288" s="15"/>
      <c r="I1288" t="s">
        <v>2418</v>
      </c>
      <c r="J1288" t="s">
        <v>1602</v>
      </c>
      <c r="K1288">
        <v>999</v>
      </c>
      <c r="L1288">
        <v>2016</v>
      </c>
      <c r="M1288" s="15">
        <v>13</v>
      </c>
      <c r="N1288">
        <v>999</v>
      </c>
      <c r="O1288" t="s">
        <v>1664</v>
      </c>
      <c r="R1288" s="15">
        <v>43.723681370002701</v>
      </c>
      <c r="S1288" t="s">
        <v>1625</v>
      </c>
      <c r="T1288" t="s">
        <v>2695</v>
      </c>
      <c r="U1288">
        <v>999</v>
      </c>
      <c r="V1288">
        <v>999</v>
      </c>
      <c r="W1288">
        <v>999</v>
      </c>
      <c r="X1288">
        <v>999</v>
      </c>
      <c r="Y1288">
        <v>5</v>
      </c>
      <c r="Z1288">
        <v>1447</v>
      </c>
      <c r="AA1288" t="s">
        <v>1606</v>
      </c>
      <c r="AB1288" t="s">
        <v>1616</v>
      </c>
      <c r="AC1288">
        <v>30</v>
      </c>
      <c r="AD1288" t="s">
        <v>1617</v>
      </c>
      <c r="AE1288">
        <v>0</v>
      </c>
      <c r="AF1288" t="s">
        <v>1666</v>
      </c>
      <c r="AG1288">
        <v>1.17</v>
      </c>
      <c r="AH1288" t="s">
        <v>2696</v>
      </c>
      <c r="AI1288" t="s">
        <v>1859</v>
      </c>
      <c r="AJ1288" t="s">
        <v>2697</v>
      </c>
      <c r="AK1288">
        <v>5.0999999999999996</v>
      </c>
      <c r="AL1288" t="s">
        <v>1701</v>
      </c>
      <c r="AM1288" t="s">
        <v>2698</v>
      </c>
      <c r="AN1288" t="s">
        <v>2747</v>
      </c>
      <c r="AO1288" t="s">
        <v>2748</v>
      </c>
      <c r="AP1288">
        <v>999</v>
      </c>
      <c r="AQ1288">
        <v>999</v>
      </c>
      <c r="AR1288" t="s">
        <v>2701</v>
      </c>
      <c r="AT1288" t="s">
        <v>2790</v>
      </c>
    </row>
    <row r="1289" spans="2:46" ht="15">
      <c r="B1289" t="s">
        <v>41</v>
      </c>
      <c r="C1289">
        <v>15552</v>
      </c>
      <c r="D1289">
        <v>16487</v>
      </c>
      <c r="E1289" t="s">
        <v>1235</v>
      </c>
      <c r="F1289" s="15" t="s">
        <v>2757</v>
      </c>
      <c r="G1289" s="15"/>
      <c r="H1289" s="15"/>
      <c r="I1289" t="s">
        <v>2418</v>
      </c>
      <c r="J1289" t="s">
        <v>1602</v>
      </c>
      <c r="K1289">
        <v>999</v>
      </c>
      <c r="L1289">
        <v>2016</v>
      </c>
      <c r="M1289" s="15">
        <v>15</v>
      </c>
      <c r="N1289">
        <v>999</v>
      </c>
      <c r="O1289" t="s">
        <v>1664</v>
      </c>
      <c r="R1289" s="15">
        <v>45.004269258084207</v>
      </c>
      <c r="S1289" t="s">
        <v>1625</v>
      </c>
      <c r="T1289" t="s">
        <v>2695</v>
      </c>
      <c r="U1289">
        <v>999</v>
      </c>
      <c r="V1289">
        <v>999</v>
      </c>
      <c r="W1289">
        <v>999</v>
      </c>
      <c r="X1289">
        <v>999</v>
      </c>
      <c r="Y1289">
        <v>5</v>
      </c>
      <c r="Z1289">
        <v>1447</v>
      </c>
      <c r="AA1289" t="s">
        <v>1606</v>
      </c>
      <c r="AB1289" t="s">
        <v>1616</v>
      </c>
      <c r="AC1289">
        <v>30</v>
      </c>
      <c r="AD1289" t="s">
        <v>1617</v>
      </c>
      <c r="AE1289">
        <v>0</v>
      </c>
      <c r="AF1289" t="s">
        <v>1666</v>
      </c>
      <c r="AG1289">
        <v>1.17</v>
      </c>
      <c r="AH1289" t="s">
        <v>2696</v>
      </c>
      <c r="AI1289" t="s">
        <v>1859</v>
      </c>
      <c r="AJ1289" t="s">
        <v>2697</v>
      </c>
      <c r="AK1289">
        <v>5.0999999999999996</v>
      </c>
      <c r="AL1289" t="s">
        <v>1701</v>
      </c>
      <c r="AM1289" t="s">
        <v>2698</v>
      </c>
      <c r="AN1289" t="s">
        <v>2747</v>
      </c>
      <c r="AO1289" t="s">
        <v>2748</v>
      </c>
      <c r="AP1289">
        <v>999</v>
      </c>
      <c r="AQ1289">
        <v>999</v>
      </c>
      <c r="AR1289" t="s">
        <v>2701</v>
      </c>
      <c r="AT1289" t="s">
        <v>2790</v>
      </c>
    </row>
    <row r="1290" spans="2:46" ht="15">
      <c r="B1290" t="s">
        <v>41</v>
      </c>
      <c r="C1290">
        <v>15552</v>
      </c>
      <c r="D1290">
        <v>16487</v>
      </c>
      <c r="E1290" t="s">
        <v>1235</v>
      </c>
      <c r="F1290" s="15" t="s">
        <v>2713</v>
      </c>
      <c r="G1290" s="15"/>
      <c r="H1290" s="15"/>
      <c r="I1290" t="s">
        <v>2418</v>
      </c>
      <c r="J1290" t="s">
        <v>1602</v>
      </c>
      <c r="K1290">
        <v>999</v>
      </c>
      <c r="L1290">
        <v>2016</v>
      </c>
      <c r="M1290" s="15">
        <v>14</v>
      </c>
      <c r="N1290">
        <v>999</v>
      </c>
      <c r="O1290" t="s">
        <v>1664</v>
      </c>
      <c r="R1290" s="15">
        <v>47.006129678489543</v>
      </c>
      <c r="S1290" t="s">
        <v>1625</v>
      </c>
      <c r="T1290" t="s">
        <v>2695</v>
      </c>
      <c r="U1290">
        <v>999</v>
      </c>
      <c r="V1290">
        <v>999</v>
      </c>
      <c r="W1290">
        <v>999</v>
      </c>
      <c r="X1290">
        <v>999</v>
      </c>
      <c r="Y1290">
        <v>5</v>
      </c>
      <c r="Z1290">
        <v>1392</v>
      </c>
      <c r="AA1290" t="s">
        <v>1606</v>
      </c>
      <c r="AB1290" t="s">
        <v>1616</v>
      </c>
      <c r="AC1290">
        <v>30</v>
      </c>
      <c r="AD1290" t="s">
        <v>1617</v>
      </c>
      <c r="AE1290">
        <v>0</v>
      </c>
      <c r="AF1290" t="s">
        <v>1666</v>
      </c>
      <c r="AG1290">
        <v>1.17</v>
      </c>
      <c r="AH1290" t="s">
        <v>2696</v>
      </c>
      <c r="AI1290" t="s">
        <v>1859</v>
      </c>
      <c r="AJ1290" t="s">
        <v>2697</v>
      </c>
      <c r="AK1290">
        <v>3.48</v>
      </c>
      <c r="AL1290" t="s">
        <v>1701</v>
      </c>
      <c r="AM1290" t="s">
        <v>2698</v>
      </c>
      <c r="AN1290" t="s">
        <v>2699</v>
      </c>
      <c r="AO1290" t="s">
        <v>2700</v>
      </c>
      <c r="AP1290">
        <v>999</v>
      </c>
      <c r="AQ1290">
        <v>999</v>
      </c>
      <c r="AR1290" t="s">
        <v>2701</v>
      </c>
      <c r="AT1290" t="s">
        <v>2790</v>
      </c>
    </row>
    <row r="1291" spans="2:46" ht="15">
      <c r="B1291" t="s">
        <v>41</v>
      </c>
      <c r="C1291">
        <v>15552</v>
      </c>
      <c r="D1291">
        <v>16487</v>
      </c>
      <c r="E1291" t="s">
        <v>1235</v>
      </c>
      <c r="F1291" s="15" t="s">
        <v>2735</v>
      </c>
      <c r="G1291" s="15"/>
      <c r="H1291" s="15"/>
      <c r="I1291" t="s">
        <v>2418</v>
      </c>
      <c r="J1291" t="s">
        <v>1602</v>
      </c>
      <c r="K1291">
        <v>999</v>
      </c>
      <c r="L1291">
        <v>2016</v>
      </c>
      <c r="M1291" s="15">
        <v>35</v>
      </c>
      <c r="N1291">
        <v>999</v>
      </c>
      <c r="O1291" t="s">
        <v>1664</v>
      </c>
      <c r="R1291" s="15">
        <v>47.215332858872472</v>
      </c>
      <c r="S1291" t="s">
        <v>1625</v>
      </c>
      <c r="T1291" t="s">
        <v>2695</v>
      </c>
      <c r="U1291">
        <v>999</v>
      </c>
      <c r="V1291">
        <v>999</v>
      </c>
      <c r="W1291">
        <v>999</v>
      </c>
      <c r="X1291">
        <v>999</v>
      </c>
      <c r="Y1291">
        <v>5</v>
      </c>
      <c r="Z1291">
        <v>1392</v>
      </c>
      <c r="AA1291" t="s">
        <v>1606</v>
      </c>
      <c r="AB1291" t="s">
        <v>1616</v>
      </c>
      <c r="AC1291">
        <v>30</v>
      </c>
      <c r="AD1291" t="s">
        <v>1617</v>
      </c>
      <c r="AE1291">
        <v>0</v>
      </c>
      <c r="AF1291" t="s">
        <v>1666</v>
      </c>
      <c r="AG1291">
        <v>1.17</v>
      </c>
      <c r="AH1291" t="s">
        <v>2732</v>
      </c>
      <c r="AI1291" t="s">
        <v>1859</v>
      </c>
      <c r="AJ1291" t="s">
        <v>2697</v>
      </c>
      <c r="AK1291">
        <v>3.48</v>
      </c>
      <c r="AL1291" t="s">
        <v>1701</v>
      </c>
      <c r="AM1291" t="s">
        <v>2698</v>
      </c>
      <c r="AN1291" t="s">
        <v>2699</v>
      </c>
      <c r="AO1291" t="s">
        <v>2700</v>
      </c>
      <c r="AP1291">
        <v>999</v>
      </c>
      <c r="AQ1291">
        <v>999</v>
      </c>
      <c r="AR1291" t="s">
        <v>2701</v>
      </c>
      <c r="AT1291" t="s">
        <v>2790</v>
      </c>
    </row>
    <row r="1292" spans="2:46" ht="15">
      <c r="B1292" t="s">
        <v>41</v>
      </c>
      <c r="C1292">
        <v>15552</v>
      </c>
      <c r="D1292">
        <v>16487</v>
      </c>
      <c r="E1292" t="s">
        <v>1235</v>
      </c>
      <c r="F1292" s="15" t="s">
        <v>2768</v>
      </c>
      <c r="G1292" s="15"/>
      <c r="H1292" s="15"/>
      <c r="I1292" t="s">
        <v>2418</v>
      </c>
      <c r="J1292" t="s">
        <v>1602</v>
      </c>
      <c r="K1292">
        <v>999</v>
      </c>
      <c r="L1292">
        <v>2016</v>
      </c>
      <c r="M1292" s="15">
        <v>20</v>
      </c>
      <c r="N1292">
        <v>999</v>
      </c>
      <c r="O1292" t="s">
        <v>1664</v>
      </c>
      <c r="R1292" s="15">
        <v>49.990152493052271</v>
      </c>
      <c r="S1292" t="s">
        <v>1625</v>
      </c>
      <c r="T1292" t="s">
        <v>2695</v>
      </c>
      <c r="U1292">
        <v>999</v>
      </c>
      <c r="V1292">
        <v>999</v>
      </c>
      <c r="W1292">
        <v>999</v>
      </c>
      <c r="X1292">
        <v>999</v>
      </c>
      <c r="Y1292">
        <v>5</v>
      </c>
      <c r="Z1292">
        <v>1447</v>
      </c>
      <c r="AA1292" t="s">
        <v>1606</v>
      </c>
      <c r="AB1292" t="s">
        <v>1616</v>
      </c>
      <c r="AC1292">
        <v>30</v>
      </c>
      <c r="AD1292" t="s">
        <v>1617</v>
      </c>
      <c r="AE1292">
        <v>0</v>
      </c>
      <c r="AF1292" t="s">
        <v>1666</v>
      </c>
      <c r="AG1292">
        <v>1.29</v>
      </c>
      <c r="AH1292" t="s">
        <v>2717</v>
      </c>
      <c r="AI1292" t="s">
        <v>1859</v>
      </c>
      <c r="AJ1292" t="s">
        <v>2697</v>
      </c>
      <c r="AK1292">
        <v>5.0999999999999996</v>
      </c>
      <c r="AL1292" t="s">
        <v>1701</v>
      </c>
      <c r="AM1292" t="s">
        <v>2698</v>
      </c>
      <c r="AN1292" t="s">
        <v>2747</v>
      </c>
      <c r="AO1292" t="s">
        <v>2748</v>
      </c>
      <c r="AP1292">
        <v>999</v>
      </c>
      <c r="AQ1292">
        <v>999</v>
      </c>
      <c r="AR1292" t="s">
        <v>2701</v>
      </c>
      <c r="AT1292" t="s">
        <v>2790</v>
      </c>
    </row>
    <row r="1293" spans="2:46" ht="15">
      <c r="B1293" t="s">
        <v>41</v>
      </c>
      <c r="C1293">
        <v>15552</v>
      </c>
      <c r="D1293">
        <v>16487</v>
      </c>
      <c r="E1293" t="s">
        <v>1235</v>
      </c>
      <c r="F1293" s="15" t="s">
        <v>2780</v>
      </c>
      <c r="G1293" s="15"/>
      <c r="H1293" s="15"/>
      <c r="I1293" t="s">
        <v>2418</v>
      </c>
      <c r="J1293" t="s">
        <v>1602</v>
      </c>
      <c r="K1293">
        <v>999</v>
      </c>
      <c r="L1293">
        <v>2016</v>
      </c>
      <c r="M1293" s="15">
        <v>31</v>
      </c>
      <c r="N1293">
        <v>999</v>
      </c>
      <c r="O1293" t="s">
        <v>1664</v>
      </c>
      <c r="R1293" s="15">
        <v>50.433453745001067</v>
      </c>
      <c r="S1293" t="s">
        <v>1625</v>
      </c>
      <c r="T1293" t="s">
        <v>2695</v>
      </c>
      <c r="U1293">
        <v>999</v>
      </c>
      <c r="V1293">
        <v>999</v>
      </c>
      <c r="W1293">
        <v>999</v>
      </c>
      <c r="X1293">
        <v>999</v>
      </c>
      <c r="Y1293">
        <v>5</v>
      </c>
      <c r="Z1293">
        <v>1447</v>
      </c>
      <c r="AA1293" t="s">
        <v>1606</v>
      </c>
      <c r="AB1293" t="s">
        <v>1616</v>
      </c>
      <c r="AC1293">
        <v>30</v>
      </c>
      <c r="AD1293" t="s">
        <v>1617</v>
      </c>
      <c r="AE1293">
        <v>0</v>
      </c>
      <c r="AF1293" t="s">
        <v>1666</v>
      </c>
      <c r="AG1293">
        <v>1.17</v>
      </c>
      <c r="AH1293" t="s">
        <v>2732</v>
      </c>
      <c r="AI1293" t="s">
        <v>1859</v>
      </c>
      <c r="AJ1293" t="s">
        <v>2697</v>
      </c>
      <c r="AK1293">
        <v>5.0999999999999996</v>
      </c>
      <c r="AL1293" t="s">
        <v>1701</v>
      </c>
      <c r="AM1293" t="s">
        <v>2698</v>
      </c>
      <c r="AN1293" t="s">
        <v>2747</v>
      </c>
      <c r="AO1293" t="s">
        <v>2748</v>
      </c>
      <c r="AP1293">
        <v>999</v>
      </c>
      <c r="AQ1293">
        <v>999</v>
      </c>
      <c r="AR1293" t="s">
        <v>2701</v>
      </c>
      <c r="AT1293" t="s">
        <v>2790</v>
      </c>
    </row>
    <row r="1294" spans="2:46" ht="15">
      <c r="B1294" t="s">
        <v>41</v>
      </c>
      <c r="C1294">
        <v>15552</v>
      </c>
      <c r="D1294">
        <v>16487</v>
      </c>
      <c r="E1294" t="s">
        <v>1235</v>
      </c>
      <c r="F1294" s="15" t="s">
        <v>2722</v>
      </c>
      <c r="G1294" s="15"/>
      <c r="H1294" s="15"/>
      <c r="I1294" t="s">
        <v>2418</v>
      </c>
      <c r="J1294" t="s">
        <v>1602</v>
      </c>
      <c r="K1294">
        <v>999</v>
      </c>
      <c r="L1294">
        <v>2016</v>
      </c>
      <c r="M1294" s="15">
        <v>26</v>
      </c>
      <c r="N1294">
        <v>999</v>
      </c>
      <c r="O1294" t="s">
        <v>1664</v>
      </c>
      <c r="R1294" s="15">
        <v>50.705583762915808</v>
      </c>
      <c r="S1294" t="s">
        <v>1625</v>
      </c>
      <c r="T1294" t="s">
        <v>2695</v>
      </c>
      <c r="U1294">
        <v>999</v>
      </c>
      <c r="V1294">
        <v>999</v>
      </c>
      <c r="W1294">
        <v>999</v>
      </c>
      <c r="X1294">
        <v>999</v>
      </c>
      <c r="Y1294">
        <v>5</v>
      </c>
      <c r="Z1294">
        <v>1392</v>
      </c>
      <c r="AA1294" t="s">
        <v>1606</v>
      </c>
      <c r="AB1294" t="s">
        <v>1616</v>
      </c>
      <c r="AC1294">
        <v>30</v>
      </c>
      <c r="AD1294" t="s">
        <v>1617</v>
      </c>
      <c r="AE1294">
        <v>0</v>
      </c>
      <c r="AF1294" t="s">
        <v>1666</v>
      </c>
      <c r="AG1294">
        <v>1.29</v>
      </c>
      <c r="AH1294" t="s">
        <v>2717</v>
      </c>
      <c r="AI1294" t="s">
        <v>1859</v>
      </c>
      <c r="AJ1294" t="s">
        <v>2697</v>
      </c>
      <c r="AK1294">
        <v>3.48</v>
      </c>
      <c r="AL1294" t="s">
        <v>1701</v>
      </c>
      <c r="AM1294" t="s">
        <v>2698</v>
      </c>
      <c r="AN1294" t="s">
        <v>2699</v>
      </c>
      <c r="AO1294" t="s">
        <v>2700</v>
      </c>
      <c r="AP1294">
        <v>999</v>
      </c>
      <c r="AQ1294">
        <v>999</v>
      </c>
      <c r="AR1294" t="s">
        <v>2701</v>
      </c>
      <c r="AT1294" t="s">
        <v>2790</v>
      </c>
    </row>
    <row r="1295" spans="2:46" ht="15">
      <c r="B1295" t="s">
        <v>41</v>
      </c>
      <c r="C1295">
        <v>15552</v>
      </c>
      <c r="D1295">
        <v>16487</v>
      </c>
      <c r="E1295" t="s">
        <v>1235</v>
      </c>
      <c r="F1295" s="15" t="s">
        <v>2720</v>
      </c>
      <c r="G1295" s="15"/>
      <c r="H1295" s="15"/>
      <c r="I1295" t="s">
        <v>2418</v>
      </c>
      <c r="J1295" t="s">
        <v>1602</v>
      </c>
      <c r="K1295">
        <v>999</v>
      </c>
      <c r="L1295">
        <v>2016</v>
      </c>
      <c r="M1295" s="15">
        <v>20</v>
      </c>
      <c r="N1295">
        <v>999</v>
      </c>
      <c r="O1295" t="s">
        <v>1664</v>
      </c>
      <c r="R1295" s="15">
        <v>51.415509339883712</v>
      </c>
      <c r="S1295" t="s">
        <v>1625</v>
      </c>
      <c r="T1295" t="s">
        <v>2695</v>
      </c>
      <c r="U1295">
        <v>999</v>
      </c>
      <c r="V1295">
        <v>999</v>
      </c>
      <c r="W1295">
        <v>999</v>
      </c>
      <c r="X1295">
        <v>999</v>
      </c>
      <c r="Y1295">
        <v>5</v>
      </c>
      <c r="Z1295">
        <v>1392</v>
      </c>
      <c r="AA1295" t="s">
        <v>1606</v>
      </c>
      <c r="AB1295" t="s">
        <v>1616</v>
      </c>
      <c r="AC1295">
        <v>30</v>
      </c>
      <c r="AD1295" t="s">
        <v>1617</v>
      </c>
      <c r="AE1295">
        <v>0</v>
      </c>
      <c r="AF1295" t="s">
        <v>1666</v>
      </c>
      <c r="AG1295">
        <v>1.29</v>
      </c>
      <c r="AH1295" t="s">
        <v>2717</v>
      </c>
      <c r="AI1295" t="s">
        <v>1859</v>
      </c>
      <c r="AJ1295" t="s">
        <v>2697</v>
      </c>
      <c r="AK1295">
        <v>3.48</v>
      </c>
      <c r="AL1295" t="s">
        <v>1701</v>
      </c>
      <c r="AM1295" t="s">
        <v>2698</v>
      </c>
      <c r="AN1295" t="s">
        <v>2699</v>
      </c>
      <c r="AO1295" t="s">
        <v>2700</v>
      </c>
      <c r="AP1295">
        <v>999</v>
      </c>
      <c r="AQ1295">
        <v>999</v>
      </c>
      <c r="AR1295" t="s">
        <v>2701</v>
      </c>
      <c r="AT1295" t="s">
        <v>2790</v>
      </c>
    </row>
    <row r="1296" spans="2:46" ht="15">
      <c r="B1296" t="s">
        <v>41</v>
      </c>
      <c r="C1296">
        <v>15552</v>
      </c>
      <c r="D1296">
        <v>16487</v>
      </c>
      <c r="E1296" t="s">
        <v>1235</v>
      </c>
      <c r="F1296" s="15" t="s">
        <v>2761</v>
      </c>
      <c r="G1296" s="15"/>
      <c r="H1296" s="15"/>
      <c r="I1296" t="s">
        <v>2418</v>
      </c>
      <c r="J1296" t="s">
        <v>1602</v>
      </c>
      <c r="K1296">
        <v>999</v>
      </c>
      <c r="L1296">
        <v>2016</v>
      </c>
      <c r="M1296" s="15">
        <v>10</v>
      </c>
      <c r="N1296">
        <v>999</v>
      </c>
      <c r="O1296" t="s">
        <v>1664</v>
      </c>
      <c r="R1296" s="15">
        <v>51.570154658274276</v>
      </c>
      <c r="S1296" t="s">
        <v>1625</v>
      </c>
      <c r="T1296" t="s">
        <v>2695</v>
      </c>
      <c r="U1296">
        <v>999</v>
      </c>
      <c r="V1296">
        <v>999</v>
      </c>
      <c r="W1296">
        <v>999</v>
      </c>
      <c r="X1296">
        <v>999</v>
      </c>
      <c r="Y1296">
        <v>5</v>
      </c>
      <c r="Z1296">
        <v>1447</v>
      </c>
      <c r="AA1296" t="s">
        <v>1606</v>
      </c>
      <c r="AB1296" t="s">
        <v>1616</v>
      </c>
      <c r="AC1296">
        <v>30</v>
      </c>
      <c r="AD1296" t="s">
        <v>1617</v>
      </c>
      <c r="AE1296">
        <v>0</v>
      </c>
      <c r="AF1296" t="s">
        <v>1666</v>
      </c>
      <c r="AG1296">
        <v>1.17</v>
      </c>
      <c r="AH1296" t="s">
        <v>2696</v>
      </c>
      <c r="AI1296" t="s">
        <v>1859</v>
      </c>
      <c r="AJ1296" t="s">
        <v>2697</v>
      </c>
      <c r="AK1296">
        <v>5.0999999999999996</v>
      </c>
      <c r="AL1296" t="s">
        <v>1701</v>
      </c>
      <c r="AM1296" t="s">
        <v>2698</v>
      </c>
      <c r="AN1296" t="s">
        <v>2747</v>
      </c>
      <c r="AO1296" t="s">
        <v>2748</v>
      </c>
      <c r="AP1296">
        <v>999</v>
      </c>
      <c r="AQ1296">
        <v>999</v>
      </c>
      <c r="AR1296" t="s">
        <v>2701</v>
      </c>
      <c r="AT1296" t="s">
        <v>2790</v>
      </c>
    </row>
    <row r="1297" spans="2:46" ht="15">
      <c r="B1297" t="s">
        <v>41</v>
      </c>
      <c r="C1297">
        <v>15552</v>
      </c>
      <c r="D1297">
        <v>16487</v>
      </c>
      <c r="E1297" t="s">
        <v>1235</v>
      </c>
      <c r="F1297" s="15" t="s">
        <v>2755</v>
      </c>
      <c r="G1297" s="15"/>
      <c r="H1297" s="15"/>
      <c r="I1297" t="s">
        <v>2418</v>
      </c>
      <c r="J1297" t="s">
        <v>1602</v>
      </c>
      <c r="K1297">
        <v>999</v>
      </c>
      <c r="L1297">
        <v>2016</v>
      </c>
      <c r="M1297" s="15">
        <v>15</v>
      </c>
      <c r="N1297">
        <v>999</v>
      </c>
      <c r="O1297" t="s">
        <v>1664</v>
      </c>
      <c r="R1297" s="15">
        <v>52.71973215510225</v>
      </c>
      <c r="S1297" t="s">
        <v>1625</v>
      </c>
      <c r="T1297" t="s">
        <v>2695</v>
      </c>
      <c r="U1297">
        <v>999</v>
      </c>
      <c r="V1297">
        <v>999</v>
      </c>
      <c r="W1297">
        <v>999</v>
      </c>
      <c r="X1297">
        <v>999</v>
      </c>
      <c r="Y1297">
        <v>5</v>
      </c>
      <c r="Z1297">
        <v>1447</v>
      </c>
      <c r="AA1297" t="s">
        <v>1606</v>
      </c>
      <c r="AB1297" t="s">
        <v>1616</v>
      </c>
      <c r="AC1297">
        <v>30</v>
      </c>
      <c r="AD1297" t="s">
        <v>1617</v>
      </c>
      <c r="AE1297">
        <v>0</v>
      </c>
      <c r="AF1297" t="s">
        <v>1666</v>
      </c>
      <c r="AG1297">
        <v>1.17</v>
      </c>
      <c r="AH1297" t="s">
        <v>2696</v>
      </c>
      <c r="AI1297" t="s">
        <v>1859</v>
      </c>
      <c r="AJ1297" t="s">
        <v>2697</v>
      </c>
      <c r="AK1297">
        <v>5.0999999999999996</v>
      </c>
      <c r="AL1297" t="s">
        <v>1701</v>
      </c>
      <c r="AM1297" t="s">
        <v>2698</v>
      </c>
      <c r="AN1297" t="s">
        <v>2747</v>
      </c>
      <c r="AO1297" t="s">
        <v>2748</v>
      </c>
      <c r="AP1297">
        <v>999</v>
      </c>
      <c r="AQ1297">
        <v>999</v>
      </c>
      <c r="AR1297" t="s">
        <v>2701</v>
      </c>
      <c r="AT1297" t="s">
        <v>2790</v>
      </c>
    </row>
    <row r="1298" spans="2:46" ht="15">
      <c r="B1298" t="s">
        <v>41</v>
      </c>
      <c r="C1298">
        <v>15552</v>
      </c>
      <c r="D1298">
        <v>16487</v>
      </c>
      <c r="E1298" t="s">
        <v>1235</v>
      </c>
      <c r="F1298" s="15" t="s">
        <v>2743</v>
      </c>
      <c r="G1298" s="15"/>
      <c r="H1298" s="15"/>
      <c r="I1298" t="s">
        <v>2418</v>
      </c>
      <c r="J1298" t="s">
        <v>1602</v>
      </c>
      <c r="K1298">
        <v>999</v>
      </c>
      <c r="L1298">
        <v>2016</v>
      </c>
      <c r="M1298" s="15">
        <v>32</v>
      </c>
      <c r="N1298">
        <v>999</v>
      </c>
      <c r="O1298" t="s">
        <v>1664</v>
      </c>
      <c r="R1298" s="15">
        <v>53.054610853783252</v>
      </c>
      <c r="S1298" t="s">
        <v>1625</v>
      </c>
      <c r="T1298" t="s">
        <v>2695</v>
      </c>
      <c r="U1298">
        <v>999</v>
      </c>
      <c r="V1298">
        <v>999</v>
      </c>
      <c r="W1298">
        <v>999</v>
      </c>
      <c r="X1298">
        <v>999</v>
      </c>
      <c r="Y1298">
        <v>5</v>
      </c>
      <c r="Z1298">
        <v>1392</v>
      </c>
      <c r="AA1298" t="s">
        <v>1606</v>
      </c>
      <c r="AB1298" t="s">
        <v>1616</v>
      </c>
      <c r="AC1298">
        <v>30</v>
      </c>
      <c r="AD1298" t="s">
        <v>1617</v>
      </c>
      <c r="AE1298">
        <v>0</v>
      </c>
      <c r="AF1298" t="s">
        <v>1666</v>
      </c>
      <c r="AG1298">
        <v>1.17</v>
      </c>
      <c r="AH1298" t="s">
        <v>2732</v>
      </c>
      <c r="AI1298" t="s">
        <v>1859</v>
      </c>
      <c r="AJ1298" t="s">
        <v>2697</v>
      </c>
      <c r="AK1298">
        <v>3.48</v>
      </c>
      <c r="AL1298" t="s">
        <v>1701</v>
      </c>
      <c r="AM1298" t="s">
        <v>2698</v>
      </c>
      <c r="AN1298" t="s">
        <v>2699</v>
      </c>
      <c r="AO1298" t="s">
        <v>2700</v>
      </c>
      <c r="AP1298">
        <v>999</v>
      </c>
      <c r="AQ1298">
        <v>999</v>
      </c>
      <c r="AR1298" t="s">
        <v>2701</v>
      </c>
      <c r="AT1298" t="s">
        <v>2790</v>
      </c>
    </row>
    <row r="1299" spans="2:46" ht="15">
      <c r="B1299" t="s">
        <v>41</v>
      </c>
      <c r="C1299">
        <v>15552</v>
      </c>
      <c r="D1299">
        <v>16487</v>
      </c>
      <c r="E1299" t="s">
        <v>1235</v>
      </c>
      <c r="F1299" s="15" t="s">
        <v>2762</v>
      </c>
      <c r="G1299" s="15"/>
      <c r="H1299" s="15"/>
      <c r="I1299" t="s">
        <v>2418</v>
      </c>
      <c r="J1299" t="s">
        <v>1602</v>
      </c>
      <c r="K1299">
        <v>999</v>
      </c>
      <c r="L1299">
        <v>2016</v>
      </c>
      <c r="M1299" s="15">
        <v>30</v>
      </c>
      <c r="N1299">
        <v>999</v>
      </c>
      <c r="O1299" t="s">
        <v>1664</v>
      </c>
      <c r="R1299" s="15">
        <v>54.261349976013413</v>
      </c>
      <c r="S1299" t="s">
        <v>1625</v>
      </c>
      <c r="T1299" t="s">
        <v>2695</v>
      </c>
      <c r="U1299">
        <v>999</v>
      </c>
      <c r="V1299">
        <v>999</v>
      </c>
      <c r="W1299">
        <v>999</v>
      </c>
      <c r="X1299">
        <v>999</v>
      </c>
      <c r="Y1299">
        <v>5</v>
      </c>
      <c r="Z1299">
        <v>1447</v>
      </c>
      <c r="AA1299" t="s">
        <v>1606</v>
      </c>
      <c r="AB1299" t="s">
        <v>1616</v>
      </c>
      <c r="AC1299">
        <v>30</v>
      </c>
      <c r="AD1299" t="s">
        <v>1617</v>
      </c>
      <c r="AE1299">
        <v>0</v>
      </c>
      <c r="AF1299" t="s">
        <v>1666</v>
      </c>
      <c r="AG1299">
        <v>1.29</v>
      </c>
      <c r="AH1299" t="s">
        <v>2717</v>
      </c>
      <c r="AI1299" t="s">
        <v>1859</v>
      </c>
      <c r="AJ1299" t="s">
        <v>2697</v>
      </c>
      <c r="AK1299">
        <v>5.0999999999999996</v>
      </c>
      <c r="AL1299" t="s">
        <v>1701</v>
      </c>
      <c r="AM1299" t="s">
        <v>2698</v>
      </c>
      <c r="AN1299" t="s">
        <v>2747</v>
      </c>
      <c r="AO1299" t="s">
        <v>2748</v>
      </c>
      <c r="AP1299">
        <v>999</v>
      </c>
      <c r="AQ1299">
        <v>999</v>
      </c>
      <c r="AR1299" t="s">
        <v>2701</v>
      </c>
      <c r="AT1299" t="s">
        <v>2790</v>
      </c>
    </row>
    <row r="1300" spans="2:46" ht="15">
      <c r="B1300" t="s">
        <v>41</v>
      </c>
      <c r="C1300">
        <v>15552</v>
      </c>
      <c r="D1300">
        <v>16487</v>
      </c>
      <c r="E1300" t="s">
        <v>1235</v>
      </c>
      <c r="F1300" s="15" t="s">
        <v>2778</v>
      </c>
      <c r="G1300" s="15"/>
      <c r="H1300" s="15"/>
      <c r="I1300" t="s">
        <v>2418</v>
      </c>
      <c r="J1300" t="s">
        <v>1602</v>
      </c>
      <c r="K1300">
        <v>999</v>
      </c>
      <c r="L1300">
        <v>2016</v>
      </c>
      <c r="M1300" s="15">
        <v>50</v>
      </c>
      <c r="N1300">
        <v>999</v>
      </c>
      <c r="O1300" t="s">
        <v>1664</v>
      </c>
      <c r="R1300" s="15">
        <v>54.778442398422897</v>
      </c>
      <c r="S1300" t="s">
        <v>1625</v>
      </c>
      <c r="T1300" t="s">
        <v>2695</v>
      </c>
      <c r="U1300">
        <v>999</v>
      </c>
      <c r="V1300">
        <v>999</v>
      </c>
      <c r="W1300">
        <v>999</v>
      </c>
      <c r="X1300">
        <v>999</v>
      </c>
      <c r="Y1300">
        <v>5</v>
      </c>
      <c r="Z1300">
        <v>1447</v>
      </c>
      <c r="AA1300" t="s">
        <v>1606</v>
      </c>
      <c r="AB1300" t="s">
        <v>1616</v>
      </c>
      <c r="AC1300">
        <v>30</v>
      </c>
      <c r="AD1300" t="s">
        <v>1617</v>
      </c>
      <c r="AE1300">
        <v>0</v>
      </c>
      <c r="AF1300" t="s">
        <v>1666</v>
      </c>
      <c r="AG1300">
        <v>1.17</v>
      </c>
      <c r="AH1300" t="s">
        <v>2732</v>
      </c>
      <c r="AI1300" t="s">
        <v>1859</v>
      </c>
      <c r="AJ1300" t="s">
        <v>2697</v>
      </c>
      <c r="AK1300">
        <v>5.0999999999999996</v>
      </c>
      <c r="AL1300" t="s">
        <v>1701</v>
      </c>
      <c r="AM1300" t="s">
        <v>2698</v>
      </c>
      <c r="AN1300" t="s">
        <v>2747</v>
      </c>
      <c r="AO1300" t="s">
        <v>2748</v>
      </c>
      <c r="AP1300">
        <v>999</v>
      </c>
      <c r="AQ1300">
        <v>999</v>
      </c>
      <c r="AR1300" t="s">
        <v>2701</v>
      </c>
      <c r="AT1300" t="s">
        <v>2790</v>
      </c>
    </row>
    <row r="1301" spans="2:46" ht="15">
      <c r="B1301" t="s">
        <v>41</v>
      </c>
      <c r="C1301">
        <v>15552</v>
      </c>
      <c r="D1301">
        <v>16487</v>
      </c>
      <c r="E1301" t="s">
        <v>1235</v>
      </c>
      <c r="F1301" s="15" t="s">
        <v>2766</v>
      </c>
      <c r="G1301" s="15"/>
      <c r="H1301" s="15"/>
      <c r="I1301" t="s">
        <v>2418</v>
      </c>
      <c r="J1301" t="s">
        <v>1602</v>
      </c>
      <c r="K1301">
        <v>999</v>
      </c>
      <c r="L1301">
        <v>2016</v>
      </c>
      <c r="M1301" s="15">
        <v>20</v>
      </c>
      <c r="N1301">
        <v>999</v>
      </c>
      <c r="O1301" t="s">
        <v>1664</v>
      </c>
      <c r="R1301" s="15">
        <v>55.134892539248639</v>
      </c>
      <c r="S1301" t="s">
        <v>1625</v>
      </c>
      <c r="T1301" t="s">
        <v>2695</v>
      </c>
      <c r="U1301">
        <v>999</v>
      </c>
      <c r="V1301">
        <v>999</v>
      </c>
      <c r="W1301">
        <v>999</v>
      </c>
      <c r="X1301">
        <v>999</v>
      </c>
      <c r="Y1301">
        <v>5</v>
      </c>
      <c r="Z1301">
        <v>1447</v>
      </c>
      <c r="AA1301" t="s">
        <v>1606</v>
      </c>
      <c r="AB1301" t="s">
        <v>1616</v>
      </c>
      <c r="AC1301">
        <v>30</v>
      </c>
      <c r="AD1301" t="s">
        <v>1617</v>
      </c>
      <c r="AE1301">
        <v>0</v>
      </c>
      <c r="AF1301" t="s">
        <v>1666</v>
      </c>
      <c r="AG1301">
        <v>1.29</v>
      </c>
      <c r="AH1301" t="s">
        <v>2717</v>
      </c>
      <c r="AI1301" t="s">
        <v>1859</v>
      </c>
      <c r="AJ1301" t="s">
        <v>2697</v>
      </c>
      <c r="AK1301">
        <v>5.0999999999999996</v>
      </c>
      <c r="AL1301" t="s">
        <v>1701</v>
      </c>
      <c r="AM1301" t="s">
        <v>2698</v>
      </c>
      <c r="AN1301" t="s">
        <v>2747</v>
      </c>
      <c r="AO1301" t="s">
        <v>2748</v>
      </c>
      <c r="AP1301">
        <v>999</v>
      </c>
      <c r="AQ1301">
        <v>999</v>
      </c>
      <c r="AR1301" t="s">
        <v>2701</v>
      </c>
      <c r="AT1301" t="s">
        <v>2790</v>
      </c>
    </row>
    <row r="1302" spans="2:46" ht="15">
      <c r="B1302" t="s">
        <v>41</v>
      </c>
      <c r="C1302">
        <v>15552</v>
      </c>
      <c r="D1302">
        <v>16487</v>
      </c>
      <c r="E1302" t="s">
        <v>1235</v>
      </c>
      <c r="F1302" s="15" t="s">
        <v>2785</v>
      </c>
      <c r="G1302" s="15"/>
      <c r="H1302" s="15"/>
      <c r="I1302" t="s">
        <v>2418</v>
      </c>
      <c r="J1302" t="s">
        <v>1602</v>
      </c>
      <c r="K1302">
        <v>999</v>
      </c>
      <c r="L1302">
        <v>2016</v>
      </c>
      <c r="M1302" s="15">
        <v>40</v>
      </c>
      <c r="N1302">
        <v>999</v>
      </c>
      <c r="O1302" t="s">
        <v>1664</v>
      </c>
      <c r="R1302" s="15">
        <v>55.265398942751297</v>
      </c>
      <c r="S1302" t="s">
        <v>1625</v>
      </c>
      <c r="T1302" t="s">
        <v>2695</v>
      </c>
      <c r="U1302">
        <v>999</v>
      </c>
      <c r="V1302">
        <v>999</v>
      </c>
      <c r="W1302">
        <v>999</v>
      </c>
      <c r="X1302">
        <v>999</v>
      </c>
      <c r="Y1302">
        <v>5</v>
      </c>
      <c r="Z1302">
        <v>1447</v>
      </c>
      <c r="AA1302" t="s">
        <v>1606</v>
      </c>
      <c r="AB1302" t="s">
        <v>1616</v>
      </c>
      <c r="AC1302">
        <v>30</v>
      </c>
      <c r="AD1302" t="s">
        <v>1617</v>
      </c>
      <c r="AE1302">
        <v>0</v>
      </c>
      <c r="AF1302" t="s">
        <v>1666</v>
      </c>
      <c r="AG1302">
        <v>1.17</v>
      </c>
      <c r="AH1302" t="s">
        <v>2732</v>
      </c>
      <c r="AI1302" t="s">
        <v>1859</v>
      </c>
      <c r="AJ1302" t="s">
        <v>2697</v>
      </c>
      <c r="AK1302">
        <v>5.0999999999999996</v>
      </c>
      <c r="AL1302" t="s">
        <v>1701</v>
      </c>
      <c r="AM1302" t="s">
        <v>2698</v>
      </c>
      <c r="AN1302" t="s">
        <v>2747</v>
      </c>
      <c r="AO1302" t="s">
        <v>2748</v>
      </c>
      <c r="AP1302">
        <v>999</v>
      </c>
      <c r="AQ1302">
        <v>999</v>
      </c>
      <c r="AR1302" t="s">
        <v>2701</v>
      </c>
      <c r="AT1302" t="s">
        <v>2790</v>
      </c>
    </row>
    <row r="1303" spans="2:46" ht="15">
      <c r="B1303" t="s">
        <v>41</v>
      </c>
      <c r="C1303">
        <v>15552</v>
      </c>
      <c r="D1303">
        <v>16487</v>
      </c>
      <c r="E1303" t="s">
        <v>1235</v>
      </c>
      <c r="F1303" s="15" t="s">
        <v>2789</v>
      </c>
      <c r="G1303" s="15"/>
      <c r="H1303" s="15"/>
      <c r="I1303" t="s">
        <v>2418</v>
      </c>
      <c r="J1303" t="s">
        <v>1602</v>
      </c>
      <c r="K1303">
        <v>999</v>
      </c>
      <c r="L1303">
        <v>2016</v>
      </c>
      <c r="M1303" s="15">
        <v>35</v>
      </c>
      <c r="N1303">
        <v>999</v>
      </c>
      <c r="O1303" t="s">
        <v>1664</v>
      </c>
      <c r="R1303" s="15">
        <v>57.011761793904668</v>
      </c>
      <c r="S1303" t="s">
        <v>1625</v>
      </c>
      <c r="T1303" t="s">
        <v>2695</v>
      </c>
      <c r="U1303">
        <v>999</v>
      </c>
      <c r="V1303">
        <v>999</v>
      </c>
      <c r="W1303">
        <v>999</v>
      </c>
      <c r="X1303">
        <v>999</v>
      </c>
      <c r="Y1303">
        <v>5</v>
      </c>
      <c r="Z1303">
        <v>1447</v>
      </c>
      <c r="AA1303" t="s">
        <v>1606</v>
      </c>
      <c r="AB1303" t="s">
        <v>1616</v>
      </c>
      <c r="AC1303">
        <v>30</v>
      </c>
      <c r="AD1303" t="s">
        <v>1617</v>
      </c>
      <c r="AE1303">
        <v>0</v>
      </c>
      <c r="AF1303" t="s">
        <v>1666</v>
      </c>
      <c r="AG1303">
        <v>1.17</v>
      </c>
      <c r="AH1303" t="s">
        <v>2732</v>
      </c>
      <c r="AI1303" t="s">
        <v>1859</v>
      </c>
      <c r="AJ1303" t="s">
        <v>2697</v>
      </c>
      <c r="AK1303">
        <v>5.0999999999999996</v>
      </c>
      <c r="AL1303" t="s">
        <v>1701</v>
      </c>
      <c r="AM1303" t="s">
        <v>2698</v>
      </c>
      <c r="AN1303" t="s">
        <v>2747</v>
      </c>
      <c r="AO1303" t="s">
        <v>2748</v>
      </c>
      <c r="AP1303">
        <v>999</v>
      </c>
      <c r="AQ1303">
        <v>999</v>
      </c>
      <c r="AR1303" t="s">
        <v>2701</v>
      </c>
      <c r="AT1303" t="s">
        <v>2790</v>
      </c>
    </row>
    <row r="1304" spans="2:46" ht="15">
      <c r="B1304" t="s">
        <v>41</v>
      </c>
      <c r="C1304">
        <v>15552</v>
      </c>
      <c r="D1304">
        <v>16487</v>
      </c>
      <c r="E1304" t="s">
        <v>1235</v>
      </c>
      <c r="F1304" s="15" t="s">
        <v>2770</v>
      </c>
      <c r="G1304" s="15"/>
      <c r="H1304" s="15"/>
      <c r="I1304" t="s">
        <v>2418</v>
      </c>
      <c r="J1304" t="s">
        <v>1602</v>
      </c>
      <c r="K1304">
        <v>999</v>
      </c>
      <c r="L1304">
        <v>2016</v>
      </c>
      <c r="M1304" s="15">
        <v>24</v>
      </c>
      <c r="N1304">
        <v>999</v>
      </c>
      <c r="O1304" t="s">
        <v>1664</v>
      </c>
      <c r="R1304" s="15">
        <v>57.056196152780188</v>
      </c>
      <c r="S1304" t="s">
        <v>1625</v>
      </c>
      <c r="T1304" t="s">
        <v>2695</v>
      </c>
      <c r="U1304">
        <v>999</v>
      </c>
      <c r="V1304">
        <v>999</v>
      </c>
      <c r="W1304">
        <v>999</v>
      </c>
      <c r="X1304">
        <v>999</v>
      </c>
      <c r="Y1304">
        <v>5</v>
      </c>
      <c r="Z1304">
        <v>1447</v>
      </c>
      <c r="AA1304" t="s">
        <v>1606</v>
      </c>
      <c r="AB1304" t="s">
        <v>1616</v>
      </c>
      <c r="AC1304">
        <v>30</v>
      </c>
      <c r="AD1304" t="s">
        <v>1617</v>
      </c>
      <c r="AE1304">
        <v>0</v>
      </c>
      <c r="AF1304" t="s">
        <v>1666</v>
      </c>
      <c r="AG1304">
        <v>1.29</v>
      </c>
      <c r="AH1304" t="s">
        <v>2717</v>
      </c>
      <c r="AI1304" t="s">
        <v>1859</v>
      </c>
      <c r="AJ1304" t="s">
        <v>2697</v>
      </c>
      <c r="AK1304">
        <v>5.0999999999999996</v>
      </c>
      <c r="AL1304" t="s">
        <v>1701</v>
      </c>
      <c r="AM1304" t="s">
        <v>2698</v>
      </c>
      <c r="AN1304" t="s">
        <v>2747</v>
      </c>
      <c r="AO1304" t="s">
        <v>2748</v>
      </c>
      <c r="AP1304">
        <v>999</v>
      </c>
      <c r="AQ1304">
        <v>999</v>
      </c>
      <c r="AR1304" t="s">
        <v>2701</v>
      </c>
      <c r="AT1304" t="s">
        <v>2790</v>
      </c>
    </row>
    <row r="1305" spans="2:46" ht="15">
      <c r="B1305" t="s">
        <v>41</v>
      </c>
      <c r="C1305">
        <v>15552</v>
      </c>
      <c r="D1305">
        <v>16487</v>
      </c>
      <c r="E1305" t="s">
        <v>1235</v>
      </c>
      <c r="F1305" s="15" t="s">
        <v>2729</v>
      </c>
      <c r="G1305" s="15"/>
      <c r="H1305" s="15"/>
      <c r="I1305" t="s">
        <v>2418</v>
      </c>
      <c r="J1305" t="s">
        <v>1602</v>
      </c>
      <c r="K1305">
        <v>999</v>
      </c>
      <c r="L1305">
        <v>2016</v>
      </c>
      <c r="M1305" s="15">
        <v>25</v>
      </c>
      <c r="N1305">
        <v>999</v>
      </c>
      <c r="O1305" t="s">
        <v>1664</v>
      </c>
      <c r="R1305" s="15">
        <v>57.547794673821585</v>
      </c>
      <c r="S1305" t="s">
        <v>1625</v>
      </c>
      <c r="T1305" t="s">
        <v>2695</v>
      </c>
      <c r="U1305">
        <v>999</v>
      </c>
      <c r="V1305">
        <v>999</v>
      </c>
      <c r="W1305">
        <v>999</v>
      </c>
      <c r="X1305">
        <v>999</v>
      </c>
      <c r="Y1305">
        <v>5</v>
      </c>
      <c r="Z1305">
        <v>1392</v>
      </c>
      <c r="AA1305" t="s">
        <v>1606</v>
      </c>
      <c r="AB1305" t="s">
        <v>1616</v>
      </c>
      <c r="AC1305">
        <v>30</v>
      </c>
      <c r="AD1305" t="s">
        <v>1617</v>
      </c>
      <c r="AE1305">
        <v>0</v>
      </c>
      <c r="AF1305" t="s">
        <v>1666</v>
      </c>
      <c r="AG1305">
        <v>1.29</v>
      </c>
      <c r="AH1305" t="s">
        <v>2717</v>
      </c>
      <c r="AI1305" t="s">
        <v>1859</v>
      </c>
      <c r="AJ1305" t="s">
        <v>2697</v>
      </c>
      <c r="AK1305">
        <v>3.48</v>
      </c>
      <c r="AL1305" t="s">
        <v>1701</v>
      </c>
      <c r="AM1305" t="s">
        <v>2698</v>
      </c>
      <c r="AN1305" t="s">
        <v>2699</v>
      </c>
      <c r="AO1305" t="s">
        <v>2700</v>
      </c>
      <c r="AP1305">
        <v>999</v>
      </c>
      <c r="AQ1305">
        <v>999</v>
      </c>
      <c r="AR1305" t="s">
        <v>2701</v>
      </c>
      <c r="AT1305" t="s">
        <v>2790</v>
      </c>
    </row>
    <row r="1306" spans="2:46" ht="15">
      <c r="B1306" t="s">
        <v>41</v>
      </c>
      <c r="C1306">
        <v>15552</v>
      </c>
      <c r="D1306">
        <v>16487</v>
      </c>
      <c r="E1306" t="s">
        <v>1235</v>
      </c>
      <c r="F1306" s="15" t="s">
        <v>2710</v>
      </c>
      <c r="G1306" s="15"/>
      <c r="H1306" s="15"/>
      <c r="I1306" t="s">
        <v>2418</v>
      </c>
      <c r="J1306" t="s">
        <v>1602</v>
      </c>
      <c r="K1306">
        <v>999</v>
      </c>
      <c r="L1306">
        <v>2016</v>
      </c>
      <c r="M1306" s="15">
        <v>15</v>
      </c>
      <c r="N1306">
        <v>999</v>
      </c>
      <c r="O1306" t="s">
        <v>1664</v>
      </c>
      <c r="R1306" s="15">
        <v>58.218142226631628</v>
      </c>
      <c r="S1306" t="s">
        <v>1625</v>
      </c>
      <c r="T1306" t="s">
        <v>2695</v>
      </c>
      <c r="U1306">
        <v>999</v>
      </c>
      <c r="V1306">
        <v>999</v>
      </c>
      <c r="W1306">
        <v>999</v>
      </c>
      <c r="X1306">
        <v>999</v>
      </c>
      <c r="Y1306">
        <v>5</v>
      </c>
      <c r="Z1306">
        <v>1392</v>
      </c>
      <c r="AA1306" t="s">
        <v>1606</v>
      </c>
      <c r="AB1306" t="s">
        <v>1616</v>
      </c>
      <c r="AC1306">
        <v>30</v>
      </c>
      <c r="AD1306" t="s">
        <v>1617</v>
      </c>
      <c r="AE1306">
        <v>0</v>
      </c>
      <c r="AF1306" t="s">
        <v>1666</v>
      </c>
      <c r="AG1306">
        <v>1.17</v>
      </c>
      <c r="AH1306" t="s">
        <v>2696</v>
      </c>
      <c r="AI1306" t="s">
        <v>1859</v>
      </c>
      <c r="AJ1306" t="s">
        <v>2697</v>
      </c>
      <c r="AK1306">
        <v>3.48</v>
      </c>
      <c r="AL1306" t="s">
        <v>1701</v>
      </c>
      <c r="AM1306" t="s">
        <v>2698</v>
      </c>
      <c r="AN1306" t="s">
        <v>2699</v>
      </c>
      <c r="AO1306" t="s">
        <v>2700</v>
      </c>
      <c r="AP1306">
        <v>999</v>
      </c>
      <c r="AQ1306">
        <v>999</v>
      </c>
      <c r="AR1306" t="s">
        <v>2701</v>
      </c>
      <c r="AT1306" t="s">
        <v>2790</v>
      </c>
    </row>
    <row r="1307" spans="2:46" ht="15">
      <c r="B1307" t="s">
        <v>41</v>
      </c>
      <c r="C1307">
        <v>15552</v>
      </c>
      <c r="D1307">
        <v>16487</v>
      </c>
      <c r="E1307" t="s">
        <v>1235</v>
      </c>
      <c r="F1307" s="15" t="s">
        <v>2771</v>
      </c>
      <c r="G1307" s="15"/>
      <c r="H1307" s="15"/>
      <c r="I1307" t="s">
        <v>2418</v>
      </c>
      <c r="J1307" t="s">
        <v>1602</v>
      </c>
      <c r="K1307">
        <v>999</v>
      </c>
      <c r="L1307">
        <v>2016</v>
      </c>
      <c r="M1307" s="15">
        <v>20</v>
      </c>
      <c r="N1307">
        <v>999</v>
      </c>
      <c r="O1307" t="s">
        <v>1664</v>
      </c>
      <c r="R1307" s="15">
        <v>58.900083789925162</v>
      </c>
      <c r="S1307" t="s">
        <v>1625</v>
      </c>
      <c r="T1307" t="s">
        <v>2695</v>
      </c>
      <c r="U1307">
        <v>999</v>
      </c>
      <c r="V1307">
        <v>999</v>
      </c>
      <c r="W1307">
        <v>999</v>
      </c>
      <c r="X1307">
        <v>999</v>
      </c>
      <c r="Y1307">
        <v>5</v>
      </c>
      <c r="Z1307">
        <v>1447</v>
      </c>
      <c r="AA1307" t="s">
        <v>1606</v>
      </c>
      <c r="AB1307" t="s">
        <v>1616</v>
      </c>
      <c r="AC1307">
        <v>30</v>
      </c>
      <c r="AD1307" t="s">
        <v>1617</v>
      </c>
      <c r="AE1307">
        <v>0</v>
      </c>
      <c r="AF1307" t="s">
        <v>1666</v>
      </c>
      <c r="AG1307">
        <v>1.29</v>
      </c>
      <c r="AH1307" t="s">
        <v>2717</v>
      </c>
      <c r="AI1307" t="s">
        <v>1859</v>
      </c>
      <c r="AJ1307" t="s">
        <v>2697</v>
      </c>
      <c r="AK1307">
        <v>5.0999999999999996</v>
      </c>
      <c r="AL1307" t="s">
        <v>1701</v>
      </c>
      <c r="AM1307" t="s">
        <v>2698</v>
      </c>
      <c r="AN1307" t="s">
        <v>2747</v>
      </c>
      <c r="AO1307" t="s">
        <v>2748</v>
      </c>
      <c r="AP1307">
        <v>999</v>
      </c>
      <c r="AQ1307">
        <v>999</v>
      </c>
      <c r="AR1307" t="s">
        <v>2701</v>
      </c>
      <c r="AT1307" t="s">
        <v>2790</v>
      </c>
    </row>
    <row r="1308" spans="2:46" ht="15">
      <c r="B1308" t="s">
        <v>41</v>
      </c>
      <c r="C1308">
        <v>15552</v>
      </c>
      <c r="D1308">
        <v>16487</v>
      </c>
      <c r="E1308" t="s">
        <v>1235</v>
      </c>
      <c r="F1308" s="15" t="s">
        <v>2694</v>
      </c>
      <c r="G1308" s="15"/>
      <c r="H1308" s="15"/>
      <c r="I1308" t="s">
        <v>2418</v>
      </c>
      <c r="J1308" t="s">
        <v>1602</v>
      </c>
      <c r="K1308">
        <v>999</v>
      </c>
      <c r="L1308">
        <v>2016</v>
      </c>
      <c r="M1308" s="15">
        <v>15</v>
      </c>
      <c r="N1308">
        <v>999</v>
      </c>
      <c r="O1308" t="s">
        <v>1664</v>
      </c>
      <c r="R1308" s="15">
        <v>60.31263736387541</v>
      </c>
      <c r="S1308" t="s">
        <v>1625</v>
      </c>
      <c r="T1308" t="s">
        <v>2695</v>
      </c>
      <c r="U1308">
        <v>999</v>
      </c>
      <c r="V1308">
        <v>999</v>
      </c>
      <c r="W1308">
        <v>999</v>
      </c>
      <c r="X1308">
        <v>999</v>
      </c>
      <c r="Y1308">
        <v>5</v>
      </c>
      <c r="Z1308">
        <v>1392</v>
      </c>
      <c r="AA1308" t="s">
        <v>1606</v>
      </c>
      <c r="AB1308" t="s">
        <v>1616</v>
      </c>
      <c r="AC1308">
        <v>30</v>
      </c>
      <c r="AD1308" t="s">
        <v>1617</v>
      </c>
      <c r="AE1308">
        <v>0</v>
      </c>
      <c r="AF1308" t="s">
        <v>1666</v>
      </c>
      <c r="AG1308">
        <v>1.17</v>
      </c>
      <c r="AH1308" t="s">
        <v>2696</v>
      </c>
      <c r="AI1308" t="s">
        <v>1859</v>
      </c>
      <c r="AJ1308" t="s">
        <v>2697</v>
      </c>
      <c r="AK1308">
        <v>3.48</v>
      </c>
      <c r="AL1308" t="s">
        <v>1701</v>
      </c>
      <c r="AM1308" t="s">
        <v>2698</v>
      </c>
      <c r="AN1308" t="s">
        <v>2699</v>
      </c>
      <c r="AO1308" t="s">
        <v>2700</v>
      </c>
      <c r="AP1308">
        <v>999</v>
      </c>
      <c r="AQ1308">
        <v>999</v>
      </c>
      <c r="AR1308" t="s">
        <v>2701</v>
      </c>
      <c r="AT1308" t="s">
        <v>2790</v>
      </c>
    </row>
    <row r="1309" spans="2:46" ht="15">
      <c r="B1309" t="s">
        <v>41</v>
      </c>
      <c r="C1309">
        <v>15552</v>
      </c>
      <c r="D1309">
        <v>16487</v>
      </c>
      <c r="E1309" t="s">
        <v>1235</v>
      </c>
      <c r="F1309" s="15" t="s">
        <v>2765</v>
      </c>
      <c r="G1309" s="15"/>
      <c r="H1309" s="15"/>
      <c r="I1309" t="s">
        <v>2418</v>
      </c>
      <c r="J1309" t="s">
        <v>1602</v>
      </c>
      <c r="K1309">
        <v>999</v>
      </c>
      <c r="L1309">
        <v>2016</v>
      </c>
      <c r="M1309" s="15">
        <v>20</v>
      </c>
      <c r="N1309">
        <v>999</v>
      </c>
      <c r="O1309" t="s">
        <v>1664</v>
      </c>
      <c r="R1309" s="15">
        <v>60.538239086575288</v>
      </c>
      <c r="S1309" t="s">
        <v>1625</v>
      </c>
      <c r="T1309" t="s">
        <v>2695</v>
      </c>
      <c r="U1309">
        <v>999</v>
      </c>
      <c r="V1309">
        <v>999</v>
      </c>
      <c r="W1309">
        <v>999</v>
      </c>
      <c r="X1309">
        <v>999</v>
      </c>
      <c r="Y1309">
        <v>5</v>
      </c>
      <c r="Z1309">
        <v>1447</v>
      </c>
      <c r="AA1309" t="s">
        <v>1606</v>
      </c>
      <c r="AB1309" t="s">
        <v>1616</v>
      </c>
      <c r="AC1309">
        <v>30</v>
      </c>
      <c r="AD1309" t="s">
        <v>1617</v>
      </c>
      <c r="AE1309">
        <v>0</v>
      </c>
      <c r="AF1309" t="s">
        <v>1666</v>
      </c>
      <c r="AG1309">
        <v>1.29</v>
      </c>
      <c r="AH1309" t="s">
        <v>2717</v>
      </c>
      <c r="AI1309" t="s">
        <v>1859</v>
      </c>
      <c r="AJ1309" t="s">
        <v>2697</v>
      </c>
      <c r="AK1309">
        <v>5.0999999999999996</v>
      </c>
      <c r="AL1309" t="s">
        <v>1701</v>
      </c>
      <c r="AM1309" t="s">
        <v>2698</v>
      </c>
      <c r="AN1309" t="s">
        <v>2747</v>
      </c>
      <c r="AO1309" t="s">
        <v>2748</v>
      </c>
      <c r="AP1309">
        <v>999</v>
      </c>
      <c r="AQ1309">
        <v>999</v>
      </c>
      <c r="AR1309" t="s">
        <v>2701</v>
      </c>
      <c r="AT1309" t="s">
        <v>2790</v>
      </c>
    </row>
    <row r="1310" spans="2:46" ht="15">
      <c r="B1310" t="s">
        <v>41</v>
      </c>
      <c r="C1310">
        <v>15552</v>
      </c>
      <c r="D1310">
        <v>16487</v>
      </c>
      <c r="E1310" t="s">
        <v>1235</v>
      </c>
      <c r="F1310" s="15" t="s">
        <v>2745</v>
      </c>
      <c r="G1310" s="15"/>
      <c r="H1310" s="15"/>
      <c r="I1310" t="s">
        <v>2418</v>
      </c>
      <c r="J1310" t="s">
        <v>1602</v>
      </c>
      <c r="K1310">
        <v>999</v>
      </c>
      <c r="L1310">
        <v>2016</v>
      </c>
      <c r="M1310" s="15">
        <v>45</v>
      </c>
      <c r="N1310">
        <v>999</v>
      </c>
      <c r="O1310" t="s">
        <v>1664</v>
      </c>
      <c r="R1310" s="15">
        <v>60.559237017703659</v>
      </c>
      <c r="S1310" t="s">
        <v>1625</v>
      </c>
      <c r="T1310" t="s">
        <v>2695</v>
      </c>
      <c r="U1310">
        <v>999</v>
      </c>
      <c r="V1310">
        <v>999</v>
      </c>
      <c r="W1310">
        <v>999</v>
      </c>
      <c r="X1310">
        <v>999</v>
      </c>
      <c r="Y1310">
        <v>5</v>
      </c>
      <c r="Z1310">
        <v>1392</v>
      </c>
      <c r="AA1310" t="s">
        <v>1606</v>
      </c>
      <c r="AB1310" t="s">
        <v>1616</v>
      </c>
      <c r="AC1310">
        <v>30</v>
      </c>
      <c r="AD1310" t="s">
        <v>1617</v>
      </c>
      <c r="AE1310">
        <v>0</v>
      </c>
      <c r="AF1310" t="s">
        <v>1666</v>
      </c>
      <c r="AG1310">
        <v>1.17</v>
      </c>
      <c r="AH1310" t="s">
        <v>2732</v>
      </c>
      <c r="AI1310" t="s">
        <v>1859</v>
      </c>
      <c r="AJ1310" t="s">
        <v>2697</v>
      </c>
      <c r="AK1310">
        <v>3.48</v>
      </c>
      <c r="AL1310" t="s">
        <v>1701</v>
      </c>
      <c r="AM1310" t="s">
        <v>2698</v>
      </c>
      <c r="AN1310" t="s">
        <v>2699</v>
      </c>
      <c r="AO1310" t="s">
        <v>2700</v>
      </c>
      <c r="AP1310">
        <v>999</v>
      </c>
      <c r="AQ1310">
        <v>999</v>
      </c>
      <c r="AR1310" t="s">
        <v>2701</v>
      </c>
      <c r="AT1310" t="s">
        <v>2790</v>
      </c>
    </row>
    <row r="1311" spans="2:46" ht="15">
      <c r="B1311" t="s">
        <v>41</v>
      </c>
      <c r="C1311">
        <v>15552</v>
      </c>
      <c r="D1311">
        <v>16487</v>
      </c>
      <c r="E1311" t="s">
        <v>1235</v>
      </c>
      <c r="F1311" s="15" t="s">
        <v>2741</v>
      </c>
      <c r="G1311" s="15"/>
      <c r="H1311" s="15"/>
      <c r="I1311" t="s">
        <v>2418</v>
      </c>
      <c r="J1311" t="s">
        <v>1602</v>
      </c>
      <c r="K1311">
        <v>999</v>
      </c>
      <c r="L1311">
        <v>2016</v>
      </c>
      <c r="M1311" s="15">
        <v>45</v>
      </c>
      <c r="N1311">
        <v>999</v>
      </c>
      <c r="O1311" t="s">
        <v>1664</v>
      </c>
      <c r="R1311" s="15">
        <v>61.140990876553666</v>
      </c>
      <c r="S1311" t="s">
        <v>1625</v>
      </c>
      <c r="T1311" t="s">
        <v>2695</v>
      </c>
      <c r="U1311">
        <v>999</v>
      </c>
      <c r="V1311">
        <v>999</v>
      </c>
      <c r="W1311">
        <v>999</v>
      </c>
      <c r="X1311">
        <v>999</v>
      </c>
      <c r="Y1311">
        <v>5</v>
      </c>
      <c r="Z1311">
        <v>1392</v>
      </c>
      <c r="AA1311" t="s">
        <v>1606</v>
      </c>
      <c r="AB1311" t="s">
        <v>1616</v>
      </c>
      <c r="AC1311">
        <v>30</v>
      </c>
      <c r="AD1311" t="s">
        <v>1617</v>
      </c>
      <c r="AE1311">
        <v>0</v>
      </c>
      <c r="AF1311" t="s">
        <v>1666</v>
      </c>
      <c r="AG1311">
        <v>1.17</v>
      </c>
      <c r="AH1311" t="s">
        <v>2732</v>
      </c>
      <c r="AI1311" t="s">
        <v>1859</v>
      </c>
      <c r="AJ1311" t="s">
        <v>2697</v>
      </c>
      <c r="AK1311">
        <v>3.48</v>
      </c>
      <c r="AL1311" t="s">
        <v>1701</v>
      </c>
      <c r="AM1311" t="s">
        <v>2698</v>
      </c>
      <c r="AN1311" t="s">
        <v>2699</v>
      </c>
      <c r="AO1311" t="s">
        <v>2700</v>
      </c>
      <c r="AP1311">
        <v>999</v>
      </c>
      <c r="AQ1311">
        <v>999</v>
      </c>
      <c r="AR1311" t="s">
        <v>2701</v>
      </c>
      <c r="AT1311" t="s">
        <v>2790</v>
      </c>
    </row>
    <row r="1312" spans="2:46" ht="15">
      <c r="B1312" t="s">
        <v>41</v>
      </c>
      <c r="C1312">
        <v>15552</v>
      </c>
      <c r="D1312">
        <v>16487</v>
      </c>
      <c r="E1312" t="s">
        <v>1235</v>
      </c>
      <c r="F1312" s="15" t="s">
        <v>2734</v>
      </c>
      <c r="G1312" s="15"/>
      <c r="H1312" s="15"/>
      <c r="I1312" t="s">
        <v>2418</v>
      </c>
      <c r="J1312" t="s">
        <v>1602</v>
      </c>
      <c r="K1312">
        <v>999</v>
      </c>
      <c r="L1312">
        <v>2016</v>
      </c>
      <c r="M1312" s="15">
        <v>32</v>
      </c>
      <c r="N1312">
        <v>999</v>
      </c>
      <c r="O1312" t="s">
        <v>1664</v>
      </c>
      <c r="R1312" s="15">
        <v>62.853991750522027</v>
      </c>
      <c r="S1312" t="s">
        <v>1625</v>
      </c>
      <c r="T1312" t="s">
        <v>2695</v>
      </c>
      <c r="U1312">
        <v>999</v>
      </c>
      <c r="V1312">
        <v>999</v>
      </c>
      <c r="W1312">
        <v>999</v>
      </c>
      <c r="X1312">
        <v>999</v>
      </c>
      <c r="Y1312">
        <v>5</v>
      </c>
      <c r="Z1312">
        <v>1392</v>
      </c>
      <c r="AA1312" t="s">
        <v>1606</v>
      </c>
      <c r="AB1312" t="s">
        <v>1616</v>
      </c>
      <c r="AC1312">
        <v>30</v>
      </c>
      <c r="AD1312" t="s">
        <v>1617</v>
      </c>
      <c r="AE1312">
        <v>0</v>
      </c>
      <c r="AF1312" t="s">
        <v>1666</v>
      </c>
      <c r="AG1312">
        <v>1.17</v>
      </c>
      <c r="AH1312" t="s">
        <v>2732</v>
      </c>
      <c r="AI1312" t="s">
        <v>1859</v>
      </c>
      <c r="AJ1312" t="s">
        <v>2697</v>
      </c>
      <c r="AK1312">
        <v>3.48</v>
      </c>
      <c r="AL1312" t="s">
        <v>1701</v>
      </c>
      <c r="AM1312" t="s">
        <v>2698</v>
      </c>
      <c r="AN1312" t="s">
        <v>2699</v>
      </c>
      <c r="AO1312" t="s">
        <v>2700</v>
      </c>
      <c r="AP1312">
        <v>999</v>
      </c>
      <c r="AQ1312">
        <v>999</v>
      </c>
      <c r="AR1312" t="s">
        <v>2701</v>
      </c>
      <c r="AT1312" t="s">
        <v>2790</v>
      </c>
    </row>
    <row r="1313" spans="2:46" ht="15">
      <c r="B1313" t="s">
        <v>41</v>
      </c>
      <c r="C1313">
        <v>15552</v>
      </c>
      <c r="D1313">
        <v>16487</v>
      </c>
      <c r="E1313" t="s">
        <v>1235</v>
      </c>
      <c r="F1313" s="15" t="s">
        <v>2718</v>
      </c>
      <c r="G1313" s="15"/>
      <c r="H1313" s="15"/>
      <c r="I1313" t="s">
        <v>2418</v>
      </c>
      <c r="J1313" t="s">
        <v>1602</v>
      </c>
      <c r="K1313">
        <v>999</v>
      </c>
      <c r="L1313">
        <v>2016</v>
      </c>
      <c r="M1313" s="15">
        <v>28</v>
      </c>
      <c r="N1313">
        <v>999</v>
      </c>
      <c r="O1313" t="s">
        <v>1664</v>
      </c>
      <c r="R1313" s="15">
        <v>63.758973579902161</v>
      </c>
      <c r="S1313" t="s">
        <v>1625</v>
      </c>
      <c r="T1313" t="s">
        <v>2695</v>
      </c>
      <c r="U1313">
        <v>999</v>
      </c>
      <c r="V1313">
        <v>999</v>
      </c>
      <c r="W1313">
        <v>999</v>
      </c>
      <c r="X1313">
        <v>999</v>
      </c>
      <c r="Y1313">
        <v>5</v>
      </c>
      <c r="Z1313">
        <v>1392</v>
      </c>
      <c r="AA1313" t="s">
        <v>1606</v>
      </c>
      <c r="AB1313" t="s">
        <v>1616</v>
      </c>
      <c r="AC1313">
        <v>30</v>
      </c>
      <c r="AD1313" t="s">
        <v>1617</v>
      </c>
      <c r="AE1313">
        <v>0</v>
      </c>
      <c r="AF1313" t="s">
        <v>1666</v>
      </c>
      <c r="AG1313">
        <v>1.29</v>
      </c>
      <c r="AH1313" t="s">
        <v>2717</v>
      </c>
      <c r="AI1313" t="s">
        <v>1859</v>
      </c>
      <c r="AJ1313" t="s">
        <v>2697</v>
      </c>
      <c r="AK1313">
        <v>3.48</v>
      </c>
      <c r="AL1313" t="s">
        <v>1701</v>
      </c>
      <c r="AM1313" t="s">
        <v>2698</v>
      </c>
      <c r="AN1313" t="s">
        <v>2699</v>
      </c>
      <c r="AO1313" t="s">
        <v>2700</v>
      </c>
      <c r="AP1313">
        <v>999</v>
      </c>
      <c r="AQ1313">
        <v>999</v>
      </c>
      <c r="AR1313" t="s">
        <v>2701</v>
      </c>
      <c r="AT1313" t="s">
        <v>2790</v>
      </c>
    </row>
    <row r="1314" spans="2:46" ht="15">
      <c r="B1314" t="s">
        <v>41</v>
      </c>
      <c r="C1314">
        <v>15552</v>
      </c>
      <c r="D1314">
        <v>16487</v>
      </c>
      <c r="E1314" t="s">
        <v>1235</v>
      </c>
      <c r="F1314" s="15" t="s">
        <v>2740</v>
      </c>
      <c r="G1314" s="15"/>
      <c r="H1314" s="15"/>
      <c r="I1314" t="s">
        <v>2418</v>
      </c>
      <c r="J1314" t="s">
        <v>1602</v>
      </c>
      <c r="K1314">
        <v>999</v>
      </c>
      <c r="L1314">
        <v>2016</v>
      </c>
      <c r="M1314" s="15">
        <v>35</v>
      </c>
      <c r="N1314">
        <v>999</v>
      </c>
      <c r="O1314" t="s">
        <v>1664</v>
      </c>
      <c r="R1314" s="15">
        <v>67.351245424852692</v>
      </c>
      <c r="S1314" t="s">
        <v>1625</v>
      </c>
      <c r="T1314" t="s">
        <v>2695</v>
      </c>
      <c r="U1314">
        <v>999</v>
      </c>
      <c r="V1314">
        <v>999</v>
      </c>
      <c r="W1314">
        <v>999</v>
      </c>
      <c r="X1314">
        <v>999</v>
      </c>
      <c r="Y1314">
        <v>5</v>
      </c>
      <c r="Z1314">
        <v>1392</v>
      </c>
      <c r="AA1314" t="s">
        <v>1606</v>
      </c>
      <c r="AB1314" t="s">
        <v>1616</v>
      </c>
      <c r="AC1314">
        <v>30</v>
      </c>
      <c r="AD1314" t="s">
        <v>1617</v>
      </c>
      <c r="AE1314">
        <v>0</v>
      </c>
      <c r="AF1314" t="s">
        <v>1666</v>
      </c>
      <c r="AG1314">
        <v>1.17</v>
      </c>
      <c r="AH1314" t="s">
        <v>2732</v>
      </c>
      <c r="AI1314" t="s">
        <v>1859</v>
      </c>
      <c r="AJ1314" t="s">
        <v>2697</v>
      </c>
      <c r="AK1314">
        <v>3.48</v>
      </c>
      <c r="AL1314" t="s">
        <v>1701</v>
      </c>
      <c r="AM1314" t="s">
        <v>2698</v>
      </c>
      <c r="AN1314" t="s">
        <v>2699</v>
      </c>
      <c r="AO1314" t="s">
        <v>2700</v>
      </c>
      <c r="AP1314">
        <v>999</v>
      </c>
      <c r="AQ1314">
        <v>999</v>
      </c>
      <c r="AR1314" t="s">
        <v>2701</v>
      </c>
      <c r="AT1314" t="s">
        <v>2790</v>
      </c>
    </row>
    <row r="1315" spans="2:46" ht="15">
      <c r="B1315" t="s">
        <v>41</v>
      </c>
      <c r="C1315">
        <v>15552</v>
      </c>
      <c r="D1315">
        <v>16487</v>
      </c>
      <c r="E1315" t="s">
        <v>1235</v>
      </c>
      <c r="F1315" s="15" t="s">
        <v>2776</v>
      </c>
      <c r="G1315" s="15"/>
      <c r="H1315" s="15"/>
      <c r="I1315" t="s">
        <v>2418</v>
      </c>
      <c r="J1315" t="s">
        <v>1602</v>
      </c>
      <c r="K1315">
        <v>999</v>
      </c>
      <c r="L1315">
        <v>2016</v>
      </c>
      <c r="M1315" s="15">
        <v>40</v>
      </c>
      <c r="N1315">
        <v>999</v>
      </c>
      <c r="O1315" t="s">
        <v>1664</v>
      </c>
      <c r="R1315" s="15">
        <v>72.457911004740367</v>
      </c>
      <c r="S1315" t="s">
        <v>1625</v>
      </c>
      <c r="T1315" t="s">
        <v>2695</v>
      </c>
      <c r="U1315">
        <v>999</v>
      </c>
      <c r="V1315">
        <v>999</v>
      </c>
      <c r="W1315">
        <v>999</v>
      </c>
      <c r="X1315">
        <v>999</v>
      </c>
      <c r="Y1315">
        <v>5</v>
      </c>
      <c r="Z1315">
        <v>1447</v>
      </c>
      <c r="AA1315" t="s">
        <v>1606</v>
      </c>
      <c r="AB1315" t="s">
        <v>1616</v>
      </c>
      <c r="AC1315">
        <v>30</v>
      </c>
      <c r="AD1315" t="s">
        <v>1617</v>
      </c>
      <c r="AE1315">
        <v>0</v>
      </c>
      <c r="AF1315" t="s">
        <v>1666</v>
      </c>
      <c r="AG1315">
        <v>1.17</v>
      </c>
      <c r="AH1315" t="s">
        <v>2732</v>
      </c>
      <c r="AI1315" t="s">
        <v>1859</v>
      </c>
      <c r="AJ1315" t="s">
        <v>2697</v>
      </c>
      <c r="AK1315">
        <v>5.0999999999999996</v>
      </c>
      <c r="AL1315" t="s">
        <v>1701</v>
      </c>
      <c r="AM1315" t="s">
        <v>2698</v>
      </c>
      <c r="AN1315" t="s">
        <v>2747</v>
      </c>
      <c r="AO1315" t="s">
        <v>2748</v>
      </c>
      <c r="AP1315">
        <v>999</v>
      </c>
      <c r="AQ1315">
        <v>999</v>
      </c>
      <c r="AR1315" t="s">
        <v>2701</v>
      </c>
      <c r="AT1315" t="s">
        <v>2790</v>
      </c>
    </row>
    <row r="1316" spans="2:46" ht="15">
      <c r="B1316" t="s">
        <v>41</v>
      </c>
      <c r="C1316">
        <v>15552</v>
      </c>
      <c r="D1316">
        <v>16487</v>
      </c>
      <c r="E1316" t="s">
        <v>1235</v>
      </c>
      <c r="F1316" s="15" t="s">
        <v>2764</v>
      </c>
      <c r="G1316" s="15"/>
      <c r="H1316" s="15"/>
      <c r="I1316" t="s">
        <v>2418</v>
      </c>
      <c r="J1316" t="s">
        <v>1602</v>
      </c>
      <c r="K1316">
        <v>999</v>
      </c>
      <c r="L1316">
        <v>2016</v>
      </c>
      <c r="M1316" s="15">
        <v>30</v>
      </c>
      <c r="N1316">
        <v>999</v>
      </c>
      <c r="O1316" t="s">
        <v>1664</v>
      </c>
      <c r="R1316" s="15">
        <v>72.716423890959319</v>
      </c>
      <c r="S1316" t="s">
        <v>1625</v>
      </c>
      <c r="T1316" t="s">
        <v>2695</v>
      </c>
      <c r="U1316">
        <v>999</v>
      </c>
      <c r="V1316">
        <v>999</v>
      </c>
      <c r="W1316">
        <v>999</v>
      </c>
      <c r="X1316">
        <v>999</v>
      </c>
      <c r="Y1316">
        <v>5</v>
      </c>
      <c r="Z1316">
        <v>1447</v>
      </c>
      <c r="AA1316" t="s">
        <v>1606</v>
      </c>
      <c r="AB1316" t="s">
        <v>1616</v>
      </c>
      <c r="AC1316">
        <v>30</v>
      </c>
      <c r="AD1316" t="s">
        <v>1617</v>
      </c>
      <c r="AE1316">
        <v>0</v>
      </c>
      <c r="AF1316" t="s">
        <v>1666</v>
      </c>
      <c r="AG1316">
        <v>1.29</v>
      </c>
      <c r="AH1316" t="s">
        <v>2717</v>
      </c>
      <c r="AI1316" t="s">
        <v>1859</v>
      </c>
      <c r="AJ1316" t="s">
        <v>2697</v>
      </c>
      <c r="AK1316">
        <v>5.0999999999999996</v>
      </c>
      <c r="AL1316" t="s">
        <v>1701</v>
      </c>
      <c r="AM1316" t="s">
        <v>2698</v>
      </c>
      <c r="AN1316" t="s">
        <v>2747</v>
      </c>
      <c r="AO1316" t="s">
        <v>2748</v>
      </c>
      <c r="AP1316">
        <v>999</v>
      </c>
      <c r="AQ1316">
        <v>999</v>
      </c>
      <c r="AR1316" t="s">
        <v>2701</v>
      </c>
      <c r="AT1316" t="s">
        <v>2790</v>
      </c>
    </row>
    <row r="1317" spans="2:46" ht="15">
      <c r="B1317" t="s">
        <v>41</v>
      </c>
      <c r="C1317">
        <v>15552</v>
      </c>
      <c r="D1317">
        <v>16487</v>
      </c>
      <c r="E1317" t="s">
        <v>1235</v>
      </c>
      <c r="F1317" s="15" t="s">
        <v>2724</v>
      </c>
      <c r="G1317" s="15"/>
      <c r="H1317" s="15"/>
      <c r="I1317" t="s">
        <v>2418</v>
      </c>
      <c r="J1317" t="s">
        <v>1602</v>
      </c>
      <c r="K1317">
        <v>999</v>
      </c>
      <c r="L1317">
        <v>2016</v>
      </c>
      <c r="M1317" s="15">
        <v>20</v>
      </c>
      <c r="N1317">
        <v>999</v>
      </c>
      <c r="O1317" t="s">
        <v>1664</v>
      </c>
      <c r="R1317" s="15">
        <v>77.840875740719795</v>
      </c>
      <c r="S1317" t="s">
        <v>1625</v>
      </c>
      <c r="T1317" t="s">
        <v>2695</v>
      </c>
      <c r="U1317">
        <v>999</v>
      </c>
      <c r="V1317">
        <v>999</v>
      </c>
      <c r="W1317">
        <v>999</v>
      </c>
      <c r="X1317">
        <v>999</v>
      </c>
      <c r="Y1317">
        <v>5</v>
      </c>
      <c r="Z1317">
        <v>1392</v>
      </c>
      <c r="AA1317" t="s">
        <v>1606</v>
      </c>
      <c r="AB1317" t="s">
        <v>1616</v>
      </c>
      <c r="AC1317">
        <v>30</v>
      </c>
      <c r="AD1317" t="s">
        <v>1617</v>
      </c>
      <c r="AE1317">
        <v>0</v>
      </c>
      <c r="AF1317" t="s">
        <v>1666</v>
      </c>
      <c r="AG1317">
        <v>1.29</v>
      </c>
      <c r="AH1317" t="s">
        <v>2717</v>
      </c>
      <c r="AI1317" t="s">
        <v>1859</v>
      </c>
      <c r="AJ1317" t="s">
        <v>2697</v>
      </c>
      <c r="AK1317">
        <v>3.48</v>
      </c>
      <c r="AL1317" t="s">
        <v>1701</v>
      </c>
      <c r="AM1317" t="s">
        <v>2698</v>
      </c>
      <c r="AN1317" t="s">
        <v>2699</v>
      </c>
      <c r="AO1317" t="s">
        <v>2700</v>
      </c>
      <c r="AP1317">
        <v>999</v>
      </c>
      <c r="AQ1317">
        <v>999</v>
      </c>
      <c r="AR1317" t="s">
        <v>2701</v>
      </c>
      <c r="AT1317" t="s">
        <v>2790</v>
      </c>
    </row>
    <row r="1318" spans="2:46" ht="15">
      <c r="B1318" t="s">
        <v>41</v>
      </c>
      <c r="C1318">
        <v>15552</v>
      </c>
      <c r="D1318">
        <v>16487</v>
      </c>
      <c r="E1318" t="s">
        <v>1235</v>
      </c>
      <c r="F1318" s="15" t="s">
        <v>2723</v>
      </c>
      <c r="G1318" s="15"/>
      <c r="H1318" s="15"/>
      <c r="I1318" t="s">
        <v>2418</v>
      </c>
      <c r="J1318" t="s">
        <v>1602</v>
      </c>
      <c r="K1318">
        <v>999</v>
      </c>
      <c r="L1318">
        <v>2016</v>
      </c>
      <c r="M1318" s="15">
        <v>20</v>
      </c>
      <c r="N1318">
        <v>999</v>
      </c>
      <c r="O1318" t="s">
        <v>1664</v>
      </c>
      <c r="R1318" s="15">
        <v>81.618237348024238</v>
      </c>
      <c r="S1318" t="s">
        <v>1625</v>
      </c>
      <c r="T1318" t="s">
        <v>2695</v>
      </c>
      <c r="U1318">
        <v>999</v>
      </c>
      <c r="V1318">
        <v>999</v>
      </c>
      <c r="W1318">
        <v>999</v>
      </c>
      <c r="X1318">
        <v>999</v>
      </c>
      <c r="Y1318">
        <v>5</v>
      </c>
      <c r="Z1318">
        <v>1392</v>
      </c>
      <c r="AA1318" t="s">
        <v>1606</v>
      </c>
      <c r="AB1318" t="s">
        <v>1616</v>
      </c>
      <c r="AC1318">
        <v>30</v>
      </c>
      <c r="AD1318" t="s">
        <v>1617</v>
      </c>
      <c r="AE1318">
        <v>0</v>
      </c>
      <c r="AF1318" t="s">
        <v>1666</v>
      </c>
      <c r="AG1318">
        <v>1.29</v>
      </c>
      <c r="AH1318" t="s">
        <v>2717</v>
      </c>
      <c r="AI1318" t="s">
        <v>1859</v>
      </c>
      <c r="AJ1318" t="s">
        <v>2697</v>
      </c>
      <c r="AK1318">
        <v>3.48</v>
      </c>
      <c r="AL1318" t="s">
        <v>1701</v>
      </c>
      <c r="AM1318" t="s">
        <v>2698</v>
      </c>
      <c r="AN1318" t="s">
        <v>2699</v>
      </c>
      <c r="AO1318" t="s">
        <v>2700</v>
      </c>
      <c r="AP1318">
        <v>999</v>
      </c>
      <c r="AQ1318">
        <v>999</v>
      </c>
      <c r="AR1318" t="s">
        <v>2701</v>
      </c>
      <c r="AT1318" t="s">
        <v>2790</v>
      </c>
    </row>
    <row r="1319" spans="2:46" ht="15">
      <c r="B1319" t="s">
        <v>41</v>
      </c>
      <c r="C1319">
        <v>15552</v>
      </c>
      <c r="D1319">
        <v>16487</v>
      </c>
      <c r="E1319" t="s">
        <v>1235</v>
      </c>
      <c r="F1319" s="15" t="s">
        <v>2758</v>
      </c>
      <c r="G1319" s="15"/>
      <c r="H1319" s="15"/>
      <c r="I1319" t="s">
        <v>2418</v>
      </c>
      <c r="J1319" t="s">
        <v>1602</v>
      </c>
      <c r="K1319">
        <v>999</v>
      </c>
      <c r="L1319">
        <v>2016</v>
      </c>
      <c r="M1319" s="15">
        <v>12</v>
      </c>
      <c r="N1319">
        <v>999</v>
      </c>
      <c r="O1319" t="s">
        <v>1664</v>
      </c>
      <c r="R1319" s="15">
        <v>82.265373104361686</v>
      </c>
      <c r="S1319" t="s">
        <v>1625</v>
      </c>
      <c r="T1319" t="s">
        <v>2695</v>
      </c>
      <c r="U1319">
        <v>999</v>
      </c>
      <c r="V1319">
        <v>999</v>
      </c>
      <c r="W1319">
        <v>999</v>
      </c>
      <c r="X1319">
        <v>999</v>
      </c>
      <c r="Y1319">
        <v>5</v>
      </c>
      <c r="Z1319">
        <v>1447</v>
      </c>
      <c r="AA1319" t="s">
        <v>1606</v>
      </c>
      <c r="AB1319" t="s">
        <v>1616</v>
      </c>
      <c r="AC1319">
        <v>30</v>
      </c>
      <c r="AD1319" t="s">
        <v>1617</v>
      </c>
      <c r="AE1319">
        <v>0</v>
      </c>
      <c r="AF1319" t="s">
        <v>1666</v>
      </c>
      <c r="AG1319">
        <v>1.17</v>
      </c>
      <c r="AH1319" t="s">
        <v>2696</v>
      </c>
      <c r="AI1319" t="s">
        <v>1859</v>
      </c>
      <c r="AJ1319" t="s">
        <v>2697</v>
      </c>
      <c r="AK1319">
        <v>5.0999999999999996</v>
      </c>
      <c r="AL1319" t="s">
        <v>1701</v>
      </c>
      <c r="AM1319" t="s">
        <v>2698</v>
      </c>
      <c r="AN1319" t="s">
        <v>2747</v>
      </c>
      <c r="AO1319" t="s">
        <v>2748</v>
      </c>
      <c r="AP1319">
        <v>999</v>
      </c>
      <c r="AQ1319">
        <v>999</v>
      </c>
      <c r="AR1319" t="s">
        <v>2701</v>
      </c>
      <c r="AT1319" t="s">
        <v>2790</v>
      </c>
    </row>
    <row r="1320" spans="2:46" ht="15">
      <c r="B1320" t="s">
        <v>41</v>
      </c>
      <c r="C1320">
        <v>15552</v>
      </c>
      <c r="D1320">
        <v>16487</v>
      </c>
      <c r="E1320" t="s">
        <v>1235</v>
      </c>
      <c r="F1320" s="15" t="s">
        <v>2759</v>
      </c>
      <c r="G1320" s="15"/>
      <c r="H1320" s="15"/>
      <c r="I1320" t="s">
        <v>2418</v>
      </c>
      <c r="J1320" t="s">
        <v>1602</v>
      </c>
      <c r="K1320">
        <v>999</v>
      </c>
      <c r="L1320">
        <v>2016</v>
      </c>
      <c r="M1320" s="15">
        <v>12</v>
      </c>
      <c r="N1320">
        <v>999</v>
      </c>
      <c r="O1320" t="s">
        <v>1664</v>
      </c>
      <c r="R1320" s="15">
        <v>86.127694974131728</v>
      </c>
      <c r="S1320" t="s">
        <v>1625</v>
      </c>
      <c r="T1320" t="s">
        <v>2695</v>
      </c>
      <c r="U1320">
        <v>999</v>
      </c>
      <c r="V1320">
        <v>999</v>
      </c>
      <c r="W1320">
        <v>999</v>
      </c>
      <c r="X1320">
        <v>999</v>
      </c>
      <c r="Y1320">
        <v>5</v>
      </c>
      <c r="Z1320">
        <v>1447</v>
      </c>
      <c r="AA1320" t="s">
        <v>1606</v>
      </c>
      <c r="AB1320" t="s">
        <v>1616</v>
      </c>
      <c r="AC1320">
        <v>30</v>
      </c>
      <c r="AD1320" t="s">
        <v>1617</v>
      </c>
      <c r="AE1320">
        <v>0</v>
      </c>
      <c r="AF1320" t="s">
        <v>1666</v>
      </c>
      <c r="AG1320">
        <v>1.17</v>
      </c>
      <c r="AH1320" t="s">
        <v>2696</v>
      </c>
      <c r="AI1320" t="s">
        <v>1859</v>
      </c>
      <c r="AJ1320" t="s">
        <v>2697</v>
      </c>
      <c r="AK1320">
        <v>5.0999999999999996</v>
      </c>
      <c r="AL1320" t="s">
        <v>1701</v>
      </c>
      <c r="AM1320" t="s">
        <v>2698</v>
      </c>
      <c r="AN1320" t="s">
        <v>2747</v>
      </c>
      <c r="AO1320" t="s">
        <v>2748</v>
      </c>
      <c r="AP1320">
        <v>999</v>
      </c>
      <c r="AQ1320">
        <v>999</v>
      </c>
      <c r="AR1320" t="s">
        <v>2701</v>
      </c>
      <c r="AT1320" t="s">
        <v>2790</v>
      </c>
    </row>
    <row r="1321" spans="2:46" ht="15">
      <c r="B1321" t="s">
        <v>41</v>
      </c>
      <c r="C1321">
        <v>15552</v>
      </c>
      <c r="D1321">
        <v>16487</v>
      </c>
      <c r="E1321" t="s">
        <v>1235</v>
      </c>
      <c r="F1321" s="15" t="s">
        <v>2751</v>
      </c>
      <c r="G1321" s="15"/>
      <c r="H1321" s="15"/>
      <c r="I1321" t="s">
        <v>2418</v>
      </c>
      <c r="J1321" t="s">
        <v>1602</v>
      </c>
      <c r="K1321">
        <v>999</v>
      </c>
      <c r="L1321">
        <v>2016</v>
      </c>
      <c r="M1321" s="15">
        <v>10</v>
      </c>
      <c r="N1321">
        <v>999</v>
      </c>
      <c r="O1321" t="s">
        <v>1664</v>
      </c>
      <c r="R1321" s="15">
        <v>86.589494752563013</v>
      </c>
      <c r="S1321" t="s">
        <v>1625</v>
      </c>
      <c r="T1321" t="s">
        <v>2695</v>
      </c>
      <c r="U1321">
        <v>999</v>
      </c>
      <c r="V1321">
        <v>999</v>
      </c>
      <c r="W1321">
        <v>999</v>
      </c>
      <c r="X1321">
        <v>999</v>
      </c>
      <c r="Y1321">
        <v>5</v>
      </c>
      <c r="Z1321">
        <v>1447</v>
      </c>
      <c r="AA1321" t="s">
        <v>1606</v>
      </c>
      <c r="AB1321" t="s">
        <v>1616</v>
      </c>
      <c r="AC1321">
        <v>30</v>
      </c>
      <c r="AD1321" t="s">
        <v>1617</v>
      </c>
      <c r="AE1321">
        <v>0</v>
      </c>
      <c r="AF1321" t="s">
        <v>1666</v>
      </c>
      <c r="AG1321">
        <v>1.17</v>
      </c>
      <c r="AH1321" t="s">
        <v>2696</v>
      </c>
      <c r="AI1321" t="s">
        <v>1859</v>
      </c>
      <c r="AJ1321" t="s">
        <v>2697</v>
      </c>
      <c r="AK1321">
        <v>5.0999999999999996</v>
      </c>
      <c r="AL1321" t="s">
        <v>1701</v>
      </c>
      <c r="AM1321" t="s">
        <v>2698</v>
      </c>
      <c r="AN1321" t="s">
        <v>2747</v>
      </c>
      <c r="AO1321" t="s">
        <v>2748</v>
      </c>
      <c r="AP1321">
        <v>999</v>
      </c>
      <c r="AQ1321">
        <v>999</v>
      </c>
      <c r="AR1321" t="s">
        <v>2701</v>
      </c>
      <c r="AT1321" t="s">
        <v>2790</v>
      </c>
    </row>
    <row r="1322" spans="2:46" ht="15">
      <c r="B1322" t="s">
        <v>41</v>
      </c>
      <c r="C1322">
        <v>15552</v>
      </c>
      <c r="D1322">
        <v>16487</v>
      </c>
      <c r="E1322" t="s">
        <v>1235</v>
      </c>
      <c r="F1322" s="15" t="s">
        <v>2769</v>
      </c>
      <c r="G1322" s="15"/>
      <c r="H1322" s="15"/>
      <c r="I1322" t="s">
        <v>2418</v>
      </c>
      <c r="J1322" t="s">
        <v>1602</v>
      </c>
      <c r="K1322">
        <v>999</v>
      </c>
      <c r="L1322">
        <v>2016</v>
      </c>
      <c r="M1322" s="15">
        <v>28</v>
      </c>
      <c r="N1322">
        <v>999</v>
      </c>
      <c r="O1322" t="s">
        <v>1664</v>
      </c>
      <c r="R1322" s="15">
        <v>86.589494752563013</v>
      </c>
      <c r="S1322" t="s">
        <v>1625</v>
      </c>
      <c r="T1322" t="s">
        <v>2695</v>
      </c>
      <c r="U1322">
        <v>999</v>
      </c>
      <c r="V1322">
        <v>999</v>
      </c>
      <c r="W1322">
        <v>999</v>
      </c>
      <c r="X1322">
        <v>999</v>
      </c>
      <c r="Y1322">
        <v>5</v>
      </c>
      <c r="Z1322">
        <v>1447</v>
      </c>
      <c r="AA1322" t="s">
        <v>1606</v>
      </c>
      <c r="AB1322" t="s">
        <v>1616</v>
      </c>
      <c r="AC1322">
        <v>30</v>
      </c>
      <c r="AD1322" t="s">
        <v>1617</v>
      </c>
      <c r="AE1322">
        <v>0</v>
      </c>
      <c r="AF1322" t="s">
        <v>1666</v>
      </c>
      <c r="AG1322">
        <v>1.29</v>
      </c>
      <c r="AH1322" t="s">
        <v>2717</v>
      </c>
      <c r="AI1322" t="s">
        <v>1859</v>
      </c>
      <c r="AJ1322" t="s">
        <v>2697</v>
      </c>
      <c r="AK1322">
        <v>5.0999999999999996</v>
      </c>
      <c r="AL1322" t="s">
        <v>1701</v>
      </c>
      <c r="AM1322" t="s">
        <v>2698</v>
      </c>
      <c r="AN1322" t="s">
        <v>2747</v>
      </c>
      <c r="AO1322" t="s">
        <v>2748</v>
      </c>
      <c r="AP1322">
        <v>999</v>
      </c>
      <c r="AQ1322">
        <v>999</v>
      </c>
      <c r="AR1322" t="s">
        <v>2701</v>
      </c>
      <c r="AT1322" t="s">
        <v>2790</v>
      </c>
    </row>
    <row r="1323" spans="2:46" ht="15">
      <c r="B1323" t="s">
        <v>41</v>
      </c>
      <c r="C1323">
        <v>15552</v>
      </c>
      <c r="D1323">
        <v>16487</v>
      </c>
      <c r="E1323" t="s">
        <v>1235</v>
      </c>
      <c r="F1323" s="15" t="s">
        <v>2786</v>
      </c>
      <c r="G1323" s="15"/>
      <c r="H1323" s="15"/>
      <c r="I1323" t="s">
        <v>2418</v>
      </c>
      <c r="J1323" t="s">
        <v>1602</v>
      </c>
      <c r="K1323">
        <v>999</v>
      </c>
      <c r="L1323">
        <v>2016</v>
      </c>
      <c r="M1323" s="15">
        <v>35</v>
      </c>
      <c r="N1323">
        <v>999</v>
      </c>
      <c r="O1323" t="s">
        <v>1664</v>
      </c>
      <c r="R1323" s="15">
        <v>90.481662027952893</v>
      </c>
      <c r="S1323" t="s">
        <v>1625</v>
      </c>
      <c r="T1323" t="s">
        <v>2695</v>
      </c>
      <c r="U1323">
        <v>999</v>
      </c>
      <c r="V1323">
        <v>999</v>
      </c>
      <c r="W1323">
        <v>999</v>
      </c>
      <c r="X1323">
        <v>999</v>
      </c>
      <c r="Y1323">
        <v>5</v>
      </c>
      <c r="Z1323">
        <v>1447</v>
      </c>
      <c r="AA1323" t="s">
        <v>1606</v>
      </c>
      <c r="AB1323" t="s">
        <v>1616</v>
      </c>
      <c r="AC1323">
        <v>30</v>
      </c>
      <c r="AD1323" t="s">
        <v>1617</v>
      </c>
      <c r="AE1323">
        <v>0</v>
      </c>
      <c r="AF1323" t="s">
        <v>1666</v>
      </c>
      <c r="AG1323">
        <v>1.17</v>
      </c>
      <c r="AH1323" t="s">
        <v>2732</v>
      </c>
      <c r="AI1323" t="s">
        <v>1859</v>
      </c>
      <c r="AJ1323" t="s">
        <v>2697</v>
      </c>
      <c r="AK1323">
        <v>5.0999999999999996</v>
      </c>
      <c r="AL1323" t="s">
        <v>1701</v>
      </c>
      <c r="AM1323" t="s">
        <v>2698</v>
      </c>
      <c r="AN1323" t="s">
        <v>2747</v>
      </c>
      <c r="AO1323" t="s">
        <v>2748</v>
      </c>
      <c r="AP1323">
        <v>999</v>
      </c>
      <c r="AQ1323">
        <v>999</v>
      </c>
      <c r="AR1323" t="s">
        <v>2701</v>
      </c>
      <c r="AT1323" t="s">
        <v>2790</v>
      </c>
    </row>
    <row r="1324" spans="2:46" ht="15">
      <c r="B1324" t="s">
        <v>41</v>
      </c>
      <c r="C1324">
        <v>15552</v>
      </c>
      <c r="D1324">
        <v>16487</v>
      </c>
      <c r="E1324" t="s">
        <v>1235</v>
      </c>
      <c r="F1324" s="15" t="s">
        <v>2694</v>
      </c>
      <c r="G1324" s="15"/>
      <c r="H1324" s="15"/>
      <c r="I1324" t="s">
        <v>2418</v>
      </c>
      <c r="J1324" t="s">
        <v>1602</v>
      </c>
      <c r="K1324">
        <v>999</v>
      </c>
      <c r="L1324">
        <v>2016</v>
      </c>
      <c r="M1324" s="15">
        <v>15</v>
      </c>
      <c r="N1324">
        <v>999</v>
      </c>
      <c r="O1324" t="s">
        <v>1807</v>
      </c>
      <c r="R1324" s="15">
        <v>5.8176986499517849</v>
      </c>
      <c r="S1324" t="s">
        <v>1625</v>
      </c>
      <c r="T1324" t="s">
        <v>2695</v>
      </c>
      <c r="U1324">
        <v>999</v>
      </c>
      <c r="V1324">
        <v>999</v>
      </c>
      <c r="W1324">
        <v>999</v>
      </c>
      <c r="X1324">
        <v>999</v>
      </c>
      <c r="Y1324">
        <v>1</v>
      </c>
      <c r="Z1324">
        <v>1392</v>
      </c>
      <c r="AA1324" t="s">
        <v>1606</v>
      </c>
      <c r="AB1324">
        <v>999</v>
      </c>
      <c r="AC1324">
        <v>999</v>
      </c>
      <c r="AD1324">
        <v>999</v>
      </c>
      <c r="AE1324">
        <v>999</v>
      </c>
      <c r="AF1324">
        <v>999</v>
      </c>
      <c r="AG1324">
        <v>999</v>
      </c>
      <c r="AH1324" t="s">
        <v>2696</v>
      </c>
      <c r="AI1324" t="s">
        <v>1651</v>
      </c>
      <c r="AJ1324" t="s">
        <v>2697</v>
      </c>
      <c r="AK1324">
        <v>3.48</v>
      </c>
      <c r="AL1324" t="s">
        <v>1701</v>
      </c>
      <c r="AM1324" t="s">
        <v>2698</v>
      </c>
      <c r="AN1324" t="s">
        <v>2699</v>
      </c>
      <c r="AO1324" t="s">
        <v>2700</v>
      </c>
      <c r="AP1324">
        <v>999</v>
      </c>
      <c r="AQ1324">
        <v>999</v>
      </c>
      <c r="AR1324" t="s">
        <v>2701</v>
      </c>
      <c r="AT1324" t="s">
        <v>2702</v>
      </c>
    </row>
    <row r="1325" spans="2:46" ht="15">
      <c r="B1325" t="s">
        <v>41</v>
      </c>
      <c r="C1325">
        <v>15552</v>
      </c>
      <c r="D1325">
        <v>16487</v>
      </c>
      <c r="E1325" t="s">
        <v>1235</v>
      </c>
      <c r="F1325" s="15" t="s">
        <v>2703</v>
      </c>
      <c r="G1325" s="15"/>
      <c r="H1325" s="15"/>
      <c r="I1325" t="s">
        <v>2418</v>
      </c>
      <c r="J1325" t="s">
        <v>1602</v>
      </c>
      <c r="K1325">
        <v>999</v>
      </c>
      <c r="L1325">
        <v>2016</v>
      </c>
      <c r="M1325" s="15">
        <v>12</v>
      </c>
      <c r="N1325">
        <v>999</v>
      </c>
      <c r="O1325" t="s">
        <v>1807</v>
      </c>
      <c r="R1325" s="15">
        <v>4.0941375455650064</v>
      </c>
      <c r="S1325" t="s">
        <v>1625</v>
      </c>
      <c r="T1325" t="s">
        <v>2695</v>
      </c>
      <c r="U1325">
        <v>999</v>
      </c>
      <c r="V1325">
        <v>999</v>
      </c>
      <c r="W1325">
        <v>999</v>
      </c>
      <c r="X1325">
        <v>999</v>
      </c>
      <c r="Y1325">
        <v>1</v>
      </c>
      <c r="Z1325">
        <v>1392</v>
      </c>
      <c r="AA1325" t="s">
        <v>1606</v>
      </c>
      <c r="AB1325">
        <v>999</v>
      </c>
      <c r="AC1325">
        <v>999</v>
      </c>
      <c r="AD1325">
        <v>999</v>
      </c>
      <c r="AE1325">
        <v>999</v>
      </c>
      <c r="AF1325">
        <v>999</v>
      </c>
      <c r="AG1325">
        <v>999</v>
      </c>
      <c r="AH1325" t="s">
        <v>2696</v>
      </c>
      <c r="AI1325" t="s">
        <v>1651</v>
      </c>
      <c r="AJ1325" t="s">
        <v>2697</v>
      </c>
      <c r="AK1325">
        <v>3.48</v>
      </c>
      <c r="AL1325" t="s">
        <v>1701</v>
      </c>
      <c r="AM1325" t="s">
        <v>2698</v>
      </c>
      <c r="AN1325" t="s">
        <v>2699</v>
      </c>
      <c r="AO1325" t="s">
        <v>2700</v>
      </c>
      <c r="AP1325">
        <v>999</v>
      </c>
      <c r="AQ1325">
        <v>999</v>
      </c>
      <c r="AR1325" t="s">
        <v>2701</v>
      </c>
      <c r="AT1325" t="s">
        <v>2702</v>
      </c>
    </row>
    <row r="1326" spans="2:46" ht="15">
      <c r="B1326" t="s">
        <v>41</v>
      </c>
      <c r="C1326">
        <v>15552</v>
      </c>
      <c r="D1326">
        <v>16487</v>
      </c>
      <c r="E1326" t="s">
        <v>1235</v>
      </c>
      <c r="F1326" s="15" t="s">
        <v>2704</v>
      </c>
      <c r="G1326" s="15"/>
      <c r="H1326" s="15"/>
      <c r="I1326" t="s">
        <v>2418</v>
      </c>
      <c r="J1326" t="s">
        <v>1602</v>
      </c>
      <c r="K1326">
        <v>999</v>
      </c>
      <c r="L1326">
        <v>2016</v>
      </c>
      <c r="M1326" s="15">
        <v>12</v>
      </c>
      <c r="N1326">
        <v>999</v>
      </c>
      <c r="O1326" t="s">
        <v>1807</v>
      </c>
      <c r="R1326" s="15">
        <v>3.7200191492429706</v>
      </c>
      <c r="S1326" t="s">
        <v>1625</v>
      </c>
      <c r="T1326" t="s">
        <v>2695</v>
      </c>
      <c r="U1326">
        <v>999</v>
      </c>
      <c r="V1326">
        <v>999</v>
      </c>
      <c r="W1326">
        <v>999</v>
      </c>
      <c r="X1326">
        <v>999</v>
      </c>
      <c r="Y1326">
        <v>1</v>
      </c>
      <c r="Z1326">
        <v>1392</v>
      </c>
      <c r="AA1326" t="s">
        <v>1606</v>
      </c>
      <c r="AB1326">
        <v>999</v>
      </c>
      <c r="AC1326">
        <v>999</v>
      </c>
      <c r="AD1326">
        <v>999</v>
      </c>
      <c r="AE1326">
        <v>999</v>
      </c>
      <c r="AF1326">
        <v>999</v>
      </c>
      <c r="AG1326">
        <v>999</v>
      </c>
      <c r="AH1326" t="s">
        <v>2696</v>
      </c>
      <c r="AI1326" t="s">
        <v>1651</v>
      </c>
      <c r="AJ1326" t="s">
        <v>2697</v>
      </c>
      <c r="AK1326">
        <v>3.48</v>
      </c>
      <c r="AL1326" t="s">
        <v>1701</v>
      </c>
      <c r="AM1326" t="s">
        <v>2698</v>
      </c>
      <c r="AN1326" t="s">
        <v>2699</v>
      </c>
      <c r="AO1326" t="s">
        <v>2700</v>
      </c>
      <c r="AP1326">
        <v>999</v>
      </c>
      <c r="AQ1326">
        <v>999</v>
      </c>
      <c r="AR1326" t="s">
        <v>2701</v>
      </c>
      <c r="AT1326" t="s">
        <v>2702</v>
      </c>
    </row>
    <row r="1327" spans="2:46" ht="15">
      <c r="B1327" t="s">
        <v>41</v>
      </c>
      <c r="C1327">
        <v>15552</v>
      </c>
      <c r="D1327">
        <v>16487</v>
      </c>
      <c r="E1327" t="s">
        <v>1235</v>
      </c>
      <c r="F1327" s="15" t="s">
        <v>2705</v>
      </c>
      <c r="G1327" s="15"/>
      <c r="H1327" s="15"/>
      <c r="I1327" t="s">
        <v>2418</v>
      </c>
      <c r="J1327" t="s">
        <v>1602</v>
      </c>
      <c r="K1327">
        <v>999</v>
      </c>
      <c r="L1327">
        <v>2016</v>
      </c>
      <c r="M1327" s="15">
        <v>11</v>
      </c>
      <c r="N1327">
        <v>999</v>
      </c>
      <c r="O1327" t="s">
        <v>1807</v>
      </c>
      <c r="R1327" s="15">
        <v>4.3603967027848096</v>
      </c>
      <c r="S1327" t="s">
        <v>1625</v>
      </c>
      <c r="T1327" t="s">
        <v>2695</v>
      </c>
      <c r="U1327">
        <v>999</v>
      </c>
      <c r="V1327">
        <v>999</v>
      </c>
      <c r="W1327">
        <v>999</v>
      </c>
      <c r="X1327">
        <v>999</v>
      </c>
      <c r="Y1327">
        <v>1</v>
      </c>
      <c r="Z1327">
        <v>1392</v>
      </c>
      <c r="AA1327" t="s">
        <v>1606</v>
      </c>
      <c r="AB1327">
        <v>999</v>
      </c>
      <c r="AC1327">
        <v>999</v>
      </c>
      <c r="AD1327">
        <v>999</v>
      </c>
      <c r="AE1327">
        <v>999</v>
      </c>
      <c r="AF1327">
        <v>999</v>
      </c>
      <c r="AG1327">
        <v>999</v>
      </c>
      <c r="AH1327" t="s">
        <v>2696</v>
      </c>
      <c r="AI1327" t="s">
        <v>1651</v>
      </c>
      <c r="AJ1327" t="s">
        <v>2697</v>
      </c>
      <c r="AK1327">
        <v>3.48</v>
      </c>
      <c r="AL1327" t="s">
        <v>1701</v>
      </c>
      <c r="AM1327" t="s">
        <v>2698</v>
      </c>
      <c r="AN1327" t="s">
        <v>2699</v>
      </c>
      <c r="AO1327" t="s">
        <v>2700</v>
      </c>
      <c r="AP1327">
        <v>999</v>
      </c>
      <c r="AQ1327">
        <v>999</v>
      </c>
      <c r="AR1327" t="s">
        <v>2701</v>
      </c>
      <c r="AT1327" t="s">
        <v>2702</v>
      </c>
    </row>
    <row r="1328" spans="2:46" ht="15">
      <c r="B1328" t="s">
        <v>41</v>
      </c>
      <c r="C1328">
        <v>15552</v>
      </c>
      <c r="D1328">
        <v>16487</v>
      </c>
      <c r="E1328" t="s">
        <v>1235</v>
      </c>
      <c r="F1328" s="15" t="s">
        <v>2706</v>
      </c>
      <c r="G1328" s="15"/>
      <c r="H1328" s="15"/>
      <c r="I1328" t="s">
        <v>2418</v>
      </c>
      <c r="J1328" t="s">
        <v>1602</v>
      </c>
      <c r="K1328">
        <v>999</v>
      </c>
      <c r="L1328">
        <v>2016</v>
      </c>
      <c r="M1328" s="15">
        <v>9</v>
      </c>
      <c r="N1328">
        <v>999</v>
      </c>
      <c r="O1328" t="s">
        <v>1807</v>
      </c>
      <c r="R1328" s="15">
        <v>4.7430390519532093</v>
      </c>
      <c r="S1328" t="s">
        <v>1625</v>
      </c>
      <c r="T1328" t="s">
        <v>2695</v>
      </c>
      <c r="U1328">
        <v>999</v>
      </c>
      <c r="V1328">
        <v>999</v>
      </c>
      <c r="W1328">
        <v>999</v>
      </c>
      <c r="X1328">
        <v>999</v>
      </c>
      <c r="Y1328">
        <v>1</v>
      </c>
      <c r="Z1328">
        <v>1392</v>
      </c>
      <c r="AA1328" t="s">
        <v>1606</v>
      </c>
      <c r="AB1328">
        <v>999</v>
      </c>
      <c r="AC1328">
        <v>999</v>
      </c>
      <c r="AD1328">
        <v>999</v>
      </c>
      <c r="AE1328">
        <v>999</v>
      </c>
      <c r="AF1328">
        <v>999</v>
      </c>
      <c r="AG1328">
        <v>999</v>
      </c>
      <c r="AH1328" t="s">
        <v>2696</v>
      </c>
      <c r="AI1328" t="s">
        <v>1651</v>
      </c>
      <c r="AJ1328" t="s">
        <v>2697</v>
      </c>
      <c r="AK1328">
        <v>3.48</v>
      </c>
      <c r="AL1328" t="s">
        <v>1701</v>
      </c>
      <c r="AM1328" t="s">
        <v>2698</v>
      </c>
      <c r="AN1328" t="s">
        <v>2699</v>
      </c>
      <c r="AO1328" t="s">
        <v>2700</v>
      </c>
      <c r="AP1328">
        <v>999</v>
      </c>
      <c r="AQ1328">
        <v>999</v>
      </c>
      <c r="AR1328" t="s">
        <v>2701</v>
      </c>
      <c r="AT1328" t="s">
        <v>2702</v>
      </c>
    </row>
    <row r="1329" spans="2:46" ht="15">
      <c r="B1329" t="s">
        <v>41</v>
      </c>
      <c r="C1329">
        <v>15552</v>
      </c>
      <c r="D1329">
        <v>16487</v>
      </c>
      <c r="E1329" t="s">
        <v>1235</v>
      </c>
      <c r="F1329" s="15" t="s">
        <v>2707</v>
      </c>
      <c r="G1329" s="15"/>
      <c r="H1329" s="15"/>
      <c r="I1329" t="s">
        <v>2418</v>
      </c>
      <c r="J1329" t="s">
        <v>1602</v>
      </c>
      <c r="K1329">
        <v>999</v>
      </c>
      <c r="L1329">
        <v>2016</v>
      </c>
      <c r="M1329" s="15">
        <v>11</v>
      </c>
      <c r="N1329">
        <v>999</v>
      </c>
      <c r="O1329" t="s">
        <v>1807</v>
      </c>
      <c r="R1329" s="15">
        <v>4.0087877659909674</v>
      </c>
      <c r="S1329" t="s">
        <v>1625</v>
      </c>
      <c r="T1329" t="s">
        <v>2695</v>
      </c>
      <c r="U1329">
        <v>999</v>
      </c>
      <c r="V1329">
        <v>999</v>
      </c>
      <c r="W1329">
        <v>999</v>
      </c>
      <c r="X1329">
        <v>999</v>
      </c>
      <c r="Y1329">
        <v>1</v>
      </c>
      <c r="Z1329">
        <v>1392</v>
      </c>
      <c r="AA1329" t="s">
        <v>1606</v>
      </c>
      <c r="AB1329">
        <v>999</v>
      </c>
      <c r="AC1329">
        <v>999</v>
      </c>
      <c r="AD1329">
        <v>999</v>
      </c>
      <c r="AE1329">
        <v>999</v>
      </c>
      <c r="AF1329">
        <v>999</v>
      </c>
      <c r="AG1329">
        <v>999</v>
      </c>
      <c r="AH1329" t="s">
        <v>2696</v>
      </c>
      <c r="AI1329" t="s">
        <v>1651</v>
      </c>
      <c r="AJ1329" t="s">
        <v>2697</v>
      </c>
      <c r="AK1329">
        <v>3.48</v>
      </c>
      <c r="AL1329" t="s">
        <v>1701</v>
      </c>
      <c r="AM1329" t="s">
        <v>2698</v>
      </c>
      <c r="AN1329" t="s">
        <v>2699</v>
      </c>
      <c r="AO1329" t="s">
        <v>2700</v>
      </c>
      <c r="AP1329">
        <v>999</v>
      </c>
      <c r="AQ1329">
        <v>999</v>
      </c>
      <c r="AR1329" t="s">
        <v>2701</v>
      </c>
      <c r="AT1329" t="s">
        <v>2702</v>
      </c>
    </row>
    <row r="1330" spans="2:46" ht="15">
      <c r="B1330" t="s">
        <v>41</v>
      </c>
      <c r="C1330">
        <v>15552</v>
      </c>
      <c r="D1330">
        <v>16487</v>
      </c>
      <c r="E1330" t="s">
        <v>1235</v>
      </c>
      <c r="F1330" s="15" t="s">
        <v>2708</v>
      </c>
      <c r="G1330" s="15"/>
      <c r="H1330" s="15"/>
      <c r="I1330" t="s">
        <v>2418</v>
      </c>
      <c r="J1330" t="s">
        <v>1602</v>
      </c>
      <c r="K1330">
        <v>999</v>
      </c>
      <c r="L1330">
        <v>2016</v>
      </c>
      <c r="M1330" s="15">
        <v>15</v>
      </c>
      <c r="N1330">
        <v>999</v>
      </c>
      <c r="O1330" t="s">
        <v>1807</v>
      </c>
      <c r="R1330" s="15">
        <v>5.0086931252925577</v>
      </c>
      <c r="S1330" t="s">
        <v>1625</v>
      </c>
      <c r="T1330" t="s">
        <v>2695</v>
      </c>
      <c r="U1330">
        <v>999</v>
      </c>
      <c r="V1330">
        <v>999</v>
      </c>
      <c r="W1330">
        <v>999</v>
      </c>
      <c r="X1330">
        <v>999</v>
      </c>
      <c r="Y1330">
        <v>1</v>
      </c>
      <c r="Z1330">
        <v>1392</v>
      </c>
      <c r="AA1330" t="s">
        <v>1606</v>
      </c>
      <c r="AB1330">
        <v>999</v>
      </c>
      <c r="AC1330">
        <v>999</v>
      </c>
      <c r="AD1330">
        <v>999</v>
      </c>
      <c r="AE1330">
        <v>999</v>
      </c>
      <c r="AF1330">
        <v>999</v>
      </c>
      <c r="AG1330">
        <v>999</v>
      </c>
      <c r="AH1330" t="s">
        <v>2696</v>
      </c>
      <c r="AI1330" t="s">
        <v>1651</v>
      </c>
      <c r="AJ1330" t="s">
        <v>2697</v>
      </c>
      <c r="AK1330">
        <v>3.48</v>
      </c>
      <c r="AL1330" t="s">
        <v>1701</v>
      </c>
      <c r="AM1330" t="s">
        <v>2698</v>
      </c>
      <c r="AN1330" t="s">
        <v>2699</v>
      </c>
      <c r="AO1330" t="s">
        <v>2700</v>
      </c>
      <c r="AP1330">
        <v>999</v>
      </c>
      <c r="AQ1330">
        <v>999</v>
      </c>
      <c r="AR1330" t="s">
        <v>2701</v>
      </c>
      <c r="AT1330" t="s">
        <v>2702</v>
      </c>
    </row>
    <row r="1331" spans="2:46" ht="15">
      <c r="B1331" t="s">
        <v>41</v>
      </c>
      <c r="C1331">
        <v>15552</v>
      </c>
      <c r="D1331">
        <v>16487</v>
      </c>
      <c r="E1331" t="s">
        <v>1235</v>
      </c>
      <c r="F1331" s="15" t="s">
        <v>2709</v>
      </c>
      <c r="G1331" s="15"/>
      <c r="H1331" s="15"/>
      <c r="I1331" t="s">
        <v>2418</v>
      </c>
      <c r="J1331" t="s">
        <v>1602</v>
      </c>
      <c r="K1331">
        <v>999</v>
      </c>
      <c r="L1331">
        <v>2016</v>
      </c>
      <c r="M1331" s="15">
        <v>10</v>
      </c>
      <c r="N1331">
        <v>999</v>
      </c>
      <c r="O1331" t="s">
        <v>1807</v>
      </c>
      <c r="R1331" s="15">
        <v>5.8024910901098909</v>
      </c>
      <c r="S1331" t="s">
        <v>1625</v>
      </c>
      <c r="T1331" t="s">
        <v>2695</v>
      </c>
      <c r="U1331">
        <v>999</v>
      </c>
      <c r="V1331">
        <v>999</v>
      </c>
      <c r="W1331">
        <v>999</v>
      </c>
      <c r="X1331">
        <v>999</v>
      </c>
      <c r="Y1331">
        <v>1</v>
      </c>
      <c r="Z1331">
        <v>1392</v>
      </c>
      <c r="AA1331" t="s">
        <v>1606</v>
      </c>
      <c r="AB1331">
        <v>999</v>
      </c>
      <c r="AC1331">
        <v>999</v>
      </c>
      <c r="AD1331">
        <v>999</v>
      </c>
      <c r="AE1331">
        <v>999</v>
      </c>
      <c r="AF1331">
        <v>999</v>
      </c>
      <c r="AG1331">
        <v>999</v>
      </c>
      <c r="AH1331" t="s">
        <v>2696</v>
      </c>
      <c r="AI1331" t="s">
        <v>1651</v>
      </c>
      <c r="AJ1331" t="s">
        <v>2697</v>
      </c>
      <c r="AK1331">
        <v>3.48</v>
      </c>
      <c r="AL1331" t="s">
        <v>1701</v>
      </c>
      <c r="AM1331" t="s">
        <v>2698</v>
      </c>
      <c r="AN1331" t="s">
        <v>2699</v>
      </c>
      <c r="AO1331" t="s">
        <v>2700</v>
      </c>
      <c r="AP1331">
        <v>999</v>
      </c>
      <c r="AQ1331">
        <v>999</v>
      </c>
      <c r="AR1331" t="s">
        <v>2701</v>
      </c>
      <c r="AT1331" t="s">
        <v>2702</v>
      </c>
    </row>
    <row r="1332" spans="2:46" ht="15">
      <c r="B1332" t="s">
        <v>41</v>
      </c>
      <c r="C1332">
        <v>15552</v>
      </c>
      <c r="D1332">
        <v>16487</v>
      </c>
      <c r="E1332" t="s">
        <v>1235</v>
      </c>
      <c r="F1332" s="15" t="s">
        <v>2710</v>
      </c>
      <c r="G1332" s="15"/>
      <c r="H1332" s="15"/>
      <c r="I1332" t="s">
        <v>2418</v>
      </c>
      <c r="J1332" t="s">
        <v>1602</v>
      </c>
      <c r="K1332">
        <v>999</v>
      </c>
      <c r="L1332">
        <v>2016</v>
      </c>
      <c r="M1332" s="15">
        <v>15</v>
      </c>
      <c r="N1332">
        <v>999</v>
      </c>
      <c r="O1332" t="s">
        <v>1807</v>
      </c>
      <c r="R1332" s="15">
        <v>5.2878781484002717</v>
      </c>
      <c r="S1332" t="s">
        <v>1625</v>
      </c>
      <c r="T1332" t="s">
        <v>2695</v>
      </c>
      <c r="U1332">
        <v>999</v>
      </c>
      <c r="V1332">
        <v>999</v>
      </c>
      <c r="W1332">
        <v>999</v>
      </c>
      <c r="X1332">
        <v>999</v>
      </c>
      <c r="Y1332">
        <v>1</v>
      </c>
      <c r="Z1332">
        <v>1392</v>
      </c>
      <c r="AA1332" t="s">
        <v>1606</v>
      </c>
      <c r="AB1332">
        <v>999</v>
      </c>
      <c r="AC1332">
        <v>999</v>
      </c>
      <c r="AD1332">
        <v>999</v>
      </c>
      <c r="AE1332">
        <v>999</v>
      </c>
      <c r="AF1332">
        <v>999</v>
      </c>
      <c r="AG1332">
        <v>999</v>
      </c>
      <c r="AH1332" t="s">
        <v>2696</v>
      </c>
      <c r="AI1332" t="s">
        <v>1651</v>
      </c>
      <c r="AJ1332" t="s">
        <v>2697</v>
      </c>
      <c r="AK1332">
        <v>3.48</v>
      </c>
      <c r="AL1332" t="s">
        <v>1701</v>
      </c>
      <c r="AM1332" t="s">
        <v>2698</v>
      </c>
      <c r="AN1332" t="s">
        <v>2699</v>
      </c>
      <c r="AO1332" t="s">
        <v>2700</v>
      </c>
      <c r="AP1332">
        <v>999</v>
      </c>
      <c r="AQ1332">
        <v>999</v>
      </c>
      <c r="AR1332" t="s">
        <v>2701</v>
      </c>
      <c r="AT1332" t="s">
        <v>2702</v>
      </c>
    </row>
    <row r="1333" spans="2:46" ht="15">
      <c r="B1333" t="s">
        <v>41</v>
      </c>
      <c r="C1333">
        <v>15552</v>
      </c>
      <c r="D1333">
        <v>16487</v>
      </c>
      <c r="E1333" t="s">
        <v>1235</v>
      </c>
      <c r="F1333" s="15" t="s">
        <v>2711</v>
      </c>
      <c r="G1333" s="15"/>
      <c r="H1333" s="15"/>
      <c r="I1333" t="s">
        <v>2418</v>
      </c>
      <c r="J1333" t="s">
        <v>1602</v>
      </c>
      <c r="K1333">
        <v>999</v>
      </c>
      <c r="L1333">
        <v>2016</v>
      </c>
      <c r="M1333" s="15">
        <v>14</v>
      </c>
      <c r="N1333">
        <v>999</v>
      </c>
      <c r="O1333" t="s">
        <v>1807</v>
      </c>
      <c r="R1333" s="15">
        <v>4.3168988244842748</v>
      </c>
      <c r="S1333" t="s">
        <v>1625</v>
      </c>
      <c r="T1333" t="s">
        <v>2695</v>
      </c>
      <c r="U1333">
        <v>999</v>
      </c>
      <c r="V1333">
        <v>999</v>
      </c>
      <c r="W1333">
        <v>999</v>
      </c>
      <c r="X1333">
        <v>999</v>
      </c>
      <c r="Y1333">
        <v>1</v>
      </c>
      <c r="Z1333">
        <v>1392</v>
      </c>
      <c r="AA1333" t="s">
        <v>1606</v>
      </c>
      <c r="AB1333">
        <v>999</v>
      </c>
      <c r="AC1333">
        <v>999</v>
      </c>
      <c r="AD1333">
        <v>999</v>
      </c>
      <c r="AE1333">
        <v>999</v>
      </c>
      <c r="AF1333">
        <v>999</v>
      </c>
      <c r="AG1333">
        <v>999</v>
      </c>
      <c r="AH1333" t="s">
        <v>2696</v>
      </c>
      <c r="AI1333" t="s">
        <v>1651</v>
      </c>
      <c r="AJ1333" t="s">
        <v>2697</v>
      </c>
      <c r="AK1333">
        <v>3.48</v>
      </c>
      <c r="AL1333" t="s">
        <v>1701</v>
      </c>
      <c r="AM1333" t="s">
        <v>2698</v>
      </c>
      <c r="AN1333" t="s">
        <v>2699</v>
      </c>
      <c r="AO1333" t="s">
        <v>2700</v>
      </c>
      <c r="AP1333">
        <v>999</v>
      </c>
      <c r="AQ1333">
        <v>999</v>
      </c>
      <c r="AR1333" t="s">
        <v>2701</v>
      </c>
      <c r="AT1333" t="s">
        <v>2702</v>
      </c>
    </row>
    <row r="1334" spans="2:46" ht="15">
      <c r="B1334" t="s">
        <v>41</v>
      </c>
      <c r="C1334">
        <v>15552</v>
      </c>
      <c r="D1334">
        <v>16487</v>
      </c>
      <c r="E1334" t="s">
        <v>1235</v>
      </c>
      <c r="F1334" s="15" t="s">
        <v>2712</v>
      </c>
      <c r="G1334" s="15"/>
      <c r="H1334" s="15"/>
      <c r="I1334" t="s">
        <v>2418</v>
      </c>
      <c r="J1334" t="s">
        <v>1602</v>
      </c>
      <c r="K1334">
        <v>999</v>
      </c>
      <c r="L1334">
        <v>2016</v>
      </c>
      <c r="M1334" s="15">
        <v>13</v>
      </c>
      <c r="N1334">
        <v>999</v>
      </c>
      <c r="O1334" t="s">
        <v>1807</v>
      </c>
      <c r="R1334" s="15">
        <v>5.2231681243841015</v>
      </c>
      <c r="S1334" t="s">
        <v>1625</v>
      </c>
      <c r="T1334" t="s">
        <v>2695</v>
      </c>
      <c r="U1334">
        <v>999</v>
      </c>
      <c r="V1334">
        <v>999</v>
      </c>
      <c r="W1334">
        <v>999</v>
      </c>
      <c r="X1334">
        <v>999</v>
      </c>
      <c r="Y1334">
        <v>1</v>
      </c>
      <c r="Z1334">
        <v>1392</v>
      </c>
      <c r="AA1334" t="s">
        <v>1606</v>
      </c>
      <c r="AB1334">
        <v>999</v>
      </c>
      <c r="AC1334">
        <v>999</v>
      </c>
      <c r="AD1334">
        <v>999</v>
      </c>
      <c r="AE1334">
        <v>999</v>
      </c>
      <c r="AF1334">
        <v>999</v>
      </c>
      <c r="AG1334">
        <v>999</v>
      </c>
      <c r="AH1334" t="s">
        <v>2696</v>
      </c>
      <c r="AI1334" t="s">
        <v>1651</v>
      </c>
      <c r="AJ1334" t="s">
        <v>2697</v>
      </c>
      <c r="AK1334">
        <v>3.48</v>
      </c>
      <c r="AL1334" t="s">
        <v>1701</v>
      </c>
      <c r="AM1334" t="s">
        <v>2698</v>
      </c>
      <c r="AN1334" t="s">
        <v>2699</v>
      </c>
      <c r="AO1334" t="s">
        <v>2700</v>
      </c>
      <c r="AP1334">
        <v>999</v>
      </c>
      <c r="AQ1334">
        <v>999</v>
      </c>
      <c r="AR1334" t="s">
        <v>2701</v>
      </c>
      <c r="AT1334" t="s">
        <v>2702</v>
      </c>
    </row>
    <row r="1335" spans="2:46" ht="15">
      <c r="B1335" t="s">
        <v>41</v>
      </c>
      <c r="C1335">
        <v>15552</v>
      </c>
      <c r="D1335">
        <v>16487</v>
      </c>
      <c r="E1335" t="s">
        <v>1235</v>
      </c>
      <c r="F1335" s="15" t="s">
        <v>2713</v>
      </c>
      <c r="G1335" s="15"/>
      <c r="H1335" s="15"/>
      <c r="I1335" t="s">
        <v>2418</v>
      </c>
      <c r="J1335" t="s">
        <v>1602</v>
      </c>
      <c r="K1335">
        <v>999</v>
      </c>
      <c r="L1335">
        <v>2016</v>
      </c>
      <c r="M1335" s="15">
        <v>14</v>
      </c>
      <c r="N1335">
        <v>999</v>
      </c>
      <c r="O1335" t="s">
        <v>1807</v>
      </c>
      <c r="R1335" s="15">
        <v>4.8780547908611602</v>
      </c>
      <c r="S1335" t="s">
        <v>1625</v>
      </c>
      <c r="T1335" t="s">
        <v>2695</v>
      </c>
      <c r="U1335">
        <v>999</v>
      </c>
      <c r="V1335">
        <v>999</v>
      </c>
      <c r="W1335">
        <v>999</v>
      </c>
      <c r="X1335">
        <v>999</v>
      </c>
      <c r="Y1335">
        <v>1</v>
      </c>
      <c r="Z1335">
        <v>1392</v>
      </c>
      <c r="AA1335" t="s">
        <v>1606</v>
      </c>
      <c r="AB1335">
        <v>999</v>
      </c>
      <c r="AC1335">
        <v>999</v>
      </c>
      <c r="AD1335">
        <v>999</v>
      </c>
      <c r="AE1335">
        <v>999</v>
      </c>
      <c r="AF1335">
        <v>999</v>
      </c>
      <c r="AG1335">
        <v>999</v>
      </c>
      <c r="AH1335" t="s">
        <v>2696</v>
      </c>
      <c r="AI1335" t="s">
        <v>1651</v>
      </c>
      <c r="AJ1335" t="s">
        <v>2697</v>
      </c>
      <c r="AK1335">
        <v>3.48</v>
      </c>
      <c r="AL1335" t="s">
        <v>1701</v>
      </c>
      <c r="AM1335" t="s">
        <v>2698</v>
      </c>
      <c r="AN1335" t="s">
        <v>2699</v>
      </c>
      <c r="AO1335" t="s">
        <v>2700</v>
      </c>
      <c r="AP1335">
        <v>999</v>
      </c>
      <c r="AQ1335">
        <v>999</v>
      </c>
      <c r="AR1335" t="s">
        <v>2701</v>
      </c>
      <c r="AT1335" t="s">
        <v>2702</v>
      </c>
    </row>
    <row r="1336" spans="2:46" ht="15">
      <c r="B1336" t="s">
        <v>41</v>
      </c>
      <c r="C1336">
        <v>15552</v>
      </c>
      <c r="D1336">
        <v>16487</v>
      </c>
      <c r="E1336" t="s">
        <v>1235</v>
      </c>
      <c r="F1336" s="15" t="s">
        <v>2714</v>
      </c>
      <c r="G1336" s="15"/>
      <c r="H1336" s="15"/>
      <c r="I1336" t="s">
        <v>2418</v>
      </c>
      <c r="J1336" t="s">
        <v>1602</v>
      </c>
      <c r="K1336">
        <v>999</v>
      </c>
      <c r="L1336">
        <v>2016</v>
      </c>
      <c r="M1336" s="15">
        <v>12</v>
      </c>
      <c r="N1336">
        <v>999</v>
      </c>
      <c r="O1336" t="s">
        <v>1807</v>
      </c>
      <c r="R1336" s="15">
        <v>5.2061286527558597</v>
      </c>
      <c r="S1336" t="s">
        <v>1625</v>
      </c>
      <c r="T1336" t="s">
        <v>2695</v>
      </c>
      <c r="U1336">
        <v>999</v>
      </c>
      <c r="V1336">
        <v>999</v>
      </c>
      <c r="W1336">
        <v>999</v>
      </c>
      <c r="X1336">
        <v>999</v>
      </c>
      <c r="Y1336">
        <v>1</v>
      </c>
      <c r="Z1336">
        <v>1392</v>
      </c>
      <c r="AA1336" t="s">
        <v>1606</v>
      </c>
      <c r="AB1336">
        <v>999</v>
      </c>
      <c r="AC1336">
        <v>999</v>
      </c>
      <c r="AD1336">
        <v>999</v>
      </c>
      <c r="AE1336">
        <v>999</v>
      </c>
      <c r="AF1336">
        <v>999</v>
      </c>
      <c r="AG1336">
        <v>999</v>
      </c>
      <c r="AH1336" t="s">
        <v>2696</v>
      </c>
      <c r="AI1336" t="s">
        <v>1651</v>
      </c>
      <c r="AJ1336" t="s">
        <v>2697</v>
      </c>
      <c r="AK1336">
        <v>3.48</v>
      </c>
      <c r="AL1336" t="s">
        <v>1701</v>
      </c>
      <c r="AM1336" t="s">
        <v>2698</v>
      </c>
      <c r="AN1336" t="s">
        <v>2699</v>
      </c>
      <c r="AO1336" t="s">
        <v>2700</v>
      </c>
      <c r="AP1336">
        <v>999</v>
      </c>
      <c r="AQ1336">
        <v>999</v>
      </c>
      <c r="AR1336" t="s">
        <v>2701</v>
      </c>
      <c r="AT1336" t="s">
        <v>2702</v>
      </c>
    </row>
    <row r="1337" spans="2:46" ht="15">
      <c r="B1337" t="s">
        <v>41</v>
      </c>
      <c r="C1337">
        <v>15552</v>
      </c>
      <c r="D1337">
        <v>16487</v>
      </c>
      <c r="E1337" t="s">
        <v>1235</v>
      </c>
      <c r="F1337" s="15" t="s">
        <v>2715</v>
      </c>
      <c r="G1337" s="15"/>
      <c r="H1337" s="15"/>
      <c r="I1337" t="s">
        <v>2418</v>
      </c>
      <c r="J1337" t="s">
        <v>1602</v>
      </c>
      <c r="K1337">
        <v>999</v>
      </c>
      <c r="L1337">
        <v>2016</v>
      </c>
      <c r="M1337" s="15">
        <v>15</v>
      </c>
      <c r="N1337">
        <v>999</v>
      </c>
      <c r="O1337" t="s">
        <v>1807</v>
      </c>
      <c r="R1337" s="15">
        <v>4.2198412678399446</v>
      </c>
      <c r="S1337" t="s">
        <v>1625</v>
      </c>
      <c r="T1337" t="s">
        <v>2695</v>
      </c>
      <c r="U1337">
        <v>999</v>
      </c>
      <c r="V1337">
        <v>999</v>
      </c>
      <c r="W1337">
        <v>999</v>
      </c>
      <c r="X1337">
        <v>999</v>
      </c>
      <c r="Y1337">
        <v>1</v>
      </c>
      <c r="Z1337">
        <v>1392</v>
      </c>
      <c r="AA1337" t="s">
        <v>1606</v>
      </c>
      <c r="AB1337">
        <v>999</v>
      </c>
      <c r="AC1337">
        <v>999</v>
      </c>
      <c r="AD1337">
        <v>999</v>
      </c>
      <c r="AE1337">
        <v>999</v>
      </c>
      <c r="AF1337">
        <v>999</v>
      </c>
      <c r="AG1337">
        <v>999</v>
      </c>
      <c r="AH1337" t="s">
        <v>2696</v>
      </c>
      <c r="AI1337" t="s">
        <v>1651</v>
      </c>
      <c r="AJ1337" t="s">
        <v>2697</v>
      </c>
      <c r="AK1337">
        <v>3.48</v>
      </c>
      <c r="AL1337" t="s">
        <v>1701</v>
      </c>
      <c r="AM1337" t="s">
        <v>2698</v>
      </c>
      <c r="AN1337" t="s">
        <v>2699</v>
      </c>
      <c r="AO1337" t="s">
        <v>2700</v>
      </c>
      <c r="AP1337">
        <v>999</v>
      </c>
      <c r="AQ1337">
        <v>999</v>
      </c>
      <c r="AR1337" t="s">
        <v>2701</v>
      </c>
      <c r="AT1337" t="s">
        <v>2702</v>
      </c>
    </row>
    <row r="1338" spans="2:46" ht="15">
      <c r="B1338" t="s">
        <v>41</v>
      </c>
      <c r="C1338">
        <v>15552</v>
      </c>
      <c r="D1338">
        <v>16487</v>
      </c>
      <c r="E1338" t="s">
        <v>1235</v>
      </c>
      <c r="F1338" s="15" t="s">
        <v>2716</v>
      </c>
      <c r="G1338" s="15"/>
      <c r="H1338" s="15"/>
      <c r="I1338" t="s">
        <v>2418</v>
      </c>
      <c r="J1338" t="s">
        <v>1602</v>
      </c>
      <c r="K1338">
        <v>999</v>
      </c>
      <c r="L1338">
        <v>2016</v>
      </c>
      <c r="M1338" s="15">
        <v>28</v>
      </c>
      <c r="N1338">
        <v>999</v>
      </c>
      <c r="O1338" t="s">
        <v>1807</v>
      </c>
      <c r="R1338" s="15">
        <v>4.6826414299245327</v>
      </c>
      <c r="S1338" t="s">
        <v>1625</v>
      </c>
      <c r="T1338" t="s">
        <v>2695</v>
      </c>
      <c r="U1338">
        <v>999</v>
      </c>
      <c r="V1338">
        <v>999</v>
      </c>
      <c r="W1338">
        <v>999</v>
      </c>
      <c r="X1338">
        <v>999</v>
      </c>
      <c r="Y1338">
        <v>1</v>
      </c>
      <c r="Z1338">
        <v>1392</v>
      </c>
      <c r="AA1338" t="s">
        <v>1606</v>
      </c>
      <c r="AB1338">
        <v>999</v>
      </c>
      <c r="AC1338">
        <v>999</v>
      </c>
      <c r="AD1338">
        <v>999</v>
      </c>
      <c r="AE1338">
        <v>999</v>
      </c>
      <c r="AF1338">
        <v>999</v>
      </c>
      <c r="AG1338">
        <v>999</v>
      </c>
      <c r="AH1338" t="s">
        <v>2717</v>
      </c>
      <c r="AI1338" t="s">
        <v>1651</v>
      </c>
      <c r="AJ1338" t="s">
        <v>2697</v>
      </c>
      <c r="AK1338">
        <v>3.48</v>
      </c>
      <c r="AL1338" t="s">
        <v>1701</v>
      </c>
      <c r="AM1338" t="s">
        <v>2698</v>
      </c>
      <c r="AN1338" t="s">
        <v>2699</v>
      </c>
      <c r="AO1338" t="s">
        <v>2700</v>
      </c>
      <c r="AP1338">
        <v>999</v>
      </c>
      <c r="AQ1338">
        <v>999</v>
      </c>
      <c r="AR1338" t="s">
        <v>2701</v>
      </c>
      <c r="AT1338" t="s">
        <v>2702</v>
      </c>
    </row>
    <row r="1339" spans="2:46" ht="15">
      <c r="B1339" t="s">
        <v>41</v>
      </c>
      <c r="C1339">
        <v>15552</v>
      </c>
      <c r="D1339">
        <v>16487</v>
      </c>
      <c r="E1339" t="s">
        <v>1235</v>
      </c>
      <c r="F1339" s="15" t="s">
        <v>2718</v>
      </c>
      <c r="G1339" s="15"/>
      <c r="H1339" s="15"/>
      <c r="I1339" t="s">
        <v>2418</v>
      </c>
      <c r="J1339" t="s">
        <v>1602</v>
      </c>
      <c r="K1339">
        <v>999</v>
      </c>
      <c r="L1339">
        <v>2016</v>
      </c>
      <c r="M1339" s="15">
        <v>28</v>
      </c>
      <c r="N1339">
        <v>999</v>
      </c>
      <c r="O1339" t="s">
        <v>1807</v>
      </c>
      <c r="R1339" s="15">
        <v>6.137096675533936</v>
      </c>
      <c r="S1339" t="s">
        <v>1625</v>
      </c>
      <c r="T1339" t="s">
        <v>2695</v>
      </c>
      <c r="U1339">
        <v>999</v>
      </c>
      <c r="V1339">
        <v>999</v>
      </c>
      <c r="W1339">
        <v>999</v>
      </c>
      <c r="X1339">
        <v>999</v>
      </c>
      <c r="Y1339">
        <v>1</v>
      </c>
      <c r="Z1339">
        <v>1392</v>
      </c>
      <c r="AA1339" t="s">
        <v>1606</v>
      </c>
      <c r="AB1339">
        <v>999</v>
      </c>
      <c r="AC1339">
        <v>999</v>
      </c>
      <c r="AD1339">
        <v>999</v>
      </c>
      <c r="AE1339">
        <v>999</v>
      </c>
      <c r="AF1339">
        <v>999</v>
      </c>
      <c r="AG1339">
        <v>999</v>
      </c>
      <c r="AH1339" t="s">
        <v>2717</v>
      </c>
      <c r="AI1339" t="s">
        <v>1651</v>
      </c>
      <c r="AJ1339" t="s">
        <v>2697</v>
      </c>
      <c r="AK1339">
        <v>3.48</v>
      </c>
      <c r="AL1339" t="s">
        <v>1701</v>
      </c>
      <c r="AM1339" t="s">
        <v>2698</v>
      </c>
      <c r="AN1339" t="s">
        <v>2699</v>
      </c>
      <c r="AO1339" t="s">
        <v>2700</v>
      </c>
      <c r="AP1339">
        <v>999</v>
      </c>
      <c r="AQ1339">
        <v>999</v>
      </c>
      <c r="AR1339" t="s">
        <v>2701</v>
      </c>
      <c r="AT1339" t="s">
        <v>2702</v>
      </c>
    </row>
    <row r="1340" spans="2:46" ht="15">
      <c r="B1340" t="s">
        <v>41</v>
      </c>
      <c r="C1340">
        <v>15552</v>
      </c>
      <c r="D1340">
        <v>16487</v>
      </c>
      <c r="E1340" t="s">
        <v>1235</v>
      </c>
      <c r="F1340" s="15" t="s">
        <v>2719</v>
      </c>
      <c r="G1340" s="15"/>
      <c r="H1340" s="15"/>
      <c r="I1340" t="s">
        <v>2418</v>
      </c>
      <c r="J1340" t="s">
        <v>1602</v>
      </c>
      <c r="K1340">
        <v>999</v>
      </c>
      <c r="L1340">
        <v>2016</v>
      </c>
      <c r="M1340" s="15">
        <v>25</v>
      </c>
      <c r="N1340">
        <v>999</v>
      </c>
      <c r="O1340" t="s">
        <v>1807</v>
      </c>
      <c r="R1340" s="15">
        <v>4.8708406620471774</v>
      </c>
      <c r="S1340" t="s">
        <v>1625</v>
      </c>
      <c r="T1340" t="s">
        <v>2695</v>
      </c>
      <c r="U1340">
        <v>999</v>
      </c>
      <c r="V1340">
        <v>999</v>
      </c>
      <c r="W1340">
        <v>999</v>
      </c>
      <c r="X1340">
        <v>999</v>
      </c>
      <c r="Y1340">
        <v>1</v>
      </c>
      <c r="Z1340">
        <v>1392</v>
      </c>
      <c r="AA1340" t="s">
        <v>1606</v>
      </c>
      <c r="AB1340">
        <v>999</v>
      </c>
      <c r="AC1340">
        <v>999</v>
      </c>
      <c r="AD1340">
        <v>999</v>
      </c>
      <c r="AE1340">
        <v>999</v>
      </c>
      <c r="AF1340">
        <v>999</v>
      </c>
      <c r="AG1340">
        <v>999</v>
      </c>
      <c r="AH1340" t="s">
        <v>2717</v>
      </c>
      <c r="AI1340" t="s">
        <v>1651</v>
      </c>
      <c r="AJ1340" t="s">
        <v>2697</v>
      </c>
      <c r="AK1340">
        <v>3.48</v>
      </c>
      <c r="AL1340" t="s">
        <v>1701</v>
      </c>
      <c r="AM1340" t="s">
        <v>2698</v>
      </c>
      <c r="AN1340" t="s">
        <v>2699</v>
      </c>
      <c r="AO1340" t="s">
        <v>2700</v>
      </c>
      <c r="AP1340">
        <v>999</v>
      </c>
      <c r="AQ1340">
        <v>999</v>
      </c>
      <c r="AR1340" t="s">
        <v>2701</v>
      </c>
      <c r="AT1340" t="s">
        <v>2702</v>
      </c>
    </row>
    <row r="1341" spans="2:46" ht="15">
      <c r="B1341" t="s">
        <v>41</v>
      </c>
      <c r="C1341">
        <v>15552</v>
      </c>
      <c r="D1341">
        <v>16487</v>
      </c>
      <c r="E1341" t="s">
        <v>1235</v>
      </c>
      <c r="F1341" s="15" t="s">
        <v>2720</v>
      </c>
      <c r="G1341" s="15"/>
      <c r="H1341" s="15"/>
      <c r="I1341" t="s">
        <v>2418</v>
      </c>
      <c r="J1341" t="s">
        <v>1602</v>
      </c>
      <c r="K1341">
        <v>999</v>
      </c>
      <c r="L1341">
        <v>2016</v>
      </c>
      <c r="M1341" s="15">
        <v>20</v>
      </c>
      <c r="N1341">
        <v>999</v>
      </c>
      <c r="O1341" t="s">
        <v>1807</v>
      </c>
      <c r="R1341" s="15">
        <v>4.8286564497439546</v>
      </c>
      <c r="S1341" t="s">
        <v>1625</v>
      </c>
      <c r="T1341" t="s">
        <v>2695</v>
      </c>
      <c r="U1341">
        <v>999</v>
      </c>
      <c r="V1341">
        <v>999</v>
      </c>
      <c r="W1341">
        <v>999</v>
      </c>
      <c r="X1341">
        <v>999</v>
      </c>
      <c r="Y1341">
        <v>1</v>
      </c>
      <c r="Z1341">
        <v>1392</v>
      </c>
      <c r="AA1341" t="s">
        <v>1606</v>
      </c>
      <c r="AB1341">
        <v>999</v>
      </c>
      <c r="AC1341">
        <v>999</v>
      </c>
      <c r="AD1341">
        <v>999</v>
      </c>
      <c r="AE1341">
        <v>999</v>
      </c>
      <c r="AF1341">
        <v>999</v>
      </c>
      <c r="AG1341">
        <v>999</v>
      </c>
      <c r="AH1341" t="s">
        <v>2717</v>
      </c>
      <c r="AI1341" t="s">
        <v>1651</v>
      </c>
      <c r="AJ1341" t="s">
        <v>2697</v>
      </c>
      <c r="AK1341">
        <v>3.48</v>
      </c>
      <c r="AL1341" t="s">
        <v>1701</v>
      </c>
      <c r="AM1341" t="s">
        <v>2698</v>
      </c>
      <c r="AN1341" t="s">
        <v>2699</v>
      </c>
      <c r="AO1341" t="s">
        <v>2700</v>
      </c>
      <c r="AP1341">
        <v>999</v>
      </c>
      <c r="AQ1341">
        <v>999</v>
      </c>
      <c r="AR1341" t="s">
        <v>2701</v>
      </c>
      <c r="AT1341" t="s">
        <v>2702</v>
      </c>
    </row>
    <row r="1342" spans="2:46" ht="15">
      <c r="B1342" t="s">
        <v>41</v>
      </c>
      <c r="C1342">
        <v>15552</v>
      </c>
      <c r="D1342">
        <v>16487</v>
      </c>
      <c r="E1342" t="s">
        <v>1235</v>
      </c>
      <c r="F1342" s="15" t="s">
        <v>2721</v>
      </c>
      <c r="G1342" s="15"/>
      <c r="H1342" s="15"/>
      <c r="I1342" t="s">
        <v>2418</v>
      </c>
      <c r="J1342" t="s">
        <v>1602</v>
      </c>
      <c r="K1342">
        <v>999</v>
      </c>
      <c r="L1342">
        <v>2016</v>
      </c>
      <c r="M1342" s="15">
        <v>20</v>
      </c>
      <c r="N1342">
        <v>999</v>
      </c>
      <c r="O1342" t="s">
        <v>1807</v>
      </c>
      <c r="R1342" s="15">
        <v>4.7935311745268852</v>
      </c>
      <c r="S1342" t="s">
        <v>1625</v>
      </c>
      <c r="T1342" t="s">
        <v>2695</v>
      </c>
      <c r="U1342">
        <v>999</v>
      </c>
      <c r="V1342">
        <v>999</v>
      </c>
      <c r="W1342">
        <v>999</v>
      </c>
      <c r="X1342">
        <v>999</v>
      </c>
      <c r="Y1342">
        <v>1</v>
      </c>
      <c r="Z1342">
        <v>1392</v>
      </c>
      <c r="AA1342" t="s">
        <v>1606</v>
      </c>
      <c r="AB1342">
        <v>999</v>
      </c>
      <c r="AC1342">
        <v>999</v>
      </c>
      <c r="AD1342">
        <v>999</v>
      </c>
      <c r="AE1342">
        <v>999</v>
      </c>
      <c r="AF1342">
        <v>999</v>
      </c>
      <c r="AG1342">
        <v>999</v>
      </c>
      <c r="AH1342" t="s">
        <v>2717</v>
      </c>
      <c r="AI1342" t="s">
        <v>1651</v>
      </c>
      <c r="AJ1342" t="s">
        <v>2697</v>
      </c>
      <c r="AK1342">
        <v>3.48</v>
      </c>
      <c r="AL1342" t="s">
        <v>1701</v>
      </c>
      <c r="AM1342" t="s">
        <v>2698</v>
      </c>
      <c r="AN1342" t="s">
        <v>2699</v>
      </c>
      <c r="AO1342" t="s">
        <v>2700</v>
      </c>
      <c r="AP1342">
        <v>999</v>
      </c>
      <c r="AQ1342">
        <v>999</v>
      </c>
      <c r="AR1342" t="s">
        <v>2701</v>
      </c>
      <c r="AT1342" t="s">
        <v>2702</v>
      </c>
    </row>
    <row r="1343" spans="2:46" ht="15">
      <c r="B1343" t="s">
        <v>41</v>
      </c>
      <c r="C1343">
        <v>15552</v>
      </c>
      <c r="D1343">
        <v>16487</v>
      </c>
      <c r="E1343" t="s">
        <v>1235</v>
      </c>
      <c r="F1343" s="15" t="s">
        <v>2722</v>
      </c>
      <c r="G1343" s="15"/>
      <c r="H1343" s="15"/>
      <c r="I1343" t="s">
        <v>2418</v>
      </c>
      <c r="J1343" t="s">
        <v>1602</v>
      </c>
      <c r="K1343">
        <v>999</v>
      </c>
      <c r="L1343">
        <v>2016</v>
      </c>
      <c r="M1343" s="15">
        <v>26</v>
      </c>
      <c r="N1343">
        <v>999</v>
      </c>
      <c r="O1343" t="s">
        <v>1807</v>
      </c>
      <c r="R1343" s="15">
        <v>3.7253734600020154</v>
      </c>
      <c r="S1343" t="s">
        <v>1625</v>
      </c>
      <c r="T1343" t="s">
        <v>2695</v>
      </c>
      <c r="U1343">
        <v>999</v>
      </c>
      <c r="V1343">
        <v>999</v>
      </c>
      <c r="W1343">
        <v>999</v>
      </c>
      <c r="X1343">
        <v>999</v>
      </c>
      <c r="Y1343">
        <v>1</v>
      </c>
      <c r="Z1343">
        <v>1392</v>
      </c>
      <c r="AA1343" t="s">
        <v>1606</v>
      </c>
      <c r="AB1343">
        <v>999</v>
      </c>
      <c r="AC1343">
        <v>999</v>
      </c>
      <c r="AD1343">
        <v>999</v>
      </c>
      <c r="AE1343">
        <v>999</v>
      </c>
      <c r="AF1343">
        <v>999</v>
      </c>
      <c r="AG1343">
        <v>999</v>
      </c>
      <c r="AH1343" t="s">
        <v>2717</v>
      </c>
      <c r="AI1343" t="s">
        <v>1651</v>
      </c>
      <c r="AJ1343" t="s">
        <v>2697</v>
      </c>
      <c r="AK1343">
        <v>3.48</v>
      </c>
      <c r="AL1343" t="s">
        <v>1701</v>
      </c>
      <c r="AM1343" t="s">
        <v>2698</v>
      </c>
      <c r="AN1343" t="s">
        <v>2699</v>
      </c>
      <c r="AO1343" t="s">
        <v>2700</v>
      </c>
      <c r="AP1343">
        <v>999</v>
      </c>
      <c r="AQ1343">
        <v>999</v>
      </c>
      <c r="AR1343" t="s">
        <v>2701</v>
      </c>
      <c r="AT1343" t="s">
        <v>2702</v>
      </c>
    </row>
    <row r="1344" spans="2:46" ht="15">
      <c r="B1344" t="s">
        <v>41</v>
      </c>
      <c r="C1344">
        <v>15552</v>
      </c>
      <c r="D1344">
        <v>16487</v>
      </c>
      <c r="E1344" t="s">
        <v>1235</v>
      </c>
      <c r="F1344" s="15" t="s">
        <v>2723</v>
      </c>
      <c r="G1344" s="15"/>
      <c r="H1344" s="15"/>
      <c r="I1344" t="s">
        <v>2418</v>
      </c>
      <c r="J1344" t="s">
        <v>1602</v>
      </c>
      <c r="K1344">
        <v>999</v>
      </c>
      <c r="L1344">
        <v>2016</v>
      </c>
      <c r="M1344" s="15">
        <v>20</v>
      </c>
      <c r="N1344">
        <v>999</v>
      </c>
      <c r="O1344" t="s">
        <v>1807</v>
      </c>
      <c r="R1344" s="15">
        <v>4.8252381676983696</v>
      </c>
      <c r="S1344" t="s">
        <v>1625</v>
      </c>
      <c r="T1344" t="s">
        <v>2695</v>
      </c>
      <c r="U1344">
        <v>999</v>
      </c>
      <c r="V1344">
        <v>999</v>
      </c>
      <c r="W1344">
        <v>999</v>
      </c>
      <c r="X1344">
        <v>999</v>
      </c>
      <c r="Y1344">
        <v>1</v>
      </c>
      <c r="Z1344">
        <v>1392</v>
      </c>
      <c r="AA1344" t="s">
        <v>1606</v>
      </c>
      <c r="AB1344">
        <v>999</v>
      </c>
      <c r="AC1344">
        <v>999</v>
      </c>
      <c r="AD1344">
        <v>999</v>
      </c>
      <c r="AE1344">
        <v>999</v>
      </c>
      <c r="AF1344">
        <v>999</v>
      </c>
      <c r="AG1344">
        <v>999</v>
      </c>
      <c r="AH1344" t="s">
        <v>2717</v>
      </c>
      <c r="AI1344" t="s">
        <v>1651</v>
      </c>
      <c r="AJ1344" t="s">
        <v>2697</v>
      </c>
      <c r="AK1344">
        <v>3.48</v>
      </c>
      <c r="AL1344" t="s">
        <v>1701</v>
      </c>
      <c r="AM1344" t="s">
        <v>2698</v>
      </c>
      <c r="AN1344" t="s">
        <v>2699</v>
      </c>
      <c r="AO1344" t="s">
        <v>2700</v>
      </c>
      <c r="AP1344">
        <v>999</v>
      </c>
      <c r="AQ1344">
        <v>999</v>
      </c>
      <c r="AR1344" t="s">
        <v>2701</v>
      </c>
      <c r="AT1344" t="s">
        <v>2702</v>
      </c>
    </row>
    <row r="1345" spans="2:46" ht="15">
      <c r="B1345" t="s">
        <v>41</v>
      </c>
      <c r="C1345">
        <v>15552</v>
      </c>
      <c r="D1345">
        <v>16487</v>
      </c>
      <c r="E1345" t="s">
        <v>1235</v>
      </c>
      <c r="F1345" s="15" t="s">
        <v>2724</v>
      </c>
      <c r="G1345" s="15"/>
      <c r="H1345" s="15"/>
      <c r="I1345" t="s">
        <v>2418</v>
      </c>
      <c r="J1345" t="s">
        <v>1602</v>
      </c>
      <c r="K1345">
        <v>999</v>
      </c>
      <c r="L1345">
        <v>2016</v>
      </c>
      <c r="M1345" s="15">
        <v>20</v>
      </c>
      <c r="N1345">
        <v>999</v>
      </c>
      <c r="O1345" t="s">
        <v>1807</v>
      </c>
      <c r="R1345" s="15">
        <v>4.4582455101750407</v>
      </c>
      <c r="S1345" t="s">
        <v>1625</v>
      </c>
      <c r="T1345" t="s">
        <v>2695</v>
      </c>
      <c r="U1345">
        <v>999</v>
      </c>
      <c r="V1345">
        <v>999</v>
      </c>
      <c r="W1345">
        <v>999</v>
      </c>
      <c r="X1345">
        <v>999</v>
      </c>
      <c r="Y1345">
        <v>1</v>
      </c>
      <c r="Z1345">
        <v>1392</v>
      </c>
      <c r="AA1345" t="s">
        <v>1606</v>
      </c>
      <c r="AB1345">
        <v>999</v>
      </c>
      <c r="AC1345">
        <v>999</v>
      </c>
      <c r="AD1345">
        <v>999</v>
      </c>
      <c r="AE1345">
        <v>999</v>
      </c>
      <c r="AF1345">
        <v>999</v>
      </c>
      <c r="AG1345">
        <v>999</v>
      </c>
      <c r="AH1345" t="s">
        <v>2717</v>
      </c>
      <c r="AI1345" t="s">
        <v>1651</v>
      </c>
      <c r="AJ1345" t="s">
        <v>2697</v>
      </c>
      <c r="AK1345">
        <v>3.48</v>
      </c>
      <c r="AL1345" t="s">
        <v>1701</v>
      </c>
      <c r="AM1345" t="s">
        <v>2698</v>
      </c>
      <c r="AN1345" t="s">
        <v>2699</v>
      </c>
      <c r="AO1345" t="s">
        <v>2700</v>
      </c>
      <c r="AP1345">
        <v>999</v>
      </c>
      <c r="AQ1345">
        <v>999</v>
      </c>
      <c r="AR1345" t="s">
        <v>2701</v>
      </c>
      <c r="AT1345" t="s">
        <v>2702</v>
      </c>
    </row>
    <row r="1346" spans="2:46" ht="15">
      <c r="B1346" t="s">
        <v>41</v>
      </c>
      <c r="C1346">
        <v>15552</v>
      </c>
      <c r="D1346">
        <v>16487</v>
      </c>
      <c r="E1346" t="s">
        <v>1235</v>
      </c>
      <c r="F1346" s="15" t="s">
        <v>2725</v>
      </c>
      <c r="G1346" s="15"/>
      <c r="H1346" s="15"/>
      <c r="I1346" t="s">
        <v>2418</v>
      </c>
      <c r="J1346" t="s">
        <v>1602</v>
      </c>
      <c r="K1346">
        <v>999</v>
      </c>
      <c r="L1346">
        <v>2016</v>
      </c>
      <c r="M1346" s="15">
        <v>25</v>
      </c>
      <c r="N1346">
        <v>999</v>
      </c>
      <c r="O1346" t="s">
        <v>1807</v>
      </c>
      <c r="R1346" s="15">
        <v>4.9440337439125388</v>
      </c>
      <c r="S1346" t="s">
        <v>1625</v>
      </c>
      <c r="T1346" t="s">
        <v>2695</v>
      </c>
      <c r="U1346">
        <v>999</v>
      </c>
      <c r="V1346">
        <v>999</v>
      </c>
      <c r="W1346">
        <v>999</v>
      </c>
      <c r="X1346">
        <v>999</v>
      </c>
      <c r="Y1346">
        <v>1</v>
      </c>
      <c r="Z1346">
        <v>1392</v>
      </c>
      <c r="AA1346" t="s">
        <v>1606</v>
      </c>
      <c r="AB1346">
        <v>999</v>
      </c>
      <c r="AC1346">
        <v>999</v>
      </c>
      <c r="AD1346">
        <v>999</v>
      </c>
      <c r="AE1346">
        <v>999</v>
      </c>
      <c r="AF1346">
        <v>999</v>
      </c>
      <c r="AG1346">
        <v>999</v>
      </c>
      <c r="AH1346" t="s">
        <v>2717</v>
      </c>
      <c r="AI1346" t="s">
        <v>1651</v>
      </c>
      <c r="AJ1346" t="s">
        <v>2697</v>
      </c>
      <c r="AK1346">
        <v>3.48</v>
      </c>
      <c r="AL1346" t="s">
        <v>1701</v>
      </c>
      <c r="AM1346" t="s">
        <v>2698</v>
      </c>
      <c r="AN1346" t="s">
        <v>2699</v>
      </c>
      <c r="AO1346" t="s">
        <v>2700</v>
      </c>
      <c r="AP1346">
        <v>999</v>
      </c>
      <c r="AQ1346">
        <v>999</v>
      </c>
      <c r="AR1346" t="s">
        <v>2701</v>
      </c>
      <c r="AT1346" t="s">
        <v>2702</v>
      </c>
    </row>
    <row r="1347" spans="2:46" ht="15">
      <c r="B1347" t="s">
        <v>41</v>
      </c>
      <c r="C1347">
        <v>15552</v>
      </c>
      <c r="D1347">
        <v>16487</v>
      </c>
      <c r="E1347" t="s">
        <v>1235</v>
      </c>
      <c r="F1347" s="15" t="s">
        <v>2726</v>
      </c>
      <c r="G1347" s="15"/>
      <c r="H1347" s="15"/>
      <c r="I1347" t="s">
        <v>2418</v>
      </c>
      <c r="J1347" t="s">
        <v>1602</v>
      </c>
      <c r="K1347">
        <v>999</v>
      </c>
      <c r="L1347">
        <v>2016</v>
      </c>
      <c r="M1347" s="15">
        <v>19</v>
      </c>
      <c r="N1347">
        <v>999</v>
      </c>
      <c r="O1347" t="s">
        <v>1807</v>
      </c>
      <c r="R1347" s="15">
        <v>4.4683622202133435</v>
      </c>
      <c r="S1347" t="s">
        <v>1625</v>
      </c>
      <c r="T1347" t="s">
        <v>2695</v>
      </c>
      <c r="U1347">
        <v>999</v>
      </c>
      <c r="V1347">
        <v>999</v>
      </c>
      <c r="W1347">
        <v>999</v>
      </c>
      <c r="X1347">
        <v>999</v>
      </c>
      <c r="Y1347">
        <v>1</v>
      </c>
      <c r="Z1347">
        <v>1392</v>
      </c>
      <c r="AA1347" t="s">
        <v>1606</v>
      </c>
      <c r="AB1347">
        <v>999</v>
      </c>
      <c r="AC1347">
        <v>999</v>
      </c>
      <c r="AD1347">
        <v>999</v>
      </c>
      <c r="AE1347">
        <v>999</v>
      </c>
      <c r="AF1347">
        <v>999</v>
      </c>
      <c r="AG1347">
        <v>999</v>
      </c>
      <c r="AH1347" t="s">
        <v>2717</v>
      </c>
      <c r="AI1347" t="s">
        <v>1651</v>
      </c>
      <c r="AJ1347" t="s">
        <v>2697</v>
      </c>
      <c r="AK1347">
        <v>3.48</v>
      </c>
      <c r="AL1347" t="s">
        <v>1701</v>
      </c>
      <c r="AM1347" t="s">
        <v>2698</v>
      </c>
      <c r="AN1347" t="s">
        <v>2699</v>
      </c>
      <c r="AO1347" t="s">
        <v>2700</v>
      </c>
      <c r="AP1347">
        <v>999</v>
      </c>
      <c r="AQ1347">
        <v>999</v>
      </c>
      <c r="AR1347" t="s">
        <v>2701</v>
      </c>
      <c r="AT1347" t="s">
        <v>2702</v>
      </c>
    </row>
    <row r="1348" spans="2:46" ht="15">
      <c r="B1348" t="s">
        <v>41</v>
      </c>
      <c r="C1348">
        <v>15552</v>
      </c>
      <c r="D1348">
        <v>16487</v>
      </c>
      <c r="E1348" t="s">
        <v>1235</v>
      </c>
      <c r="F1348" s="15" t="s">
        <v>2727</v>
      </c>
      <c r="G1348" s="15"/>
      <c r="H1348" s="15"/>
      <c r="I1348" t="s">
        <v>2418</v>
      </c>
      <c r="J1348" t="s">
        <v>1602</v>
      </c>
      <c r="K1348">
        <v>999</v>
      </c>
      <c r="L1348">
        <v>2016</v>
      </c>
      <c r="M1348" s="15">
        <v>20</v>
      </c>
      <c r="N1348">
        <v>999</v>
      </c>
      <c r="O1348" t="s">
        <v>1807</v>
      </c>
      <c r="R1348" s="15">
        <v>5.873670604422605</v>
      </c>
      <c r="S1348" t="s">
        <v>1625</v>
      </c>
      <c r="T1348" t="s">
        <v>2695</v>
      </c>
      <c r="U1348">
        <v>999</v>
      </c>
      <c r="V1348">
        <v>999</v>
      </c>
      <c r="W1348">
        <v>999</v>
      </c>
      <c r="X1348">
        <v>999</v>
      </c>
      <c r="Y1348">
        <v>1</v>
      </c>
      <c r="Z1348">
        <v>1392</v>
      </c>
      <c r="AA1348" t="s">
        <v>1606</v>
      </c>
      <c r="AB1348">
        <v>999</v>
      </c>
      <c r="AC1348">
        <v>999</v>
      </c>
      <c r="AD1348">
        <v>999</v>
      </c>
      <c r="AE1348">
        <v>999</v>
      </c>
      <c r="AF1348">
        <v>999</v>
      </c>
      <c r="AG1348">
        <v>999</v>
      </c>
      <c r="AH1348" t="s">
        <v>2717</v>
      </c>
      <c r="AI1348" t="s">
        <v>1651</v>
      </c>
      <c r="AJ1348" t="s">
        <v>2697</v>
      </c>
      <c r="AK1348">
        <v>3.48</v>
      </c>
      <c r="AL1348" t="s">
        <v>1701</v>
      </c>
      <c r="AM1348" t="s">
        <v>2698</v>
      </c>
      <c r="AN1348" t="s">
        <v>2699</v>
      </c>
      <c r="AO1348" t="s">
        <v>2700</v>
      </c>
      <c r="AP1348">
        <v>999</v>
      </c>
      <c r="AQ1348">
        <v>999</v>
      </c>
      <c r="AR1348" t="s">
        <v>2701</v>
      </c>
      <c r="AT1348" t="s">
        <v>2702</v>
      </c>
    </row>
    <row r="1349" spans="2:46" ht="15">
      <c r="B1349" t="s">
        <v>41</v>
      </c>
      <c r="C1349">
        <v>15552</v>
      </c>
      <c r="D1349">
        <v>16487</v>
      </c>
      <c r="E1349" t="s">
        <v>1235</v>
      </c>
      <c r="F1349" s="15" t="s">
        <v>2728</v>
      </c>
      <c r="G1349" s="15"/>
      <c r="H1349" s="15"/>
      <c r="I1349" t="s">
        <v>2418</v>
      </c>
      <c r="J1349" t="s">
        <v>1602</v>
      </c>
      <c r="K1349">
        <v>999</v>
      </c>
      <c r="L1349">
        <v>2016</v>
      </c>
      <c r="M1349" s="15">
        <v>20</v>
      </c>
      <c r="N1349">
        <v>999</v>
      </c>
      <c r="O1349" t="s">
        <v>1807</v>
      </c>
      <c r="R1349" s="15">
        <v>4.1894657023511153</v>
      </c>
      <c r="S1349" t="s">
        <v>1625</v>
      </c>
      <c r="T1349" t="s">
        <v>2695</v>
      </c>
      <c r="U1349">
        <v>999</v>
      </c>
      <c r="V1349">
        <v>999</v>
      </c>
      <c r="W1349">
        <v>999</v>
      </c>
      <c r="X1349">
        <v>999</v>
      </c>
      <c r="Y1349">
        <v>1</v>
      </c>
      <c r="Z1349">
        <v>1392</v>
      </c>
      <c r="AA1349" t="s">
        <v>1606</v>
      </c>
      <c r="AB1349">
        <v>999</v>
      </c>
      <c r="AC1349">
        <v>999</v>
      </c>
      <c r="AD1349">
        <v>999</v>
      </c>
      <c r="AE1349">
        <v>999</v>
      </c>
      <c r="AF1349">
        <v>999</v>
      </c>
      <c r="AG1349">
        <v>999</v>
      </c>
      <c r="AH1349" t="s">
        <v>2717</v>
      </c>
      <c r="AI1349" t="s">
        <v>1651</v>
      </c>
      <c r="AJ1349" t="s">
        <v>2697</v>
      </c>
      <c r="AK1349">
        <v>3.48</v>
      </c>
      <c r="AL1349" t="s">
        <v>1701</v>
      </c>
      <c r="AM1349" t="s">
        <v>2698</v>
      </c>
      <c r="AN1349" t="s">
        <v>2699</v>
      </c>
      <c r="AO1349" t="s">
        <v>2700</v>
      </c>
      <c r="AP1349">
        <v>999</v>
      </c>
      <c r="AQ1349">
        <v>999</v>
      </c>
      <c r="AR1349" t="s">
        <v>2701</v>
      </c>
      <c r="AT1349" t="s">
        <v>2702</v>
      </c>
    </row>
    <row r="1350" spans="2:46" ht="15">
      <c r="B1350" t="s">
        <v>41</v>
      </c>
      <c r="C1350">
        <v>15552</v>
      </c>
      <c r="D1350">
        <v>16487</v>
      </c>
      <c r="E1350" t="s">
        <v>1235</v>
      </c>
      <c r="F1350" s="15" t="s">
        <v>2729</v>
      </c>
      <c r="G1350" s="15"/>
      <c r="H1350" s="15"/>
      <c r="I1350" t="s">
        <v>2418</v>
      </c>
      <c r="J1350" t="s">
        <v>1602</v>
      </c>
      <c r="K1350">
        <v>999</v>
      </c>
      <c r="L1350">
        <v>2016</v>
      </c>
      <c r="M1350" s="15">
        <v>25</v>
      </c>
      <c r="N1350">
        <v>999</v>
      </c>
      <c r="O1350" t="s">
        <v>1807</v>
      </c>
      <c r="R1350" s="15">
        <v>3.3554955664155801</v>
      </c>
      <c r="S1350" t="s">
        <v>1625</v>
      </c>
      <c r="T1350" t="s">
        <v>2695</v>
      </c>
      <c r="U1350">
        <v>999</v>
      </c>
      <c r="V1350">
        <v>999</v>
      </c>
      <c r="W1350">
        <v>999</v>
      </c>
      <c r="X1350">
        <v>999</v>
      </c>
      <c r="Y1350">
        <v>1</v>
      </c>
      <c r="Z1350">
        <v>1392</v>
      </c>
      <c r="AA1350" t="s">
        <v>1606</v>
      </c>
      <c r="AB1350">
        <v>999</v>
      </c>
      <c r="AC1350">
        <v>999</v>
      </c>
      <c r="AD1350">
        <v>999</v>
      </c>
      <c r="AE1350">
        <v>999</v>
      </c>
      <c r="AF1350">
        <v>999</v>
      </c>
      <c r="AG1350">
        <v>999</v>
      </c>
      <c r="AH1350" t="s">
        <v>2717</v>
      </c>
      <c r="AI1350" t="s">
        <v>1651</v>
      </c>
      <c r="AJ1350" t="s">
        <v>2697</v>
      </c>
      <c r="AK1350">
        <v>3.48</v>
      </c>
      <c r="AL1350" t="s">
        <v>1701</v>
      </c>
      <c r="AM1350" t="s">
        <v>2698</v>
      </c>
      <c r="AN1350" t="s">
        <v>2699</v>
      </c>
      <c r="AO1350" t="s">
        <v>2700</v>
      </c>
      <c r="AP1350">
        <v>999</v>
      </c>
      <c r="AQ1350">
        <v>999</v>
      </c>
      <c r="AR1350" t="s">
        <v>2701</v>
      </c>
      <c r="AT1350" t="s">
        <v>2702</v>
      </c>
    </row>
    <row r="1351" spans="2:46" ht="15">
      <c r="B1351" t="s">
        <v>41</v>
      </c>
      <c r="C1351">
        <v>15552</v>
      </c>
      <c r="D1351">
        <v>16487</v>
      </c>
      <c r="E1351" t="s">
        <v>1235</v>
      </c>
      <c r="F1351" s="15" t="s">
        <v>2730</v>
      </c>
      <c r="G1351" s="15"/>
      <c r="H1351" s="15"/>
      <c r="I1351" t="s">
        <v>2418</v>
      </c>
      <c r="J1351" t="s">
        <v>1602</v>
      </c>
      <c r="K1351">
        <v>999</v>
      </c>
      <c r="L1351">
        <v>2016</v>
      </c>
      <c r="M1351" s="15">
        <v>20</v>
      </c>
      <c r="N1351">
        <v>999</v>
      </c>
      <c r="O1351" t="s">
        <v>1807</v>
      </c>
      <c r="R1351" s="15">
        <v>3.3938294717582091</v>
      </c>
      <c r="S1351" t="s">
        <v>1625</v>
      </c>
      <c r="T1351" t="s">
        <v>2695</v>
      </c>
      <c r="U1351">
        <v>999</v>
      </c>
      <c r="V1351">
        <v>999</v>
      </c>
      <c r="W1351">
        <v>999</v>
      </c>
      <c r="X1351">
        <v>999</v>
      </c>
      <c r="Y1351">
        <v>1</v>
      </c>
      <c r="Z1351">
        <v>1392</v>
      </c>
      <c r="AA1351" t="s">
        <v>1606</v>
      </c>
      <c r="AB1351">
        <v>999</v>
      </c>
      <c r="AC1351">
        <v>999</v>
      </c>
      <c r="AD1351">
        <v>999</v>
      </c>
      <c r="AE1351">
        <v>999</v>
      </c>
      <c r="AF1351">
        <v>999</v>
      </c>
      <c r="AG1351">
        <v>999</v>
      </c>
      <c r="AH1351" t="s">
        <v>2717</v>
      </c>
      <c r="AI1351" t="s">
        <v>1651</v>
      </c>
      <c r="AJ1351" t="s">
        <v>2697</v>
      </c>
      <c r="AK1351">
        <v>3.48</v>
      </c>
      <c r="AL1351" t="s">
        <v>1701</v>
      </c>
      <c r="AM1351" t="s">
        <v>2698</v>
      </c>
      <c r="AN1351" t="s">
        <v>2699</v>
      </c>
      <c r="AO1351" t="s">
        <v>2700</v>
      </c>
      <c r="AP1351">
        <v>999</v>
      </c>
      <c r="AQ1351">
        <v>999</v>
      </c>
      <c r="AR1351" t="s">
        <v>2701</v>
      </c>
      <c r="AT1351" t="s">
        <v>2702</v>
      </c>
    </row>
    <row r="1352" spans="2:46" ht="15">
      <c r="B1352" t="s">
        <v>41</v>
      </c>
      <c r="C1352">
        <v>15552</v>
      </c>
      <c r="D1352">
        <v>16487</v>
      </c>
      <c r="E1352" t="s">
        <v>1235</v>
      </c>
      <c r="F1352" s="15" t="s">
        <v>2731</v>
      </c>
      <c r="G1352" s="15"/>
      <c r="H1352" s="15"/>
      <c r="I1352" t="s">
        <v>2418</v>
      </c>
      <c r="J1352" t="s">
        <v>1602</v>
      </c>
      <c r="K1352">
        <v>999</v>
      </c>
      <c r="L1352">
        <v>2016</v>
      </c>
      <c r="M1352" s="15">
        <v>40</v>
      </c>
      <c r="N1352">
        <v>999</v>
      </c>
      <c r="O1352" t="s">
        <v>1807</v>
      </c>
      <c r="R1352" s="15">
        <v>5.2827601760145297</v>
      </c>
      <c r="S1352" t="s">
        <v>1625</v>
      </c>
      <c r="T1352" t="s">
        <v>2695</v>
      </c>
      <c r="U1352">
        <v>999</v>
      </c>
      <c r="V1352">
        <v>999</v>
      </c>
      <c r="W1352">
        <v>999</v>
      </c>
      <c r="X1352">
        <v>999</v>
      </c>
      <c r="Y1352">
        <v>1</v>
      </c>
      <c r="Z1352">
        <v>1392</v>
      </c>
      <c r="AA1352" t="s">
        <v>1606</v>
      </c>
      <c r="AB1352">
        <v>999</v>
      </c>
      <c r="AC1352">
        <v>999</v>
      </c>
      <c r="AD1352">
        <v>999</v>
      </c>
      <c r="AE1352">
        <v>999</v>
      </c>
      <c r="AF1352">
        <v>999</v>
      </c>
      <c r="AG1352">
        <v>999</v>
      </c>
      <c r="AH1352" t="s">
        <v>2732</v>
      </c>
      <c r="AI1352" t="s">
        <v>1651</v>
      </c>
      <c r="AJ1352" t="s">
        <v>2697</v>
      </c>
      <c r="AK1352">
        <v>3.48</v>
      </c>
      <c r="AL1352" t="s">
        <v>1701</v>
      </c>
      <c r="AM1352" t="s">
        <v>2698</v>
      </c>
      <c r="AN1352" t="s">
        <v>2699</v>
      </c>
      <c r="AO1352" t="s">
        <v>2700</v>
      </c>
      <c r="AP1352">
        <v>999</v>
      </c>
      <c r="AQ1352">
        <v>999</v>
      </c>
      <c r="AR1352" t="s">
        <v>2701</v>
      </c>
      <c r="AT1352" t="s">
        <v>2702</v>
      </c>
    </row>
    <row r="1353" spans="2:46" ht="15">
      <c r="B1353" t="s">
        <v>41</v>
      </c>
      <c r="C1353">
        <v>15552</v>
      </c>
      <c r="D1353">
        <v>16487</v>
      </c>
      <c r="E1353" t="s">
        <v>1235</v>
      </c>
      <c r="F1353" s="15" t="s">
        <v>2733</v>
      </c>
      <c r="G1353" s="15"/>
      <c r="H1353" s="15"/>
      <c r="I1353" t="s">
        <v>2418</v>
      </c>
      <c r="J1353" t="s">
        <v>1602</v>
      </c>
      <c r="K1353">
        <v>999</v>
      </c>
      <c r="L1353">
        <v>2016</v>
      </c>
      <c r="M1353" s="15">
        <v>32</v>
      </c>
      <c r="N1353">
        <v>999</v>
      </c>
      <c r="O1353" t="s">
        <v>1807</v>
      </c>
      <c r="R1353" s="15">
        <v>5.8224630277565561</v>
      </c>
      <c r="S1353" t="s">
        <v>1625</v>
      </c>
      <c r="T1353" t="s">
        <v>2695</v>
      </c>
      <c r="U1353">
        <v>999</v>
      </c>
      <c r="V1353">
        <v>999</v>
      </c>
      <c r="W1353">
        <v>999</v>
      </c>
      <c r="X1353">
        <v>999</v>
      </c>
      <c r="Y1353">
        <v>1</v>
      </c>
      <c r="Z1353">
        <v>1392</v>
      </c>
      <c r="AA1353" t="s">
        <v>1606</v>
      </c>
      <c r="AB1353">
        <v>999</v>
      </c>
      <c r="AC1353">
        <v>999</v>
      </c>
      <c r="AD1353">
        <v>999</v>
      </c>
      <c r="AE1353">
        <v>999</v>
      </c>
      <c r="AF1353">
        <v>999</v>
      </c>
      <c r="AG1353">
        <v>999</v>
      </c>
      <c r="AH1353" t="s">
        <v>2732</v>
      </c>
      <c r="AI1353" t="s">
        <v>1651</v>
      </c>
      <c r="AJ1353" t="s">
        <v>2697</v>
      </c>
      <c r="AK1353">
        <v>3.48</v>
      </c>
      <c r="AL1353" t="s">
        <v>1701</v>
      </c>
      <c r="AM1353" t="s">
        <v>2698</v>
      </c>
      <c r="AN1353" t="s">
        <v>2699</v>
      </c>
      <c r="AO1353" t="s">
        <v>2700</v>
      </c>
      <c r="AP1353">
        <v>999</v>
      </c>
      <c r="AQ1353">
        <v>999</v>
      </c>
      <c r="AR1353" t="s">
        <v>2701</v>
      </c>
      <c r="AT1353" t="s">
        <v>2702</v>
      </c>
    </row>
    <row r="1354" spans="2:46" ht="15">
      <c r="B1354" t="s">
        <v>41</v>
      </c>
      <c r="C1354">
        <v>15552</v>
      </c>
      <c r="D1354">
        <v>16487</v>
      </c>
      <c r="E1354" t="s">
        <v>1235</v>
      </c>
      <c r="F1354" s="15" t="s">
        <v>2734</v>
      </c>
      <c r="G1354" s="15"/>
      <c r="H1354" s="15"/>
      <c r="I1354" t="s">
        <v>2418</v>
      </c>
      <c r="J1354" t="s">
        <v>1602</v>
      </c>
      <c r="K1354">
        <v>999</v>
      </c>
      <c r="L1354">
        <v>2016</v>
      </c>
      <c r="M1354" s="15">
        <v>32</v>
      </c>
      <c r="N1354">
        <v>999</v>
      </c>
      <c r="O1354" t="s">
        <v>1807</v>
      </c>
      <c r="R1354" s="15">
        <v>4.0729019593417242</v>
      </c>
      <c r="S1354" t="s">
        <v>1625</v>
      </c>
      <c r="T1354" t="s">
        <v>2695</v>
      </c>
      <c r="U1354">
        <v>999</v>
      </c>
      <c r="V1354">
        <v>999</v>
      </c>
      <c r="W1354">
        <v>999</v>
      </c>
      <c r="X1354">
        <v>999</v>
      </c>
      <c r="Y1354">
        <v>1</v>
      </c>
      <c r="Z1354">
        <v>1392</v>
      </c>
      <c r="AA1354" t="s">
        <v>1606</v>
      </c>
      <c r="AB1354">
        <v>999</v>
      </c>
      <c r="AC1354">
        <v>999</v>
      </c>
      <c r="AD1354">
        <v>999</v>
      </c>
      <c r="AE1354">
        <v>999</v>
      </c>
      <c r="AF1354">
        <v>999</v>
      </c>
      <c r="AG1354">
        <v>999</v>
      </c>
      <c r="AH1354" t="s">
        <v>2732</v>
      </c>
      <c r="AI1354" t="s">
        <v>1651</v>
      </c>
      <c r="AJ1354" t="s">
        <v>2697</v>
      </c>
      <c r="AK1354">
        <v>3.48</v>
      </c>
      <c r="AL1354" t="s">
        <v>1701</v>
      </c>
      <c r="AM1354" t="s">
        <v>2698</v>
      </c>
      <c r="AN1354" t="s">
        <v>2699</v>
      </c>
      <c r="AO1354" t="s">
        <v>2700</v>
      </c>
      <c r="AP1354">
        <v>999</v>
      </c>
      <c r="AQ1354">
        <v>999</v>
      </c>
      <c r="AR1354" t="s">
        <v>2701</v>
      </c>
      <c r="AT1354" t="s">
        <v>2702</v>
      </c>
    </row>
    <row r="1355" spans="2:46" ht="15">
      <c r="B1355" t="s">
        <v>41</v>
      </c>
      <c r="C1355">
        <v>15552</v>
      </c>
      <c r="D1355">
        <v>16487</v>
      </c>
      <c r="E1355" t="s">
        <v>1235</v>
      </c>
      <c r="F1355" s="15" t="s">
        <v>2735</v>
      </c>
      <c r="G1355" s="15"/>
      <c r="H1355" s="15"/>
      <c r="I1355" t="s">
        <v>2418</v>
      </c>
      <c r="J1355" t="s">
        <v>1602</v>
      </c>
      <c r="K1355">
        <v>999</v>
      </c>
      <c r="L1355">
        <v>2016</v>
      </c>
      <c r="M1355" s="15">
        <v>35</v>
      </c>
      <c r="N1355">
        <v>999</v>
      </c>
      <c r="O1355" t="s">
        <v>1807</v>
      </c>
      <c r="R1355" s="15">
        <v>3.2788158087303025</v>
      </c>
      <c r="S1355" t="s">
        <v>1625</v>
      </c>
      <c r="T1355" t="s">
        <v>2695</v>
      </c>
      <c r="U1355">
        <v>999</v>
      </c>
      <c r="V1355">
        <v>999</v>
      </c>
      <c r="W1355">
        <v>999</v>
      </c>
      <c r="X1355">
        <v>999</v>
      </c>
      <c r="Y1355">
        <v>1</v>
      </c>
      <c r="Z1355">
        <v>1392</v>
      </c>
      <c r="AA1355" t="s">
        <v>1606</v>
      </c>
      <c r="AB1355">
        <v>999</v>
      </c>
      <c r="AC1355">
        <v>999</v>
      </c>
      <c r="AD1355">
        <v>999</v>
      </c>
      <c r="AE1355">
        <v>999</v>
      </c>
      <c r="AF1355">
        <v>999</v>
      </c>
      <c r="AG1355">
        <v>999</v>
      </c>
      <c r="AH1355" t="s">
        <v>2732</v>
      </c>
      <c r="AI1355" t="s">
        <v>1651</v>
      </c>
      <c r="AJ1355" t="s">
        <v>2697</v>
      </c>
      <c r="AK1355">
        <v>3.48</v>
      </c>
      <c r="AL1355" t="s">
        <v>1701</v>
      </c>
      <c r="AM1355" t="s">
        <v>2698</v>
      </c>
      <c r="AN1355" t="s">
        <v>2699</v>
      </c>
      <c r="AO1355" t="s">
        <v>2700</v>
      </c>
      <c r="AP1355">
        <v>999</v>
      </c>
      <c r="AQ1355">
        <v>999</v>
      </c>
      <c r="AR1355" t="s">
        <v>2701</v>
      </c>
      <c r="AT1355" t="s">
        <v>2702</v>
      </c>
    </row>
    <row r="1356" spans="2:46" ht="15">
      <c r="B1356" t="s">
        <v>41</v>
      </c>
      <c r="C1356">
        <v>15552</v>
      </c>
      <c r="D1356">
        <v>16487</v>
      </c>
      <c r="E1356" t="s">
        <v>1235</v>
      </c>
      <c r="F1356" s="15" t="s">
        <v>2736</v>
      </c>
      <c r="G1356" s="15"/>
      <c r="H1356" s="15"/>
      <c r="I1356" t="s">
        <v>2418</v>
      </c>
      <c r="J1356" t="s">
        <v>1602</v>
      </c>
      <c r="K1356">
        <v>999</v>
      </c>
      <c r="L1356">
        <v>2016</v>
      </c>
      <c r="M1356" s="15">
        <v>40</v>
      </c>
      <c r="N1356">
        <v>999</v>
      </c>
      <c r="O1356" t="s">
        <v>1807</v>
      </c>
      <c r="R1356" s="15">
        <v>4.6415833646652604</v>
      </c>
      <c r="S1356" t="s">
        <v>1625</v>
      </c>
      <c r="T1356" t="s">
        <v>2695</v>
      </c>
      <c r="U1356">
        <v>999</v>
      </c>
      <c r="V1356">
        <v>999</v>
      </c>
      <c r="W1356">
        <v>999</v>
      </c>
      <c r="X1356">
        <v>999</v>
      </c>
      <c r="Y1356">
        <v>1</v>
      </c>
      <c r="Z1356">
        <v>1392</v>
      </c>
      <c r="AA1356" t="s">
        <v>1606</v>
      </c>
      <c r="AB1356">
        <v>999</v>
      </c>
      <c r="AC1356">
        <v>999</v>
      </c>
      <c r="AD1356">
        <v>999</v>
      </c>
      <c r="AE1356">
        <v>999</v>
      </c>
      <c r="AF1356">
        <v>999</v>
      </c>
      <c r="AG1356">
        <v>999</v>
      </c>
      <c r="AH1356" t="s">
        <v>2732</v>
      </c>
      <c r="AI1356" t="s">
        <v>1651</v>
      </c>
      <c r="AJ1356" t="s">
        <v>2697</v>
      </c>
      <c r="AK1356">
        <v>3.48</v>
      </c>
      <c r="AL1356" t="s">
        <v>1701</v>
      </c>
      <c r="AM1356" t="s">
        <v>2698</v>
      </c>
      <c r="AN1356" t="s">
        <v>2699</v>
      </c>
      <c r="AO1356" t="s">
        <v>2700</v>
      </c>
      <c r="AP1356">
        <v>999</v>
      </c>
      <c r="AQ1356">
        <v>999</v>
      </c>
      <c r="AR1356" t="s">
        <v>2701</v>
      </c>
      <c r="AT1356" t="s">
        <v>2702</v>
      </c>
    </row>
    <row r="1357" spans="2:46" ht="15">
      <c r="B1357" t="s">
        <v>41</v>
      </c>
      <c r="C1357">
        <v>15552</v>
      </c>
      <c r="D1357">
        <v>16487</v>
      </c>
      <c r="E1357" t="s">
        <v>1235</v>
      </c>
      <c r="F1357" s="15" t="s">
        <v>2737</v>
      </c>
      <c r="G1357" s="15"/>
      <c r="H1357" s="15"/>
      <c r="I1357" t="s">
        <v>2418</v>
      </c>
      <c r="J1357" t="s">
        <v>1602</v>
      </c>
      <c r="K1357">
        <v>999</v>
      </c>
      <c r="L1357">
        <v>2016</v>
      </c>
      <c r="M1357" s="15">
        <v>35</v>
      </c>
      <c r="N1357">
        <v>999</v>
      </c>
      <c r="O1357" t="s">
        <v>1807</v>
      </c>
      <c r="R1357" s="15">
        <v>4.4466526776354769</v>
      </c>
      <c r="S1357" t="s">
        <v>1625</v>
      </c>
      <c r="T1357" t="s">
        <v>2695</v>
      </c>
      <c r="U1357">
        <v>999</v>
      </c>
      <c r="V1357">
        <v>999</v>
      </c>
      <c r="W1357">
        <v>999</v>
      </c>
      <c r="X1357">
        <v>999</v>
      </c>
      <c r="Y1357">
        <v>1</v>
      </c>
      <c r="Z1357">
        <v>1392</v>
      </c>
      <c r="AA1357" t="s">
        <v>1606</v>
      </c>
      <c r="AB1357">
        <v>999</v>
      </c>
      <c r="AC1357">
        <v>999</v>
      </c>
      <c r="AD1357">
        <v>999</v>
      </c>
      <c r="AE1357">
        <v>999</v>
      </c>
      <c r="AF1357">
        <v>999</v>
      </c>
      <c r="AG1357">
        <v>999</v>
      </c>
      <c r="AH1357" t="s">
        <v>2732</v>
      </c>
      <c r="AI1357" t="s">
        <v>1651</v>
      </c>
      <c r="AJ1357" t="s">
        <v>2697</v>
      </c>
      <c r="AK1357">
        <v>3.48</v>
      </c>
      <c r="AL1357" t="s">
        <v>1701</v>
      </c>
      <c r="AM1357" t="s">
        <v>2698</v>
      </c>
      <c r="AN1357" t="s">
        <v>2699</v>
      </c>
      <c r="AO1357" t="s">
        <v>2700</v>
      </c>
      <c r="AP1357">
        <v>999</v>
      </c>
      <c r="AQ1357">
        <v>999</v>
      </c>
      <c r="AR1357" t="s">
        <v>2701</v>
      </c>
      <c r="AT1357" t="s">
        <v>2702</v>
      </c>
    </row>
    <row r="1358" spans="2:46" ht="15">
      <c r="B1358" t="s">
        <v>41</v>
      </c>
      <c r="C1358">
        <v>15552</v>
      </c>
      <c r="D1358">
        <v>16487</v>
      </c>
      <c r="E1358" t="s">
        <v>1235</v>
      </c>
      <c r="F1358" s="15" t="s">
        <v>2738</v>
      </c>
      <c r="G1358" s="15"/>
      <c r="H1358" s="15"/>
      <c r="I1358" t="s">
        <v>2418</v>
      </c>
      <c r="J1358" t="s">
        <v>1602</v>
      </c>
      <c r="K1358">
        <v>999</v>
      </c>
      <c r="L1358">
        <v>2016</v>
      </c>
      <c r="M1358" s="15">
        <v>35</v>
      </c>
      <c r="N1358">
        <v>999</v>
      </c>
      <c r="O1358" t="s">
        <v>1807</v>
      </c>
      <c r="R1358" s="15">
        <v>4.1930884261643744</v>
      </c>
      <c r="S1358" t="s">
        <v>1625</v>
      </c>
      <c r="T1358" t="s">
        <v>2695</v>
      </c>
      <c r="U1358">
        <v>999</v>
      </c>
      <c r="V1358">
        <v>999</v>
      </c>
      <c r="W1358">
        <v>999</v>
      </c>
      <c r="X1358">
        <v>999</v>
      </c>
      <c r="Y1358">
        <v>1</v>
      </c>
      <c r="Z1358">
        <v>1392</v>
      </c>
      <c r="AA1358" t="s">
        <v>1606</v>
      </c>
      <c r="AB1358">
        <v>999</v>
      </c>
      <c r="AC1358">
        <v>999</v>
      </c>
      <c r="AD1358">
        <v>999</v>
      </c>
      <c r="AE1358">
        <v>999</v>
      </c>
      <c r="AF1358">
        <v>999</v>
      </c>
      <c r="AG1358">
        <v>999</v>
      </c>
      <c r="AH1358" t="s">
        <v>2732</v>
      </c>
      <c r="AI1358" t="s">
        <v>1651</v>
      </c>
      <c r="AJ1358" t="s">
        <v>2697</v>
      </c>
      <c r="AK1358">
        <v>3.48</v>
      </c>
      <c r="AL1358" t="s">
        <v>1701</v>
      </c>
      <c r="AM1358" t="s">
        <v>2698</v>
      </c>
      <c r="AN1358" t="s">
        <v>2699</v>
      </c>
      <c r="AO1358" t="s">
        <v>2700</v>
      </c>
      <c r="AP1358">
        <v>999</v>
      </c>
      <c r="AQ1358">
        <v>999</v>
      </c>
      <c r="AR1358" t="s">
        <v>2701</v>
      </c>
      <c r="AT1358" t="s">
        <v>2702</v>
      </c>
    </row>
    <row r="1359" spans="2:46" ht="15">
      <c r="B1359" t="s">
        <v>41</v>
      </c>
      <c r="C1359">
        <v>15552</v>
      </c>
      <c r="D1359">
        <v>16487</v>
      </c>
      <c r="E1359" t="s">
        <v>1235</v>
      </c>
      <c r="F1359" s="15" t="s">
        <v>2739</v>
      </c>
      <c r="G1359" s="15"/>
      <c r="H1359" s="15"/>
      <c r="I1359" t="s">
        <v>2418</v>
      </c>
      <c r="J1359" t="s">
        <v>1602</v>
      </c>
      <c r="K1359">
        <v>999</v>
      </c>
      <c r="L1359">
        <v>2016</v>
      </c>
      <c r="M1359" s="15">
        <v>42</v>
      </c>
      <c r="N1359">
        <v>999</v>
      </c>
      <c r="O1359" t="s">
        <v>1807</v>
      </c>
      <c r="R1359" s="15">
        <v>5.8594914781769951</v>
      </c>
      <c r="S1359" t="s">
        <v>1625</v>
      </c>
      <c r="T1359" t="s">
        <v>2695</v>
      </c>
      <c r="U1359">
        <v>999</v>
      </c>
      <c r="V1359">
        <v>999</v>
      </c>
      <c r="W1359">
        <v>999</v>
      </c>
      <c r="X1359">
        <v>999</v>
      </c>
      <c r="Y1359">
        <v>1</v>
      </c>
      <c r="Z1359">
        <v>1392</v>
      </c>
      <c r="AA1359" t="s">
        <v>1606</v>
      </c>
      <c r="AB1359">
        <v>999</v>
      </c>
      <c r="AC1359">
        <v>999</v>
      </c>
      <c r="AD1359">
        <v>999</v>
      </c>
      <c r="AE1359">
        <v>999</v>
      </c>
      <c r="AF1359">
        <v>999</v>
      </c>
      <c r="AG1359">
        <v>999</v>
      </c>
      <c r="AH1359" t="s">
        <v>2732</v>
      </c>
      <c r="AI1359" t="s">
        <v>1651</v>
      </c>
      <c r="AJ1359" t="s">
        <v>2697</v>
      </c>
      <c r="AK1359">
        <v>3.48</v>
      </c>
      <c r="AL1359" t="s">
        <v>1701</v>
      </c>
      <c r="AM1359" t="s">
        <v>2698</v>
      </c>
      <c r="AN1359" t="s">
        <v>2699</v>
      </c>
      <c r="AO1359" t="s">
        <v>2700</v>
      </c>
      <c r="AP1359">
        <v>999</v>
      </c>
      <c r="AQ1359">
        <v>999</v>
      </c>
      <c r="AR1359" t="s">
        <v>2701</v>
      </c>
      <c r="AT1359" t="s">
        <v>2702</v>
      </c>
    </row>
    <row r="1360" spans="2:46" ht="15">
      <c r="B1360" t="s">
        <v>41</v>
      </c>
      <c r="C1360">
        <v>15552</v>
      </c>
      <c r="D1360">
        <v>16487</v>
      </c>
      <c r="E1360" t="s">
        <v>1235</v>
      </c>
      <c r="F1360" s="15" t="s">
        <v>2740</v>
      </c>
      <c r="G1360" s="15"/>
      <c r="H1360" s="15"/>
      <c r="I1360" t="s">
        <v>2418</v>
      </c>
      <c r="J1360" t="s">
        <v>1602</v>
      </c>
      <c r="K1360">
        <v>999</v>
      </c>
      <c r="L1360">
        <v>2016</v>
      </c>
      <c r="M1360" s="15">
        <v>35</v>
      </c>
      <c r="N1360">
        <v>999</v>
      </c>
      <c r="O1360" t="s">
        <v>1807</v>
      </c>
      <c r="R1360" s="15">
        <v>4.8425473640561689</v>
      </c>
      <c r="S1360" t="s">
        <v>1625</v>
      </c>
      <c r="T1360" t="s">
        <v>2695</v>
      </c>
      <c r="U1360">
        <v>999</v>
      </c>
      <c r="V1360">
        <v>999</v>
      </c>
      <c r="W1360">
        <v>999</v>
      </c>
      <c r="X1360">
        <v>999</v>
      </c>
      <c r="Y1360">
        <v>1</v>
      </c>
      <c r="Z1360">
        <v>1392</v>
      </c>
      <c r="AA1360" t="s">
        <v>1606</v>
      </c>
      <c r="AB1360">
        <v>999</v>
      </c>
      <c r="AC1360">
        <v>999</v>
      </c>
      <c r="AD1360">
        <v>999</v>
      </c>
      <c r="AE1360">
        <v>999</v>
      </c>
      <c r="AF1360">
        <v>999</v>
      </c>
      <c r="AG1360">
        <v>999</v>
      </c>
      <c r="AH1360" t="s">
        <v>2732</v>
      </c>
      <c r="AI1360" t="s">
        <v>1651</v>
      </c>
      <c r="AJ1360" t="s">
        <v>2697</v>
      </c>
      <c r="AK1360">
        <v>3.48</v>
      </c>
      <c r="AL1360" t="s">
        <v>1701</v>
      </c>
      <c r="AM1360" t="s">
        <v>2698</v>
      </c>
      <c r="AN1360" t="s">
        <v>2699</v>
      </c>
      <c r="AO1360" t="s">
        <v>2700</v>
      </c>
      <c r="AP1360">
        <v>999</v>
      </c>
      <c r="AQ1360">
        <v>999</v>
      </c>
      <c r="AR1360" t="s">
        <v>2701</v>
      </c>
      <c r="AT1360" t="s">
        <v>2702</v>
      </c>
    </row>
    <row r="1361" spans="2:46" ht="15">
      <c r="B1361" t="s">
        <v>41</v>
      </c>
      <c r="C1361">
        <v>15552</v>
      </c>
      <c r="D1361">
        <v>16487</v>
      </c>
      <c r="E1361" t="s">
        <v>1235</v>
      </c>
      <c r="F1361" s="15" t="s">
        <v>2741</v>
      </c>
      <c r="G1361" s="15"/>
      <c r="H1361" s="15"/>
      <c r="I1361" t="s">
        <v>2418</v>
      </c>
      <c r="J1361" t="s">
        <v>1602</v>
      </c>
      <c r="K1361">
        <v>999</v>
      </c>
      <c r="L1361">
        <v>2016</v>
      </c>
      <c r="M1361" s="15">
        <v>45</v>
      </c>
      <c r="N1361">
        <v>999</v>
      </c>
      <c r="O1361" t="s">
        <v>1807</v>
      </c>
      <c r="R1361" s="15">
        <v>3.9065890646928771</v>
      </c>
      <c r="S1361" t="s">
        <v>1625</v>
      </c>
      <c r="T1361" t="s">
        <v>2695</v>
      </c>
      <c r="U1361">
        <v>999</v>
      </c>
      <c r="V1361">
        <v>999</v>
      </c>
      <c r="W1361">
        <v>999</v>
      </c>
      <c r="X1361">
        <v>999</v>
      </c>
      <c r="Y1361">
        <v>1</v>
      </c>
      <c r="Z1361">
        <v>1392</v>
      </c>
      <c r="AA1361" t="s">
        <v>1606</v>
      </c>
      <c r="AB1361">
        <v>999</v>
      </c>
      <c r="AC1361">
        <v>999</v>
      </c>
      <c r="AD1361">
        <v>999</v>
      </c>
      <c r="AE1361">
        <v>999</v>
      </c>
      <c r="AF1361">
        <v>999</v>
      </c>
      <c r="AG1361">
        <v>999</v>
      </c>
      <c r="AH1361" t="s">
        <v>2732</v>
      </c>
      <c r="AI1361" t="s">
        <v>1651</v>
      </c>
      <c r="AJ1361" t="s">
        <v>2697</v>
      </c>
      <c r="AK1361">
        <v>3.48</v>
      </c>
      <c r="AL1361" t="s">
        <v>1701</v>
      </c>
      <c r="AM1361" t="s">
        <v>2698</v>
      </c>
      <c r="AN1361" t="s">
        <v>2699</v>
      </c>
      <c r="AO1361" t="s">
        <v>2700</v>
      </c>
      <c r="AP1361">
        <v>999</v>
      </c>
      <c r="AQ1361">
        <v>999</v>
      </c>
      <c r="AR1361" t="s">
        <v>2701</v>
      </c>
      <c r="AT1361" t="s">
        <v>2702</v>
      </c>
    </row>
    <row r="1362" spans="2:46" ht="15">
      <c r="B1362" t="s">
        <v>41</v>
      </c>
      <c r="C1362">
        <v>15552</v>
      </c>
      <c r="D1362">
        <v>16487</v>
      </c>
      <c r="E1362" t="s">
        <v>1235</v>
      </c>
      <c r="F1362" s="15" t="s">
        <v>2742</v>
      </c>
      <c r="G1362" s="15"/>
      <c r="H1362" s="15"/>
      <c r="I1362" t="s">
        <v>2418</v>
      </c>
      <c r="J1362" t="s">
        <v>1602</v>
      </c>
      <c r="K1362">
        <v>999</v>
      </c>
      <c r="L1362">
        <v>2016</v>
      </c>
      <c r="M1362" s="15">
        <v>32</v>
      </c>
      <c r="N1362">
        <v>999</v>
      </c>
      <c r="O1362" t="s">
        <v>1807</v>
      </c>
      <c r="R1362" s="15">
        <v>6.407541821854486</v>
      </c>
      <c r="S1362" t="s">
        <v>1625</v>
      </c>
      <c r="T1362" t="s">
        <v>2695</v>
      </c>
      <c r="U1362">
        <v>999</v>
      </c>
      <c r="V1362">
        <v>999</v>
      </c>
      <c r="W1362">
        <v>999</v>
      </c>
      <c r="X1362">
        <v>999</v>
      </c>
      <c r="Y1362">
        <v>1</v>
      </c>
      <c r="Z1362">
        <v>1392</v>
      </c>
      <c r="AA1362" t="s">
        <v>1606</v>
      </c>
      <c r="AB1362">
        <v>999</v>
      </c>
      <c r="AC1362">
        <v>999</v>
      </c>
      <c r="AD1362">
        <v>999</v>
      </c>
      <c r="AE1362">
        <v>999</v>
      </c>
      <c r="AF1362">
        <v>999</v>
      </c>
      <c r="AG1362">
        <v>999</v>
      </c>
      <c r="AH1362" t="s">
        <v>2732</v>
      </c>
      <c r="AI1362" t="s">
        <v>1651</v>
      </c>
      <c r="AJ1362" t="s">
        <v>2697</v>
      </c>
      <c r="AK1362">
        <v>3.48</v>
      </c>
      <c r="AL1362" t="s">
        <v>1701</v>
      </c>
      <c r="AM1362" t="s">
        <v>2698</v>
      </c>
      <c r="AN1362" t="s">
        <v>2699</v>
      </c>
      <c r="AO1362" t="s">
        <v>2700</v>
      </c>
      <c r="AP1362">
        <v>999</v>
      </c>
      <c r="AQ1362">
        <v>999</v>
      </c>
      <c r="AR1362" t="s">
        <v>2701</v>
      </c>
      <c r="AT1362" t="s">
        <v>2702</v>
      </c>
    </row>
    <row r="1363" spans="2:46" ht="15">
      <c r="B1363" t="s">
        <v>41</v>
      </c>
      <c r="C1363">
        <v>15552</v>
      </c>
      <c r="D1363">
        <v>16487</v>
      </c>
      <c r="E1363" t="s">
        <v>1235</v>
      </c>
      <c r="F1363" s="15" t="s">
        <v>2743</v>
      </c>
      <c r="G1363" s="15"/>
      <c r="H1363" s="15"/>
      <c r="I1363" t="s">
        <v>2418</v>
      </c>
      <c r="J1363" t="s">
        <v>1602</v>
      </c>
      <c r="K1363">
        <v>999</v>
      </c>
      <c r="L1363">
        <v>2016</v>
      </c>
      <c r="M1363" s="15">
        <v>32</v>
      </c>
      <c r="N1363">
        <v>999</v>
      </c>
      <c r="O1363" t="s">
        <v>1807</v>
      </c>
      <c r="R1363" s="15">
        <v>3.9346938014450097</v>
      </c>
      <c r="S1363" t="s">
        <v>1625</v>
      </c>
      <c r="T1363" t="s">
        <v>2695</v>
      </c>
      <c r="U1363">
        <v>999</v>
      </c>
      <c r="V1363">
        <v>999</v>
      </c>
      <c r="W1363">
        <v>999</v>
      </c>
      <c r="X1363">
        <v>999</v>
      </c>
      <c r="Y1363">
        <v>1</v>
      </c>
      <c r="Z1363">
        <v>1392</v>
      </c>
      <c r="AA1363" t="s">
        <v>1606</v>
      </c>
      <c r="AB1363">
        <v>999</v>
      </c>
      <c r="AC1363">
        <v>999</v>
      </c>
      <c r="AD1363">
        <v>999</v>
      </c>
      <c r="AE1363">
        <v>999</v>
      </c>
      <c r="AF1363">
        <v>999</v>
      </c>
      <c r="AG1363">
        <v>999</v>
      </c>
      <c r="AH1363" t="s">
        <v>2732</v>
      </c>
      <c r="AI1363" t="s">
        <v>1651</v>
      </c>
      <c r="AJ1363" t="s">
        <v>2697</v>
      </c>
      <c r="AK1363">
        <v>3.48</v>
      </c>
      <c r="AL1363" t="s">
        <v>1701</v>
      </c>
      <c r="AM1363" t="s">
        <v>2698</v>
      </c>
      <c r="AN1363" t="s">
        <v>2699</v>
      </c>
      <c r="AO1363" t="s">
        <v>2700</v>
      </c>
      <c r="AP1363">
        <v>999</v>
      </c>
      <c r="AQ1363">
        <v>999</v>
      </c>
      <c r="AR1363" t="s">
        <v>2701</v>
      </c>
      <c r="AT1363" t="s">
        <v>2702</v>
      </c>
    </row>
    <row r="1364" spans="2:46" ht="15">
      <c r="B1364" t="s">
        <v>41</v>
      </c>
      <c r="C1364">
        <v>15552</v>
      </c>
      <c r="D1364">
        <v>16487</v>
      </c>
      <c r="E1364" t="s">
        <v>1235</v>
      </c>
      <c r="F1364" s="15" t="s">
        <v>2744</v>
      </c>
      <c r="G1364" s="15"/>
      <c r="H1364" s="15"/>
      <c r="I1364" t="s">
        <v>2418</v>
      </c>
      <c r="J1364" t="s">
        <v>1602</v>
      </c>
      <c r="K1364">
        <v>999</v>
      </c>
      <c r="L1364">
        <v>2016</v>
      </c>
      <c r="M1364" s="15">
        <v>50</v>
      </c>
      <c r="N1364">
        <v>999</v>
      </c>
      <c r="O1364" t="s">
        <v>1807</v>
      </c>
      <c r="R1364" s="15">
        <v>3.2783936878147033</v>
      </c>
      <c r="S1364" t="s">
        <v>1625</v>
      </c>
      <c r="T1364" t="s">
        <v>2695</v>
      </c>
      <c r="U1364">
        <v>999</v>
      </c>
      <c r="V1364">
        <v>999</v>
      </c>
      <c r="W1364">
        <v>999</v>
      </c>
      <c r="X1364">
        <v>999</v>
      </c>
      <c r="Y1364">
        <v>1</v>
      </c>
      <c r="Z1364">
        <v>1392</v>
      </c>
      <c r="AA1364" t="s">
        <v>1606</v>
      </c>
      <c r="AB1364">
        <v>999</v>
      </c>
      <c r="AC1364">
        <v>999</v>
      </c>
      <c r="AD1364">
        <v>999</v>
      </c>
      <c r="AE1364">
        <v>999</v>
      </c>
      <c r="AF1364">
        <v>999</v>
      </c>
      <c r="AG1364">
        <v>999</v>
      </c>
      <c r="AH1364" t="s">
        <v>2732</v>
      </c>
      <c r="AI1364" t="s">
        <v>1651</v>
      </c>
      <c r="AJ1364" t="s">
        <v>2697</v>
      </c>
      <c r="AK1364">
        <v>3.48</v>
      </c>
      <c r="AL1364" t="s">
        <v>1701</v>
      </c>
      <c r="AM1364" t="s">
        <v>2698</v>
      </c>
      <c r="AN1364" t="s">
        <v>2699</v>
      </c>
      <c r="AO1364" t="s">
        <v>2700</v>
      </c>
      <c r="AP1364">
        <v>999</v>
      </c>
      <c r="AQ1364">
        <v>999</v>
      </c>
      <c r="AR1364" t="s">
        <v>2701</v>
      </c>
      <c r="AT1364" t="s">
        <v>2702</v>
      </c>
    </row>
    <row r="1365" spans="2:46" ht="15">
      <c r="B1365" t="s">
        <v>41</v>
      </c>
      <c r="C1365">
        <v>15552</v>
      </c>
      <c r="D1365">
        <v>16487</v>
      </c>
      <c r="E1365" t="s">
        <v>1235</v>
      </c>
      <c r="F1365" s="15" t="s">
        <v>2745</v>
      </c>
      <c r="G1365" s="15"/>
      <c r="H1365" s="15"/>
      <c r="I1365" t="s">
        <v>2418</v>
      </c>
      <c r="J1365" t="s">
        <v>1602</v>
      </c>
      <c r="K1365">
        <v>999</v>
      </c>
      <c r="L1365">
        <v>2016</v>
      </c>
      <c r="M1365" s="15">
        <v>45</v>
      </c>
      <c r="N1365">
        <v>999</v>
      </c>
      <c r="O1365" t="s">
        <v>1807</v>
      </c>
      <c r="R1365" s="15">
        <v>5.979713805247961</v>
      </c>
      <c r="S1365" t="s">
        <v>1625</v>
      </c>
      <c r="T1365" t="s">
        <v>2695</v>
      </c>
      <c r="U1365">
        <v>999</v>
      </c>
      <c r="V1365">
        <v>999</v>
      </c>
      <c r="W1365">
        <v>999</v>
      </c>
      <c r="X1365">
        <v>999</v>
      </c>
      <c r="Y1365">
        <v>1</v>
      </c>
      <c r="Z1365">
        <v>1392</v>
      </c>
      <c r="AA1365" t="s">
        <v>1606</v>
      </c>
      <c r="AB1365">
        <v>999</v>
      </c>
      <c r="AC1365">
        <v>999</v>
      </c>
      <c r="AD1365">
        <v>999</v>
      </c>
      <c r="AE1365">
        <v>999</v>
      </c>
      <c r="AF1365">
        <v>999</v>
      </c>
      <c r="AG1365">
        <v>999</v>
      </c>
      <c r="AH1365" t="s">
        <v>2732</v>
      </c>
      <c r="AI1365" t="s">
        <v>1651</v>
      </c>
      <c r="AJ1365" t="s">
        <v>2697</v>
      </c>
      <c r="AK1365">
        <v>3.48</v>
      </c>
      <c r="AL1365" t="s">
        <v>1701</v>
      </c>
      <c r="AM1365" t="s">
        <v>2698</v>
      </c>
      <c r="AN1365" t="s">
        <v>2699</v>
      </c>
      <c r="AO1365" t="s">
        <v>2700</v>
      </c>
      <c r="AP1365">
        <v>999</v>
      </c>
      <c r="AQ1365">
        <v>999</v>
      </c>
      <c r="AR1365" t="s">
        <v>2701</v>
      </c>
      <c r="AT1365" t="s">
        <v>2702</v>
      </c>
    </row>
    <row r="1366" spans="2:46" ht="15">
      <c r="B1366" t="s">
        <v>41</v>
      </c>
      <c r="C1366">
        <v>15552</v>
      </c>
      <c r="D1366">
        <v>16487</v>
      </c>
      <c r="E1366" t="s">
        <v>1235</v>
      </c>
      <c r="F1366" s="15" t="s">
        <v>2746</v>
      </c>
      <c r="G1366" s="15"/>
      <c r="H1366" s="15"/>
      <c r="I1366" t="s">
        <v>2418</v>
      </c>
      <c r="J1366" t="s">
        <v>1602</v>
      </c>
      <c r="K1366">
        <v>999</v>
      </c>
      <c r="L1366">
        <v>2016</v>
      </c>
      <c r="M1366" s="15">
        <v>15</v>
      </c>
      <c r="N1366">
        <v>999</v>
      </c>
      <c r="O1366" t="s">
        <v>1807</v>
      </c>
      <c r="R1366" s="15">
        <v>4.4972461065088769</v>
      </c>
      <c r="S1366" t="s">
        <v>1625</v>
      </c>
      <c r="T1366" t="s">
        <v>2695</v>
      </c>
      <c r="U1366">
        <v>999</v>
      </c>
      <c r="V1366">
        <v>999</v>
      </c>
      <c r="W1366">
        <v>999</v>
      </c>
      <c r="X1366">
        <v>999</v>
      </c>
      <c r="Y1366">
        <v>1</v>
      </c>
      <c r="Z1366">
        <v>1447</v>
      </c>
      <c r="AA1366" t="s">
        <v>1606</v>
      </c>
      <c r="AB1366">
        <v>999</v>
      </c>
      <c r="AC1366">
        <v>999</v>
      </c>
      <c r="AD1366">
        <v>999</v>
      </c>
      <c r="AE1366">
        <v>999</v>
      </c>
      <c r="AF1366">
        <v>999</v>
      </c>
      <c r="AG1366">
        <v>999</v>
      </c>
      <c r="AH1366" t="s">
        <v>2696</v>
      </c>
      <c r="AI1366" t="s">
        <v>1651</v>
      </c>
      <c r="AJ1366" t="s">
        <v>2697</v>
      </c>
      <c r="AK1366">
        <v>5.0999999999999996</v>
      </c>
      <c r="AL1366" t="s">
        <v>1701</v>
      </c>
      <c r="AM1366" t="s">
        <v>2698</v>
      </c>
      <c r="AN1366" t="s">
        <v>2747</v>
      </c>
      <c r="AO1366" t="s">
        <v>2748</v>
      </c>
      <c r="AP1366">
        <v>999</v>
      </c>
      <c r="AQ1366">
        <v>999</v>
      </c>
      <c r="AR1366" t="s">
        <v>2701</v>
      </c>
      <c r="AT1366" t="s">
        <v>2702</v>
      </c>
    </row>
    <row r="1367" spans="2:46" ht="15">
      <c r="B1367" t="s">
        <v>41</v>
      </c>
      <c r="C1367">
        <v>15552</v>
      </c>
      <c r="D1367">
        <v>16487</v>
      </c>
      <c r="E1367" t="s">
        <v>1235</v>
      </c>
      <c r="F1367" s="15" t="s">
        <v>2749</v>
      </c>
      <c r="G1367" s="15"/>
      <c r="H1367" s="15"/>
      <c r="I1367" t="s">
        <v>2418</v>
      </c>
      <c r="J1367" t="s">
        <v>1602</v>
      </c>
      <c r="K1367">
        <v>999</v>
      </c>
      <c r="L1367">
        <v>2016</v>
      </c>
      <c r="M1367" s="15">
        <v>6</v>
      </c>
      <c r="N1367">
        <v>999</v>
      </c>
      <c r="O1367" t="s">
        <v>1807</v>
      </c>
      <c r="R1367" s="15">
        <v>4.3784810961131901</v>
      </c>
      <c r="S1367" t="s">
        <v>1625</v>
      </c>
      <c r="T1367" t="s">
        <v>2695</v>
      </c>
      <c r="U1367">
        <v>999</v>
      </c>
      <c r="V1367">
        <v>999</v>
      </c>
      <c r="W1367">
        <v>999</v>
      </c>
      <c r="X1367">
        <v>999</v>
      </c>
      <c r="Y1367">
        <v>1</v>
      </c>
      <c r="Z1367">
        <v>1447</v>
      </c>
      <c r="AA1367" t="s">
        <v>1606</v>
      </c>
      <c r="AB1367">
        <v>999</v>
      </c>
      <c r="AC1367">
        <v>999</v>
      </c>
      <c r="AD1367">
        <v>999</v>
      </c>
      <c r="AE1367">
        <v>999</v>
      </c>
      <c r="AF1367">
        <v>999</v>
      </c>
      <c r="AG1367">
        <v>999</v>
      </c>
      <c r="AH1367" t="s">
        <v>2696</v>
      </c>
      <c r="AI1367" t="s">
        <v>1651</v>
      </c>
      <c r="AJ1367" t="s">
        <v>2697</v>
      </c>
      <c r="AK1367">
        <v>5.0999999999999996</v>
      </c>
      <c r="AL1367" t="s">
        <v>1701</v>
      </c>
      <c r="AM1367" t="s">
        <v>2698</v>
      </c>
      <c r="AN1367" t="s">
        <v>2747</v>
      </c>
      <c r="AO1367" t="s">
        <v>2748</v>
      </c>
      <c r="AP1367">
        <v>999</v>
      </c>
      <c r="AQ1367">
        <v>999</v>
      </c>
      <c r="AR1367" t="s">
        <v>2701</v>
      </c>
      <c r="AT1367" t="s">
        <v>2702</v>
      </c>
    </row>
    <row r="1368" spans="2:46" ht="15">
      <c r="B1368" t="s">
        <v>41</v>
      </c>
      <c r="C1368">
        <v>15552</v>
      </c>
      <c r="D1368">
        <v>16487</v>
      </c>
      <c r="E1368" t="s">
        <v>1235</v>
      </c>
      <c r="F1368" s="15" t="s">
        <v>2750</v>
      </c>
      <c r="G1368" s="15"/>
      <c r="H1368" s="15"/>
      <c r="I1368" t="s">
        <v>2418</v>
      </c>
      <c r="J1368" t="s">
        <v>1602</v>
      </c>
      <c r="K1368">
        <v>999</v>
      </c>
      <c r="L1368">
        <v>2016</v>
      </c>
      <c r="M1368" s="15">
        <v>8</v>
      </c>
      <c r="N1368">
        <v>999</v>
      </c>
      <c r="O1368" t="s">
        <v>1807</v>
      </c>
      <c r="R1368" s="15">
        <v>5.0975602874432688</v>
      </c>
      <c r="S1368" t="s">
        <v>1625</v>
      </c>
      <c r="T1368" t="s">
        <v>2695</v>
      </c>
      <c r="U1368">
        <v>999</v>
      </c>
      <c r="V1368">
        <v>999</v>
      </c>
      <c r="W1368">
        <v>999</v>
      </c>
      <c r="X1368">
        <v>999</v>
      </c>
      <c r="Y1368">
        <v>1</v>
      </c>
      <c r="Z1368">
        <v>1447</v>
      </c>
      <c r="AA1368" t="s">
        <v>1606</v>
      </c>
      <c r="AB1368">
        <v>999</v>
      </c>
      <c r="AC1368">
        <v>999</v>
      </c>
      <c r="AD1368">
        <v>999</v>
      </c>
      <c r="AE1368">
        <v>999</v>
      </c>
      <c r="AF1368">
        <v>999</v>
      </c>
      <c r="AG1368">
        <v>999</v>
      </c>
      <c r="AH1368" t="s">
        <v>2696</v>
      </c>
      <c r="AI1368" t="s">
        <v>1651</v>
      </c>
      <c r="AJ1368" t="s">
        <v>2697</v>
      </c>
      <c r="AK1368">
        <v>5.0999999999999996</v>
      </c>
      <c r="AL1368" t="s">
        <v>1701</v>
      </c>
      <c r="AM1368" t="s">
        <v>2698</v>
      </c>
      <c r="AN1368" t="s">
        <v>2747</v>
      </c>
      <c r="AO1368" t="s">
        <v>2748</v>
      </c>
      <c r="AP1368">
        <v>999</v>
      </c>
      <c r="AQ1368">
        <v>999</v>
      </c>
      <c r="AR1368" t="s">
        <v>2701</v>
      </c>
      <c r="AT1368" t="s">
        <v>2702</v>
      </c>
    </row>
    <row r="1369" spans="2:46" ht="15">
      <c r="B1369" t="s">
        <v>41</v>
      </c>
      <c r="C1369">
        <v>15552</v>
      </c>
      <c r="D1369">
        <v>16487</v>
      </c>
      <c r="E1369" t="s">
        <v>1235</v>
      </c>
      <c r="F1369" s="15" t="s">
        <v>2751</v>
      </c>
      <c r="G1369" s="15"/>
      <c r="H1369" s="15"/>
      <c r="I1369" t="s">
        <v>2418</v>
      </c>
      <c r="J1369" t="s">
        <v>1602</v>
      </c>
      <c r="K1369">
        <v>999</v>
      </c>
      <c r="L1369">
        <v>2016</v>
      </c>
      <c r="M1369" s="15">
        <v>10</v>
      </c>
      <c r="N1369">
        <v>999</v>
      </c>
      <c r="O1369" t="s">
        <v>1807</v>
      </c>
      <c r="R1369" s="15">
        <v>4.3247791022475468</v>
      </c>
      <c r="S1369" t="s">
        <v>1625</v>
      </c>
      <c r="T1369" t="s">
        <v>2695</v>
      </c>
      <c r="U1369">
        <v>999</v>
      </c>
      <c r="V1369">
        <v>999</v>
      </c>
      <c r="W1369">
        <v>999</v>
      </c>
      <c r="X1369">
        <v>999</v>
      </c>
      <c r="Y1369">
        <v>1</v>
      </c>
      <c r="Z1369">
        <v>1447</v>
      </c>
      <c r="AA1369" t="s">
        <v>1606</v>
      </c>
      <c r="AB1369">
        <v>999</v>
      </c>
      <c r="AC1369">
        <v>999</v>
      </c>
      <c r="AD1369">
        <v>999</v>
      </c>
      <c r="AE1369">
        <v>999</v>
      </c>
      <c r="AF1369">
        <v>999</v>
      </c>
      <c r="AG1369">
        <v>999</v>
      </c>
      <c r="AH1369" t="s">
        <v>2696</v>
      </c>
      <c r="AI1369" t="s">
        <v>1651</v>
      </c>
      <c r="AJ1369" t="s">
        <v>2697</v>
      </c>
      <c r="AK1369">
        <v>5.0999999999999996</v>
      </c>
      <c r="AL1369" t="s">
        <v>1701</v>
      </c>
      <c r="AM1369" t="s">
        <v>2698</v>
      </c>
      <c r="AN1369" t="s">
        <v>2747</v>
      </c>
      <c r="AO1369" t="s">
        <v>2748</v>
      </c>
      <c r="AP1369">
        <v>999</v>
      </c>
      <c r="AQ1369">
        <v>999</v>
      </c>
      <c r="AR1369" t="s">
        <v>2701</v>
      </c>
      <c r="AT1369" t="s">
        <v>2702</v>
      </c>
    </row>
    <row r="1370" spans="2:46" ht="15">
      <c r="B1370" t="s">
        <v>41</v>
      </c>
      <c r="C1370">
        <v>15552</v>
      </c>
      <c r="D1370">
        <v>16487</v>
      </c>
      <c r="E1370" t="s">
        <v>1235</v>
      </c>
      <c r="F1370" s="15" t="s">
        <v>2752</v>
      </c>
      <c r="G1370" s="15"/>
      <c r="H1370" s="15"/>
      <c r="I1370" t="s">
        <v>2418</v>
      </c>
      <c r="J1370" t="s">
        <v>1602</v>
      </c>
      <c r="K1370">
        <v>999</v>
      </c>
      <c r="L1370">
        <v>2016</v>
      </c>
      <c r="M1370" s="15">
        <v>8</v>
      </c>
      <c r="N1370">
        <v>999</v>
      </c>
      <c r="O1370" t="s">
        <v>1807</v>
      </c>
      <c r="R1370" s="15">
        <v>5.617526962710583</v>
      </c>
      <c r="S1370" t="s">
        <v>1625</v>
      </c>
      <c r="T1370" t="s">
        <v>2695</v>
      </c>
      <c r="U1370">
        <v>999</v>
      </c>
      <c r="V1370">
        <v>999</v>
      </c>
      <c r="W1370">
        <v>999</v>
      </c>
      <c r="X1370">
        <v>999</v>
      </c>
      <c r="Y1370">
        <v>1</v>
      </c>
      <c r="Z1370">
        <v>1447</v>
      </c>
      <c r="AA1370" t="s">
        <v>1606</v>
      </c>
      <c r="AB1370">
        <v>999</v>
      </c>
      <c r="AC1370">
        <v>999</v>
      </c>
      <c r="AD1370">
        <v>999</v>
      </c>
      <c r="AE1370">
        <v>999</v>
      </c>
      <c r="AF1370">
        <v>999</v>
      </c>
      <c r="AG1370">
        <v>999</v>
      </c>
      <c r="AH1370" t="s">
        <v>2696</v>
      </c>
      <c r="AI1370" t="s">
        <v>1651</v>
      </c>
      <c r="AJ1370" t="s">
        <v>2697</v>
      </c>
      <c r="AK1370">
        <v>5.0999999999999996</v>
      </c>
      <c r="AL1370" t="s">
        <v>1701</v>
      </c>
      <c r="AM1370" t="s">
        <v>2698</v>
      </c>
      <c r="AN1370" t="s">
        <v>2747</v>
      </c>
      <c r="AO1370" t="s">
        <v>2748</v>
      </c>
      <c r="AP1370">
        <v>999</v>
      </c>
      <c r="AQ1370">
        <v>999</v>
      </c>
      <c r="AR1370" t="s">
        <v>2701</v>
      </c>
      <c r="AT1370" t="s">
        <v>2702</v>
      </c>
    </row>
    <row r="1371" spans="2:46" ht="15">
      <c r="B1371" t="s">
        <v>41</v>
      </c>
      <c r="C1371">
        <v>15552</v>
      </c>
      <c r="D1371">
        <v>16487</v>
      </c>
      <c r="E1371" t="s">
        <v>1235</v>
      </c>
      <c r="F1371" s="15" t="s">
        <v>2753</v>
      </c>
      <c r="G1371" s="15"/>
      <c r="H1371" s="15"/>
      <c r="I1371" t="s">
        <v>2418</v>
      </c>
      <c r="J1371" t="s">
        <v>1602</v>
      </c>
      <c r="K1371">
        <v>999</v>
      </c>
      <c r="L1371">
        <v>2016</v>
      </c>
      <c r="M1371" s="15">
        <v>10</v>
      </c>
      <c r="N1371">
        <v>999</v>
      </c>
      <c r="O1371" t="s">
        <v>1807</v>
      </c>
      <c r="R1371" s="15">
        <v>2.9611132410961352</v>
      </c>
      <c r="S1371" t="s">
        <v>1625</v>
      </c>
      <c r="T1371" t="s">
        <v>2695</v>
      </c>
      <c r="U1371">
        <v>999</v>
      </c>
      <c r="V1371">
        <v>999</v>
      </c>
      <c r="W1371">
        <v>999</v>
      </c>
      <c r="X1371">
        <v>999</v>
      </c>
      <c r="Y1371">
        <v>1</v>
      </c>
      <c r="Z1371">
        <v>1447</v>
      </c>
      <c r="AA1371" t="s">
        <v>1606</v>
      </c>
      <c r="AB1371">
        <v>999</v>
      </c>
      <c r="AC1371">
        <v>999</v>
      </c>
      <c r="AD1371">
        <v>999</v>
      </c>
      <c r="AE1371">
        <v>999</v>
      </c>
      <c r="AF1371">
        <v>999</v>
      </c>
      <c r="AG1371">
        <v>999</v>
      </c>
      <c r="AH1371" t="s">
        <v>2696</v>
      </c>
      <c r="AI1371" t="s">
        <v>1651</v>
      </c>
      <c r="AJ1371" t="s">
        <v>2697</v>
      </c>
      <c r="AK1371">
        <v>5.0999999999999996</v>
      </c>
      <c r="AL1371" t="s">
        <v>1701</v>
      </c>
      <c r="AM1371" t="s">
        <v>2698</v>
      </c>
      <c r="AN1371" t="s">
        <v>2747</v>
      </c>
      <c r="AO1371" t="s">
        <v>2748</v>
      </c>
      <c r="AP1371">
        <v>999</v>
      </c>
      <c r="AQ1371">
        <v>999</v>
      </c>
      <c r="AR1371" t="s">
        <v>2701</v>
      </c>
      <c r="AT1371" t="s">
        <v>2702</v>
      </c>
    </row>
    <row r="1372" spans="2:46" ht="15">
      <c r="B1372" t="s">
        <v>41</v>
      </c>
      <c r="C1372">
        <v>15552</v>
      </c>
      <c r="D1372">
        <v>16487</v>
      </c>
      <c r="E1372" t="s">
        <v>1235</v>
      </c>
      <c r="F1372" s="15" t="s">
        <v>2754</v>
      </c>
      <c r="G1372" s="15"/>
      <c r="H1372" s="15"/>
      <c r="I1372" t="s">
        <v>2418</v>
      </c>
      <c r="J1372" t="s">
        <v>1602</v>
      </c>
      <c r="K1372">
        <v>999</v>
      </c>
      <c r="L1372">
        <v>2016</v>
      </c>
      <c r="M1372" s="15">
        <v>4</v>
      </c>
      <c r="N1372">
        <v>999</v>
      </c>
      <c r="O1372" t="s">
        <v>1807</v>
      </c>
      <c r="R1372" s="15">
        <v>4.834484653336796</v>
      </c>
      <c r="S1372" t="s">
        <v>1625</v>
      </c>
      <c r="T1372" t="s">
        <v>2695</v>
      </c>
      <c r="U1372">
        <v>999</v>
      </c>
      <c r="V1372">
        <v>999</v>
      </c>
      <c r="W1372">
        <v>999</v>
      </c>
      <c r="X1372">
        <v>999</v>
      </c>
      <c r="Y1372">
        <v>1</v>
      </c>
      <c r="Z1372">
        <v>1447</v>
      </c>
      <c r="AA1372" t="s">
        <v>1606</v>
      </c>
      <c r="AB1372">
        <v>999</v>
      </c>
      <c r="AC1372">
        <v>999</v>
      </c>
      <c r="AD1372">
        <v>999</v>
      </c>
      <c r="AE1372">
        <v>999</v>
      </c>
      <c r="AF1372">
        <v>999</v>
      </c>
      <c r="AG1372">
        <v>999</v>
      </c>
      <c r="AH1372" t="s">
        <v>2696</v>
      </c>
      <c r="AI1372" t="s">
        <v>1651</v>
      </c>
      <c r="AJ1372" t="s">
        <v>2697</v>
      </c>
      <c r="AK1372">
        <v>5.0999999999999996</v>
      </c>
      <c r="AL1372" t="s">
        <v>1701</v>
      </c>
      <c r="AM1372" t="s">
        <v>2698</v>
      </c>
      <c r="AN1372" t="s">
        <v>2747</v>
      </c>
      <c r="AO1372" t="s">
        <v>2748</v>
      </c>
      <c r="AP1372">
        <v>999</v>
      </c>
      <c r="AQ1372">
        <v>999</v>
      </c>
      <c r="AR1372" t="s">
        <v>2701</v>
      </c>
      <c r="AT1372" t="s">
        <v>2702</v>
      </c>
    </row>
    <row r="1373" spans="2:46" ht="15">
      <c r="B1373" t="s">
        <v>41</v>
      </c>
      <c r="C1373">
        <v>15552</v>
      </c>
      <c r="D1373">
        <v>16487</v>
      </c>
      <c r="E1373" t="s">
        <v>1235</v>
      </c>
      <c r="F1373" s="15" t="s">
        <v>2755</v>
      </c>
      <c r="G1373" s="15"/>
      <c r="H1373" s="15"/>
      <c r="I1373" t="s">
        <v>2418</v>
      </c>
      <c r="J1373" t="s">
        <v>1602</v>
      </c>
      <c r="K1373">
        <v>999</v>
      </c>
      <c r="L1373">
        <v>2016</v>
      </c>
      <c r="M1373" s="15">
        <v>15</v>
      </c>
      <c r="N1373">
        <v>999</v>
      </c>
      <c r="O1373" t="s">
        <v>1807</v>
      </c>
      <c r="R1373" s="15">
        <v>4.646515214953272</v>
      </c>
      <c r="S1373" t="s">
        <v>1625</v>
      </c>
      <c r="T1373" t="s">
        <v>2695</v>
      </c>
      <c r="U1373">
        <v>999</v>
      </c>
      <c r="V1373">
        <v>999</v>
      </c>
      <c r="W1373">
        <v>999</v>
      </c>
      <c r="X1373">
        <v>999</v>
      </c>
      <c r="Y1373">
        <v>1</v>
      </c>
      <c r="Z1373">
        <v>1447</v>
      </c>
      <c r="AA1373" t="s">
        <v>1606</v>
      </c>
      <c r="AB1373">
        <v>999</v>
      </c>
      <c r="AC1373">
        <v>999</v>
      </c>
      <c r="AD1373">
        <v>999</v>
      </c>
      <c r="AE1373">
        <v>999</v>
      </c>
      <c r="AF1373">
        <v>999</v>
      </c>
      <c r="AG1373">
        <v>999</v>
      </c>
      <c r="AH1373" t="s">
        <v>2696</v>
      </c>
      <c r="AI1373" t="s">
        <v>1651</v>
      </c>
      <c r="AJ1373" t="s">
        <v>2697</v>
      </c>
      <c r="AK1373">
        <v>5.0999999999999996</v>
      </c>
      <c r="AL1373" t="s">
        <v>1701</v>
      </c>
      <c r="AM1373" t="s">
        <v>2698</v>
      </c>
      <c r="AN1373" t="s">
        <v>2747</v>
      </c>
      <c r="AO1373" t="s">
        <v>2748</v>
      </c>
      <c r="AP1373">
        <v>999</v>
      </c>
      <c r="AQ1373">
        <v>999</v>
      </c>
      <c r="AR1373" t="s">
        <v>2701</v>
      </c>
      <c r="AT1373" t="s">
        <v>2702</v>
      </c>
    </row>
    <row r="1374" spans="2:46" ht="15">
      <c r="B1374" t="s">
        <v>41</v>
      </c>
      <c r="C1374">
        <v>15552</v>
      </c>
      <c r="D1374">
        <v>16487</v>
      </c>
      <c r="E1374" t="s">
        <v>1235</v>
      </c>
      <c r="F1374" s="15" t="s">
        <v>2756</v>
      </c>
      <c r="G1374" s="15"/>
      <c r="H1374" s="15"/>
      <c r="I1374" t="s">
        <v>2418</v>
      </c>
      <c r="J1374" t="s">
        <v>1602</v>
      </c>
      <c r="K1374">
        <v>999</v>
      </c>
      <c r="L1374">
        <v>2016</v>
      </c>
      <c r="M1374" s="15">
        <v>14</v>
      </c>
      <c r="N1374">
        <v>999</v>
      </c>
      <c r="O1374" t="s">
        <v>1807</v>
      </c>
      <c r="R1374" s="15">
        <v>5.4075894300065519</v>
      </c>
      <c r="S1374" t="s">
        <v>1625</v>
      </c>
      <c r="T1374" t="s">
        <v>2695</v>
      </c>
      <c r="U1374">
        <v>999</v>
      </c>
      <c r="V1374">
        <v>999</v>
      </c>
      <c r="W1374">
        <v>999</v>
      </c>
      <c r="X1374">
        <v>999</v>
      </c>
      <c r="Y1374">
        <v>1</v>
      </c>
      <c r="Z1374">
        <v>1447</v>
      </c>
      <c r="AA1374" t="s">
        <v>1606</v>
      </c>
      <c r="AB1374">
        <v>999</v>
      </c>
      <c r="AC1374">
        <v>999</v>
      </c>
      <c r="AD1374">
        <v>999</v>
      </c>
      <c r="AE1374">
        <v>999</v>
      </c>
      <c r="AF1374">
        <v>999</v>
      </c>
      <c r="AG1374">
        <v>999</v>
      </c>
      <c r="AH1374" t="s">
        <v>2696</v>
      </c>
      <c r="AI1374" t="s">
        <v>1651</v>
      </c>
      <c r="AJ1374" t="s">
        <v>2697</v>
      </c>
      <c r="AK1374">
        <v>5.0999999999999996</v>
      </c>
      <c r="AL1374" t="s">
        <v>1701</v>
      </c>
      <c r="AM1374" t="s">
        <v>2698</v>
      </c>
      <c r="AN1374" t="s">
        <v>2747</v>
      </c>
      <c r="AO1374" t="s">
        <v>2748</v>
      </c>
      <c r="AP1374">
        <v>999</v>
      </c>
      <c r="AQ1374">
        <v>999</v>
      </c>
      <c r="AR1374" t="s">
        <v>2701</v>
      </c>
      <c r="AT1374" t="s">
        <v>2702</v>
      </c>
    </row>
    <row r="1375" spans="2:46" ht="15">
      <c r="B1375" t="s">
        <v>41</v>
      </c>
      <c r="C1375">
        <v>15552</v>
      </c>
      <c r="D1375">
        <v>16487</v>
      </c>
      <c r="E1375" t="s">
        <v>1235</v>
      </c>
      <c r="F1375" s="15" t="s">
        <v>2757</v>
      </c>
      <c r="G1375" s="15"/>
      <c r="H1375" s="15"/>
      <c r="I1375" t="s">
        <v>2418</v>
      </c>
      <c r="J1375" t="s">
        <v>1602</v>
      </c>
      <c r="K1375">
        <v>999</v>
      </c>
      <c r="L1375">
        <v>2016</v>
      </c>
      <c r="M1375" s="15">
        <v>15</v>
      </c>
      <c r="N1375">
        <v>999</v>
      </c>
      <c r="O1375" t="s">
        <v>1807</v>
      </c>
      <c r="R1375" s="15">
        <v>4.1967013901760897</v>
      </c>
      <c r="S1375" t="s">
        <v>1625</v>
      </c>
      <c r="T1375" t="s">
        <v>2695</v>
      </c>
      <c r="U1375">
        <v>999</v>
      </c>
      <c r="V1375">
        <v>999</v>
      </c>
      <c r="W1375">
        <v>999</v>
      </c>
      <c r="X1375">
        <v>999</v>
      </c>
      <c r="Y1375">
        <v>1</v>
      </c>
      <c r="Z1375">
        <v>1447</v>
      </c>
      <c r="AA1375" t="s">
        <v>1606</v>
      </c>
      <c r="AB1375">
        <v>999</v>
      </c>
      <c r="AC1375">
        <v>999</v>
      </c>
      <c r="AD1375">
        <v>999</v>
      </c>
      <c r="AE1375">
        <v>999</v>
      </c>
      <c r="AF1375">
        <v>999</v>
      </c>
      <c r="AG1375">
        <v>999</v>
      </c>
      <c r="AH1375" t="s">
        <v>2696</v>
      </c>
      <c r="AI1375" t="s">
        <v>1651</v>
      </c>
      <c r="AJ1375" t="s">
        <v>2697</v>
      </c>
      <c r="AK1375">
        <v>5.0999999999999996</v>
      </c>
      <c r="AL1375" t="s">
        <v>1701</v>
      </c>
      <c r="AM1375" t="s">
        <v>2698</v>
      </c>
      <c r="AN1375" t="s">
        <v>2747</v>
      </c>
      <c r="AO1375" t="s">
        <v>2748</v>
      </c>
      <c r="AP1375">
        <v>999</v>
      </c>
      <c r="AQ1375">
        <v>999</v>
      </c>
      <c r="AR1375" t="s">
        <v>2701</v>
      </c>
      <c r="AT1375" t="s">
        <v>2702</v>
      </c>
    </row>
    <row r="1376" spans="2:46" ht="15">
      <c r="B1376" t="s">
        <v>41</v>
      </c>
      <c r="C1376">
        <v>15552</v>
      </c>
      <c r="D1376">
        <v>16487</v>
      </c>
      <c r="E1376" t="s">
        <v>1235</v>
      </c>
      <c r="F1376" s="15" t="s">
        <v>2758</v>
      </c>
      <c r="G1376" s="15"/>
      <c r="H1376" s="15"/>
      <c r="I1376" t="s">
        <v>2418</v>
      </c>
      <c r="J1376" t="s">
        <v>1602</v>
      </c>
      <c r="K1376">
        <v>999</v>
      </c>
      <c r="L1376">
        <v>2016</v>
      </c>
      <c r="M1376" s="15">
        <v>12</v>
      </c>
      <c r="N1376">
        <v>999</v>
      </c>
      <c r="O1376" t="s">
        <v>1807</v>
      </c>
      <c r="R1376" s="15">
        <v>4.1863847691631237</v>
      </c>
      <c r="S1376" t="s">
        <v>1625</v>
      </c>
      <c r="T1376" t="s">
        <v>2695</v>
      </c>
      <c r="U1376">
        <v>999</v>
      </c>
      <c r="V1376">
        <v>999</v>
      </c>
      <c r="W1376">
        <v>999</v>
      </c>
      <c r="X1376">
        <v>999</v>
      </c>
      <c r="Y1376">
        <v>1</v>
      </c>
      <c r="Z1376">
        <v>1447</v>
      </c>
      <c r="AA1376" t="s">
        <v>1606</v>
      </c>
      <c r="AB1376">
        <v>999</v>
      </c>
      <c r="AC1376">
        <v>999</v>
      </c>
      <c r="AD1376">
        <v>999</v>
      </c>
      <c r="AE1376">
        <v>999</v>
      </c>
      <c r="AF1376">
        <v>999</v>
      </c>
      <c r="AG1376">
        <v>999</v>
      </c>
      <c r="AH1376" t="s">
        <v>2696</v>
      </c>
      <c r="AI1376" t="s">
        <v>1651</v>
      </c>
      <c r="AJ1376" t="s">
        <v>2697</v>
      </c>
      <c r="AK1376">
        <v>5.0999999999999996</v>
      </c>
      <c r="AL1376" t="s">
        <v>1701</v>
      </c>
      <c r="AM1376" t="s">
        <v>2698</v>
      </c>
      <c r="AN1376" t="s">
        <v>2747</v>
      </c>
      <c r="AO1376" t="s">
        <v>2748</v>
      </c>
      <c r="AP1376">
        <v>999</v>
      </c>
      <c r="AQ1376">
        <v>999</v>
      </c>
      <c r="AR1376" t="s">
        <v>2701</v>
      </c>
      <c r="AT1376" t="s">
        <v>2702</v>
      </c>
    </row>
    <row r="1377" spans="2:46" ht="15">
      <c r="B1377" t="s">
        <v>41</v>
      </c>
      <c r="C1377">
        <v>15552</v>
      </c>
      <c r="D1377">
        <v>16487</v>
      </c>
      <c r="E1377" t="s">
        <v>1235</v>
      </c>
      <c r="F1377" s="15" t="s">
        <v>2759</v>
      </c>
      <c r="G1377" s="15"/>
      <c r="H1377" s="15"/>
      <c r="I1377" t="s">
        <v>2418</v>
      </c>
      <c r="J1377" t="s">
        <v>1602</v>
      </c>
      <c r="K1377">
        <v>999</v>
      </c>
      <c r="L1377">
        <v>2016</v>
      </c>
      <c r="M1377" s="15">
        <v>12</v>
      </c>
      <c r="N1377">
        <v>999</v>
      </c>
      <c r="O1377" t="s">
        <v>1807</v>
      </c>
      <c r="R1377" s="15">
        <v>5.1282662191657948</v>
      </c>
      <c r="S1377" t="s">
        <v>1625</v>
      </c>
      <c r="T1377" t="s">
        <v>2695</v>
      </c>
      <c r="U1377">
        <v>999</v>
      </c>
      <c r="V1377">
        <v>999</v>
      </c>
      <c r="W1377">
        <v>999</v>
      </c>
      <c r="X1377">
        <v>999</v>
      </c>
      <c r="Y1377">
        <v>1</v>
      </c>
      <c r="Z1377">
        <v>1447</v>
      </c>
      <c r="AA1377" t="s">
        <v>1606</v>
      </c>
      <c r="AB1377">
        <v>999</v>
      </c>
      <c r="AC1377">
        <v>999</v>
      </c>
      <c r="AD1377">
        <v>999</v>
      </c>
      <c r="AE1377">
        <v>999</v>
      </c>
      <c r="AF1377">
        <v>999</v>
      </c>
      <c r="AG1377">
        <v>999</v>
      </c>
      <c r="AH1377" t="s">
        <v>2696</v>
      </c>
      <c r="AI1377" t="s">
        <v>1651</v>
      </c>
      <c r="AJ1377" t="s">
        <v>2697</v>
      </c>
      <c r="AK1377">
        <v>5.0999999999999996</v>
      </c>
      <c r="AL1377" t="s">
        <v>1701</v>
      </c>
      <c r="AM1377" t="s">
        <v>2698</v>
      </c>
      <c r="AN1377" t="s">
        <v>2747</v>
      </c>
      <c r="AO1377" t="s">
        <v>2748</v>
      </c>
      <c r="AP1377">
        <v>999</v>
      </c>
      <c r="AQ1377">
        <v>999</v>
      </c>
      <c r="AR1377" t="s">
        <v>2701</v>
      </c>
      <c r="AT1377" t="s">
        <v>2702</v>
      </c>
    </row>
    <row r="1378" spans="2:46" ht="15">
      <c r="B1378" t="s">
        <v>41</v>
      </c>
      <c r="C1378">
        <v>15552</v>
      </c>
      <c r="D1378">
        <v>16487</v>
      </c>
      <c r="E1378" t="s">
        <v>1235</v>
      </c>
      <c r="F1378" s="15" t="s">
        <v>2760</v>
      </c>
      <c r="G1378" s="15"/>
      <c r="H1378" s="15"/>
      <c r="I1378" t="s">
        <v>2418</v>
      </c>
      <c r="J1378" t="s">
        <v>1602</v>
      </c>
      <c r="K1378">
        <v>999</v>
      </c>
      <c r="L1378">
        <v>2016</v>
      </c>
      <c r="M1378" s="15">
        <v>13</v>
      </c>
      <c r="N1378">
        <v>999</v>
      </c>
      <c r="O1378" t="s">
        <v>1807</v>
      </c>
      <c r="R1378" s="15">
        <v>3.9591556254847649</v>
      </c>
      <c r="S1378" t="s">
        <v>1625</v>
      </c>
      <c r="T1378" t="s">
        <v>2695</v>
      </c>
      <c r="U1378">
        <v>999</v>
      </c>
      <c r="V1378">
        <v>999</v>
      </c>
      <c r="W1378">
        <v>999</v>
      </c>
      <c r="X1378">
        <v>999</v>
      </c>
      <c r="Y1378">
        <v>1</v>
      </c>
      <c r="Z1378">
        <v>1447</v>
      </c>
      <c r="AA1378" t="s">
        <v>1606</v>
      </c>
      <c r="AB1378">
        <v>999</v>
      </c>
      <c r="AC1378">
        <v>999</v>
      </c>
      <c r="AD1378">
        <v>999</v>
      </c>
      <c r="AE1378">
        <v>999</v>
      </c>
      <c r="AF1378">
        <v>999</v>
      </c>
      <c r="AG1378">
        <v>999</v>
      </c>
      <c r="AH1378" t="s">
        <v>2696</v>
      </c>
      <c r="AI1378" t="s">
        <v>1651</v>
      </c>
      <c r="AJ1378" t="s">
        <v>2697</v>
      </c>
      <c r="AK1378">
        <v>5.0999999999999996</v>
      </c>
      <c r="AL1378" t="s">
        <v>1701</v>
      </c>
      <c r="AM1378" t="s">
        <v>2698</v>
      </c>
      <c r="AN1378" t="s">
        <v>2747</v>
      </c>
      <c r="AO1378" t="s">
        <v>2748</v>
      </c>
      <c r="AP1378">
        <v>999</v>
      </c>
      <c r="AQ1378">
        <v>999</v>
      </c>
      <c r="AR1378" t="s">
        <v>2701</v>
      </c>
      <c r="AT1378" t="s">
        <v>2702</v>
      </c>
    </row>
    <row r="1379" spans="2:46" ht="15">
      <c r="B1379" t="s">
        <v>41</v>
      </c>
      <c r="C1379">
        <v>15552</v>
      </c>
      <c r="D1379">
        <v>16487</v>
      </c>
      <c r="E1379" t="s">
        <v>1235</v>
      </c>
      <c r="F1379" s="15" t="s">
        <v>2761</v>
      </c>
      <c r="G1379" s="15"/>
      <c r="H1379" s="15"/>
      <c r="I1379" t="s">
        <v>2418</v>
      </c>
      <c r="J1379" t="s">
        <v>1602</v>
      </c>
      <c r="K1379">
        <v>999</v>
      </c>
      <c r="L1379">
        <v>2016</v>
      </c>
      <c r="M1379" s="15">
        <v>10</v>
      </c>
      <c r="N1379">
        <v>999</v>
      </c>
      <c r="O1379" t="s">
        <v>1807</v>
      </c>
      <c r="R1379" s="15">
        <v>4.8291467393170366</v>
      </c>
      <c r="S1379" t="s">
        <v>1625</v>
      </c>
      <c r="T1379" t="s">
        <v>2695</v>
      </c>
      <c r="U1379">
        <v>999</v>
      </c>
      <c r="V1379">
        <v>999</v>
      </c>
      <c r="W1379">
        <v>999</v>
      </c>
      <c r="X1379">
        <v>999</v>
      </c>
      <c r="Y1379">
        <v>1</v>
      </c>
      <c r="Z1379">
        <v>1447</v>
      </c>
      <c r="AA1379" t="s">
        <v>1606</v>
      </c>
      <c r="AB1379">
        <v>999</v>
      </c>
      <c r="AC1379">
        <v>999</v>
      </c>
      <c r="AD1379">
        <v>999</v>
      </c>
      <c r="AE1379">
        <v>999</v>
      </c>
      <c r="AF1379">
        <v>999</v>
      </c>
      <c r="AG1379">
        <v>999</v>
      </c>
      <c r="AH1379" t="s">
        <v>2696</v>
      </c>
      <c r="AI1379" t="s">
        <v>1651</v>
      </c>
      <c r="AJ1379" t="s">
        <v>2697</v>
      </c>
      <c r="AK1379">
        <v>5.0999999999999996</v>
      </c>
      <c r="AL1379" t="s">
        <v>1701</v>
      </c>
      <c r="AM1379" t="s">
        <v>2698</v>
      </c>
      <c r="AN1379" t="s">
        <v>2747</v>
      </c>
      <c r="AO1379" t="s">
        <v>2748</v>
      </c>
      <c r="AP1379">
        <v>999</v>
      </c>
      <c r="AQ1379">
        <v>999</v>
      </c>
      <c r="AR1379" t="s">
        <v>2701</v>
      </c>
      <c r="AT1379" t="s">
        <v>2702</v>
      </c>
    </row>
    <row r="1380" spans="2:46" ht="15">
      <c r="B1380" t="s">
        <v>41</v>
      </c>
      <c r="C1380">
        <v>15552</v>
      </c>
      <c r="D1380">
        <v>16487</v>
      </c>
      <c r="E1380" t="s">
        <v>1235</v>
      </c>
      <c r="F1380" s="15" t="s">
        <v>2762</v>
      </c>
      <c r="G1380" s="15"/>
      <c r="H1380" s="15"/>
      <c r="I1380" t="s">
        <v>2418</v>
      </c>
      <c r="J1380" t="s">
        <v>1602</v>
      </c>
      <c r="K1380">
        <v>999</v>
      </c>
      <c r="L1380">
        <v>2016</v>
      </c>
      <c r="M1380" s="15">
        <v>30</v>
      </c>
      <c r="N1380">
        <v>999</v>
      </c>
      <c r="O1380" t="s">
        <v>1807</v>
      </c>
      <c r="R1380" s="15">
        <v>4.097037121229766</v>
      </c>
      <c r="S1380" t="s">
        <v>1625</v>
      </c>
      <c r="T1380" t="s">
        <v>2695</v>
      </c>
      <c r="U1380">
        <v>999</v>
      </c>
      <c r="V1380">
        <v>999</v>
      </c>
      <c r="W1380">
        <v>999</v>
      </c>
      <c r="X1380">
        <v>999</v>
      </c>
      <c r="Y1380">
        <v>1</v>
      </c>
      <c r="Z1380">
        <v>1447</v>
      </c>
      <c r="AA1380" t="s">
        <v>1606</v>
      </c>
      <c r="AB1380">
        <v>999</v>
      </c>
      <c r="AC1380">
        <v>999</v>
      </c>
      <c r="AD1380">
        <v>999</v>
      </c>
      <c r="AE1380">
        <v>999</v>
      </c>
      <c r="AF1380">
        <v>999</v>
      </c>
      <c r="AG1380">
        <v>999</v>
      </c>
      <c r="AH1380" t="s">
        <v>2717</v>
      </c>
      <c r="AI1380" t="s">
        <v>1651</v>
      </c>
      <c r="AJ1380" t="s">
        <v>2697</v>
      </c>
      <c r="AK1380">
        <v>5.0999999999999996</v>
      </c>
      <c r="AL1380" t="s">
        <v>1701</v>
      </c>
      <c r="AM1380" t="s">
        <v>2698</v>
      </c>
      <c r="AN1380" t="s">
        <v>2747</v>
      </c>
      <c r="AO1380" t="s">
        <v>2748</v>
      </c>
      <c r="AP1380">
        <v>999</v>
      </c>
      <c r="AQ1380">
        <v>999</v>
      </c>
      <c r="AR1380" t="s">
        <v>2701</v>
      </c>
      <c r="AT1380" t="s">
        <v>2702</v>
      </c>
    </row>
    <row r="1381" spans="2:46" ht="15">
      <c r="B1381" t="s">
        <v>41</v>
      </c>
      <c r="C1381">
        <v>15552</v>
      </c>
      <c r="D1381">
        <v>16487</v>
      </c>
      <c r="E1381" t="s">
        <v>1235</v>
      </c>
      <c r="F1381" s="15" t="s">
        <v>2763</v>
      </c>
      <c r="G1381" s="15"/>
      <c r="H1381" s="15"/>
      <c r="I1381" t="s">
        <v>2418</v>
      </c>
      <c r="J1381" t="s">
        <v>1602</v>
      </c>
      <c r="K1381">
        <v>999</v>
      </c>
      <c r="L1381">
        <v>2016</v>
      </c>
      <c r="M1381" s="15">
        <v>20</v>
      </c>
      <c r="N1381">
        <v>999</v>
      </c>
      <c r="O1381" t="s">
        <v>1807</v>
      </c>
      <c r="R1381" s="15">
        <v>4.0813609810174647</v>
      </c>
      <c r="S1381" t="s">
        <v>1625</v>
      </c>
      <c r="T1381" t="s">
        <v>2695</v>
      </c>
      <c r="U1381">
        <v>999</v>
      </c>
      <c r="V1381">
        <v>999</v>
      </c>
      <c r="W1381">
        <v>999</v>
      </c>
      <c r="X1381">
        <v>999</v>
      </c>
      <c r="Y1381">
        <v>1</v>
      </c>
      <c r="Z1381">
        <v>1447</v>
      </c>
      <c r="AA1381" t="s">
        <v>1606</v>
      </c>
      <c r="AB1381">
        <v>999</v>
      </c>
      <c r="AC1381">
        <v>999</v>
      </c>
      <c r="AD1381">
        <v>999</v>
      </c>
      <c r="AE1381">
        <v>999</v>
      </c>
      <c r="AF1381">
        <v>999</v>
      </c>
      <c r="AG1381">
        <v>999</v>
      </c>
      <c r="AH1381" t="s">
        <v>2717</v>
      </c>
      <c r="AI1381" t="s">
        <v>1651</v>
      </c>
      <c r="AJ1381" t="s">
        <v>2697</v>
      </c>
      <c r="AK1381">
        <v>5.0999999999999996</v>
      </c>
      <c r="AL1381" t="s">
        <v>1701</v>
      </c>
      <c r="AM1381" t="s">
        <v>2698</v>
      </c>
      <c r="AN1381" t="s">
        <v>2747</v>
      </c>
      <c r="AO1381" t="s">
        <v>2748</v>
      </c>
      <c r="AP1381">
        <v>999</v>
      </c>
      <c r="AQ1381">
        <v>999</v>
      </c>
      <c r="AR1381" t="s">
        <v>2701</v>
      </c>
      <c r="AT1381" t="s">
        <v>2702</v>
      </c>
    </row>
    <row r="1382" spans="2:46" ht="15">
      <c r="B1382" t="s">
        <v>41</v>
      </c>
      <c r="C1382">
        <v>15552</v>
      </c>
      <c r="D1382">
        <v>16487</v>
      </c>
      <c r="E1382" t="s">
        <v>1235</v>
      </c>
      <c r="F1382" s="15" t="s">
        <v>2764</v>
      </c>
      <c r="G1382" s="15"/>
      <c r="H1382" s="15"/>
      <c r="I1382" t="s">
        <v>2418</v>
      </c>
      <c r="J1382" t="s">
        <v>1602</v>
      </c>
      <c r="K1382">
        <v>999</v>
      </c>
      <c r="L1382">
        <v>2016</v>
      </c>
      <c r="M1382" s="15">
        <v>30</v>
      </c>
      <c r="N1382">
        <v>999</v>
      </c>
      <c r="O1382" t="s">
        <v>1807</v>
      </c>
      <c r="R1382" s="15">
        <v>5.1014486038863973</v>
      </c>
      <c r="S1382" t="s">
        <v>1625</v>
      </c>
      <c r="T1382" t="s">
        <v>2695</v>
      </c>
      <c r="U1382">
        <v>999</v>
      </c>
      <c r="V1382">
        <v>999</v>
      </c>
      <c r="W1382">
        <v>999</v>
      </c>
      <c r="X1382">
        <v>999</v>
      </c>
      <c r="Y1382">
        <v>1</v>
      </c>
      <c r="Z1382">
        <v>1447</v>
      </c>
      <c r="AA1382" t="s">
        <v>1606</v>
      </c>
      <c r="AB1382">
        <v>999</v>
      </c>
      <c r="AC1382">
        <v>999</v>
      </c>
      <c r="AD1382">
        <v>999</v>
      </c>
      <c r="AE1382">
        <v>999</v>
      </c>
      <c r="AF1382">
        <v>999</v>
      </c>
      <c r="AG1382">
        <v>999</v>
      </c>
      <c r="AH1382" t="s">
        <v>2717</v>
      </c>
      <c r="AI1382" t="s">
        <v>1651</v>
      </c>
      <c r="AJ1382" t="s">
        <v>2697</v>
      </c>
      <c r="AK1382">
        <v>5.0999999999999996</v>
      </c>
      <c r="AL1382" t="s">
        <v>1701</v>
      </c>
      <c r="AM1382" t="s">
        <v>2698</v>
      </c>
      <c r="AN1382" t="s">
        <v>2747</v>
      </c>
      <c r="AO1382" t="s">
        <v>2748</v>
      </c>
      <c r="AP1382">
        <v>999</v>
      </c>
      <c r="AQ1382">
        <v>999</v>
      </c>
      <c r="AR1382" t="s">
        <v>2701</v>
      </c>
      <c r="AT1382" t="s">
        <v>2702</v>
      </c>
    </row>
    <row r="1383" spans="2:46" ht="15">
      <c r="B1383" t="s">
        <v>41</v>
      </c>
      <c r="C1383">
        <v>15552</v>
      </c>
      <c r="D1383">
        <v>16487</v>
      </c>
      <c r="E1383" t="s">
        <v>1235</v>
      </c>
      <c r="F1383" s="15" t="s">
        <v>2765</v>
      </c>
      <c r="G1383" s="15"/>
      <c r="H1383" s="15"/>
      <c r="I1383" t="s">
        <v>2418</v>
      </c>
      <c r="J1383" t="s">
        <v>1602</v>
      </c>
      <c r="K1383">
        <v>999</v>
      </c>
      <c r="L1383">
        <v>2016</v>
      </c>
      <c r="M1383" s="15">
        <v>20</v>
      </c>
      <c r="N1383">
        <v>999</v>
      </c>
      <c r="O1383" t="s">
        <v>1807</v>
      </c>
      <c r="R1383" s="15">
        <v>4.0851694895272539</v>
      </c>
      <c r="S1383" t="s">
        <v>1625</v>
      </c>
      <c r="T1383" t="s">
        <v>2695</v>
      </c>
      <c r="U1383">
        <v>999</v>
      </c>
      <c r="V1383">
        <v>999</v>
      </c>
      <c r="W1383">
        <v>999</v>
      </c>
      <c r="X1383">
        <v>999</v>
      </c>
      <c r="Y1383">
        <v>1</v>
      </c>
      <c r="Z1383">
        <v>1447</v>
      </c>
      <c r="AA1383" t="s">
        <v>1606</v>
      </c>
      <c r="AB1383">
        <v>999</v>
      </c>
      <c r="AC1383">
        <v>999</v>
      </c>
      <c r="AD1383">
        <v>999</v>
      </c>
      <c r="AE1383">
        <v>999</v>
      </c>
      <c r="AF1383">
        <v>999</v>
      </c>
      <c r="AG1383">
        <v>999</v>
      </c>
      <c r="AH1383" t="s">
        <v>2717</v>
      </c>
      <c r="AI1383" t="s">
        <v>1651</v>
      </c>
      <c r="AJ1383" t="s">
        <v>2697</v>
      </c>
      <c r="AK1383">
        <v>5.0999999999999996</v>
      </c>
      <c r="AL1383" t="s">
        <v>1701</v>
      </c>
      <c r="AM1383" t="s">
        <v>2698</v>
      </c>
      <c r="AN1383" t="s">
        <v>2747</v>
      </c>
      <c r="AO1383" t="s">
        <v>2748</v>
      </c>
      <c r="AP1383">
        <v>999</v>
      </c>
      <c r="AQ1383">
        <v>999</v>
      </c>
      <c r="AR1383" t="s">
        <v>2701</v>
      </c>
      <c r="AT1383" t="s">
        <v>2702</v>
      </c>
    </row>
    <row r="1384" spans="2:46" ht="15">
      <c r="B1384" t="s">
        <v>41</v>
      </c>
      <c r="C1384">
        <v>15552</v>
      </c>
      <c r="D1384">
        <v>16487</v>
      </c>
      <c r="E1384" t="s">
        <v>1235</v>
      </c>
      <c r="F1384" s="15" t="s">
        <v>2766</v>
      </c>
      <c r="G1384" s="15"/>
      <c r="H1384" s="15"/>
      <c r="I1384" t="s">
        <v>2418</v>
      </c>
      <c r="J1384" t="s">
        <v>1602</v>
      </c>
      <c r="K1384">
        <v>999</v>
      </c>
      <c r="L1384">
        <v>2016</v>
      </c>
      <c r="M1384" s="15">
        <v>20</v>
      </c>
      <c r="N1384">
        <v>999</v>
      </c>
      <c r="O1384" t="s">
        <v>1807</v>
      </c>
      <c r="R1384" s="15">
        <v>5.051035570934256</v>
      </c>
      <c r="S1384" t="s">
        <v>1625</v>
      </c>
      <c r="T1384" t="s">
        <v>2695</v>
      </c>
      <c r="U1384">
        <v>999</v>
      </c>
      <c r="V1384">
        <v>999</v>
      </c>
      <c r="W1384">
        <v>999</v>
      </c>
      <c r="X1384">
        <v>999</v>
      </c>
      <c r="Y1384">
        <v>1</v>
      </c>
      <c r="Z1384">
        <v>1447</v>
      </c>
      <c r="AA1384" t="s">
        <v>1606</v>
      </c>
      <c r="AB1384">
        <v>999</v>
      </c>
      <c r="AC1384">
        <v>999</v>
      </c>
      <c r="AD1384">
        <v>999</v>
      </c>
      <c r="AE1384">
        <v>999</v>
      </c>
      <c r="AF1384">
        <v>999</v>
      </c>
      <c r="AG1384">
        <v>999</v>
      </c>
      <c r="AH1384" t="s">
        <v>2717</v>
      </c>
      <c r="AI1384" t="s">
        <v>1651</v>
      </c>
      <c r="AJ1384" t="s">
        <v>2697</v>
      </c>
      <c r="AK1384">
        <v>5.0999999999999996</v>
      </c>
      <c r="AL1384" t="s">
        <v>1701</v>
      </c>
      <c r="AM1384" t="s">
        <v>2698</v>
      </c>
      <c r="AN1384" t="s">
        <v>2747</v>
      </c>
      <c r="AO1384" t="s">
        <v>2748</v>
      </c>
      <c r="AP1384">
        <v>999</v>
      </c>
      <c r="AQ1384">
        <v>999</v>
      </c>
      <c r="AR1384" t="s">
        <v>2701</v>
      </c>
      <c r="AT1384" t="s">
        <v>2702</v>
      </c>
    </row>
    <row r="1385" spans="2:46" ht="15">
      <c r="B1385" t="s">
        <v>41</v>
      </c>
      <c r="C1385">
        <v>15552</v>
      </c>
      <c r="D1385">
        <v>16487</v>
      </c>
      <c r="E1385" t="s">
        <v>1235</v>
      </c>
      <c r="F1385" s="15" t="s">
        <v>2767</v>
      </c>
      <c r="G1385" s="15"/>
      <c r="H1385" s="15"/>
      <c r="I1385" t="s">
        <v>2418</v>
      </c>
      <c r="J1385" t="s">
        <v>1602</v>
      </c>
      <c r="K1385">
        <v>999</v>
      </c>
      <c r="L1385">
        <v>2016</v>
      </c>
      <c r="M1385" s="15">
        <v>30</v>
      </c>
      <c r="N1385">
        <v>999</v>
      </c>
      <c r="O1385" t="s">
        <v>1807</v>
      </c>
      <c r="R1385" s="15">
        <v>4.0675926194898242</v>
      </c>
      <c r="S1385" t="s">
        <v>1625</v>
      </c>
      <c r="T1385" t="s">
        <v>2695</v>
      </c>
      <c r="U1385">
        <v>999</v>
      </c>
      <c r="V1385">
        <v>999</v>
      </c>
      <c r="W1385">
        <v>999</v>
      </c>
      <c r="X1385">
        <v>999</v>
      </c>
      <c r="Y1385">
        <v>1</v>
      </c>
      <c r="Z1385">
        <v>1447</v>
      </c>
      <c r="AA1385" t="s">
        <v>1606</v>
      </c>
      <c r="AB1385">
        <v>999</v>
      </c>
      <c r="AC1385">
        <v>999</v>
      </c>
      <c r="AD1385">
        <v>999</v>
      </c>
      <c r="AE1385">
        <v>999</v>
      </c>
      <c r="AF1385">
        <v>999</v>
      </c>
      <c r="AG1385">
        <v>999</v>
      </c>
      <c r="AH1385" t="s">
        <v>2717</v>
      </c>
      <c r="AI1385" t="s">
        <v>1651</v>
      </c>
      <c r="AJ1385" t="s">
        <v>2697</v>
      </c>
      <c r="AK1385">
        <v>5.0999999999999996</v>
      </c>
      <c r="AL1385" t="s">
        <v>1701</v>
      </c>
      <c r="AM1385" t="s">
        <v>2698</v>
      </c>
      <c r="AN1385" t="s">
        <v>2747</v>
      </c>
      <c r="AO1385" t="s">
        <v>2748</v>
      </c>
      <c r="AP1385">
        <v>999</v>
      </c>
      <c r="AQ1385">
        <v>999</v>
      </c>
      <c r="AR1385" t="s">
        <v>2701</v>
      </c>
      <c r="AT1385" t="s">
        <v>2702</v>
      </c>
    </row>
    <row r="1386" spans="2:46" ht="15">
      <c r="B1386" t="s">
        <v>41</v>
      </c>
      <c r="C1386">
        <v>15552</v>
      </c>
      <c r="D1386">
        <v>16487</v>
      </c>
      <c r="E1386" t="s">
        <v>1235</v>
      </c>
      <c r="F1386" s="15" t="s">
        <v>2768</v>
      </c>
      <c r="G1386" s="15"/>
      <c r="H1386" s="15"/>
      <c r="I1386" t="s">
        <v>2418</v>
      </c>
      <c r="J1386" t="s">
        <v>1602</v>
      </c>
      <c r="K1386">
        <v>999</v>
      </c>
      <c r="L1386">
        <v>2016</v>
      </c>
      <c r="M1386" s="15">
        <v>20</v>
      </c>
      <c r="N1386">
        <v>999</v>
      </c>
      <c r="O1386" t="s">
        <v>1807</v>
      </c>
      <c r="R1386" s="15">
        <v>3.7428580001670713</v>
      </c>
      <c r="S1386" t="s">
        <v>1625</v>
      </c>
      <c r="T1386" t="s">
        <v>2695</v>
      </c>
      <c r="U1386">
        <v>999</v>
      </c>
      <c r="V1386">
        <v>999</v>
      </c>
      <c r="W1386">
        <v>999</v>
      </c>
      <c r="X1386">
        <v>999</v>
      </c>
      <c r="Y1386">
        <v>1</v>
      </c>
      <c r="Z1386">
        <v>1447</v>
      </c>
      <c r="AA1386" t="s">
        <v>1606</v>
      </c>
      <c r="AB1386">
        <v>999</v>
      </c>
      <c r="AC1386">
        <v>999</v>
      </c>
      <c r="AD1386">
        <v>999</v>
      </c>
      <c r="AE1386">
        <v>999</v>
      </c>
      <c r="AF1386">
        <v>999</v>
      </c>
      <c r="AG1386">
        <v>999</v>
      </c>
      <c r="AH1386" t="s">
        <v>2717</v>
      </c>
      <c r="AI1386" t="s">
        <v>1651</v>
      </c>
      <c r="AJ1386" t="s">
        <v>2697</v>
      </c>
      <c r="AK1386">
        <v>5.0999999999999996</v>
      </c>
      <c r="AL1386" t="s">
        <v>1701</v>
      </c>
      <c r="AM1386" t="s">
        <v>2698</v>
      </c>
      <c r="AN1386" t="s">
        <v>2747</v>
      </c>
      <c r="AO1386" t="s">
        <v>2748</v>
      </c>
      <c r="AP1386">
        <v>999</v>
      </c>
      <c r="AQ1386">
        <v>999</v>
      </c>
      <c r="AR1386" t="s">
        <v>2701</v>
      </c>
      <c r="AT1386" t="s">
        <v>2702</v>
      </c>
    </row>
    <row r="1387" spans="2:46" ht="15">
      <c r="B1387" t="s">
        <v>41</v>
      </c>
      <c r="C1387">
        <v>15552</v>
      </c>
      <c r="D1387">
        <v>16487</v>
      </c>
      <c r="E1387" t="s">
        <v>1235</v>
      </c>
      <c r="F1387" s="15" t="s">
        <v>2769</v>
      </c>
      <c r="G1387" s="15"/>
      <c r="H1387" s="15"/>
      <c r="I1387" t="s">
        <v>2418</v>
      </c>
      <c r="J1387" t="s">
        <v>1602</v>
      </c>
      <c r="K1387">
        <v>999</v>
      </c>
      <c r="L1387">
        <v>2016</v>
      </c>
      <c r="M1387" s="15">
        <v>28</v>
      </c>
      <c r="N1387">
        <v>999</v>
      </c>
      <c r="O1387" t="s">
        <v>1807</v>
      </c>
      <c r="R1387" s="15">
        <v>4.1647016626229085</v>
      </c>
      <c r="S1387" t="s">
        <v>1625</v>
      </c>
      <c r="T1387" t="s">
        <v>2695</v>
      </c>
      <c r="U1387">
        <v>999</v>
      </c>
      <c r="V1387">
        <v>999</v>
      </c>
      <c r="W1387">
        <v>999</v>
      </c>
      <c r="X1387">
        <v>999</v>
      </c>
      <c r="Y1387">
        <v>1</v>
      </c>
      <c r="Z1387">
        <v>1447</v>
      </c>
      <c r="AA1387" t="s">
        <v>1606</v>
      </c>
      <c r="AB1387">
        <v>999</v>
      </c>
      <c r="AC1387">
        <v>999</v>
      </c>
      <c r="AD1387">
        <v>999</v>
      </c>
      <c r="AE1387">
        <v>999</v>
      </c>
      <c r="AF1387">
        <v>999</v>
      </c>
      <c r="AG1387">
        <v>999</v>
      </c>
      <c r="AH1387" t="s">
        <v>2717</v>
      </c>
      <c r="AI1387" t="s">
        <v>1651</v>
      </c>
      <c r="AJ1387" t="s">
        <v>2697</v>
      </c>
      <c r="AK1387">
        <v>5.0999999999999996</v>
      </c>
      <c r="AL1387" t="s">
        <v>1701</v>
      </c>
      <c r="AM1387" t="s">
        <v>2698</v>
      </c>
      <c r="AN1387" t="s">
        <v>2747</v>
      </c>
      <c r="AO1387" t="s">
        <v>2748</v>
      </c>
      <c r="AP1387">
        <v>999</v>
      </c>
      <c r="AQ1387">
        <v>999</v>
      </c>
      <c r="AR1387" t="s">
        <v>2701</v>
      </c>
      <c r="AT1387" t="s">
        <v>2702</v>
      </c>
    </row>
    <row r="1388" spans="2:46" ht="15">
      <c r="B1388" t="s">
        <v>41</v>
      </c>
      <c r="C1388">
        <v>15552</v>
      </c>
      <c r="D1388">
        <v>16487</v>
      </c>
      <c r="E1388" t="s">
        <v>1235</v>
      </c>
      <c r="F1388" s="15" t="s">
        <v>2770</v>
      </c>
      <c r="G1388" s="15"/>
      <c r="H1388" s="15"/>
      <c r="I1388" t="s">
        <v>2418</v>
      </c>
      <c r="J1388" t="s">
        <v>1602</v>
      </c>
      <c r="K1388">
        <v>999</v>
      </c>
      <c r="L1388">
        <v>2016</v>
      </c>
      <c r="M1388" s="15">
        <v>24</v>
      </c>
      <c r="N1388">
        <v>999</v>
      </c>
      <c r="O1388" t="s">
        <v>1807</v>
      </c>
      <c r="R1388" s="15">
        <v>4.4230336033666493</v>
      </c>
      <c r="S1388" t="s">
        <v>1625</v>
      </c>
      <c r="T1388" t="s">
        <v>2695</v>
      </c>
      <c r="U1388">
        <v>999</v>
      </c>
      <c r="V1388">
        <v>999</v>
      </c>
      <c r="W1388">
        <v>999</v>
      </c>
      <c r="X1388">
        <v>999</v>
      </c>
      <c r="Y1388">
        <v>1</v>
      </c>
      <c r="Z1388">
        <v>1447</v>
      </c>
      <c r="AA1388" t="s">
        <v>1606</v>
      </c>
      <c r="AB1388">
        <v>999</v>
      </c>
      <c r="AC1388">
        <v>999</v>
      </c>
      <c r="AD1388">
        <v>999</v>
      </c>
      <c r="AE1388">
        <v>999</v>
      </c>
      <c r="AF1388">
        <v>999</v>
      </c>
      <c r="AG1388">
        <v>999</v>
      </c>
      <c r="AH1388" t="s">
        <v>2717</v>
      </c>
      <c r="AI1388" t="s">
        <v>1651</v>
      </c>
      <c r="AJ1388" t="s">
        <v>2697</v>
      </c>
      <c r="AK1388">
        <v>5.0999999999999996</v>
      </c>
      <c r="AL1388" t="s">
        <v>1701</v>
      </c>
      <c r="AM1388" t="s">
        <v>2698</v>
      </c>
      <c r="AN1388" t="s">
        <v>2747</v>
      </c>
      <c r="AO1388" t="s">
        <v>2748</v>
      </c>
      <c r="AP1388">
        <v>999</v>
      </c>
      <c r="AQ1388">
        <v>999</v>
      </c>
      <c r="AR1388" t="s">
        <v>2701</v>
      </c>
      <c r="AT1388" t="s">
        <v>2702</v>
      </c>
    </row>
    <row r="1389" spans="2:46" ht="15">
      <c r="B1389" t="s">
        <v>41</v>
      </c>
      <c r="C1389">
        <v>15552</v>
      </c>
      <c r="D1389">
        <v>16487</v>
      </c>
      <c r="E1389" t="s">
        <v>1235</v>
      </c>
      <c r="F1389" s="15" t="s">
        <v>2771</v>
      </c>
      <c r="G1389" s="15"/>
      <c r="H1389" s="15"/>
      <c r="I1389" t="s">
        <v>2418</v>
      </c>
      <c r="J1389" t="s">
        <v>1602</v>
      </c>
      <c r="K1389">
        <v>999</v>
      </c>
      <c r="L1389">
        <v>2016</v>
      </c>
      <c r="M1389" s="15">
        <v>20</v>
      </c>
      <c r="N1389">
        <v>999</v>
      </c>
      <c r="O1389" t="s">
        <v>1807</v>
      </c>
      <c r="R1389" s="15">
        <v>6.1404038861584169</v>
      </c>
      <c r="S1389" t="s">
        <v>1625</v>
      </c>
      <c r="T1389" t="s">
        <v>2695</v>
      </c>
      <c r="U1389">
        <v>999</v>
      </c>
      <c r="V1389">
        <v>999</v>
      </c>
      <c r="W1389">
        <v>999</v>
      </c>
      <c r="X1389">
        <v>999</v>
      </c>
      <c r="Y1389">
        <v>1</v>
      </c>
      <c r="Z1389">
        <v>1447</v>
      </c>
      <c r="AA1389" t="s">
        <v>1606</v>
      </c>
      <c r="AB1389">
        <v>999</v>
      </c>
      <c r="AC1389">
        <v>999</v>
      </c>
      <c r="AD1389">
        <v>999</v>
      </c>
      <c r="AE1389">
        <v>999</v>
      </c>
      <c r="AF1389">
        <v>999</v>
      </c>
      <c r="AG1389">
        <v>999</v>
      </c>
      <c r="AH1389" t="s">
        <v>2717</v>
      </c>
      <c r="AI1389" t="s">
        <v>1651</v>
      </c>
      <c r="AJ1389" t="s">
        <v>2697</v>
      </c>
      <c r="AK1389">
        <v>5.0999999999999996</v>
      </c>
      <c r="AL1389" t="s">
        <v>1701</v>
      </c>
      <c r="AM1389" t="s">
        <v>2698</v>
      </c>
      <c r="AN1389" t="s">
        <v>2747</v>
      </c>
      <c r="AO1389" t="s">
        <v>2748</v>
      </c>
      <c r="AP1389">
        <v>999</v>
      </c>
      <c r="AQ1389">
        <v>999</v>
      </c>
      <c r="AR1389" t="s">
        <v>2701</v>
      </c>
      <c r="AT1389" t="s">
        <v>2702</v>
      </c>
    </row>
    <row r="1390" spans="2:46" ht="15">
      <c r="B1390" t="s">
        <v>41</v>
      </c>
      <c r="C1390">
        <v>15552</v>
      </c>
      <c r="D1390">
        <v>16487</v>
      </c>
      <c r="E1390" t="s">
        <v>1235</v>
      </c>
      <c r="F1390" s="15" t="s">
        <v>2772</v>
      </c>
      <c r="G1390" s="15"/>
      <c r="H1390" s="15"/>
      <c r="I1390" t="s">
        <v>2418</v>
      </c>
      <c r="J1390" t="s">
        <v>1602</v>
      </c>
      <c r="K1390">
        <v>999</v>
      </c>
      <c r="L1390">
        <v>2016</v>
      </c>
      <c r="M1390" s="15">
        <v>25</v>
      </c>
      <c r="N1390">
        <v>999</v>
      </c>
      <c r="O1390" t="s">
        <v>1807</v>
      </c>
      <c r="R1390" s="15">
        <v>4.4347033155080222</v>
      </c>
      <c r="S1390" t="s">
        <v>1625</v>
      </c>
      <c r="T1390" t="s">
        <v>2695</v>
      </c>
      <c r="U1390">
        <v>999</v>
      </c>
      <c r="V1390">
        <v>999</v>
      </c>
      <c r="W1390">
        <v>999</v>
      </c>
      <c r="X1390">
        <v>999</v>
      </c>
      <c r="Y1390">
        <v>1</v>
      </c>
      <c r="Z1390">
        <v>1447</v>
      </c>
      <c r="AA1390" t="s">
        <v>1606</v>
      </c>
      <c r="AB1390">
        <v>999</v>
      </c>
      <c r="AC1390">
        <v>999</v>
      </c>
      <c r="AD1390">
        <v>999</v>
      </c>
      <c r="AE1390">
        <v>999</v>
      </c>
      <c r="AF1390">
        <v>999</v>
      </c>
      <c r="AG1390">
        <v>999</v>
      </c>
      <c r="AH1390" t="s">
        <v>2717</v>
      </c>
      <c r="AI1390" t="s">
        <v>1651</v>
      </c>
      <c r="AJ1390" t="s">
        <v>2697</v>
      </c>
      <c r="AK1390">
        <v>5.0999999999999996</v>
      </c>
      <c r="AL1390" t="s">
        <v>1701</v>
      </c>
      <c r="AM1390" t="s">
        <v>2698</v>
      </c>
      <c r="AN1390" t="s">
        <v>2747</v>
      </c>
      <c r="AO1390" t="s">
        <v>2748</v>
      </c>
      <c r="AP1390">
        <v>999</v>
      </c>
      <c r="AQ1390">
        <v>999</v>
      </c>
      <c r="AR1390" t="s">
        <v>2701</v>
      </c>
      <c r="AT1390" t="s">
        <v>2702</v>
      </c>
    </row>
    <row r="1391" spans="2:46" ht="15">
      <c r="B1391" t="s">
        <v>41</v>
      </c>
      <c r="C1391">
        <v>15552</v>
      </c>
      <c r="D1391">
        <v>16487</v>
      </c>
      <c r="E1391" t="s">
        <v>1235</v>
      </c>
      <c r="F1391" s="15" t="s">
        <v>2773</v>
      </c>
      <c r="G1391" s="15"/>
      <c r="H1391" s="15"/>
      <c r="I1391" t="s">
        <v>2418</v>
      </c>
      <c r="J1391" t="s">
        <v>1602</v>
      </c>
      <c r="K1391">
        <v>999</v>
      </c>
      <c r="L1391">
        <v>2016</v>
      </c>
      <c r="M1391" s="15">
        <v>18</v>
      </c>
      <c r="N1391">
        <v>999</v>
      </c>
      <c r="O1391" t="s">
        <v>1807</v>
      </c>
      <c r="R1391" s="15">
        <v>5.4269448775944644</v>
      </c>
      <c r="S1391" t="s">
        <v>1625</v>
      </c>
      <c r="T1391" t="s">
        <v>2695</v>
      </c>
      <c r="U1391">
        <v>999</v>
      </c>
      <c r="V1391">
        <v>999</v>
      </c>
      <c r="W1391">
        <v>999</v>
      </c>
      <c r="X1391">
        <v>999</v>
      </c>
      <c r="Y1391">
        <v>1</v>
      </c>
      <c r="Z1391">
        <v>1447</v>
      </c>
      <c r="AA1391" t="s">
        <v>1606</v>
      </c>
      <c r="AB1391">
        <v>999</v>
      </c>
      <c r="AC1391">
        <v>999</v>
      </c>
      <c r="AD1391">
        <v>999</v>
      </c>
      <c r="AE1391">
        <v>999</v>
      </c>
      <c r="AF1391">
        <v>999</v>
      </c>
      <c r="AG1391">
        <v>999</v>
      </c>
      <c r="AH1391" t="s">
        <v>2717</v>
      </c>
      <c r="AI1391" t="s">
        <v>1651</v>
      </c>
      <c r="AJ1391" t="s">
        <v>2697</v>
      </c>
      <c r="AK1391">
        <v>5.0999999999999996</v>
      </c>
      <c r="AL1391" t="s">
        <v>1701</v>
      </c>
      <c r="AM1391" t="s">
        <v>2698</v>
      </c>
      <c r="AN1391" t="s">
        <v>2747</v>
      </c>
      <c r="AO1391" t="s">
        <v>2748</v>
      </c>
      <c r="AP1391">
        <v>999</v>
      </c>
      <c r="AQ1391">
        <v>999</v>
      </c>
      <c r="AR1391" t="s">
        <v>2701</v>
      </c>
      <c r="AT1391" t="s">
        <v>2702</v>
      </c>
    </row>
    <row r="1392" spans="2:46" ht="15">
      <c r="B1392" t="s">
        <v>41</v>
      </c>
      <c r="C1392">
        <v>15552</v>
      </c>
      <c r="D1392">
        <v>16487</v>
      </c>
      <c r="E1392" t="s">
        <v>1235</v>
      </c>
      <c r="F1392" s="15" t="s">
        <v>2774</v>
      </c>
      <c r="G1392" s="15"/>
      <c r="H1392" s="15"/>
      <c r="I1392" t="s">
        <v>2418</v>
      </c>
      <c r="J1392" t="s">
        <v>1602</v>
      </c>
      <c r="K1392">
        <v>999</v>
      </c>
      <c r="L1392">
        <v>2016</v>
      </c>
      <c r="M1392" s="15">
        <v>20</v>
      </c>
      <c r="N1392">
        <v>999</v>
      </c>
      <c r="O1392" t="s">
        <v>1807</v>
      </c>
      <c r="R1392" s="15">
        <v>5.1878015975752216</v>
      </c>
      <c r="S1392" t="s">
        <v>1625</v>
      </c>
      <c r="T1392" t="s">
        <v>2695</v>
      </c>
      <c r="U1392">
        <v>999</v>
      </c>
      <c r="V1392">
        <v>999</v>
      </c>
      <c r="W1392">
        <v>999</v>
      </c>
      <c r="X1392">
        <v>999</v>
      </c>
      <c r="Y1392">
        <v>1</v>
      </c>
      <c r="Z1392">
        <v>1447</v>
      </c>
      <c r="AA1392" t="s">
        <v>1606</v>
      </c>
      <c r="AB1392">
        <v>999</v>
      </c>
      <c r="AC1392">
        <v>999</v>
      </c>
      <c r="AD1392">
        <v>999</v>
      </c>
      <c r="AE1392">
        <v>999</v>
      </c>
      <c r="AF1392">
        <v>999</v>
      </c>
      <c r="AG1392">
        <v>999</v>
      </c>
      <c r="AH1392" t="s">
        <v>2717</v>
      </c>
      <c r="AI1392" t="s">
        <v>1651</v>
      </c>
      <c r="AJ1392" t="s">
        <v>2697</v>
      </c>
      <c r="AK1392">
        <v>5.0999999999999996</v>
      </c>
      <c r="AL1392" t="s">
        <v>1701</v>
      </c>
      <c r="AM1392" t="s">
        <v>2698</v>
      </c>
      <c r="AN1392" t="s">
        <v>2747</v>
      </c>
      <c r="AO1392" t="s">
        <v>2748</v>
      </c>
      <c r="AP1392">
        <v>999</v>
      </c>
      <c r="AQ1392">
        <v>999</v>
      </c>
      <c r="AR1392" t="s">
        <v>2701</v>
      </c>
      <c r="AT1392" t="s">
        <v>2702</v>
      </c>
    </row>
    <row r="1393" spans="2:46" ht="15">
      <c r="B1393" t="s">
        <v>41</v>
      </c>
      <c r="C1393">
        <v>15552</v>
      </c>
      <c r="D1393">
        <v>16487</v>
      </c>
      <c r="E1393" t="s">
        <v>1235</v>
      </c>
      <c r="F1393" s="15" t="s">
        <v>2775</v>
      </c>
      <c r="G1393" s="15"/>
      <c r="H1393" s="15"/>
      <c r="I1393" t="s">
        <v>2418</v>
      </c>
      <c r="J1393" t="s">
        <v>1602</v>
      </c>
      <c r="K1393">
        <v>999</v>
      </c>
      <c r="L1393">
        <v>2016</v>
      </c>
      <c r="M1393" s="15">
        <v>20</v>
      </c>
      <c r="N1393">
        <v>999</v>
      </c>
      <c r="O1393" t="s">
        <v>1807</v>
      </c>
      <c r="R1393" s="15">
        <v>4.0578313539887771</v>
      </c>
      <c r="S1393" t="s">
        <v>1625</v>
      </c>
      <c r="T1393" t="s">
        <v>2695</v>
      </c>
      <c r="U1393">
        <v>999</v>
      </c>
      <c r="V1393">
        <v>999</v>
      </c>
      <c r="W1393">
        <v>999</v>
      </c>
      <c r="X1393">
        <v>999</v>
      </c>
      <c r="Y1393">
        <v>1</v>
      </c>
      <c r="Z1393">
        <v>1447</v>
      </c>
      <c r="AA1393" t="s">
        <v>1606</v>
      </c>
      <c r="AB1393">
        <v>999</v>
      </c>
      <c r="AC1393">
        <v>999</v>
      </c>
      <c r="AD1393">
        <v>999</v>
      </c>
      <c r="AE1393">
        <v>999</v>
      </c>
      <c r="AF1393">
        <v>999</v>
      </c>
      <c r="AG1393">
        <v>999</v>
      </c>
      <c r="AH1393" t="s">
        <v>2717</v>
      </c>
      <c r="AI1393" t="s">
        <v>1651</v>
      </c>
      <c r="AJ1393" t="s">
        <v>2697</v>
      </c>
      <c r="AK1393">
        <v>5.0999999999999996</v>
      </c>
      <c r="AL1393" t="s">
        <v>1701</v>
      </c>
      <c r="AM1393" t="s">
        <v>2698</v>
      </c>
      <c r="AN1393" t="s">
        <v>2747</v>
      </c>
      <c r="AO1393" t="s">
        <v>2748</v>
      </c>
      <c r="AP1393">
        <v>999</v>
      </c>
      <c r="AQ1393">
        <v>999</v>
      </c>
      <c r="AR1393" t="s">
        <v>2701</v>
      </c>
      <c r="AT1393" t="s">
        <v>2702</v>
      </c>
    </row>
    <row r="1394" spans="2:46" ht="15">
      <c r="B1394" t="s">
        <v>41</v>
      </c>
      <c r="C1394">
        <v>15552</v>
      </c>
      <c r="D1394">
        <v>16487</v>
      </c>
      <c r="E1394" t="s">
        <v>1235</v>
      </c>
      <c r="F1394" s="15" t="s">
        <v>2776</v>
      </c>
      <c r="G1394" s="15"/>
      <c r="H1394" s="15"/>
      <c r="I1394" t="s">
        <v>2418</v>
      </c>
      <c r="J1394" t="s">
        <v>1602</v>
      </c>
      <c r="K1394">
        <v>999</v>
      </c>
      <c r="L1394">
        <v>2016</v>
      </c>
      <c r="M1394" s="15">
        <v>40</v>
      </c>
      <c r="N1394">
        <v>999</v>
      </c>
      <c r="O1394" t="s">
        <v>1807</v>
      </c>
      <c r="R1394" s="15">
        <v>4.1716558237145858</v>
      </c>
      <c r="S1394" t="s">
        <v>1625</v>
      </c>
      <c r="T1394" t="s">
        <v>2695</v>
      </c>
      <c r="U1394">
        <v>999</v>
      </c>
      <c r="V1394">
        <v>999</v>
      </c>
      <c r="W1394">
        <v>999</v>
      </c>
      <c r="X1394">
        <v>999</v>
      </c>
      <c r="Y1394">
        <v>1</v>
      </c>
      <c r="Z1394">
        <v>1447</v>
      </c>
      <c r="AA1394" t="s">
        <v>1606</v>
      </c>
      <c r="AB1394">
        <v>999</v>
      </c>
      <c r="AC1394">
        <v>999</v>
      </c>
      <c r="AD1394">
        <v>999</v>
      </c>
      <c r="AE1394">
        <v>999</v>
      </c>
      <c r="AF1394">
        <v>999</v>
      </c>
      <c r="AG1394">
        <v>999</v>
      </c>
      <c r="AH1394" t="s">
        <v>2732</v>
      </c>
      <c r="AI1394" t="s">
        <v>1651</v>
      </c>
      <c r="AJ1394" t="s">
        <v>2697</v>
      </c>
      <c r="AK1394">
        <v>5.0999999999999996</v>
      </c>
      <c r="AL1394" t="s">
        <v>1701</v>
      </c>
      <c r="AM1394" t="s">
        <v>2698</v>
      </c>
      <c r="AN1394" t="s">
        <v>2747</v>
      </c>
      <c r="AO1394" t="s">
        <v>2748</v>
      </c>
      <c r="AP1394">
        <v>999</v>
      </c>
      <c r="AQ1394">
        <v>999</v>
      </c>
      <c r="AR1394" t="s">
        <v>2701</v>
      </c>
      <c r="AT1394" t="s">
        <v>2702</v>
      </c>
    </row>
    <row r="1395" spans="2:46" ht="15">
      <c r="B1395" t="s">
        <v>41</v>
      </c>
      <c r="C1395">
        <v>15552</v>
      </c>
      <c r="D1395">
        <v>16487</v>
      </c>
      <c r="E1395" t="s">
        <v>1235</v>
      </c>
      <c r="F1395" s="15" t="s">
        <v>2777</v>
      </c>
      <c r="G1395" s="15"/>
      <c r="H1395" s="15"/>
      <c r="I1395" t="s">
        <v>2418</v>
      </c>
      <c r="J1395" t="s">
        <v>1602</v>
      </c>
      <c r="K1395">
        <v>999</v>
      </c>
      <c r="L1395">
        <v>2016</v>
      </c>
      <c r="M1395" s="15">
        <v>35</v>
      </c>
      <c r="N1395">
        <v>999</v>
      </c>
      <c r="O1395" t="s">
        <v>1807</v>
      </c>
      <c r="R1395" s="15">
        <v>4.5350761840395108</v>
      </c>
      <c r="S1395" t="s">
        <v>1625</v>
      </c>
      <c r="T1395" t="s">
        <v>2695</v>
      </c>
      <c r="U1395">
        <v>999</v>
      </c>
      <c r="V1395">
        <v>999</v>
      </c>
      <c r="W1395">
        <v>999</v>
      </c>
      <c r="X1395">
        <v>999</v>
      </c>
      <c r="Y1395">
        <v>1</v>
      </c>
      <c r="Z1395">
        <v>1447</v>
      </c>
      <c r="AA1395" t="s">
        <v>1606</v>
      </c>
      <c r="AB1395">
        <v>999</v>
      </c>
      <c r="AC1395">
        <v>999</v>
      </c>
      <c r="AD1395">
        <v>999</v>
      </c>
      <c r="AE1395">
        <v>999</v>
      </c>
      <c r="AF1395">
        <v>999</v>
      </c>
      <c r="AG1395">
        <v>999</v>
      </c>
      <c r="AH1395" t="s">
        <v>2732</v>
      </c>
      <c r="AI1395" t="s">
        <v>1651</v>
      </c>
      <c r="AJ1395" t="s">
        <v>2697</v>
      </c>
      <c r="AK1395">
        <v>5.0999999999999996</v>
      </c>
      <c r="AL1395" t="s">
        <v>1701</v>
      </c>
      <c r="AM1395" t="s">
        <v>2698</v>
      </c>
      <c r="AN1395" t="s">
        <v>2747</v>
      </c>
      <c r="AO1395" t="s">
        <v>2748</v>
      </c>
      <c r="AP1395">
        <v>999</v>
      </c>
      <c r="AQ1395">
        <v>999</v>
      </c>
      <c r="AR1395" t="s">
        <v>2701</v>
      </c>
      <c r="AT1395" t="s">
        <v>2702</v>
      </c>
    </row>
    <row r="1396" spans="2:46" ht="15">
      <c r="B1396" t="s">
        <v>41</v>
      </c>
      <c r="C1396">
        <v>15552</v>
      </c>
      <c r="D1396">
        <v>16487</v>
      </c>
      <c r="E1396" t="s">
        <v>1235</v>
      </c>
      <c r="F1396" s="15" t="s">
        <v>2778</v>
      </c>
      <c r="G1396" s="15"/>
      <c r="H1396" s="15"/>
      <c r="I1396" t="s">
        <v>2418</v>
      </c>
      <c r="J1396" t="s">
        <v>1602</v>
      </c>
      <c r="K1396">
        <v>999</v>
      </c>
      <c r="L1396">
        <v>2016</v>
      </c>
      <c r="M1396" s="15">
        <v>50</v>
      </c>
      <c r="N1396">
        <v>999</v>
      </c>
      <c r="O1396" t="s">
        <v>1807</v>
      </c>
      <c r="R1396" s="15">
        <v>4.9383601625368501</v>
      </c>
      <c r="S1396" t="s">
        <v>1625</v>
      </c>
      <c r="T1396" t="s">
        <v>2695</v>
      </c>
      <c r="U1396">
        <v>999</v>
      </c>
      <c r="V1396">
        <v>999</v>
      </c>
      <c r="W1396">
        <v>999</v>
      </c>
      <c r="X1396">
        <v>999</v>
      </c>
      <c r="Y1396">
        <v>1</v>
      </c>
      <c r="Z1396">
        <v>1447</v>
      </c>
      <c r="AA1396" t="s">
        <v>1606</v>
      </c>
      <c r="AB1396">
        <v>999</v>
      </c>
      <c r="AC1396">
        <v>999</v>
      </c>
      <c r="AD1396">
        <v>999</v>
      </c>
      <c r="AE1396">
        <v>999</v>
      </c>
      <c r="AF1396">
        <v>999</v>
      </c>
      <c r="AG1396">
        <v>999</v>
      </c>
      <c r="AH1396" t="s">
        <v>2732</v>
      </c>
      <c r="AI1396" t="s">
        <v>1651</v>
      </c>
      <c r="AJ1396" t="s">
        <v>2697</v>
      </c>
      <c r="AK1396">
        <v>5.0999999999999996</v>
      </c>
      <c r="AL1396" t="s">
        <v>1701</v>
      </c>
      <c r="AM1396" t="s">
        <v>2698</v>
      </c>
      <c r="AN1396" t="s">
        <v>2747</v>
      </c>
      <c r="AO1396" t="s">
        <v>2748</v>
      </c>
      <c r="AP1396">
        <v>999</v>
      </c>
      <c r="AQ1396">
        <v>999</v>
      </c>
      <c r="AR1396" t="s">
        <v>2701</v>
      </c>
      <c r="AT1396" t="s">
        <v>2702</v>
      </c>
    </row>
    <row r="1397" spans="2:46" ht="15">
      <c r="B1397" t="s">
        <v>41</v>
      </c>
      <c r="C1397">
        <v>15552</v>
      </c>
      <c r="D1397">
        <v>16487</v>
      </c>
      <c r="E1397" t="s">
        <v>1235</v>
      </c>
      <c r="F1397" s="15" t="s">
        <v>2779</v>
      </c>
      <c r="G1397" s="15"/>
      <c r="H1397" s="15"/>
      <c r="I1397" t="s">
        <v>2418</v>
      </c>
      <c r="J1397" t="s">
        <v>1602</v>
      </c>
      <c r="K1397">
        <v>999</v>
      </c>
      <c r="L1397">
        <v>2016</v>
      </c>
      <c r="M1397" s="15">
        <v>40</v>
      </c>
      <c r="N1397">
        <v>999</v>
      </c>
      <c r="O1397" t="s">
        <v>1807</v>
      </c>
      <c r="R1397" s="15">
        <v>5.8902874843150617</v>
      </c>
      <c r="S1397" t="s">
        <v>1625</v>
      </c>
      <c r="T1397" t="s">
        <v>2695</v>
      </c>
      <c r="U1397">
        <v>999</v>
      </c>
      <c r="V1397">
        <v>999</v>
      </c>
      <c r="W1397">
        <v>999</v>
      </c>
      <c r="X1397">
        <v>999</v>
      </c>
      <c r="Y1397">
        <v>1</v>
      </c>
      <c r="Z1397">
        <v>1447</v>
      </c>
      <c r="AA1397" t="s">
        <v>1606</v>
      </c>
      <c r="AB1397">
        <v>999</v>
      </c>
      <c r="AC1397">
        <v>999</v>
      </c>
      <c r="AD1397">
        <v>999</v>
      </c>
      <c r="AE1397">
        <v>999</v>
      </c>
      <c r="AF1397">
        <v>999</v>
      </c>
      <c r="AG1397">
        <v>999</v>
      </c>
      <c r="AH1397" t="s">
        <v>2732</v>
      </c>
      <c r="AI1397" t="s">
        <v>1651</v>
      </c>
      <c r="AJ1397" t="s">
        <v>2697</v>
      </c>
      <c r="AK1397">
        <v>5.0999999999999996</v>
      </c>
      <c r="AL1397" t="s">
        <v>1701</v>
      </c>
      <c r="AM1397" t="s">
        <v>2698</v>
      </c>
      <c r="AN1397" t="s">
        <v>2747</v>
      </c>
      <c r="AO1397" t="s">
        <v>2748</v>
      </c>
      <c r="AP1397">
        <v>999</v>
      </c>
      <c r="AQ1397">
        <v>999</v>
      </c>
      <c r="AR1397" t="s">
        <v>2701</v>
      </c>
      <c r="AT1397" t="s">
        <v>2702</v>
      </c>
    </row>
    <row r="1398" spans="2:46" ht="15">
      <c r="B1398" t="s">
        <v>41</v>
      </c>
      <c r="C1398">
        <v>15552</v>
      </c>
      <c r="D1398">
        <v>16487</v>
      </c>
      <c r="E1398" t="s">
        <v>1235</v>
      </c>
      <c r="F1398" s="15" t="s">
        <v>2780</v>
      </c>
      <c r="G1398" s="15"/>
      <c r="H1398" s="15"/>
      <c r="I1398" t="s">
        <v>2418</v>
      </c>
      <c r="J1398" t="s">
        <v>1602</v>
      </c>
      <c r="K1398">
        <v>999</v>
      </c>
      <c r="L1398">
        <v>2016</v>
      </c>
      <c r="M1398" s="15">
        <v>31</v>
      </c>
      <c r="N1398">
        <v>999</v>
      </c>
      <c r="O1398" t="s">
        <v>1807</v>
      </c>
      <c r="R1398" s="15">
        <v>4.413868282037777</v>
      </c>
      <c r="S1398" t="s">
        <v>1625</v>
      </c>
      <c r="T1398" t="s">
        <v>2695</v>
      </c>
      <c r="U1398">
        <v>999</v>
      </c>
      <c r="V1398">
        <v>999</v>
      </c>
      <c r="W1398">
        <v>999</v>
      </c>
      <c r="X1398">
        <v>999</v>
      </c>
      <c r="Y1398">
        <v>1</v>
      </c>
      <c r="Z1398">
        <v>1447</v>
      </c>
      <c r="AA1398" t="s">
        <v>1606</v>
      </c>
      <c r="AB1398">
        <v>999</v>
      </c>
      <c r="AC1398">
        <v>999</v>
      </c>
      <c r="AD1398">
        <v>999</v>
      </c>
      <c r="AE1398">
        <v>999</v>
      </c>
      <c r="AF1398">
        <v>999</v>
      </c>
      <c r="AG1398">
        <v>999</v>
      </c>
      <c r="AH1398" t="s">
        <v>2732</v>
      </c>
      <c r="AI1398" t="s">
        <v>1651</v>
      </c>
      <c r="AJ1398" t="s">
        <v>2697</v>
      </c>
      <c r="AK1398">
        <v>5.0999999999999996</v>
      </c>
      <c r="AL1398" t="s">
        <v>1701</v>
      </c>
      <c r="AM1398" t="s">
        <v>2698</v>
      </c>
      <c r="AN1398" t="s">
        <v>2747</v>
      </c>
      <c r="AO1398" t="s">
        <v>2748</v>
      </c>
      <c r="AP1398">
        <v>999</v>
      </c>
      <c r="AQ1398">
        <v>999</v>
      </c>
      <c r="AR1398" t="s">
        <v>2701</v>
      </c>
      <c r="AT1398" t="s">
        <v>2702</v>
      </c>
    </row>
    <row r="1399" spans="2:46" ht="15">
      <c r="B1399" t="s">
        <v>41</v>
      </c>
      <c r="C1399">
        <v>15552</v>
      </c>
      <c r="D1399">
        <v>16487</v>
      </c>
      <c r="E1399" t="s">
        <v>1235</v>
      </c>
      <c r="F1399" s="15" t="s">
        <v>2781</v>
      </c>
      <c r="G1399" s="15"/>
      <c r="H1399" s="15"/>
      <c r="I1399" t="s">
        <v>2418</v>
      </c>
      <c r="J1399" t="s">
        <v>1602</v>
      </c>
      <c r="K1399">
        <v>999</v>
      </c>
      <c r="L1399">
        <v>2016</v>
      </c>
      <c r="M1399" s="15">
        <v>36</v>
      </c>
      <c r="N1399">
        <v>999</v>
      </c>
      <c r="O1399" t="s">
        <v>1807</v>
      </c>
      <c r="R1399" s="15">
        <v>3.8098917656455935</v>
      </c>
      <c r="S1399" t="s">
        <v>1625</v>
      </c>
      <c r="T1399" t="s">
        <v>2695</v>
      </c>
      <c r="U1399">
        <v>999</v>
      </c>
      <c r="V1399">
        <v>999</v>
      </c>
      <c r="W1399">
        <v>999</v>
      </c>
      <c r="X1399">
        <v>999</v>
      </c>
      <c r="Y1399">
        <v>1</v>
      </c>
      <c r="Z1399">
        <v>1447</v>
      </c>
      <c r="AA1399" t="s">
        <v>1606</v>
      </c>
      <c r="AB1399">
        <v>999</v>
      </c>
      <c r="AC1399">
        <v>999</v>
      </c>
      <c r="AD1399">
        <v>999</v>
      </c>
      <c r="AE1399">
        <v>999</v>
      </c>
      <c r="AF1399">
        <v>999</v>
      </c>
      <c r="AG1399">
        <v>999</v>
      </c>
      <c r="AH1399" t="s">
        <v>2732</v>
      </c>
      <c r="AI1399" t="s">
        <v>1651</v>
      </c>
      <c r="AJ1399" t="s">
        <v>2697</v>
      </c>
      <c r="AK1399">
        <v>5.0999999999999996</v>
      </c>
      <c r="AL1399" t="s">
        <v>1701</v>
      </c>
      <c r="AM1399" t="s">
        <v>2698</v>
      </c>
      <c r="AN1399" t="s">
        <v>2747</v>
      </c>
      <c r="AO1399" t="s">
        <v>2748</v>
      </c>
      <c r="AP1399">
        <v>999</v>
      </c>
      <c r="AQ1399">
        <v>999</v>
      </c>
      <c r="AR1399" t="s">
        <v>2701</v>
      </c>
      <c r="AT1399" t="s">
        <v>2702</v>
      </c>
    </row>
    <row r="1400" spans="2:46" ht="15">
      <c r="B1400" t="s">
        <v>41</v>
      </c>
      <c r="C1400">
        <v>15552</v>
      </c>
      <c r="D1400">
        <v>16487</v>
      </c>
      <c r="E1400" t="s">
        <v>1235</v>
      </c>
      <c r="F1400" s="15" t="s">
        <v>2782</v>
      </c>
      <c r="G1400" s="15"/>
      <c r="H1400" s="15"/>
      <c r="I1400" t="s">
        <v>2418</v>
      </c>
      <c r="J1400" t="s">
        <v>1602</v>
      </c>
      <c r="K1400">
        <v>999</v>
      </c>
      <c r="L1400">
        <v>2016</v>
      </c>
      <c r="M1400" s="15">
        <v>40</v>
      </c>
      <c r="N1400">
        <v>999</v>
      </c>
      <c r="O1400" t="s">
        <v>1807</v>
      </c>
      <c r="R1400" s="15">
        <v>4.1954441798855271</v>
      </c>
      <c r="S1400" t="s">
        <v>1625</v>
      </c>
      <c r="T1400" t="s">
        <v>2695</v>
      </c>
      <c r="U1400">
        <v>999</v>
      </c>
      <c r="V1400">
        <v>999</v>
      </c>
      <c r="W1400">
        <v>999</v>
      </c>
      <c r="X1400">
        <v>999</v>
      </c>
      <c r="Y1400">
        <v>1</v>
      </c>
      <c r="Z1400">
        <v>1447</v>
      </c>
      <c r="AA1400" t="s">
        <v>1606</v>
      </c>
      <c r="AB1400">
        <v>999</v>
      </c>
      <c r="AC1400">
        <v>999</v>
      </c>
      <c r="AD1400">
        <v>999</v>
      </c>
      <c r="AE1400">
        <v>999</v>
      </c>
      <c r="AF1400">
        <v>999</v>
      </c>
      <c r="AG1400">
        <v>999</v>
      </c>
      <c r="AH1400" t="s">
        <v>2732</v>
      </c>
      <c r="AI1400" t="s">
        <v>1651</v>
      </c>
      <c r="AJ1400" t="s">
        <v>2697</v>
      </c>
      <c r="AK1400">
        <v>5.0999999999999996</v>
      </c>
      <c r="AL1400" t="s">
        <v>1701</v>
      </c>
      <c r="AM1400" t="s">
        <v>2698</v>
      </c>
      <c r="AN1400" t="s">
        <v>2747</v>
      </c>
      <c r="AO1400" t="s">
        <v>2748</v>
      </c>
      <c r="AP1400">
        <v>999</v>
      </c>
      <c r="AQ1400">
        <v>999</v>
      </c>
      <c r="AR1400" t="s">
        <v>2701</v>
      </c>
      <c r="AT1400" t="s">
        <v>2702</v>
      </c>
    </row>
    <row r="1401" spans="2:46" ht="15">
      <c r="B1401" t="s">
        <v>41</v>
      </c>
      <c r="C1401">
        <v>15552</v>
      </c>
      <c r="D1401">
        <v>16487</v>
      </c>
      <c r="E1401" t="s">
        <v>1235</v>
      </c>
      <c r="F1401" s="15" t="s">
        <v>2783</v>
      </c>
      <c r="G1401" s="15"/>
      <c r="H1401" s="15"/>
      <c r="I1401" t="s">
        <v>2418</v>
      </c>
      <c r="J1401" t="s">
        <v>1602</v>
      </c>
      <c r="K1401">
        <v>999</v>
      </c>
      <c r="L1401">
        <v>2016</v>
      </c>
      <c r="M1401" s="15">
        <v>32</v>
      </c>
      <c r="N1401">
        <v>999</v>
      </c>
      <c r="O1401" t="s">
        <v>1807</v>
      </c>
      <c r="R1401" s="15">
        <v>5.8082626564864022</v>
      </c>
      <c r="S1401" t="s">
        <v>1625</v>
      </c>
      <c r="T1401" t="s">
        <v>2695</v>
      </c>
      <c r="U1401">
        <v>999</v>
      </c>
      <c r="V1401">
        <v>999</v>
      </c>
      <c r="W1401">
        <v>999</v>
      </c>
      <c r="X1401">
        <v>999</v>
      </c>
      <c r="Y1401">
        <v>1</v>
      </c>
      <c r="Z1401">
        <v>1447</v>
      </c>
      <c r="AA1401" t="s">
        <v>1606</v>
      </c>
      <c r="AB1401">
        <v>999</v>
      </c>
      <c r="AC1401">
        <v>999</v>
      </c>
      <c r="AD1401">
        <v>999</v>
      </c>
      <c r="AE1401">
        <v>999</v>
      </c>
      <c r="AF1401">
        <v>999</v>
      </c>
      <c r="AG1401">
        <v>999</v>
      </c>
      <c r="AH1401" t="s">
        <v>2732</v>
      </c>
      <c r="AI1401" t="s">
        <v>1651</v>
      </c>
      <c r="AJ1401" t="s">
        <v>2697</v>
      </c>
      <c r="AK1401">
        <v>5.0999999999999996</v>
      </c>
      <c r="AL1401" t="s">
        <v>1701</v>
      </c>
      <c r="AM1401" t="s">
        <v>2698</v>
      </c>
      <c r="AN1401" t="s">
        <v>2747</v>
      </c>
      <c r="AO1401" t="s">
        <v>2748</v>
      </c>
      <c r="AP1401">
        <v>999</v>
      </c>
      <c r="AQ1401">
        <v>999</v>
      </c>
      <c r="AR1401" t="s">
        <v>2701</v>
      </c>
      <c r="AT1401" t="s">
        <v>2702</v>
      </c>
    </row>
    <row r="1402" spans="2:46" ht="15">
      <c r="B1402" t="s">
        <v>41</v>
      </c>
      <c r="C1402">
        <v>15552</v>
      </c>
      <c r="D1402">
        <v>16487</v>
      </c>
      <c r="E1402" t="s">
        <v>1235</v>
      </c>
      <c r="F1402" s="15" t="s">
        <v>2784</v>
      </c>
      <c r="G1402" s="15"/>
      <c r="H1402" s="15"/>
      <c r="I1402" t="s">
        <v>2418</v>
      </c>
      <c r="J1402" t="s">
        <v>1602</v>
      </c>
      <c r="K1402">
        <v>999</v>
      </c>
      <c r="L1402">
        <v>2016</v>
      </c>
      <c r="M1402" s="15">
        <v>40</v>
      </c>
      <c r="N1402">
        <v>999</v>
      </c>
      <c r="O1402" t="s">
        <v>1807</v>
      </c>
      <c r="R1402" s="15">
        <v>4.3526564892061579</v>
      </c>
      <c r="S1402" t="s">
        <v>1625</v>
      </c>
      <c r="T1402" t="s">
        <v>2695</v>
      </c>
      <c r="U1402">
        <v>999</v>
      </c>
      <c r="V1402">
        <v>999</v>
      </c>
      <c r="W1402">
        <v>999</v>
      </c>
      <c r="X1402">
        <v>999</v>
      </c>
      <c r="Y1402">
        <v>1</v>
      </c>
      <c r="Z1402">
        <v>1447</v>
      </c>
      <c r="AA1402" t="s">
        <v>1606</v>
      </c>
      <c r="AB1402">
        <v>999</v>
      </c>
      <c r="AC1402">
        <v>999</v>
      </c>
      <c r="AD1402">
        <v>999</v>
      </c>
      <c r="AE1402">
        <v>999</v>
      </c>
      <c r="AF1402">
        <v>999</v>
      </c>
      <c r="AG1402">
        <v>999</v>
      </c>
      <c r="AH1402" t="s">
        <v>2732</v>
      </c>
      <c r="AI1402" t="s">
        <v>1651</v>
      </c>
      <c r="AJ1402" t="s">
        <v>2697</v>
      </c>
      <c r="AK1402">
        <v>5.0999999999999996</v>
      </c>
      <c r="AL1402" t="s">
        <v>1701</v>
      </c>
      <c r="AM1402" t="s">
        <v>2698</v>
      </c>
      <c r="AN1402" t="s">
        <v>2747</v>
      </c>
      <c r="AO1402" t="s">
        <v>2748</v>
      </c>
      <c r="AP1402">
        <v>999</v>
      </c>
      <c r="AQ1402">
        <v>999</v>
      </c>
      <c r="AR1402" t="s">
        <v>2701</v>
      </c>
      <c r="AT1402" t="s">
        <v>2702</v>
      </c>
    </row>
    <row r="1403" spans="2:46" ht="15">
      <c r="B1403" t="s">
        <v>41</v>
      </c>
      <c r="C1403">
        <v>15552</v>
      </c>
      <c r="D1403">
        <v>16487</v>
      </c>
      <c r="E1403" t="s">
        <v>1235</v>
      </c>
      <c r="F1403" s="15" t="s">
        <v>2785</v>
      </c>
      <c r="G1403" s="15"/>
      <c r="H1403" s="15"/>
      <c r="I1403" t="s">
        <v>2418</v>
      </c>
      <c r="J1403" t="s">
        <v>1602</v>
      </c>
      <c r="K1403">
        <v>999</v>
      </c>
      <c r="L1403">
        <v>2016</v>
      </c>
      <c r="M1403" s="15">
        <v>40</v>
      </c>
      <c r="N1403">
        <v>999</v>
      </c>
      <c r="O1403" t="s">
        <v>1807</v>
      </c>
      <c r="R1403" s="15">
        <v>3.1242802872365072</v>
      </c>
      <c r="S1403" t="s">
        <v>1625</v>
      </c>
      <c r="T1403" t="s">
        <v>2695</v>
      </c>
      <c r="U1403">
        <v>999</v>
      </c>
      <c r="V1403">
        <v>999</v>
      </c>
      <c r="W1403">
        <v>999</v>
      </c>
      <c r="X1403">
        <v>999</v>
      </c>
      <c r="Y1403">
        <v>1</v>
      </c>
      <c r="Z1403">
        <v>1447</v>
      </c>
      <c r="AA1403" t="s">
        <v>1606</v>
      </c>
      <c r="AB1403">
        <v>999</v>
      </c>
      <c r="AC1403">
        <v>999</v>
      </c>
      <c r="AD1403">
        <v>999</v>
      </c>
      <c r="AE1403">
        <v>999</v>
      </c>
      <c r="AF1403">
        <v>999</v>
      </c>
      <c r="AG1403">
        <v>999</v>
      </c>
      <c r="AH1403" t="s">
        <v>2732</v>
      </c>
      <c r="AI1403" t="s">
        <v>1651</v>
      </c>
      <c r="AJ1403" t="s">
        <v>2697</v>
      </c>
      <c r="AK1403">
        <v>5.0999999999999996</v>
      </c>
      <c r="AL1403" t="s">
        <v>1701</v>
      </c>
      <c r="AM1403" t="s">
        <v>2698</v>
      </c>
      <c r="AN1403" t="s">
        <v>2747</v>
      </c>
      <c r="AO1403" t="s">
        <v>2748</v>
      </c>
      <c r="AP1403">
        <v>999</v>
      </c>
      <c r="AQ1403">
        <v>999</v>
      </c>
      <c r="AR1403" t="s">
        <v>2701</v>
      </c>
      <c r="AT1403" t="s">
        <v>2702</v>
      </c>
    </row>
    <row r="1404" spans="2:46" ht="15">
      <c r="B1404" t="s">
        <v>41</v>
      </c>
      <c r="C1404">
        <v>15552</v>
      </c>
      <c r="D1404">
        <v>16487</v>
      </c>
      <c r="E1404" t="s">
        <v>1235</v>
      </c>
      <c r="F1404" s="15" t="s">
        <v>2786</v>
      </c>
      <c r="G1404" s="15"/>
      <c r="H1404" s="15"/>
      <c r="I1404" t="s">
        <v>2418</v>
      </c>
      <c r="J1404" t="s">
        <v>1602</v>
      </c>
      <c r="K1404">
        <v>999</v>
      </c>
      <c r="L1404">
        <v>2016</v>
      </c>
      <c r="M1404" s="15">
        <v>35</v>
      </c>
      <c r="N1404">
        <v>999</v>
      </c>
      <c r="O1404" t="s">
        <v>1807</v>
      </c>
      <c r="R1404" s="15">
        <v>4.3194967338776875</v>
      </c>
      <c r="S1404" t="s">
        <v>1625</v>
      </c>
      <c r="T1404" t="s">
        <v>2695</v>
      </c>
      <c r="U1404">
        <v>999</v>
      </c>
      <c r="V1404">
        <v>999</v>
      </c>
      <c r="W1404">
        <v>999</v>
      </c>
      <c r="X1404">
        <v>999</v>
      </c>
      <c r="Y1404">
        <v>1</v>
      </c>
      <c r="Z1404">
        <v>1447</v>
      </c>
      <c r="AA1404" t="s">
        <v>1606</v>
      </c>
      <c r="AB1404">
        <v>999</v>
      </c>
      <c r="AC1404">
        <v>999</v>
      </c>
      <c r="AD1404">
        <v>999</v>
      </c>
      <c r="AE1404">
        <v>999</v>
      </c>
      <c r="AF1404">
        <v>999</v>
      </c>
      <c r="AG1404">
        <v>999</v>
      </c>
      <c r="AH1404" t="s">
        <v>2732</v>
      </c>
      <c r="AI1404" t="s">
        <v>1651</v>
      </c>
      <c r="AJ1404" t="s">
        <v>2697</v>
      </c>
      <c r="AK1404">
        <v>5.0999999999999996</v>
      </c>
      <c r="AL1404" t="s">
        <v>1701</v>
      </c>
      <c r="AM1404" t="s">
        <v>2698</v>
      </c>
      <c r="AN1404" t="s">
        <v>2747</v>
      </c>
      <c r="AO1404" t="s">
        <v>2748</v>
      </c>
      <c r="AP1404">
        <v>999</v>
      </c>
      <c r="AQ1404">
        <v>999</v>
      </c>
      <c r="AR1404" t="s">
        <v>2701</v>
      </c>
      <c r="AT1404" t="s">
        <v>2702</v>
      </c>
    </row>
    <row r="1405" spans="2:46" ht="15">
      <c r="B1405" t="s">
        <v>41</v>
      </c>
      <c r="C1405">
        <v>15552</v>
      </c>
      <c r="D1405">
        <v>16487</v>
      </c>
      <c r="E1405" t="s">
        <v>1235</v>
      </c>
      <c r="F1405" s="15" t="s">
        <v>2787</v>
      </c>
      <c r="G1405" s="15"/>
      <c r="H1405" s="15"/>
      <c r="I1405" t="s">
        <v>2418</v>
      </c>
      <c r="J1405" t="s">
        <v>1602</v>
      </c>
      <c r="K1405">
        <v>999</v>
      </c>
      <c r="L1405">
        <v>2016</v>
      </c>
      <c r="M1405" s="15">
        <v>35</v>
      </c>
      <c r="N1405">
        <v>999</v>
      </c>
      <c r="O1405" t="s">
        <v>1807</v>
      </c>
      <c r="R1405" s="15">
        <v>4.9653229032006854</v>
      </c>
      <c r="S1405" t="s">
        <v>1625</v>
      </c>
      <c r="T1405" t="s">
        <v>2695</v>
      </c>
      <c r="U1405">
        <v>999</v>
      </c>
      <c r="V1405">
        <v>999</v>
      </c>
      <c r="W1405">
        <v>999</v>
      </c>
      <c r="X1405">
        <v>999</v>
      </c>
      <c r="Y1405">
        <v>1</v>
      </c>
      <c r="Z1405">
        <v>1447</v>
      </c>
      <c r="AA1405" t="s">
        <v>1606</v>
      </c>
      <c r="AB1405">
        <v>999</v>
      </c>
      <c r="AC1405">
        <v>999</v>
      </c>
      <c r="AD1405">
        <v>999</v>
      </c>
      <c r="AE1405">
        <v>999</v>
      </c>
      <c r="AF1405">
        <v>999</v>
      </c>
      <c r="AG1405">
        <v>999</v>
      </c>
      <c r="AH1405" t="s">
        <v>2732</v>
      </c>
      <c r="AI1405" t="s">
        <v>1651</v>
      </c>
      <c r="AJ1405" t="s">
        <v>2697</v>
      </c>
      <c r="AK1405">
        <v>5.0999999999999996</v>
      </c>
      <c r="AL1405" t="s">
        <v>1701</v>
      </c>
      <c r="AM1405" t="s">
        <v>2698</v>
      </c>
      <c r="AN1405" t="s">
        <v>2747</v>
      </c>
      <c r="AO1405" t="s">
        <v>2748</v>
      </c>
      <c r="AP1405">
        <v>999</v>
      </c>
      <c r="AQ1405">
        <v>999</v>
      </c>
      <c r="AR1405" t="s">
        <v>2701</v>
      </c>
      <c r="AT1405" t="s">
        <v>2702</v>
      </c>
    </row>
    <row r="1406" spans="2:46" ht="15">
      <c r="B1406" t="s">
        <v>41</v>
      </c>
      <c r="C1406">
        <v>15552</v>
      </c>
      <c r="D1406">
        <v>16487</v>
      </c>
      <c r="E1406" t="s">
        <v>1235</v>
      </c>
      <c r="F1406" s="15" t="s">
        <v>2788</v>
      </c>
      <c r="G1406" s="15"/>
      <c r="H1406" s="15"/>
      <c r="I1406" t="s">
        <v>2418</v>
      </c>
      <c r="J1406" t="s">
        <v>1602</v>
      </c>
      <c r="K1406">
        <v>999</v>
      </c>
      <c r="L1406">
        <v>2016</v>
      </c>
      <c r="M1406" s="15">
        <v>40</v>
      </c>
      <c r="N1406">
        <v>999</v>
      </c>
      <c r="O1406" t="s">
        <v>1807</v>
      </c>
      <c r="R1406" s="15">
        <v>4.3294365581059973</v>
      </c>
      <c r="S1406" t="s">
        <v>1625</v>
      </c>
      <c r="T1406" t="s">
        <v>2695</v>
      </c>
      <c r="U1406">
        <v>999</v>
      </c>
      <c r="V1406">
        <v>999</v>
      </c>
      <c r="W1406">
        <v>999</v>
      </c>
      <c r="X1406">
        <v>999</v>
      </c>
      <c r="Y1406">
        <v>1</v>
      </c>
      <c r="Z1406">
        <v>1447</v>
      </c>
      <c r="AA1406" t="s">
        <v>1606</v>
      </c>
      <c r="AB1406">
        <v>999</v>
      </c>
      <c r="AC1406">
        <v>999</v>
      </c>
      <c r="AD1406">
        <v>999</v>
      </c>
      <c r="AE1406">
        <v>999</v>
      </c>
      <c r="AF1406">
        <v>999</v>
      </c>
      <c r="AG1406">
        <v>999</v>
      </c>
      <c r="AH1406" t="s">
        <v>2732</v>
      </c>
      <c r="AI1406" t="s">
        <v>1651</v>
      </c>
      <c r="AJ1406" t="s">
        <v>2697</v>
      </c>
      <c r="AK1406">
        <v>5.0999999999999996</v>
      </c>
      <c r="AL1406" t="s">
        <v>1701</v>
      </c>
      <c r="AM1406" t="s">
        <v>2698</v>
      </c>
      <c r="AN1406" t="s">
        <v>2747</v>
      </c>
      <c r="AO1406" t="s">
        <v>2748</v>
      </c>
      <c r="AP1406">
        <v>999</v>
      </c>
      <c r="AQ1406">
        <v>999</v>
      </c>
      <c r="AR1406" t="s">
        <v>2701</v>
      </c>
      <c r="AT1406" t="s">
        <v>2702</v>
      </c>
    </row>
    <row r="1407" spans="2:46" ht="15">
      <c r="B1407" t="s">
        <v>41</v>
      </c>
      <c r="C1407">
        <v>15552</v>
      </c>
      <c r="D1407">
        <v>16487</v>
      </c>
      <c r="E1407" t="s">
        <v>1235</v>
      </c>
      <c r="F1407" s="15" t="s">
        <v>2789</v>
      </c>
      <c r="G1407" s="15"/>
      <c r="H1407" s="15"/>
      <c r="I1407" t="s">
        <v>2418</v>
      </c>
      <c r="J1407" t="s">
        <v>1602</v>
      </c>
      <c r="K1407">
        <v>999</v>
      </c>
      <c r="L1407">
        <v>2016</v>
      </c>
      <c r="M1407" s="15">
        <v>35</v>
      </c>
      <c r="N1407">
        <v>999</v>
      </c>
      <c r="O1407" t="s">
        <v>1807</v>
      </c>
      <c r="R1407" s="15">
        <v>3.5192188301833438</v>
      </c>
      <c r="S1407" t="s">
        <v>1625</v>
      </c>
      <c r="T1407" t="s">
        <v>2695</v>
      </c>
      <c r="U1407">
        <v>999</v>
      </c>
      <c r="V1407">
        <v>999</v>
      </c>
      <c r="W1407">
        <v>999</v>
      </c>
      <c r="X1407">
        <v>999</v>
      </c>
      <c r="Y1407">
        <v>1</v>
      </c>
      <c r="Z1407">
        <v>1447</v>
      </c>
      <c r="AA1407" t="s">
        <v>1606</v>
      </c>
      <c r="AB1407">
        <v>999</v>
      </c>
      <c r="AC1407">
        <v>999</v>
      </c>
      <c r="AD1407">
        <v>999</v>
      </c>
      <c r="AE1407">
        <v>999</v>
      </c>
      <c r="AF1407">
        <v>999</v>
      </c>
      <c r="AG1407">
        <v>999</v>
      </c>
      <c r="AH1407" t="s">
        <v>2732</v>
      </c>
      <c r="AI1407" t="s">
        <v>1651</v>
      </c>
      <c r="AJ1407" t="s">
        <v>2697</v>
      </c>
      <c r="AK1407">
        <v>5.0999999999999996</v>
      </c>
      <c r="AL1407" t="s">
        <v>1701</v>
      </c>
      <c r="AM1407" t="s">
        <v>2698</v>
      </c>
      <c r="AN1407" t="s">
        <v>2747</v>
      </c>
      <c r="AO1407" t="s">
        <v>2748</v>
      </c>
      <c r="AP1407">
        <v>999</v>
      </c>
      <c r="AQ1407">
        <v>999</v>
      </c>
      <c r="AR1407" t="s">
        <v>2701</v>
      </c>
      <c r="AT1407" t="s">
        <v>2702</v>
      </c>
    </row>
    <row r="1408" spans="2:46" ht="15">
      <c r="B1408" t="s">
        <v>41</v>
      </c>
      <c r="C1408">
        <v>15552</v>
      </c>
      <c r="D1408">
        <v>16487</v>
      </c>
      <c r="E1408" t="s">
        <v>1235</v>
      </c>
      <c r="F1408" s="15" t="s">
        <v>2694</v>
      </c>
      <c r="G1408" s="15"/>
      <c r="H1408" s="15"/>
      <c r="I1408" t="s">
        <v>2418</v>
      </c>
      <c r="J1408" t="s">
        <v>1602</v>
      </c>
      <c r="K1408">
        <v>999</v>
      </c>
      <c r="L1408">
        <v>2016</v>
      </c>
      <c r="M1408" s="15">
        <v>15</v>
      </c>
      <c r="N1408">
        <v>999</v>
      </c>
      <c r="O1408" t="s">
        <v>1611</v>
      </c>
      <c r="R1408" s="15">
        <v>0</v>
      </c>
      <c r="S1408" t="s">
        <v>1625</v>
      </c>
      <c r="T1408" t="s">
        <v>2695</v>
      </c>
      <c r="U1408">
        <v>999</v>
      </c>
      <c r="V1408">
        <v>999</v>
      </c>
      <c r="W1408">
        <v>999</v>
      </c>
      <c r="X1408">
        <v>999</v>
      </c>
      <c r="Y1408">
        <v>1</v>
      </c>
      <c r="Z1408">
        <f t="shared" ref="Z1408:Z1449" si="1">83+106</f>
        <v>189</v>
      </c>
      <c r="AA1408" t="s">
        <v>1606</v>
      </c>
      <c r="AB1408" t="s">
        <v>1627</v>
      </c>
      <c r="AC1408">
        <v>15</v>
      </c>
      <c r="AD1408">
        <v>999</v>
      </c>
      <c r="AE1408">
        <v>999</v>
      </c>
      <c r="AF1408">
        <v>999</v>
      </c>
      <c r="AG1408">
        <v>999</v>
      </c>
      <c r="AH1408" t="s">
        <v>2696</v>
      </c>
      <c r="AI1408" t="s">
        <v>1651</v>
      </c>
      <c r="AJ1408" t="s">
        <v>2697</v>
      </c>
      <c r="AK1408">
        <v>3.48</v>
      </c>
      <c r="AL1408" t="s">
        <v>1701</v>
      </c>
      <c r="AM1408" t="s">
        <v>2698</v>
      </c>
      <c r="AN1408" t="s">
        <v>2699</v>
      </c>
      <c r="AO1408" t="s">
        <v>2700</v>
      </c>
      <c r="AP1408">
        <v>999</v>
      </c>
      <c r="AQ1408">
        <v>999</v>
      </c>
      <c r="AR1408" t="s">
        <v>2701</v>
      </c>
      <c r="AT1408" t="s">
        <v>2702</v>
      </c>
    </row>
    <row r="1409" spans="2:46" ht="15">
      <c r="B1409" t="s">
        <v>41</v>
      </c>
      <c r="C1409">
        <v>15552</v>
      </c>
      <c r="D1409">
        <v>16487</v>
      </c>
      <c r="E1409" t="s">
        <v>1235</v>
      </c>
      <c r="F1409" s="15" t="s">
        <v>2703</v>
      </c>
      <c r="G1409" s="15"/>
      <c r="H1409" s="15"/>
      <c r="I1409" t="s">
        <v>2418</v>
      </c>
      <c r="J1409" t="s">
        <v>1602</v>
      </c>
      <c r="K1409">
        <v>999</v>
      </c>
      <c r="L1409">
        <v>2016</v>
      </c>
      <c r="M1409" s="15">
        <v>12</v>
      </c>
      <c r="N1409">
        <v>999</v>
      </c>
      <c r="O1409" t="s">
        <v>1611</v>
      </c>
      <c r="R1409" s="15">
        <v>17.048956242324863</v>
      </c>
      <c r="S1409" t="s">
        <v>1625</v>
      </c>
      <c r="T1409" t="s">
        <v>2695</v>
      </c>
      <c r="U1409">
        <v>999</v>
      </c>
      <c r="V1409">
        <v>999</v>
      </c>
      <c r="W1409">
        <v>999</v>
      </c>
      <c r="X1409">
        <v>999</v>
      </c>
      <c r="Y1409">
        <v>1</v>
      </c>
      <c r="Z1409">
        <f t="shared" si="1"/>
        <v>189</v>
      </c>
      <c r="AA1409" t="s">
        <v>1606</v>
      </c>
      <c r="AB1409" t="s">
        <v>1627</v>
      </c>
      <c r="AC1409">
        <v>15</v>
      </c>
      <c r="AD1409">
        <v>999</v>
      </c>
      <c r="AE1409">
        <v>999</v>
      </c>
      <c r="AF1409">
        <v>999</v>
      </c>
      <c r="AG1409">
        <v>999</v>
      </c>
      <c r="AH1409" t="s">
        <v>2696</v>
      </c>
      <c r="AI1409" t="s">
        <v>1651</v>
      </c>
      <c r="AJ1409" t="s">
        <v>2697</v>
      </c>
      <c r="AK1409">
        <v>3.48</v>
      </c>
      <c r="AL1409" t="s">
        <v>1701</v>
      </c>
      <c r="AM1409" t="s">
        <v>2698</v>
      </c>
      <c r="AN1409" t="s">
        <v>2699</v>
      </c>
      <c r="AO1409" t="s">
        <v>2700</v>
      </c>
      <c r="AP1409">
        <v>999</v>
      </c>
      <c r="AQ1409">
        <v>999</v>
      </c>
      <c r="AR1409" t="s">
        <v>2701</v>
      </c>
      <c r="AT1409" t="s">
        <v>2702</v>
      </c>
    </row>
    <row r="1410" spans="2:46" ht="15">
      <c r="B1410" t="s">
        <v>41</v>
      </c>
      <c r="C1410">
        <v>15552</v>
      </c>
      <c r="D1410">
        <v>16487</v>
      </c>
      <c r="E1410" t="s">
        <v>1235</v>
      </c>
      <c r="F1410" s="15" t="s">
        <v>2704</v>
      </c>
      <c r="G1410" s="15"/>
      <c r="H1410" s="15"/>
      <c r="I1410" t="s">
        <v>2418</v>
      </c>
      <c r="J1410" t="s">
        <v>1602</v>
      </c>
      <c r="K1410">
        <v>999</v>
      </c>
      <c r="L1410">
        <v>2016</v>
      </c>
      <c r="M1410" s="15">
        <v>12</v>
      </c>
      <c r="N1410">
        <v>999</v>
      </c>
      <c r="O1410" t="s">
        <v>1611</v>
      </c>
      <c r="R1410" s="15">
        <v>42.341123372149234</v>
      </c>
      <c r="S1410" t="s">
        <v>1625</v>
      </c>
      <c r="T1410" t="s">
        <v>2695</v>
      </c>
      <c r="U1410">
        <v>999</v>
      </c>
      <c r="V1410">
        <v>999</v>
      </c>
      <c r="W1410">
        <v>999</v>
      </c>
      <c r="X1410">
        <v>999</v>
      </c>
      <c r="Y1410">
        <v>1</v>
      </c>
      <c r="Z1410">
        <f t="shared" si="1"/>
        <v>189</v>
      </c>
      <c r="AA1410" t="s">
        <v>1606</v>
      </c>
      <c r="AB1410" t="s">
        <v>1627</v>
      </c>
      <c r="AC1410">
        <v>15</v>
      </c>
      <c r="AD1410">
        <v>999</v>
      </c>
      <c r="AE1410">
        <v>999</v>
      </c>
      <c r="AF1410">
        <v>999</v>
      </c>
      <c r="AG1410">
        <v>999</v>
      </c>
      <c r="AH1410" t="s">
        <v>2696</v>
      </c>
      <c r="AI1410" t="s">
        <v>1651</v>
      </c>
      <c r="AJ1410" t="s">
        <v>2697</v>
      </c>
      <c r="AK1410">
        <v>3.48</v>
      </c>
      <c r="AL1410" t="s">
        <v>1701</v>
      </c>
      <c r="AM1410" t="s">
        <v>2698</v>
      </c>
      <c r="AN1410" t="s">
        <v>2699</v>
      </c>
      <c r="AO1410" t="s">
        <v>2700</v>
      </c>
      <c r="AP1410">
        <v>999</v>
      </c>
      <c r="AQ1410">
        <v>999</v>
      </c>
      <c r="AR1410" t="s">
        <v>2701</v>
      </c>
      <c r="AT1410" t="s">
        <v>2702</v>
      </c>
    </row>
    <row r="1411" spans="2:46" ht="15">
      <c r="B1411" t="s">
        <v>41</v>
      </c>
      <c r="C1411">
        <v>15552</v>
      </c>
      <c r="D1411">
        <v>16487</v>
      </c>
      <c r="E1411" t="s">
        <v>1235</v>
      </c>
      <c r="F1411" s="15" t="s">
        <v>2705</v>
      </c>
      <c r="G1411" s="15"/>
      <c r="H1411" s="15"/>
      <c r="I1411" t="s">
        <v>2418</v>
      </c>
      <c r="J1411" t="s">
        <v>1602</v>
      </c>
      <c r="K1411">
        <v>999</v>
      </c>
      <c r="L1411">
        <v>2016</v>
      </c>
      <c r="M1411" s="15">
        <v>11</v>
      </c>
      <c r="N1411">
        <v>999</v>
      </c>
      <c r="O1411" t="s">
        <v>1611</v>
      </c>
      <c r="R1411" s="15">
        <v>10.924537110427234</v>
      </c>
      <c r="S1411" t="s">
        <v>1625</v>
      </c>
      <c r="T1411" t="s">
        <v>2695</v>
      </c>
      <c r="U1411">
        <v>999</v>
      </c>
      <c r="V1411">
        <v>999</v>
      </c>
      <c r="W1411">
        <v>999</v>
      </c>
      <c r="X1411">
        <v>999</v>
      </c>
      <c r="Y1411">
        <v>1</v>
      </c>
      <c r="Z1411">
        <f t="shared" si="1"/>
        <v>189</v>
      </c>
      <c r="AA1411" t="s">
        <v>1606</v>
      </c>
      <c r="AB1411" t="s">
        <v>1627</v>
      </c>
      <c r="AC1411">
        <v>15</v>
      </c>
      <c r="AD1411">
        <v>999</v>
      </c>
      <c r="AE1411">
        <v>999</v>
      </c>
      <c r="AF1411">
        <v>999</v>
      </c>
      <c r="AG1411">
        <v>999</v>
      </c>
      <c r="AH1411" t="s">
        <v>2696</v>
      </c>
      <c r="AI1411" t="s">
        <v>1651</v>
      </c>
      <c r="AJ1411" t="s">
        <v>2697</v>
      </c>
      <c r="AK1411">
        <v>3.48</v>
      </c>
      <c r="AL1411" t="s">
        <v>1701</v>
      </c>
      <c r="AM1411" t="s">
        <v>2698</v>
      </c>
      <c r="AN1411" t="s">
        <v>2699</v>
      </c>
      <c r="AO1411" t="s">
        <v>2700</v>
      </c>
      <c r="AP1411">
        <v>999</v>
      </c>
      <c r="AQ1411">
        <v>999</v>
      </c>
      <c r="AR1411" t="s">
        <v>2701</v>
      </c>
      <c r="AT1411" t="s">
        <v>2702</v>
      </c>
    </row>
    <row r="1412" spans="2:46" ht="15">
      <c r="B1412" t="s">
        <v>41</v>
      </c>
      <c r="C1412">
        <v>15552</v>
      </c>
      <c r="D1412">
        <v>16487</v>
      </c>
      <c r="E1412" t="s">
        <v>1235</v>
      </c>
      <c r="F1412" s="15" t="s">
        <v>2706</v>
      </c>
      <c r="G1412" s="15"/>
      <c r="H1412" s="15"/>
      <c r="I1412" t="s">
        <v>2418</v>
      </c>
      <c r="J1412" t="s">
        <v>1602</v>
      </c>
      <c r="K1412">
        <v>999</v>
      </c>
      <c r="L1412">
        <v>2016</v>
      </c>
      <c r="M1412" s="15">
        <v>9</v>
      </c>
      <c r="N1412">
        <v>999</v>
      </c>
      <c r="O1412" t="s">
        <v>1611</v>
      </c>
      <c r="R1412" s="15">
        <v>31.74874809993398</v>
      </c>
      <c r="S1412" t="s">
        <v>1625</v>
      </c>
      <c r="T1412" t="s">
        <v>2695</v>
      </c>
      <c r="U1412">
        <v>999</v>
      </c>
      <c r="V1412">
        <v>999</v>
      </c>
      <c r="W1412">
        <v>999</v>
      </c>
      <c r="X1412">
        <v>999</v>
      </c>
      <c r="Y1412">
        <v>1</v>
      </c>
      <c r="Z1412">
        <f t="shared" si="1"/>
        <v>189</v>
      </c>
      <c r="AA1412" t="s">
        <v>1606</v>
      </c>
      <c r="AB1412" t="s">
        <v>1627</v>
      </c>
      <c r="AC1412">
        <v>15</v>
      </c>
      <c r="AD1412">
        <v>999</v>
      </c>
      <c r="AE1412">
        <v>999</v>
      </c>
      <c r="AF1412">
        <v>999</v>
      </c>
      <c r="AG1412">
        <v>999</v>
      </c>
      <c r="AH1412" t="s">
        <v>2696</v>
      </c>
      <c r="AI1412" t="s">
        <v>1651</v>
      </c>
      <c r="AJ1412" t="s">
        <v>2697</v>
      </c>
      <c r="AK1412">
        <v>3.48</v>
      </c>
      <c r="AL1412" t="s">
        <v>1701</v>
      </c>
      <c r="AM1412" t="s">
        <v>2698</v>
      </c>
      <c r="AN1412" t="s">
        <v>2699</v>
      </c>
      <c r="AO1412" t="s">
        <v>2700</v>
      </c>
      <c r="AP1412">
        <v>999</v>
      </c>
      <c r="AQ1412">
        <v>999</v>
      </c>
      <c r="AR1412" t="s">
        <v>2701</v>
      </c>
      <c r="AT1412" t="s">
        <v>2702</v>
      </c>
    </row>
    <row r="1413" spans="2:46" ht="15">
      <c r="B1413" t="s">
        <v>41</v>
      </c>
      <c r="C1413">
        <v>15552</v>
      </c>
      <c r="D1413">
        <v>16487</v>
      </c>
      <c r="E1413" t="s">
        <v>1235</v>
      </c>
      <c r="F1413" s="15" t="s">
        <v>2707</v>
      </c>
      <c r="G1413" s="15"/>
      <c r="H1413" s="15"/>
      <c r="I1413" t="s">
        <v>2418</v>
      </c>
      <c r="J1413" t="s">
        <v>1602</v>
      </c>
      <c r="K1413">
        <v>999</v>
      </c>
      <c r="L1413">
        <v>2016</v>
      </c>
      <c r="M1413" s="15">
        <v>11</v>
      </c>
      <c r="N1413">
        <v>999</v>
      </c>
      <c r="O1413" t="s">
        <v>1611</v>
      </c>
      <c r="R1413" s="15">
        <v>22.931890081000631</v>
      </c>
      <c r="S1413" t="s">
        <v>1625</v>
      </c>
      <c r="T1413" t="s">
        <v>2695</v>
      </c>
      <c r="U1413">
        <v>999</v>
      </c>
      <c r="V1413">
        <v>999</v>
      </c>
      <c r="W1413">
        <v>999</v>
      </c>
      <c r="X1413">
        <v>999</v>
      </c>
      <c r="Y1413">
        <v>1</v>
      </c>
      <c r="Z1413">
        <f t="shared" si="1"/>
        <v>189</v>
      </c>
      <c r="AA1413" t="s">
        <v>1606</v>
      </c>
      <c r="AB1413" t="s">
        <v>1627</v>
      </c>
      <c r="AC1413">
        <v>15</v>
      </c>
      <c r="AD1413">
        <v>999</v>
      </c>
      <c r="AE1413">
        <v>999</v>
      </c>
      <c r="AF1413">
        <v>999</v>
      </c>
      <c r="AG1413">
        <v>999</v>
      </c>
      <c r="AH1413" t="s">
        <v>2696</v>
      </c>
      <c r="AI1413" t="s">
        <v>1651</v>
      </c>
      <c r="AJ1413" t="s">
        <v>2697</v>
      </c>
      <c r="AK1413">
        <v>3.48</v>
      </c>
      <c r="AL1413" t="s">
        <v>1701</v>
      </c>
      <c r="AM1413" t="s">
        <v>2698</v>
      </c>
      <c r="AN1413" t="s">
        <v>2699</v>
      </c>
      <c r="AO1413" t="s">
        <v>2700</v>
      </c>
      <c r="AP1413">
        <v>999</v>
      </c>
      <c r="AQ1413">
        <v>999</v>
      </c>
      <c r="AR1413" t="s">
        <v>2701</v>
      </c>
      <c r="AT1413" t="s">
        <v>2702</v>
      </c>
    </row>
    <row r="1414" spans="2:46" ht="15">
      <c r="B1414" t="s">
        <v>41</v>
      </c>
      <c r="C1414">
        <v>15552</v>
      </c>
      <c r="D1414">
        <v>16487</v>
      </c>
      <c r="E1414" t="s">
        <v>1235</v>
      </c>
      <c r="F1414" s="15" t="s">
        <v>2708</v>
      </c>
      <c r="G1414" s="15"/>
      <c r="H1414" s="15"/>
      <c r="I1414" t="s">
        <v>2418</v>
      </c>
      <c r="J1414" t="s">
        <v>1602</v>
      </c>
      <c r="K1414">
        <v>999</v>
      </c>
      <c r="L1414">
        <v>2016</v>
      </c>
      <c r="M1414" s="15">
        <v>15</v>
      </c>
      <c r="N1414">
        <v>999</v>
      </c>
      <c r="O1414" t="s">
        <v>1611</v>
      </c>
      <c r="R1414" s="15">
        <v>10.552508403476837</v>
      </c>
      <c r="S1414" t="s">
        <v>1625</v>
      </c>
      <c r="T1414" t="s">
        <v>2695</v>
      </c>
      <c r="U1414">
        <v>999</v>
      </c>
      <c r="V1414">
        <v>999</v>
      </c>
      <c r="W1414">
        <v>999</v>
      </c>
      <c r="X1414">
        <v>999</v>
      </c>
      <c r="Y1414">
        <v>1</v>
      </c>
      <c r="Z1414">
        <f t="shared" si="1"/>
        <v>189</v>
      </c>
      <c r="AA1414" t="s">
        <v>1606</v>
      </c>
      <c r="AB1414" t="s">
        <v>1627</v>
      </c>
      <c r="AC1414">
        <v>15</v>
      </c>
      <c r="AD1414">
        <v>999</v>
      </c>
      <c r="AE1414">
        <v>999</v>
      </c>
      <c r="AF1414">
        <v>999</v>
      </c>
      <c r="AG1414">
        <v>999</v>
      </c>
      <c r="AH1414" t="s">
        <v>2696</v>
      </c>
      <c r="AI1414" t="s">
        <v>1651</v>
      </c>
      <c r="AJ1414" t="s">
        <v>2697</v>
      </c>
      <c r="AK1414">
        <v>3.48</v>
      </c>
      <c r="AL1414" t="s">
        <v>1701</v>
      </c>
      <c r="AM1414" t="s">
        <v>2698</v>
      </c>
      <c r="AN1414" t="s">
        <v>2699</v>
      </c>
      <c r="AO1414" t="s">
        <v>2700</v>
      </c>
      <c r="AP1414">
        <v>999</v>
      </c>
      <c r="AQ1414">
        <v>999</v>
      </c>
      <c r="AR1414" t="s">
        <v>2701</v>
      </c>
      <c r="AT1414" t="s">
        <v>2702</v>
      </c>
    </row>
    <row r="1415" spans="2:46" ht="15">
      <c r="B1415" t="s">
        <v>41</v>
      </c>
      <c r="C1415">
        <v>15552</v>
      </c>
      <c r="D1415">
        <v>16487</v>
      </c>
      <c r="E1415" t="s">
        <v>1235</v>
      </c>
      <c r="F1415" s="15" t="s">
        <v>2709</v>
      </c>
      <c r="G1415" s="15"/>
      <c r="H1415" s="15"/>
      <c r="I1415" t="s">
        <v>2418</v>
      </c>
      <c r="J1415" t="s">
        <v>1602</v>
      </c>
      <c r="K1415">
        <v>999</v>
      </c>
      <c r="L1415">
        <v>2016</v>
      </c>
      <c r="M1415" s="15">
        <v>10</v>
      </c>
      <c r="N1415">
        <v>999</v>
      </c>
      <c r="O1415" t="s">
        <v>1611</v>
      </c>
      <c r="R1415" s="15">
        <v>20.198402082500223</v>
      </c>
      <c r="S1415" t="s">
        <v>1625</v>
      </c>
      <c r="T1415" t="s">
        <v>2695</v>
      </c>
      <c r="U1415">
        <v>999</v>
      </c>
      <c r="V1415">
        <v>999</v>
      </c>
      <c r="W1415">
        <v>999</v>
      </c>
      <c r="X1415">
        <v>999</v>
      </c>
      <c r="Y1415">
        <v>1</v>
      </c>
      <c r="Z1415">
        <f t="shared" si="1"/>
        <v>189</v>
      </c>
      <c r="AA1415" t="s">
        <v>1606</v>
      </c>
      <c r="AB1415" t="s">
        <v>1627</v>
      </c>
      <c r="AC1415">
        <v>15</v>
      </c>
      <c r="AD1415">
        <v>999</v>
      </c>
      <c r="AE1415">
        <v>999</v>
      </c>
      <c r="AF1415">
        <v>999</v>
      </c>
      <c r="AG1415">
        <v>999</v>
      </c>
      <c r="AH1415" t="s">
        <v>2696</v>
      </c>
      <c r="AI1415" t="s">
        <v>1651</v>
      </c>
      <c r="AJ1415" t="s">
        <v>2697</v>
      </c>
      <c r="AK1415">
        <v>3.48</v>
      </c>
      <c r="AL1415" t="s">
        <v>1701</v>
      </c>
      <c r="AM1415" t="s">
        <v>2698</v>
      </c>
      <c r="AN1415" t="s">
        <v>2699</v>
      </c>
      <c r="AO1415" t="s">
        <v>2700</v>
      </c>
      <c r="AP1415">
        <v>999</v>
      </c>
      <c r="AQ1415">
        <v>999</v>
      </c>
      <c r="AR1415" t="s">
        <v>2701</v>
      </c>
      <c r="AT1415" t="s">
        <v>2702</v>
      </c>
    </row>
    <row r="1416" spans="2:46" ht="15">
      <c r="B1416" t="s">
        <v>41</v>
      </c>
      <c r="C1416">
        <v>15552</v>
      </c>
      <c r="D1416">
        <v>16487</v>
      </c>
      <c r="E1416" t="s">
        <v>1235</v>
      </c>
      <c r="F1416" s="15" t="s">
        <v>2710</v>
      </c>
      <c r="G1416" s="15"/>
      <c r="H1416" s="15"/>
      <c r="I1416" t="s">
        <v>2418</v>
      </c>
      <c r="J1416" t="s">
        <v>1602</v>
      </c>
      <c r="K1416">
        <v>999</v>
      </c>
      <c r="L1416">
        <v>2016</v>
      </c>
      <c r="M1416" s="15">
        <v>15</v>
      </c>
      <c r="N1416">
        <v>999</v>
      </c>
      <c r="O1416" t="s">
        <v>1611</v>
      </c>
      <c r="R1416" s="15">
        <v>11.404710717605726</v>
      </c>
      <c r="S1416" t="s">
        <v>1625</v>
      </c>
      <c r="T1416" t="s">
        <v>2695</v>
      </c>
      <c r="U1416">
        <v>999</v>
      </c>
      <c r="V1416">
        <v>999</v>
      </c>
      <c r="W1416">
        <v>999</v>
      </c>
      <c r="X1416">
        <v>999</v>
      </c>
      <c r="Y1416">
        <v>1</v>
      </c>
      <c r="Z1416">
        <f t="shared" si="1"/>
        <v>189</v>
      </c>
      <c r="AA1416" t="s">
        <v>1606</v>
      </c>
      <c r="AB1416" t="s">
        <v>1627</v>
      </c>
      <c r="AC1416">
        <v>15</v>
      </c>
      <c r="AD1416">
        <v>999</v>
      </c>
      <c r="AE1416">
        <v>999</v>
      </c>
      <c r="AF1416">
        <v>999</v>
      </c>
      <c r="AG1416">
        <v>999</v>
      </c>
      <c r="AH1416" t="s">
        <v>2696</v>
      </c>
      <c r="AI1416" t="s">
        <v>1651</v>
      </c>
      <c r="AJ1416" t="s">
        <v>2697</v>
      </c>
      <c r="AK1416">
        <v>3.48</v>
      </c>
      <c r="AL1416" t="s">
        <v>1701</v>
      </c>
      <c r="AM1416" t="s">
        <v>2698</v>
      </c>
      <c r="AN1416" t="s">
        <v>2699</v>
      </c>
      <c r="AO1416" t="s">
        <v>2700</v>
      </c>
      <c r="AP1416">
        <v>999</v>
      </c>
      <c r="AQ1416">
        <v>999</v>
      </c>
      <c r="AR1416" t="s">
        <v>2701</v>
      </c>
      <c r="AT1416" t="s">
        <v>2702</v>
      </c>
    </row>
    <row r="1417" spans="2:46" ht="15">
      <c r="B1417" t="s">
        <v>41</v>
      </c>
      <c r="C1417">
        <v>15552</v>
      </c>
      <c r="D1417">
        <v>16487</v>
      </c>
      <c r="E1417" t="s">
        <v>1235</v>
      </c>
      <c r="F1417" s="15" t="s">
        <v>2711</v>
      </c>
      <c r="G1417" s="15"/>
      <c r="H1417" s="15"/>
      <c r="I1417" t="s">
        <v>2418</v>
      </c>
      <c r="J1417" t="s">
        <v>1602</v>
      </c>
      <c r="K1417">
        <v>999</v>
      </c>
      <c r="L1417">
        <v>2016</v>
      </c>
      <c r="M1417" s="15">
        <v>14</v>
      </c>
      <c r="N1417">
        <v>999</v>
      </c>
      <c r="O1417" t="s">
        <v>1611</v>
      </c>
      <c r="R1417" s="15">
        <v>17.079479943031963</v>
      </c>
      <c r="S1417" t="s">
        <v>1625</v>
      </c>
      <c r="T1417" t="s">
        <v>2695</v>
      </c>
      <c r="U1417">
        <v>999</v>
      </c>
      <c r="V1417">
        <v>999</v>
      </c>
      <c r="W1417">
        <v>999</v>
      </c>
      <c r="X1417">
        <v>999</v>
      </c>
      <c r="Y1417">
        <v>1</v>
      </c>
      <c r="Z1417">
        <f t="shared" si="1"/>
        <v>189</v>
      </c>
      <c r="AA1417" t="s">
        <v>1606</v>
      </c>
      <c r="AB1417" t="s">
        <v>1627</v>
      </c>
      <c r="AC1417">
        <v>15</v>
      </c>
      <c r="AD1417">
        <v>999</v>
      </c>
      <c r="AE1417">
        <v>999</v>
      </c>
      <c r="AF1417">
        <v>999</v>
      </c>
      <c r="AG1417">
        <v>999</v>
      </c>
      <c r="AH1417" t="s">
        <v>2696</v>
      </c>
      <c r="AI1417" t="s">
        <v>1651</v>
      </c>
      <c r="AJ1417" t="s">
        <v>2697</v>
      </c>
      <c r="AK1417">
        <v>3.48</v>
      </c>
      <c r="AL1417" t="s">
        <v>1701</v>
      </c>
      <c r="AM1417" t="s">
        <v>2698</v>
      </c>
      <c r="AN1417" t="s">
        <v>2699</v>
      </c>
      <c r="AO1417" t="s">
        <v>2700</v>
      </c>
      <c r="AP1417">
        <v>999</v>
      </c>
      <c r="AQ1417">
        <v>999</v>
      </c>
      <c r="AR1417" t="s">
        <v>2701</v>
      </c>
      <c r="AT1417" t="s">
        <v>2702</v>
      </c>
    </row>
    <row r="1418" spans="2:46" ht="15">
      <c r="B1418" t="s">
        <v>41</v>
      </c>
      <c r="C1418">
        <v>15552</v>
      </c>
      <c r="D1418">
        <v>16487</v>
      </c>
      <c r="E1418" t="s">
        <v>1235</v>
      </c>
      <c r="F1418" s="15" t="s">
        <v>2712</v>
      </c>
      <c r="G1418" s="15"/>
      <c r="H1418" s="15"/>
      <c r="I1418" t="s">
        <v>2418</v>
      </c>
      <c r="J1418" t="s">
        <v>1602</v>
      </c>
      <c r="K1418">
        <v>999</v>
      </c>
      <c r="L1418">
        <v>2016</v>
      </c>
      <c r="M1418" s="15">
        <v>13</v>
      </c>
      <c r="N1418">
        <v>999</v>
      </c>
      <c r="O1418" t="s">
        <v>1611</v>
      </c>
      <c r="R1418" s="15">
        <v>8.1958707190331648</v>
      </c>
      <c r="S1418" t="s">
        <v>1625</v>
      </c>
      <c r="T1418" t="s">
        <v>2695</v>
      </c>
      <c r="U1418">
        <v>999</v>
      </c>
      <c r="V1418">
        <v>999</v>
      </c>
      <c r="W1418">
        <v>999</v>
      </c>
      <c r="X1418">
        <v>999</v>
      </c>
      <c r="Y1418">
        <v>1</v>
      </c>
      <c r="Z1418">
        <f t="shared" si="1"/>
        <v>189</v>
      </c>
      <c r="AA1418" t="s">
        <v>1606</v>
      </c>
      <c r="AB1418" t="s">
        <v>1627</v>
      </c>
      <c r="AC1418">
        <v>15</v>
      </c>
      <c r="AD1418">
        <v>999</v>
      </c>
      <c r="AE1418">
        <v>999</v>
      </c>
      <c r="AF1418">
        <v>999</v>
      </c>
      <c r="AG1418">
        <v>999</v>
      </c>
      <c r="AH1418" t="s">
        <v>2696</v>
      </c>
      <c r="AI1418" t="s">
        <v>1651</v>
      </c>
      <c r="AJ1418" t="s">
        <v>2697</v>
      </c>
      <c r="AK1418">
        <v>3.48</v>
      </c>
      <c r="AL1418" t="s">
        <v>1701</v>
      </c>
      <c r="AM1418" t="s">
        <v>2698</v>
      </c>
      <c r="AN1418" t="s">
        <v>2699</v>
      </c>
      <c r="AO1418" t="s">
        <v>2700</v>
      </c>
      <c r="AP1418">
        <v>999</v>
      </c>
      <c r="AQ1418">
        <v>999</v>
      </c>
      <c r="AR1418" t="s">
        <v>2701</v>
      </c>
      <c r="AT1418" t="s">
        <v>2702</v>
      </c>
    </row>
    <row r="1419" spans="2:46" ht="15">
      <c r="B1419" t="s">
        <v>41</v>
      </c>
      <c r="C1419">
        <v>15552</v>
      </c>
      <c r="D1419">
        <v>16487</v>
      </c>
      <c r="E1419" t="s">
        <v>1235</v>
      </c>
      <c r="F1419" s="15" t="s">
        <v>2713</v>
      </c>
      <c r="G1419" s="15"/>
      <c r="H1419" s="15"/>
      <c r="I1419" t="s">
        <v>2418</v>
      </c>
      <c r="J1419" t="s">
        <v>1602</v>
      </c>
      <c r="K1419">
        <v>999</v>
      </c>
      <c r="L1419">
        <v>2016</v>
      </c>
      <c r="M1419" s="15">
        <v>14</v>
      </c>
      <c r="N1419">
        <v>999</v>
      </c>
      <c r="O1419" t="s">
        <v>1611</v>
      </c>
      <c r="R1419" s="15">
        <v>59.844651968848424</v>
      </c>
      <c r="S1419" t="s">
        <v>1625</v>
      </c>
      <c r="T1419" t="s">
        <v>2695</v>
      </c>
      <c r="U1419">
        <v>999</v>
      </c>
      <c r="V1419">
        <v>999</v>
      </c>
      <c r="W1419">
        <v>999</v>
      </c>
      <c r="X1419">
        <v>999</v>
      </c>
      <c r="Y1419">
        <v>1</v>
      </c>
      <c r="Z1419">
        <f t="shared" si="1"/>
        <v>189</v>
      </c>
      <c r="AA1419" t="s">
        <v>1606</v>
      </c>
      <c r="AB1419" t="s">
        <v>1627</v>
      </c>
      <c r="AC1419">
        <v>15</v>
      </c>
      <c r="AD1419">
        <v>999</v>
      </c>
      <c r="AE1419">
        <v>999</v>
      </c>
      <c r="AF1419">
        <v>999</v>
      </c>
      <c r="AG1419">
        <v>999</v>
      </c>
      <c r="AH1419" t="s">
        <v>2696</v>
      </c>
      <c r="AI1419" t="s">
        <v>1651</v>
      </c>
      <c r="AJ1419" t="s">
        <v>2697</v>
      </c>
      <c r="AK1419">
        <v>3.48</v>
      </c>
      <c r="AL1419" t="s">
        <v>1701</v>
      </c>
      <c r="AM1419" t="s">
        <v>2698</v>
      </c>
      <c r="AN1419" t="s">
        <v>2699</v>
      </c>
      <c r="AO1419" t="s">
        <v>2700</v>
      </c>
      <c r="AP1419">
        <v>999</v>
      </c>
      <c r="AQ1419">
        <v>999</v>
      </c>
      <c r="AR1419" t="s">
        <v>2701</v>
      </c>
      <c r="AT1419" t="s">
        <v>2702</v>
      </c>
    </row>
    <row r="1420" spans="2:46" ht="15">
      <c r="B1420" t="s">
        <v>41</v>
      </c>
      <c r="C1420">
        <v>15552</v>
      </c>
      <c r="D1420">
        <v>16487</v>
      </c>
      <c r="E1420" t="s">
        <v>1235</v>
      </c>
      <c r="F1420" s="15" t="s">
        <v>2714</v>
      </c>
      <c r="G1420" s="15"/>
      <c r="H1420" s="15"/>
      <c r="I1420" t="s">
        <v>2418</v>
      </c>
      <c r="J1420" t="s">
        <v>1602</v>
      </c>
      <c r="K1420">
        <v>999</v>
      </c>
      <c r="L1420">
        <v>2016</v>
      </c>
      <c r="M1420" s="15">
        <v>12</v>
      </c>
      <c r="N1420">
        <v>999</v>
      </c>
      <c r="O1420" t="s">
        <v>1611</v>
      </c>
      <c r="R1420" s="15">
        <v>19.126149272301376</v>
      </c>
      <c r="S1420" t="s">
        <v>1625</v>
      </c>
      <c r="T1420" t="s">
        <v>2695</v>
      </c>
      <c r="U1420">
        <v>999</v>
      </c>
      <c r="V1420">
        <v>999</v>
      </c>
      <c r="W1420">
        <v>999</v>
      </c>
      <c r="X1420">
        <v>999</v>
      </c>
      <c r="Y1420">
        <v>1</v>
      </c>
      <c r="Z1420">
        <f t="shared" si="1"/>
        <v>189</v>
      </c>
      <c r="AA1420" t="s">
        <v>1606</v>
      </c>
      <c r="AB1420" t="s">
        <v>1627</v>
      </c>
      <c r="AC1420">
        <v>15</v>
      </c>
      <c r="AD1420">
        <v>999</v>
      </c>
      <c r="AE1420">
        <v>999</v>
      </c>
      <c r="AF1420">
        <v>999</v>
      </c>
      <c r="AG1420">
        <v>999</v>
      </c>
      <c r="AH1420" t="s">
        <v>2696</v>
      </c>
      <c r="AI1420" t="s">
        <v>1651</v>
      </c>
      <c r="AJ1420" t="s">
        <v>2697</v>
      </c>
      <c r="AK1420">
        <v>3.48</v>
      </c>
      <c r="AL1420" t="s">
        <v>1701</v>
      </c>
      <c r="AM1420" t="s">
        <v>2698</v>
      </c>
      <c r="AN1420" t="s">
        <v>2699</v>
      </c>
      <c r="AO1420" t="s">
        <v>2700</v>
      </c>
      <c r="AP1420">
        <v>999</v>
      </c>
      <c r="AQ1420">
        <v>999</v>
      </c>
      <c r="AR1420" t="s">
        <v>2701</v>
      </c>
      <c r="AT1420" t="s">
        <v>2702</v>
      </c>
    </row>
    <row r="1421" spans="2:46" ht="15">
      <c r="B1421" t="s">
        <v>41</v>
      </c>
      <c r="C1421">
        <v>15552</v>
      </c>
      <c r="D1421">
        <v>16487</v>
      </c>
      <c r="E1421" t="s">
        <v>1235</v>
      </c>
      <c r="F1421" s="15" t="s">
        <v>2715</v>
      </c>
      <c r="G1421" s="15"/>
      <c r="H1421" s="15"/>
      <c r="I1421" t="s">
        <v>2418</v>
      </c>
      <c r="J1421" t="s">
        <v>1602</v>
      </c>
      <c r="K1421">
        <v>999</v>
      </c>
      <c r="L1421">
        <v>2016</v>
      </c>
      <c r="M1421" s="15">
        <v>15</v>
      </c>
      <c r="N1421">
        <v>999</v>
      </c>
      <c r="O1421" t="s">
        <v>1611</v>
      </c>
      <c r="R1421" s="15">
        <v>101.05043046326759</v>
      </c>
      <c r="S1421" t="s">
        <v>1625</v>
      </c>
      <c r="T1421" t="s">
        <v>2695</v>
      </c>
      <c r="U1421">
        <v>999</v>
      </c>
      <c r="V1421">
        <v>999</v>
      </c>
      <c r="W1421">
        <v>999</v>
      </c>
      <c r="X1421">
        <v>999</v>
      </c>
      <c r="Y1421">
        <v>1</v>
      </c>
      <c r="Z1421">
        <f t="shared" si="1"/>
        <v>189</v>
      </c>
      <c r="AA1421" t="s">
        <v>1606</v>
      </c>
      <c r="AB1421" t="s">
        <v>1627</v>
      </c>
      <c r="AC1421">
        <v>15</v>
      </c>
      <c r="AD1421">
        <v>999</v>
      </c>
      <c r="AE1421">
        <v>999</v>
      </c>
      <c r="AF1421">
        <v>999</v>
      </c>
      <c r="AG1421">
        <v>999</v>
      </c>
      <c r="AH1421" t="s">
        <v>2696</v>
      </c>
      <c r="AI1421" t="s">
        <v>1651</v>
      </c>
      <c r="AJ1421" t="s">
        <v>2697</v>
      </c>
      <c r="AK1421">
        <v>3.48</v>
      </c>
      <c r="AL1421" t="s">
        <v>1701</v>
      </c>
      <c r="AM1421" t="s">
        <v>2698</v>
      </c>
      <c r="AN1421" t="s">
        <v>2699</v>
      </c>
      <c r="AO1421" t="s">
        <v>2700</v>
      </c>
      <c r="AP1421">
        <v>999</v>
      </c>
      <c r="AQ1421">
        <v>999</v>
      </c>
      <c r="AR1421" t="s">
        <v>2701</v>
      </c>
      <c r="AT1421" t="s">
        <v>2702</v>
      </c>
    </row>
    <row r="1422" spans="2:46" ht="15">
      <c r="B1422" t="s">
        <v>41</v>
      </c>
      <c r="C1422">
        <v>15552</v>
      </c>
      <c r="D1422">
        <v>16487</v>
      </c>
      <c r="E1422" t="s">
        <v>1235</v>
      </c>
      <c r="F1422" s="15" t="s">
        <v>2716</v>
      </c>
      <c r="G1422" s="15"/>
      <c r="H1422" s="15"/>
      <c r="I1422" t="s">
        <v>2418</v>
      </c>
      <c r="J1422" t="s">
        <v>1602</v>
      </c>
      <c r="K1422">
        <v>999</v>
      </c>
      <c r="L1422">
        <v>2016</v>
      </c>
      <c r="M1422" s="15">
        <v>28</v>
      </c>
      <c r="N1422">
        <v>999</v>
      </c>
      <c r="O1422" t="s">
        <v>1611</v>
      </c>
      <c r="R1422" s="15">
        <v>7.5555202344504107</v>
      </c>
      <c r="S1422" t="s">
        <v>1625</v>
      </c>
      <c r="T1422" t="s">
        <v>2695</v>
      </c>
      <c r="U1422">
        <v>999</v>
      </c>
      <c r="V1422">
        <v>999</v>
      </c>
      <c r="W1422">
        <v>999</v>
      </c>
      <c r="X1422">
        <v>999</v>
      </c>
      <c r="Y1422">
        <v>1</v>
      </c>
      <c r="Z1422">
        <f t="shared" si="1"/>
        <v>189</v>
      </c>
      <c r="AA1422" t="s">
        <v>1606</v>
      </c>
      <c r="AB1422" t="s">
        <v>1627</v>
      </c>
      <c r="AC1422">
        <v>15</v>
      </c>
      <c r="AD1422">
        <v>999</v>
      </c>
      <c r="AE1422">
        <v>999</v>
      </c>
      <c r="AF1422">
        <v>999</v>
      </c>
      <c r="AG1422">
        <v>999</v>
      </c>
      <c r="AH1422" t="s">
        <v>2717</v>
      </c>
      <c r="AI1422" t="s">
        <v>1651</v>
      </c>
      <c r="AJ1422" t="s">
        <v>2697</v>
      </c>
      <c r="AK1422">
        <v>3.48</v>
      </c>
      <c r="AL1422" t="s">
        <v>1701</v>
      </c>
      <c r="AM1422" t="s">
        <v>2698</v>
      </c>
      <c r="AN1422" t="s">
        <v>2699</v>
      </c>
      <c r="AO1422" t="s">
        <v>2700</v>
      </c>
      <c r="AP1422">
        <v>999</v>
      </c>
      <c r="AQ1422">
        <v>999</v>
      </c>
      <c r="AR1422" t="s">
        <v>2701</v>
      </c>
      <c r="AT1422" t="s">
        <v>2702</v>
      </c>
    </row>
    <row r="1423" spans="2:46" ht="15">
      <c r="B1423" t="s">
        <v>41</v>
      </c>
      <c r="C1423">
        <v>15552</v>
      </c>
      <c r="D1423">
        <v>16487</v>
      </c>
      <c r="E1423" t="s">
        <v>1235</v>
      </c>
      <c r="F1423" s="15" t="s">
        <v>2718</v>
      </c>
      <c r="G1423" s="15"/>
      <c r="H1423" s="15"/>
      <c r="I1423" t="s">
        <v>2418</v>
      </c>
      <c r="J1423" t="s">
        <v>1602</v>
      </c>
      <c r="K1423">
        <v>999</v>
      </c>
      <c r="L1423">
        <v>2016</v>
      </c>
      <c r="M1423" s="15">
        <v>28</v>
      </c>
      <c r="N1423">
        <v>999</v>
      </c>
      <c r="O1423" t="s">
        <v>1611</v>
      </c>
      <c r="R1423" s="15">
        <v>10.368967549877228</v>
      </c>
      <c r="S1423" t="s">
        <v>1625</v>
      </c>
      <c r="T1423" t="s">
        <v>2695</v>
      </c>
      <c r="U1423">
        <v>999</v>
      </c>
      <c r="V1423">
        <v>999</v>
      </c>
      <c r="W1423">
        <v>999</v>
      </c>
      <c r="X1423">
        <v>999</v>
      </c>
      <c r="Y1423">
        <v>1</v>
      </c>
      <c r="Z1423">
        <f t="shared" si="1"/>
        <v>189</v>
      </c>
      <c r="AA1423" t="s">
        <v>1606</v>
      </c>
      <c r="AB1423" t="s">
        <v>1627</v>
      </c>
      <c r="AC1423">
        <v>15</v>
      </c>
      <c r="AD1423">
        <v>999</v>
      </c>
      <c r="AE1423">
        <v>999</v>
      </c>
      <c r="AF1423">
        <v>999</v>
      </c>
      <c r="AG1423">
        <v>999</v>
      </c>
      <c r="AH1423" t="s">
        <v>2717</v>
      </c>
      <c r="AI1423" t="s">
        <v>1651</v>
      </c>
      <c r="AJ1423" t="s">
        <v>2697</v>
      </c>
      <c r="AK1423">
        <v>3.48</v>
      </c>
      <c r="AL1423" t="s">
        <v>1701</v>
      </c>
      <c r="AM1423" t="s">
        <v>2698</v>
      </c>
      <c r="AN1423" t="s">
        <v>2699</v>
      </c>
      <c r="AO1423" t="s">
        <v>2700</v>
      </c>
      <c r="AP1423">
        <v>999</v>
      </c>
      <c r="AQ1423">
        <v>999</v>
      </c>
      <c r="AR1423" t="s">
        <v>2701</v>
      </c>
      <c r="AT1423" t="s">
        <v>2702</v>
      </c>
    </row>
    <row r="1424" spans="2:46" ht="15">
      <c r="B1424" t="s">
        <v>41</v>
      </c>
      <c r="C1424">
        <v>15552</v>
      </c>
      <c r="D1424">
        <v>16487</v>
      </c>
      <c r="E1424" t="s">
        <v>1235</v>
      </c>
      <c r="F1424" s="15" t="s">
        <v>2719</v>
      </c>
      <c r="G1424" s="15"/>
      <c r="H1424" s="15"/>
      <c r="I1424" t="s">
        <v>2418</v>
      </c>
      <c r="J1424" t="s">
        <v>1602</v>
      </c>
      <c r="K1424">
        <v>999</v>
      </c>
      <c r="L1424">
        <v>2016</v>
      </c>
      <c r="M1424" s="15">
        <v>25</v>
      </c>
      <c r="N1424">
        <v>999</v>
      </c>
      <c r="O1424" t="s">
        <v>1611</v>
      </c>
      <c r="R1424" s="15">
        <v>172.4004245639957</v>
      </c>
      <c r="S1424" t="s">
        <v>1625</v>
      </c>
      <c r="T1424" t="s">
        <v>2695</v>
      </c>
      <c r="U1424">
        <v>999</v>
      </c>
      <c r="V1424">
        <v>999</v>
      </c>
      <c r="W1424">
        <v>999</v>
      </c>
      <c r="X1424">
        <v>999</v>
      </c>
      <c r="Y1424">
        <v>1</v>
      </c>
      <c r="Z1424">
        <f t="shared" si="1"/>
        <v>189</v>
      </c>
      <c r="AA1424" t="s">
        <v>1606</v>
      </c>
      <c r="AB1424" t="s">
        <v>1627</v>
      </c>
      <c r="AC1424">
        <v>15</v>
      </c>
      <c r="AD1424">
        <v>999</v>
      </c>
      <c r="AE1424">
        <v>999</v>
      </c>
      <c r="AF1424">
        <v>999</v>
      </c>
      <c r="AG1424">
        <v>999</v>
      </c>
      <c r="AH1424" t="s">
        <v>2717</v>
      </c>
      <c r="AI1424" t="s">
        <v>1651</v>
      </c>
      <c r="AJ1424" t="s">
        <v>2697</v>
      </c>
      <c r="AK1424">
        <v>3.48</v>
      </c>
      <c r="AL1424" t="s">
        <v>1701</v>
      </c>
      <c r="AM1424" t="s">
        <v>2698</v>
      </c>
      <c r="AN1424" t="s">
        <v>2699</v>
      </c>
      <c r="AO1424" t="s">
        <v>2700</v>
      </c>
      <c r="AP1424">
        <v>999</v>
      </c>
      <c r="AQ1424">
        <v>999</v>
      </c>
      <c r="AR1424" t="s">
        <v>2701</v>
      </c>
      <c r="AT1424" t="s">
        <v>2702</v>
      </c>
    </row>
    <row r="1425" spans="2:46" ht="15">
      <c r="B1425" t="s">
        <v>41</v>
      </c>
      <c r="C1425">
        <v>15552</v>
      </c>
      <c r="D1425">
        <v>16487</v>
      </c>
      <c r="E1425" t="s">
        <v>1235</v>
      </c>
      <c r="F1425" s="15" t="s">
        <v>2720</v>
      </c>
      <c r="G1425" s="15"/>
      <c r="H1425" s="15"/>
      <c r="I1425" t="s">
        <v>2418</v>
      </c>
      <c r="J1425" t="s">
        <v>1602</v>
      </c>
      <c r="K1425">
        <v>999</v>
      </c>
      <c r="L1425">
        <v>2016</v>
      </c>
      <c r="M1425" s="15">
        <v>20</v>
      </c>
      <c r="N1425">
        <v>999</v>
      </c>
      <c r="O1425" t="s">
        <v>1611</v>
      </c>
      <c r="R1425" s="15">
        <v>70.951994442151545</v>
      </c>
      <c r="S1425" t="s">
        <v>1625</v>
      </c>
      <c r="T1425" t="s">
        <v>2695</v>
      </c>
      <c r="U1425">
        <v>999</v>
      </c>
      <c r="V1425">
        <v>999</v>
      </c>
      <c r="W1425">
        <v>999</v>
      </c>
      <c r="X1425">
        <v>999</v>
      </c>
      <c r="Y1425">
        <v>1</v>
      </c>
      <c r="Z1425">
        <f t="shared" si="1"/>
        <v>189</v>
      </c>
      <c r="AA1425" t="s">
        <v>1606</v>
      </c>
      <c r="AB1425" t="s">
        <v>1627</v>
      </c>
      <c r="AC1425">
        <v>15</v>
      </c>
      <c r="AD1425">
        <v>999</v>
      </c>
      <c r="AE1425">
        <v>999</v>
      </c>
      <c r="AF1425">
        <v>999</v>
      </c>
      <c r="AG1425">
        <v>999</v>
      </c>
      <c r="AH1425" t="s">
        <v>2717</v>
      </c>
      <c r="AI1425" t="s">
        <v>1651</v>
      </c>
      <c r="AJ1425" t="s">
        <v>2697</v>
      </c>
      <c r="AK1425">
        <v>3.48</v>
      </c>
      <c r="AL1425" t="s">
        <v>1701</v>
      </c>
      <c r="AM1425" t="s">
        <v>2698</v>
      </c>
      <c r="AN1425" t="s">
        <v>2699</v>
      </c>
      <c r="AO1425" t="s">
        <v>2700</v>
      </c>
      <c r="AP1425">
        <v>999</v>
      </c>
      <c r="AQ1425">
        <v>999</v>
      </c>
      <c r="AR1425" t="s">
        <v>2701</v>
      </c>
      <c r="AT1425" t="s">
        <v>2702</v>
      </c>
    </row>
    <row r="1426" spans="2:46" ht="15">
      <c r="B1426" t="s">
        <v>41</v>
      </c>
      <c r="C1426">
        <v>15552</v>
      </c>
      <c r="D1426">
        <v>16487</v>
      </c>
      <c r="E1426" t="s">
        <v>1235</v>
      </c>
      <c r="F1426" s="15" t="s">
        <v>2721</v>
      </c>
      <c r="G1426" s="15"/>
      <c r="H1426" s="15"/>
      <c r="I1426" t="s">
        <v>2418</v>
      </c>
      <c r="J1426" t="s">
        <v>1602</v>
      </c>
      <c r="K1426">
        <v>999</v>
      </c>
      <c r="L1426">
        <v>2016</v>
      </c>
      <c r="M1426" s="15">
        <v>20</v>
      </c>
      <c r="N1426">
        <v>999</v>
      </c>
      <c r="O1426" t="s">
        <v>1611</v>
      </c>
      <c r="R1426" s="15">
        <v>35.415229436040512</v>
      </c>
      <c r="S1426" t="s">
        <v>1625</v>
      </c>
      <c r="T1426" t="s">
        <v>2695</v>
      </c>
      <c r="U1426">
        <v>999</v>
      </c>
      <c r="V1426">
        <v>999</v>
      </c>
      <c r="W1426">
        <v>999</v>
      </c>
      <c r="X1426">
        <v>999</v>
      </c>
      <c r="Y1426">
        <v>1</v>
      </c>
      <c r="Z1426">
        <f t="shared" si="1"/>
        <v>189</v>
      </c>
      <c r="AA1426" t="s">
        <v>1606</v>
      </c>
      <c r="AB1426" t="s">
        <v>1627</v>
      </c>
      <c r="AC1426">
        <v>15</v>
      </c>
      <c r="AD1426">
        <v>999</v>
      </c>
      <c r="AE1426">
        <v>999</v>
      </c>
      <c r="AF1426">
        <v>999</v>
      </c>
      <c r="AG1426">
        <v>999</v>
      </c>
      <c r="AH1426" t="s">
        <v>2717</v>
      </c>
      <c r="AI1426" t="s">
        <v>1651</v>
      </c>
      <c r="AJ1426" t="s">
        <v>2697</v>
      </c>
      <c r="AK1426">
        <v>3.48</v>
      </c>
      <c r="AL1426" t="s">
        <v>1701</v>
      </c>
      <c r="AM1426" t="s">
        <v>2698</v>
      </c>
      <c r="AN1426" t="s">
        <v>2699</v>
      </c>
      <c r="AO1426" t="s">
        <v>2700</v>
      </c>
      <c r="AP1426">
        <v>999</v>
      </c>
      <c r="AQ1426">
        <v>999</v>
      </c>
      <c r="AR1426" t="s">
        <v>2701</v>
      </c>
      <c r="AT1426" t="s">
        <v>2702</v>
      </c>
    </row>
    <row r="1427" spans="2:46" ht="15">
      <c r="B1427" t="s">
        <v>41</v>
      </c>
      <c r="C1427">
        <v>15552</v>
      </c>
      <c r="D1427">
        <v>16487</v>
      </c>
      <c r="E1427" t="s">
        <v>1235</v>
      </c>
      <c r="F1427" s="15" t="s">
        <v>2722</v>
      </c>
      <c r="G1427" s="15"/>
      <c r="H1427" s="15"/>
      <c r="I1427" t="s">
        <v>2418</v>
      </c>
      <c r="J1427" t="s">
        <v>1602</v>
      </c>
      <c r="K1427">
        <v>999</v>
      </c>
      <c r="L1427">
        <v>2016</v>
      </c>
      <c r="M1427" s="15">
        <v>26</v>
      </c>
      <c r="N1427">
        <v>999</v>
      </c>
      <c r="O1427" t="s">
        <v>1611</v>
      </c>
      <c r="R1427" s="15">
        <v>8.9005184699140116</v>
      </c>
      <c r="S1427" t="s">
        <v>1625</v>
      </c>
      <c r="T1427" t="s">
        <v>2695</v>
      </c>
      <c r="U1427">
        <v>999</v>
      </c>
      <c r="V1427">
        <v>999</v>
      </c>
      <c r="W1427">
        <v>999</v>
      </c>
      <c r="X1427">
        <v>999</v>
      </c>
      <c r="Y1427">
        <v>1</v>
      </c>
      <c r="Z1427">
        <f t="shared" si="1"/>
        <v>189</v>
      </c>
      <c r="AA1427" t="s">
        <v>1606</v>
      </c>
      <c r="AB1427" t="s">
        <v>1627</v>
      </c>
      <c r="AC1427">
        <v>15</v>
      </c>
      <c r="AD1427">
        <v>999</v>
      </c>
      <c r="AE1427">
        <v>999</v>
      </c>
      <c r="AF1427">
        <v>999</v>
      </c>
      <c r="AG1427">
        <v>999</v>
      </c>
      <c r="AH1427" t="s">
        <v>2717</v>
      </c>
      <c r="AI1427" t="s">
        <v>1651</v>
      </c>
      <c r="AJ1427" t="s">
        <v>2697</v>
      </c>
      <c r="AK1427">
        <v>3.48</v>
      </c>
      <c r="AL1427" t="s">
        <v>1701</v>
      </c>
      <c r="AM1427" t="s">
        <v>2698</v>
      </c>
      <c r="AN1427" t="s">
        <v>2699</v>
      </c>
      <c r="AO1427" t="s">
        <v>2700</v>
      </c>
      <c r="AP1427">
        <v>999</v>
      </c>
      <c r="AQ1427">
        <v>999</v>
      </c>
      <c r="AR1427" t="s">
        <v>2701</v>
      </c>
      <c r="AT1427" t="s">
        <v>2702</v>
      </c>
    </row>
    <row r="1428" spans="2:46" ht="15">
      <c r="B1428" t="s">
        <v>41</v>
      </c>
      <c r="C1428">
        <v>15552</v>
      </c>
      <c r="D1428">
        <v>16487</v>
      </c>
      <c r="E1428" t="s">
        <v>1235</v>
      </c>
      <c r="F1428" s="15" t="s">
        <v>2723</v>
      </c>
      <c r="G1428" s="15"/>
      <c r="H1428" s="15"/>
      <c r="I1428" t="s">
        <v>2418</v>
      </c>
      <c r="J1428" t="s">
        <v>1602</v>
      </c>
      <c r="K1428">
        <v>999</v>
      </c>
      <c r="L1428">
        <v>2016</v>
      </c>
      <c r="M1428" s="15">
        <v>20</v>
      </c>
      <c r="N1428">
        <v>999</v>
      </c>
      <c r="O1428" t="s">
        <v>1611</v>
      </c>
      <c r="R1428" s="15">
        <v>85.791919992055952</v>
      </c>
      <c r="S1428" t="s">
        <v>1625</v>
      </c>
      <c r="T1428" t="s">
        <v>2695</v>
      </c>
      <c r="U1428">
        <v>999</v>
      </c>
      <c r="V1428">
        <v>999</v>
      </c>
      <c r="W1428">
        <v>999</v>
      </c>
      <c r="X1428">
        <v>999</v>
      </c>
      <c r="Y1428">
        <v>1</v>
      </c>
      <c r="Z1428">
        <f t="shared" si="1"/>
        <v>189</v>
      </c>
      <c r="AA1428" t="s">
        <v>1606</v>
      </c>
      <c r="AB1428" t="s">
        <v>1627</v>
      </c>
      <c r="AC1428">
        <v>15</v>
      </c>
      <c r="AD1428">
        <v>999</v>
      </c>
      <c r="AE1428">
        <v>999</v>
      </c>
      <c r="AF1428">
        <v>999</v>
      </c>
      <c r="AG1428">
        <v>999</v>
      </c>
      <c r="AH1428" t="s">
        <v>2717</v>
      </c>
      <c r="AI1428" t="s">
        <v>1651</v>
      </c>
      <c r="AJ1428" t="s">
        <v>2697</v>
      </c>
      <c r="AK1428">
        <v>3.48</v>
      </c>
      <c r="AL1428" t="s">
        <v>1701</v>
      </c>
      <c r="AM1428" t="s">
        <v>2698</v>
      </c>
      <c r="AN1428" t="s">
        <v>2699</v>
      </c>
      <c r="AO1428" t="s">
        <v>2700</v>
      </c>
      <c r="AP1428">
        <v>999</v>
      </c>
      <c r="AQ1428">
        <v>999</v>
      </c>
      <c r="AR1428" t="s">
        <v>2701</v>
      </c>
      <c r="AT1428" t="s">
        <v>2702</v>
      </c>
    </row>
    <row r="1429" spans="2:46" ht="15">
      <c r="B1429" t="s">
        <v>41</v>
      </c>
      <c r="C1429">
        <v>15552</v>
      </c>
      <c r="D1429">
        <v>16487</v>
      </c>
      <c r="E1429" t="s">
        <v>1235</v>
      </c>
      <c r="F1429" s="15" t="s">
        <v>2724</v>
      </c>
      <c r="G1429" s="15"/>
      <c r="H1429" s="15"/>
      <c r="I1429" t="s">
        <v>2418</v>
      </c>
      <c r="J1429" t="s">
        <v>1602</v>
      </c>
      <c r="K1429">
        <v>999</v>
      </c>
      <c r="L1429">
        <v>2016</v>
      </c>
      <c r="M1429" s="15">
        <v>20</v>
      </c>
      <c r="N1429">
        <v>999</v>
      </c>
      <c r="O1429" t="s">
        <v>1611</v>
      </c>
      <c r="R1429" s="15">
        <v>52.907839746052915</v>
      </c>
      <c r="S1429" t="s">
        <v>1625</v>
      </c>
      <c r="T1429" t="s">
        <v>2695</v>
      </c>
      <c r="U1429">
        <v>999</v>
      </c>
      <c r="V1429">
        <v>999</v>
      </c>
      <c r="W1429">
        <v>999</v>
      </c>
      <c r="X1429">
        <v>999</v>
      </c>
      <c r="Y1429">
        <v>1</v>
      </c>
      <c r="Z1429">
        <f t="shared" si="1"/>
        <v>189</v>
      </c>
      <c r="AA1429" t="s">
        <v>1606</v>
      </c>
      <c r="AB1429" t="s">
        <v>1627</v>
      </c>
      <c r="AC1429">
        <v>15</v>
      </c>
      <c r="AD1429">
        <v>999</v>
      </c>
      <c r="AE1429">
        <v>999</v>
      </c>
      <c r="AF1429">
        <v>999</v>
      </c>
      <c r="AG1429">
        <v>999</v>
      </c>
      <c r="AH1429" t="s">
        <v>2717</v>
      </c>
      <c r="AI1429" t="s">
        <v>1651</v>
      </c>
      <c r="AJ1429" t="s">
        <v>2697</v>
      </c>
      <c r="AK1429">
        <v>3.48</v>
      </c>
      <c r="AL1429" t="s">
        <v>1701</v>
      </c>
      <c r="AM1429" t="s">
        <v>2698</v>
      </c>
      <c r="AN1429" t="s">
        <v>2699</v>
      </c>
      <c r="AO1429" t="s">
        <v>2700</v>
      </c>
      <c r="AP1429">
        <v>999</v>
      </c>
      <c r="AQ1429">
        <v>999</v>
      </c>
      <c r="AR1429" t="s">
        <v>2701</v>
      </c>
      <c r="AT1429" t="s">
        <v>2702</v>
      </c>
    </row>
    <row r="1430" spans="2:46" ht="15">
      <c r="B1430" t="s">
        <v>41</v>
      </c>
      <c r="C1430">
        <v>15552</v>
      </c>
      <c r="D1430">
        <v>16487</v>
      </c>
      <c r="E1430" t="s">
        <v>1235</v>
      </c>
      <c r="F1430" s="15" t="s">
        <v>2725</v>
      </c>
      <c r="G1430" s="15"/>
      <c r="H1430" s="15"/>
      <c r="I1430" t="s">
        <v>2418</v>
      </c>
      <c r="J1430" t="s">
        <v>1602</v>
      </c>
      <c r="K1430">
        <v>999</v>
      </c>
      <c r="L1430">
        <v>2016</v>
      </c>
      <c r="M1430" s="15">
        <v>25</v>
      </c>
      <c r="N1430">
        <v>999</v>
      </c>
      <c r="O1430" t="s">
        <v>1611</v>
      </c>
      <c r="R1430" s="15">
        <v>2.8394950281040243</v>
      </c>
      <c r="S1430" t="s">
        <v>1625</v>
      </c>
      <c r="T1430" t="s">
        <v>2695</v>
      </c>
      <c r="U1430">
        <v>999</v>
      </c>
      <c r="V1430">
        <v>999</v>
      </c>
      <c r="W1430">
        <v>999</v>
      </c>
      <c r="X1430">
        <v>999</v>
      </c>
      <c r="Y1430">
        <v>1</v>
      </c>
      <c r="Z1430">
        <f t="shared" si="1"/>
        <v>189</v>
      </c>
      <c r="AA1430" t="s">
        <v>1606</v>
      </c>
      <c r="AB1430" t="s">
        <v>1627</v>
      </c>
      <c r="AC1430">
        <v>15</v>
      </c>
      <c r="AD1430">
        <v>999</v>
      </c>
      <c r="AE1430">
        <v>999</v>
      </c>
      <c r="AF1430">
        <v>999</v>
      </c>
      <c r="AG1430">
        <v>999</v>
      </c>
      <c r="AH1430" t="s">
        <v>2717</v>
      </c>
      <c r="AI1430" t="s">
        <v>1651</v>
      </c>
      <c r="AJ1430" t="s">
        <v>2697</v>
      </c>
      <c r="AK1430">
        <v>3.48</v>
      </c>
      <c r="AL1430" t="s">
        <v>1701</v>
      </c>
      <c r="AM1430" t="s">
        <v>2698</v>
      </c>
      <c r="AN1430" t="s">
        <v>2699</v>
      </c>
      <c r="AO1430" t="s">
        <v>2700</v>
      </c>
      <c r="AP1430">
        <v>999</v>
      </c>
      <c r="AQ1430">
        <v>999</v>
      </c>
      <c r="AR1430" t="s">
        <v>2701</v>
      </c>
      <c r="AT1430" t="s">
        <v>2702</v>
      </c>
    </row>
    <row r="1431" spans="2:46" ht="15">
      <c r="B1431" t="s">
        <v>41</v>
      </c>
      <c r="C1431">
        <v>15552</v>
      </c>
      <c r="D1431">
        <v>16487</v>
      </c>
      <c r="E1431" t="s">
        <v>1235</v>
      </c>
      <c r="F1431" s="15" t="s">
        <v>2726</v>
      </c>
      <c r="G1431" s="15"/>
      <c r="H1431" s="15"/>
      <c r="I1431" t="s">
        <v>2418</v>
      </c>
      <c r="J1431" t="s">
        <v>1602</v>
      </c>
      <c r="K1431">
        <v>999</v>
      </c>
      <c r="L1431">
        <v>2016</v>
      </c>
      <c r="M1431" s="15">
        <v>19</v>
      </c>
      <c r="N1431">
        <v>999</v>
      </c>
      <c r="O1431" t="s">
        <v>1611</v>
      </c>
      <c r="R1431" s="15">
        <v>13.367795369268087</v>
      </c>
      <c r="S1431" t="s">
        <v>1625</v>
      </c>
      <c r="T1431" t="s">
        <v>2695</v>
      </c>
      <c r="U1431">
        <v>999</v>
      </c>
      <c r="V1431">
        <v>999</v>
      </c>
      <c r="W1431">
        <v>999</v>
      </c>
      <c r="X1431">
        <v>999</v>
      </c>
      <c r="Y1431">
        <v>1</v>
      </c>
      <c r="Z1431">
        <f t="shared" si="1"/>
        <v>189</v>
      </c>
      <c r="AA1431" t="s">
        <v>1606</v>
      </c>
      <c r="AB1431" t="s">
        <v>1627</v>
      </c>
      <c r="AC1431">
        <v>15</v>
      </c>
      <c r="AD1431">
        <v>999</v>
      </c>
      <c r="AE1431">
        <v>999</v>
      </c>
      <c r="AF1431">
        <v>999</v>
      </c>
      <c r="AG1431">
        <v>999</v>
      </c>
      <c r="AH1431" t="s">
        <v>2717</v>
      </c>
      <c r="AI1431" t="s">
        <v>1651</v>
      </c>
      <c r="AJ1431" t="s">
        <v>2697</v>
      </c>
      <c r="AK1431">
        <v>3.48</v>
      </c>
      <c r="AL1431" t="s">
        <v>1701</v>
      </c>
      <c r="AM1431" t="s">
        <v>2698</v>
      </c>
      <c r="AN1431" t="s">
        <v>2699</v>
      </c>
      <c r="AO1431" t="s">
        <v>2700</v>
      </c>
      <c r="AP1431">
        <v>999</v>
      </c>
      <c r="AQ1431">
        <v>999</v>
      </c>
      <c r="AR1431" t="s">
        <v>2701</v>
      </c>
      <c r="AT1431" t="s">
        <v>2702</v>
      </c>
    </row>
    <row r="1432" spans="2:46" ht="15">
      <c r="B1432" t="s">
        <v>41</v>
      </c>
      <c r="C1432">
        <v>15552</v>
      </c>
      <c r="D1432">
        <v>16487</v>
      </c>
      <c r="E1432" t="s">
        <v>1235</v>
      </c>
      <c r="F1432" s="15" t="s">
        <v>2727</v>
      </c>
      <c r="G1432" s="15"/>
      <c r="H1432" s="15"/>
      <c r="I1432" t="s">
        <v>2418</v>
      </c>
      <c r="J1432" t="s">
        <v>1602</v>
      </c>
      <c r="K1432">
        <v>999</v>
      </c>
      <c r="L1432">
        <v>2016</v>
      </c>
      <c r="M1432" s="15">
        <v>20</v>
      </c>
      <c r="N1432">
        <v>999</v>
      </c>
      <c r="O1432" t="s">
        <v>1611</v>
      </c>
      <c r="R1432" s="15">
        <v>11.145438712929165</v>
      </c>
      <c r="S1432" t="s">
        <v>1625</v>
      </c>
      <c r="T1432" t="s">
        <v>2695</v>
      </c>
      <c r="U1432">
        <v>999</v>
      </c>
      <c r="V1432">
        <v>999</v>
      </c>
      <c r="W1432">
        <v>999</v>
      </c>
      <c r="X1432">
        <v>999</v>
      </c>
      <c r="Y1432">
        <v>1</v>
      </c>
      <c r="Z1432">
        <f t="shared" si="1"/>
        <v>189</v>
      </c>
      <c r="AA1432" t="s">
        <v>1606</v>
      </c>
      <c r="AB1432" t="s">
        <v>1627</v>
      </c>
      <c r="AC1432">
        <v>15</v>
      </c>
      <c r="AD1432">
        <v>999</v>
      </c>
      <c r="AE1432">
        <v>999</v>
      </c>
      <c r="AF1432">
        <v>999</v>
      </c>
      <c r="AG1432">
        <v>999</v>
      </c>
      <c r="AH1432" t="s">
        <v>2717</v>
      </c>
      <c r="AI1432" t="s">
        <v>1651</v>
      </c>
      <c r="AJ1432" t="s">
        <v>2697</v>
      </c>
      <c r="AK1432">
        <v>3.48</v>
      </c>
      <c r="AL1432" t="s">
        <v>1701</v>
      </c>
      <c r="AM1432" t="s">
        <v>2698</v>
      </c>
      <c r="AN1432" t="s">
        <v>2699</v>
      </c>
      <c r="AO1432" t="s">
        <v>2700</v>
      </c>
      <c r="AP1432">
        <v>999</v>
      </c>
      <c r="AQ1432">
        <v>999</v>
      </c>
      <c r="AR1432" t="s">
        <v>2701</v>
      </c>
      <c r="AT1432" t="s">
        <v>2702</v>
      </c>
    </row>
    <row r="1433" spans="2:46" ht="15">
      <c r="B1433" t="s">
        <v>41</v>
      </c>
      <c r="C1433">
        <v>15552</v>
      </c>
      <c r="D1433">
        <v>16487</v>
      </c>
      <c r="E1433" t="s">
        <v>1235</v>
      </c>
      <c r="F1433" s="15" t="s">
        <v>2728</v>
      </c>
      <c r="G1433" s="15"/>
      <c r="H1433" s="15"/>
      <c r="I1433" t="s">
        <v>2418</v>
      </c>
      <c r="J1433" t="s">
        <v>1602</v>
      </c>
      <c r="K1433">
        <v>999</v>
      </c>
      <c r="L1433">
        <v>2016</v>
      </c>
      <c r="M1433" s="15">
        <v>20</v>
      </c>
      <c r="N1433">
        <v>999</v>
      </c>
      <c r="O1433" t="s">
        <v>1611</v>
      </c>
      <c r="R1433" s="15">
        <v>24.068232622486221</v>
      </c>
      <c r="S1433" t="s">
        <v>1625</v>
      </c>
      <c r="T1433" t="s">
        <v>2695</v>
      </c>
      <c r="U1433">
        <v>999</v>
      </c>
      <c r="V1433">
        <v>999</v>
      </c>
      <c r="W1433">
        <v>999</v>
      </c>
      <c r="X1433">
        <v>999</v>
      </c>
      <c r="Y1433">
        <v>1</v>
      </c>
      <c r="Z1433">
        <f t="shared" si="1"/>
        <v>189</v>
      </c>
      <c r="AA1433" t="s">
        <v>1606</v>
      </c>
      <c r="AB1433" t="s">
        <v>1627</v>
      </c>
      <c r="AC1433">
        <v>15</v>
      </c>
      <c r="AD1433">
        <v>999</v>
      </c>
      <c r="AE1433">
        <v>999</v>
      </c>
      <c r="AF1433">
        <v>999</v>
      </c>
      <c r="AG1433">
        <v>999</v>
      </c>
      <c r="AH1433" t="s">
        <v>2717</v>
      </c>
      <c r="AI1433" t="s">
        <v>1651</v>
      </c>
      <c r="AJ1433" t="s">
        <v>2697</v>
      </c>
      <c r="AK1433">
        <v>3.48</v>
      </c>
      <c r="AL1433" t="s">
        <v>1701</v>
      </c>
      <c r="AM1433" t="s">
        <v>2698</v>
      </c>
      <c r="AN1433" t="s">
        <v>2699</v>
      </c>
      <c r="AO1433" t="s">
        <v>2700</v>
      </c>
      <c r="AP1433">
        <v>999</v>
      </c>
      <c r="AQ1433">
        <v>999</v>
      </c>
      <c r="AR1433" t="s">
        <v>2701</v>
      </c>
      <c r="AT1433" t="s">
        <v>2702</v>
      </c>
    </row>
    <row r="1434" spans="2:46" ht="15">
      <c r="B1434" t="s">
        <v>41</v>
      </c>
      <c r="C1434">
        <v>15552</v>
      </c>
      <c r="D1434">
        <v>16487</v>
      </c>
      <c r="E1434" t="s">
        <v>1235</v>
      </c>
      <c r="F1434" s="15" t="s">
        <v>2729</v>
      </c>
      <c r="G1434" s="15"/>
      <c r="H1434" s="15"/>
      <c r="I1434" t="s">
        <v>2418</v>
      </c>
      <c r="J1434" t="s">
        <v>1602</v>
      </c>
      <c r="K1434">
        <v>999</v>
      </c>
      <c r="L1434">
        <v>2016</v>
      </c>
      <c r="M1434" s="15">
        <v>25</v>
      </c>
      <c r="N1434">
        <v>999</v>
      </c>
      <c r="O1434" t="s">
        <v>1611</v>
      </c>
      <c r="R1434" s="15">
        <v>36.684962100081975</v>
      </c>
      <c r="S1434" t="s">
        <v>1625</v>
      </c>
      <c r="T1434" t="s">
        <v>2695</v>
      </c>
      <c r="U1434">
        <v>999</v>
      </c>
      <c r="V1434">
        <v>999</v>
      </c>
      <c r="W1434">
        <v>999</v>
      </c>
      <c r="X1434">
        <v>999</v>
      </c>
      <c r="Y1434">
        <v>1</v>
      </c>
      <c r="Z1434">
        <f t="shared" si="1"/>
        <v>189</v>
      </c>
      <c r="AA1434" t="s">
        <v>1606</v>
      </c>
      <c r="AB1434" t="s">
        <v>1627</v>
      </c>
      <c r="AC1434">
        <v>15</v>
      </c>
      <c r="AD1434">
        <v>999</v>
      </c>
      <c r="AE1434">
        <v>999</v>
      </c>
      <c r="AF1434">
        <v>999</v>
      </c>
      <c r="AG1434">
        <v>999</v>
      </c>
      <c r="AH1434" t="s">
        <v>2717</v>
      </c>
      <c r="AI1434" t="s">
        <v>1651</v>
      </c>
      <c r="AJ1434" t="s">
        <v>2697</v>
      </c>
      <c r="AK1434">
        <v>3.48</v>
      </c>
      <c r="AL1434" t="s">
        <v>1701</v>
      </c>
      <c r="AM1434" t="s">
        <v>2698</v>
      </c>
      <c r="AN1434" t="s">
        <v>2699</v>
      </c>
      <c r="AO1434" t="s">
        <v>2700</v>
      </c>
      <c r="AP1434">
        <v>999</v>
      </c>
      <c r="AQ1434">
        <v>999</v>
      </c>
      <c r="AR1434" t="s">
        <v>2701</v>
      </c>
      <c r="AT1434" t="s">
        <v>2702</v>
      </c>
    </row>
    <row r="1435" spans="2:46" ht="15">
      <c r="B1435" t="s">
        <v>41</v>
      </c>
      <c r="C1435">
        <v>15552</v>
      </c>
      <c r="D1435">
        <v>16487</v>
      </c>
      <c r="E1435" t="s">
        <v>1235</v>
      </c>
      <c r="F1435" s="15" t="s">
        <v>2730</v>
      </c>
      <c r="G1435" s="15"/>
      <c r="H1435" s="15"/>
      <c r="I1435" t="s">
        <v>2418</v>
      </c>
      <c r="J1435" t="s">
        <v>1602</v>
      </c>
      <c r="K1435">
        <v>999</v>
      </c>
      <c r="L1435">
        <v>2016</v>
      </c>
      <c r="M1435" s="15">
        <v>20</v>
      </c>
      <c r="N1435">
        <v>999</v>
      </c>
      <c r="O1435" t="s">
        <v>1611</v>
      </c>
      <c r="R1435" s="15">
        <v>9.0879166688807569</v>
      </c>
      <c r="S1435" t="s">
        <v>1625</v>
      </c>
      <c r="T1435" t="s">
        <v>2695</v>
      </c>
      <c r="U1435">
        <v>999</v>
      </c>
      <c r="V1435">
        <v>999</v>
      </c>
      <c r="W1435">
        <v>999</v>
      </c>
      <c r="X1435">
        <v>999</v>
      </c>
      <c r="Y1435">
        <v>1</v>
      </c>
      <c r="Z1435">
        <f t="shared" si="1"/>
        <v>189</v>
      </c>
      <c r="AA1435" t="s">
        <v>1606</v>
      </c>
      <c r="AB1435" t="s">
        <v>1627</v>
      </c>
      <c r="AC1435">
        <v>15</v>
      </c>
      <c r="AD1435">
        <v>999</v>
      </c>
      <c r="AE1435">
        <v>999</v>
      </c>
      <c r="AF1435">
        <v>999</v>
      </c>
      <c r="AG1435">
        <v>999</v>
      </c>
      <c r="AH1435" t="s">
        <v>2717</v>
      </c>
      <c r="AI1435" t="s">
        <v>1651</v>
      </c>
      <c r="AJ1435" t="s">
        <v>2697</v>
      </c>
      <c r="AK1435">
        <v>3.48</v>
      </c>
      <c r="AL1435" t="s">
        <v>1701</v>
      </c>
      <c r="AM1435" t="s">
        <v>2698</v>
      </c>
      <c r="AN1435" t="s">
        <v>2699</v>
      </c>
      <c r="AO1435" t="s">
        <v>2700</v>
      </c>
      <c r="AP1435">
        <v>999</v>
      </c>
      <c r="AQ1435">
        <v>999</v>
      </c>
      <c r="AR1435" t="s">
        <v>2701</v>
      </c>
      <c r="AT1435" t="s">
        <v>2702</v>
      </c>
    </row>
    <row r="1436" spans="2:46" ht="15">
      <c r="B1436" t="s">
        <v>41</v>
      </c>
      <c r="C1436">
        <v>15552</v>
      </c>
      <c r="D1436">
        <v>16487</v>
      </c>
      <c r="E1436" t="s">
        <v>1235</v>
      </c>
      <c r="F1436" s="15" t="s">
        <v>2731</v>
      </c>
      <c r="G1436" s="15"/>
      <c r="H1436" s="15"/>
      <c r="I1436" t="s">
        <v>2418</v>
      </c>
      <c r="J1436" t="s">
        <v>1602</v>
      </c>
      <c r="K1436">
        <v>999</v>
      </c>
      <c r="L1436">
        <v>2016</v>
      </c>
      <c r="M1436" s="15">
        <v>40</v>
      </c>
      <c r="N1436">
        <v>999</v>
      </c>
      <c r="O1436" t="s">
        <v>1611</v>
      </c>
      <c r="R1436" s="15">
        <v>28.532667765821682</v>
      </c>
      <c r="S1436" t="s">
        <v>1625</v>
      </c>
      <c r="T1436" t="s">
        <v>2695</v>
      </c>
      <c r="U1436">
        <v>999</v>
      </c>
      <c r="V1436">
        <v>999</v>
      </c>
      <c r="W1436">
        <v>999</v>
      </c>
      <c r="X1436">
        <v>999</v>
      </c>
      <c r="Y1436">
        <v>1</v>
      </c>
      <c r="Z1436">
        <f t="shared" si="1"/>
        <v>189</v>
      </c>
      <c r="AA1436" t="s">
        <v>1606</v>
      </c>
      <c r="AB1436" t="s">
        <v>1627</v>
      </c>
      <c r="AC1436">
        <v>15</v>
      </c>
      <c r="AD1436">
        <v>999</v>
      </c>
      <c r="AE1436">
        <v>999</v>
      </c>
      <c r="AF1436">
        <v>999</v>
      </c>
      <c r="AG1436">
        <v>999</v>
      </c>
      <c r="AH1436" t="s">
        <v>2732</v>
      </c>
      <c r="AI1436" t="s">
        <v>1651</v>
      </c>
      <c r="AJ1436" t="s">
        <v>2697</v>
      </c>
      <c r="AK1436">
        <v>3.48</v>
      </c>
      <c r="AL1436" t="s">
        <v>1701</v>
      </c>
      <c r="AM1436" t="s">
        <v>2698</v>
      </c>
      <c r="AN1436" t="s">
        <v>2699</v>
      </c>
      <c r="AO1436" t="s">
        <v>2700</v>
      </c>
      <c r="AP1436">
        <v>999</v>
      </c>
      <c r="AQ1436">
        <v>999</v>
      </c>
      <c r="AR1436" t="s">
        <v>2701</v>
      </c>
      <c r="AT1436" t="s">
        <v>2702</v>
      </c>
    </row>
    <row r="1437" spans="2:46" ht="15">
      <c r="B1437" t="s">
        <v>41</v>
      </c>
      <c r="C1437">
        <v>15552</v>
      </c>
      <c r="D1437">
        <v>16487</v>
      </c>
      <c r="E1437" t="s">
        <v>1235</v>
      </c>
      <c r="F1437" s="15" t="s">
        <v>2733</v>
      </c>
      <c r="G1437" s="15"/>
      <c r="H1437" s="15"/>
      <c r="I1437" t="s">
        <v>2418</v>
      </c>
      <c r="J1437" t="s">
        <v>1602</v>
      </c>
      <c r="K1437">
        <v>999</v>
      </c>
      <c r="L1437">
        <v>2016</v>
      </c>
      <c r="M1437" s="15">
        <v>32</v>
      </c>
      <c r="N1437">
        <v>999</v>
      </c>
      <c r="O1437" t="s">
        <v>1611</v>
      </c>
      <c r="R1437" s="15">
        <v>16.602407858800699</v>
      </c>
      <c r="S1437" t="s">
        <v>1625</v>
      </c>
      <c r="T1437" t="s">
        <v>2695</v>
      </c>
      <c r="U1437">
        <v>999</v>
      </c>
      <c r="V1437">
        <v>999</v>
      </c>
      <c r="W1437">
        <v>999</v>
      </c>
      <c r="X1437">
        <v>999</v>
      </c>
      <c r="Y1437">
        <v>1</v>
      </c>
      <c r="Z1437">
        <f t="shared" si="1"/>
        <v>189</v>
      </c>
      <c r="AA1437" t="s">
        <v>1606</v>
      </c>
      <c r="AB1437" t="s">
        <v>1627</v>
      </c>
      <c r="AC1437">
        <v>15</v>
      </c>
      <c r="AD1437">
        <v>999</v>
      </c>
      <c r="AE1437">
        <v>999</v>
      </c>
      <c r="AF1437">
        <v>999</v>
      </c>
      <c r="AG1437">
        <v>999</v>
      </c>
      <c r="AH1437" t="s">
        <v>2732</v>
      </c>
      <c r="AI1437" t="s">
        <v>1651</v>
      </c>
      <c r="AJ1437" t="s">
        <v>2697</v>
      </c>
      <c r="AK1437">
        <v>3.48</v>
      </c>
      <c r="AL1437" t="s">
        <v>1701</v>
      </c>
      <c r="AM1437" t="s">
        <v>2698</v>
      </c>
      <c r="AN1437" t="s">
        <v>2699</v>
      </c>
      <c r="AO1437" t="s">
        <v>2700</v>
      </c>
      <c r="AP1437">
        <v>999</v>
      </c>
      <c r="AQ1437">
        <v>999</v>
      </c>
      <c r="AR1437" t="s">
        <v>2701</v>
      </c>
      <c r="AT1437" t="s">
        <v>2702</v>
      </c>
    </row>
    <row r="1438" spans="2:46" ht="15">
      <c r="B1438" t="s">
        <v>41</v>
      </c>
      <c r="C1438">
        <v>15552</v>
      </c>
      <c r="D1438">
        <v>16487</v>
      </c>
      <c r="E1438" t="s">
        <v>1235</v>
      </c>
      <c r="F1438" s="15" t="s">
        <v>2734</v>
      </c>
      <c r="G1438" s="15"/>
      <c r="H1438" s="15"/>
      <c r="I1438" t="s">
        <v>2418</v>
      </c>
      <c r="J1438" t="s">
        <v>1602</v>
      </c>
      <c r="K1438">
        <v>999</v>
      </c>
      <c r="L1438">
        <v>2016</v>
      </c>
      <c r="M1438" s="15">
        <v>32</v>
      </c>
      <c r="N1438">
        <v>999</v>
      </c>
      <c r="O1438" t="s">
        <v>1611</v>
      </c>
      <c r="R1438" s="15">
        <v>0.63475892239609721</v>
      </c>
      <c r="S1438" t="s">
        <v>1625</v>
      </c>
      <c r="T1438" t="s">
        <v>2695</v>
      </c>
      <c r="U1438">
        <v>999</v>
      </c>
      <c r="V1438">
        <v>999</v>
      </c>
      <c r="W1438">
        <v>999</v>
      </c>
      <c r="X1438">
        <v>999</v>
      </c>
      <c r="Y1438">
        <v>1</v>
      </c>
      <c r="Z1438">
        <f t="shared" si="1"/>
        <v>189</v>
      </c>
      <c r="AA1438" t="s">
        <v>1606</v>
      </c>
      <c r="AB1438" t="s">
        <v>1627</v>
      </c>
      <c r="AC1438">
        <v>15</v>
      </c>
      <c r="AD1438">
        <v>999</v>
      </c>
      <c r="AE1438">
        <v>999</v>
      </c>
      <c r="AF1438">
        <v>999</v>
      </c>
      <c r="AG1438">
        <v>999</v>
      </c>
      <c r="AH1438" t="s">
        <v>2732</v>
      </c>
      <c r="AI1438" t="s">
        <v>1651</v>
      </c>
      <c r="AJ1438" t="s">
        <v>2697</v>
      </c>
      <c r="AK1438">
        <v>3.48</v>
      </c>
      <c r="AL1438" t="s">
        <v>1701</v>
      </c>
      <c r="AM1438" t="s">
        <v>2698</v>
      </c>
      <c r="AN1438" t="s">
        <v>2699</v>
      </c>
      <c r="AO1438" t="s">
        <v>2700</v>
      </c>
      <c r="AP1438">
        <v>999</v>
      </c>
      <c r="AQ1438">
        <v>999</v>
      </c>
      <c r="AR1438" t="s">
        <v>2701</v>
      </c>
      <c r="AT1438" t="s">
        <v>2702</v>
      </c>
    </row>
    <row r="1439" spans="2:46" ht="15">
      <c r="B1439" t="s">
        <v>41</v>
      </c>
      <c r="C1439">
        <v>15552</v>
      </c>
      <c r="D1439">
        <v>16487</v>
      </c>
      <c r="E1439" t="s">
        <v>1235</v>
      </c>
      <c r="F1439" s="15" t="s">
        <v>2735</v>
      </c>
      <c r="G1439" s="15"/>
      <c r="H1439" s="15"/>
      <c r="I1439" t="s">
        <v>2418</v>
      </c>
      <c r="J1439" t="s">
        <v>1602</v>
      </c>
      <c r="K1439">
        <v>999</v>
      </c>
      <c r="L1439">
        <v>2016</v>
      </c>
      <c r="M1439" s="15">
        <v>35</v>
      </c>
      <c r="N1439">
        <v>999</v>
      </c>
      <c r="O1439" t="s">
        <v>1611</v>
      </c>
      <c r="R1439" s="15">
        <v>2.9615300320390601</v>
      </c>
      <c r="S1439" t="s">
        <v>1625</v>
      </c>
      <c r="T1439" t="s">
        <v>2695</v>
      </c>
      <c r="U1439">
        <v>999</v>
      </c>
      <c r="V1439">
        <v>999</v>
      </c>
      <c r="W1439">
        <v>999</v>
      </c>
      <c r="X1439">
        <v>999</v>
      </c>
      <c r="Y1439">
        <v>1</v>
      </c>
      <c r="Z1439">
        <f t="shared" si="1"/>
        <v>189</v>
      </c>
      <c r="AA1439" t="s">
        <v>1606</v>
      </c>
      <c r="AB1439" t="s">
        <v>1627</v>
      </c>
      <c r="AC1439">
        <v>15</v>
      </c>
      <c r="AD1439">
        <v>999</v>
      </c>
      <c r="AE1439">
        <v>999</v>
      </c>
      <c r="AF1439">
        <v>999</v>
      </c>
      <c r="AG1439">
        <v>999</v>
      </c>
      <c r="AH1439" t="s">
        <v>2732</v>
      </c>
      <c r="AI1439" t="s">
        <v>1651</v>
      </c>
      <c r="AJ1439" t="s">
        <v>2697</v>
      </c>
      <c r="AK1439">
        <v>3.48</v>
      </c>
      <c r="AL1439" t="s">
        <v>1701</v>
      </c>
      <c r="AM1439" t="s">
        <v>2698</v>
      </c>
      <c r="AN1439" t="s">
        <v>2699</v>
      </c>
      <c r="AO1439" t="s">
        <v>2700</v>
      </c>
      <c r="AP1439">
        <v>999</v>
      </c>
      <c r="AQ1439">
        <v>999</v>
      </c>
      <c r="AR1439" t="s">
        <v>2701</v>
      </c>
      <c r="AT1439" t="s">
        <v>2702</v>
      </c>
    </row>
    <row r="1440" spans="2:46" ht="15">
      <c r="B1440" t="s">
        <v>41</v>
      </c>
      <c r="C1440">
        <v>15552</v>
      </c>
      <c r="D1440">
        <v>16487</v>
      </c>
      <c r="E1440" t="s">
        <v>1235</v>
      </c>
      <c r="F1440" s="15" t="s">
        <v>2736</v>
      </c>
      <c r="G1440" s="15"/>
      <c r="H1440" s="15"/>
      <c r="I1440" t="s">
        <v>2418</v>
      </c>
      <c r="J1440" t="s">
        <v>1602</v>
      </c>
      <c r="K1440">
        <v>999</v>
      </c>
      <c r="L1440">
        <v>2016</v>
      </c>
      <c r="M1440" s="15">
        <v>40</v>
      </c>
      <c r="N1440">
        <v>999</v>
      </c>
      <c r="O1440" t="s">
        <v>1611</v>
      </c>
      <c r="R1440" s="15">
        <v>23.332788057383343</v>
      </c>
      <c r="S1440" t="s">
        <v>1625</v>
      </c>
      <c r="T1440" t="s">
        <v>2695</v>
      </c>
      <c r="U1440">
        <v>999</v>
      </c>
      <c r="V1440">
        <v>999</v>
      </c>
      <c r="W1440">
        <v>999</v>
      </c>
      <c r="X1440">
        <v>999</v>
      </c>
      <c r="Y1440">
        <v>1</v>
      </c>
      <c r="Z1440">
        <f t="shared" si="1"/>
        <v>189</v>
      </c>
      <c r="AA1440" t="s">
        <v>1606</v>
      </c>
      <c r="AB1440" t="s">
        <v>1627</v>
      </c>
      <c r="AC1440">
        <v>15</v>
      </c>
      <c r="AD1440">
        <v>999</v>
      </c>
      <c r="AE1440">
        <v>999</v>
      </c>
      <c r="AF1440">
        <v>999</v>
      </c>
      <c r="AG1440">
        <v>999</v>
      </c>
      <c r="AH1440" t="s">
        <v>2732</v>
      </c>
      <c r="AI1440" t="s">
        <v>1651</v>
      </c>
      <c r="AJ1440" t="s">
        <v>2697</v>
      </c>
      <c r="AK1440">
        <v>3.48</v>
      </c>
      <c r="AL1440" t="s">
        <v>1701</v>
      </c>
      <c r="AM1440" t="s">
        <v>2698</v>
      </c>
      <c r="AN1440" t="s">
        <v>2699</v>
      </c>
      <c r="AO1440" t="s">
        <v>2700</v>
      </c>
      <c r="AP1440">
        <v>999</v>
      </c>
      <c r="AQ1440">
        <v>999</v>
      </c>
      <c r="AR1440" t="s">
        <v>2701</v>
      </c>
      <c r="AT1440" t="s">
        <v>2702</v>
      </c>
    </row>
    <row r="1441" spans="2:46" ht="15">
      <c r="B1441" t="s">
        <v>41</v>
      </c>
      <c r="C1441">
        <v>15552</v>
      </c>
      <c r="D1441">
        <v>16487</v>
      </c>
      <c r="E1441" t="s">
        <v>1235</v>
      </c>
      <c r="F1441" s="15" t="s">
        <v>2737</v>
      </c>
      <c r="G1441" s="15"/>
      <c r="H1441" s="15"/>
      <c r="I1441" t="s">
        <v>2418</v>
      </c>
      <c r="J1441" t="s">
        <v>1602</v>
      </c>
      <c r="K1441">
        <v>999</v>
      </c>
      <c r="L1441">
        <v>2016</v>
      </c>
      <c r="M1441" s="15">
        <v>35</v>
      </c>
      <c r="N1441">
        <v>999</v>
      </c>
      <c r="O1441" t="s">
        <v>1611</v>
      </c>
      <c r="R1441" s="15">
        <v>13.998855185967111</v>
      </c>
      <c r="S1441" t="s">
        <v>1625</v>
      </c>
      <c r="T1441" t="s">
        <v>2695</v>
      </c>
      <c r="U1441">
        <v>999</v>
      </c>
      <c r="V1441">
        <v>999</v>
      </c>
      <c r="W1441">
        <v>999</v>
      </c>
      <c r="X1441">
        <v>999</v>
      </c>
      <c r="Y1441">
        <v>1</v>
      </c>
      <c r="Z1441">
        <f t="shared" si="1"/>
        <v>189</v>
      </c>
      <c r="AA1441" t="s">
        <v>1606</v>
      </c>
      <c r="AB1441" t="s">
        <v>1627</v>
      </c>
      <c r="AC1441">
        <v>15</v>
      </c>
      <c r="AD1441">
        <v>999</v>
      </c>
      <c r="AE1441">
        <v>999</v>
      </c>
      <c r="AF1441">
        <v>999</v>
      </c>
      <c r="AG1441">
        <v>999</v>
      </c>
      <c r="AH1441" t="s">
        <v>2732</v>
      </c>
      <c r="AI1441" t="s">
        <v>1651</v>
      </c>
      <c r="AJ1441" t="s">
        <v>2697</v>
      </c>
      <c r="AK1441">
        <v>3.48</v>
      </c>
      <c r="AL1441" t="s">
        <v>1701</v>
      </c>
      <c r="AM1441" t="s">
        <v>2698</v>
      </c>
      <c r="AN1441" t="s">
        <v>2699</v>
      </c>
      <c r="AO1441" t="s">
        <v>2700</v>
      </c>
      <c r="AP1441">
        <v>999</v>
      </c>
      <c r="AQ1441">
        <v>999</v>
      </c>
      <c r="AR1441" t="s">
        <v>2701</v>
      </c>
      <c r="AT1441" t="s">
        <v>2702</v>
      </c>
    </row>
    <row r="1442" spans="2:46" ht="15">
      <c r="B1442" t="s">
        <v>41</v>
      </c>
      <c r="C1442">
        <v>15552</v>
      </c>
      <c r="D1442">
        <v>16487</v>
      </c>
      <c r="E1442" t="s">
        <v>1235</v>
      </c>
      <c r="F1442" s="15" t="s">
        <v>2738</v>
      </c>
      <c r="G1442" s="15"/>
      <c r="H1442" s="15"/>
      <c r="I1442" t="s">
        <v>2418</v>
      </c>
      <c r="J1442" t="s">
        <v>1602</v>
      </c>
      <c r="K1442">
        <v>999</v>
      </c>
      <c r="L1442">
        <v>2016</v>
      </c>
      <c r="M1442" s="15">
        <v>35</v>
      </c>
      <c r="N1442">
        <v>999</v>
      </c>
      <c r="O1442" t="s">
        <v>1611</v>
      </c>
      <c r="R1442" s="15">
        <v>4.5547195710291488</v>
      </c>
      <c r="S1442" t="s">
        <v>1625</v>
      </c>
      <c r="T1442" t="s">
        <v>2695</v>
      </c>
      <c r="U1442">
        <v>999</v>
      </c>
      <c r="V1442">
        <v>999</v>
      </c>
      <c r="W1442">
        <v>999</v>
      </c>
      <c r="X1442">
        <v>999</v>
      </c>
      <c r="Y1442">
        <v>1</v>
      </c>
      <c r="Z1442">
        <f t="shared" si="1"/>
        <v>189</v>
      </c>
      <c r="AA1442" t="s">
        <v>1606</v>
      </c>
      <c r="AB1442" t="s">
        <v>1627</v>
      </c>
      <c r="AC1442">
        <v>15</v>
      </c>
      <c r="AD1442">
        <v>999</v>
      </c>
      <c r="AE1442">
        <v>999</v>
      </c>
      <c r="AF1442">
        <v>999</v>
      </c>
      <c r="AG1442">
        <v>999</v>
      </c>
      <c r="AH1442" t="s">
        <v>2732</v>
      </c>
      <c r="AI1442" t="s">
        <v>1651</v>
      </c>
      <c r="AJ1442" t="s">
        <v>2697</v>
      </c>
      <c r="AK1442">
        <v>3.48</v>
      </c>
      <c r="AL1442" t="s">
        <v>1701</v>
      </c>
      <c r="AM1442" t="s">
        <v>2698</v>
      </c>
      <c r="AN1442" t="s">
        <v>2699</v>
      </c>
      <c r="AO1442" t="s">
        <v>2700</v>
      </c>
      <c r="AP1442">
        <v>999</v>
      </c>
      <c r="AQ1442">
        <v>999</v>
      </c>
      <c r="AR1442" t="s">
        <v>2701</v>
      </c>
      <c r="AT1442" t="s">
        <v>2702</v>
      </c>
    </row>
    <row r="1443" spans="2:46" ht="15">
      <c r="B1443" t="s">
        <v>41</v>
      </c>
      <c r="C1443">
        <v>15552</v>
      </c>
      <c r="D1443">
        <v>16487</v>
      </c>
      <c r="E1443" t="s">
        <v>1235</v>
      </c>
      <c r="F1443" s="15" t="s">
        <v>2739</v>
      </c>
      <c r="G1443" s="15"/>
      <c r="H1443" s="15"/>
      <c r="I1443" t="s">
        <v>2418</v>
      </c>
      <c r="J1443" t="s">
        <v>1602</v>
      </c>
      <c r="K1443">
        <v>999</v>
      </c>
      <c r="L1443">
        <v>2016</v>
      </c>
      <c r="M1443" s="15">
        <v>42</v>
      </c>
      <c r="N1443">
        <v>999</v>
      </c>
      <c r="O1443" t="s">
        <v>1611</v>
      </c>
      <c r="R1443" s="15">
        <v>6.6215734630775334</v>
      </c>
      <c r="S1443" t="s">
        <v>1625</v>
      </c>
      <c r="T1443" t="s">
        <v>2695</v>
      </c>
      <c r="U1443">
        <v>999</v>
      </c>
      <c r="V1443">
        <v>999</v>
      </c>
      <c r="W1443">
        <v>999</v>
      </c>
      <c r="X1443">
        <v>999</v>
      </c>
      <c r="Y1443">
        <v>1</v>
      </c>
      <c r="Z1443">
        <f t="shared" si="1"/>
        <v>189</v>
      </c>
      <c r="AA1443" t="s">
        <v>1606</v>
      </c>
      <c r="AB1443" t="s">
        <v>1627</v>
      </c>
      <c r="AC1443">
        <v>15</v>
      </c>
      <c r="AD1443">
        <v>999</v>
      </c>
      <c r="AE1443">
        <v>999</v>
      </c>
      <c r="AF1443">
        <v>999</v>
      </c>
      <c r="AG1443">
        <v>999</v>
      </c>
      <c r="AH1443" t="s">
        <v>2732</v>
      </c>
      <c r="AI1443" t="s">
        <v>1651</v>
      </c>
      <c r="AJ1443" t="s">
        <v>2697</v>
      </c>
      <c r="AK1443">
        <v>3.48</v>
      </c>
      <c r="AL1443" t="s">
        <v>1701</v>
      </c>
      <c r="AM1443" t="s">
        <v>2698</v>
      </c>
      <c r="AN1443" t="s">
        <v>2699</v>
      </c>
      <c r="AO1443" t="s">
        <v>2700</v>
      </c>
      <c r="AP1443">
        <v>999</v>
      </c>
      <c r="AQ1443">
        <v>999</v>
      </c>
      <c r="AR1443" t="s">
        <v>2701</v>
      </c>
      <c r="AT1443" t="s">
        <v>2702</v>
      </c>
    </row>
    <row r="1444" spans="2:46" ht="15">
      <c r="B1444" t="s">
        <v>41</v>
      </c>
      <c r="C1444">
        <v>15552</v>
      </c>
      <c r="D1444">
        <v>16487</v>
      </c>
      <c r="E1444" t="s">
        <v>1235</v>
      </c>
      <c r="F1444" s="15" t="s">
        <v>2740</v>
      </c>
      <c r="G1444" s="15"/>
      <c r="H1444" s="15"/>
      <c r="I1444" t="s">
        <v>2418</v>
      </c>
      <c r="J1444" t="s">
        <v>1602</v>
      </c>
      <c r="K1444">
        <v>999</v>
      </c>
      <c r="L1444">
        <v>2016</v>
      </c>
      <c r="M1444" s="15">
        <v>35</v>
      </c>
      <c r="N1444">
        <v>999</v>
      </c>
      <c r="O1444" t="s">
        <v>1611</v>
      </c>
      <c r="R1444" s="15">
        <v>14.255303289237153</v>
      </c>
      <c r="S1444" t="s">
        <v>1625</v>
      </c>
      <c r="T1444" t="s">
        <v>2695</v>
      </c>
      <c r="U1444">
        <v>999</v>
      </c>
      <c r="V1444">
        <v>999</v>
      </c>
      <c r="W1444">
        <v>999</v>
      </c>
      <c r="X1444">
        <v>999</v>
      </c>
      <c r="Y1444">
        <v>1</v>
      </c>
      <c r="Z1444">
        <f t="shared" si="1"/>
        <v>189</v>
      </c>
      <c r="AA1444" t="s">
        <v>1606</v>
      </c>
      <c r="AB1444" t="s">
        <v>1627</v>
      </c>
      <c r="AC1444">
        <v>15</v>
      </c>
      <c r="AD1444">
        <v>999</v>
      </c>
      <c r="AE1444">
        <v>999</v>
      </c>
      <c r="AF1444">
        <v>999</v>
      </c>
      <c r="AG1444">
        <v>999</v>
      </c>
      <c r="AH1444" t="s">
        <v>2732</v>
      </c>
      <c r="AI1444" t="s">
        <v>1651</v>
      </c>
      <c r="AJ1444" t="s">
        <v>2697</v>
      </c>
      <c r="AK1444">
        <v>3.48</v>
      </c>
      <c r="AL1444" t="s">
        <v>1701</v>
      </c>
      <c r="AM1444" t="s">
        <v>2698</v>
      </c>
      <c r="AN1444" t="s">
        <v>2699</v>
      </c>
      <c r="AO1444" t="s">
        <v>2700</v>
      </c>
      <c r="AP1444">
        <v>999</v>
      </c>
      <c r="AQ1444">
        <v>999</v>
      </c>
      <c r="AR1444" t="s">
        <v>2701</v>
      </c>
      <c r="AT1444" t="s">
        <v>2702</v>
      </c>
    </row>
    <row r="1445" spans="2:46" ht="15">
      <c r="B1445" t="s">
        <v>41</v>
      </c>
      <c r="C1445">
        <v>15552</v>
      </c>
      <c r="D1445">
        <v>16487</v>
      </c>
      <c r="E1445" t="s">
        <v>1235</v>
      </c>
      <c r="F1445" s="15" t="s">
        <v>2741</v>
      </c>
      <c r="G1445" s="15"/>
      <c r="H1445" s="15"/>
      <c r="I1445" t="s">
        <v>2418</v>
      </c>
      <c r="J1445" t="s">
        <v>1602</v>
      </c>
      <c r="K1445">
        <v>999</v>
      </c>
      <c r="L1445">
        <v>2016</v>
      </c>
      <c r="M1445" s="15">
        <v>45</v>
      </c>
      <c r="N1445">
        <v>999</v>
      </c>
      <c r="O1445" t="s">
        <v>1611</v>
      </c>
      <c r="R1445" s="15">
        <v>9.0857049268953816</v>
      </c>
      <c r="S1445" t="s">
        <v>1625</v>
      </c>
      <c r="T1445" t="s">
        <v>2695</v>
      </c>
      <c r="U1445">
        <v>999</v>
      </c>
      <c r="V1445">
        <v>999</v>
      </c>
      <c r="W1445">
        <v>999</v>
      </c>
      <c r="X1445">
        <v>999</v>
      </c>
      <c r="Y1445">
        <v>1</v>
      </c>
      <c r="Z1445">
        <f t="shared" si="1"/>
        <v>189</v>
      </c>
      <c r="AA1445" t="s">
        <v>1606</v>
      </c>
      <c r="AB1445" t="s">
        <v>1627</v>
      </c>
      <c r="AC1445">
        <v>15</v>
      </c>
      <c r="AD1445">
        <v>999</v>
      </c>
      <c r="AE1445">
        <v>999</v>
      </c>
      <c r="AF1445">
        <v>999</v>
      </c>
      <c r="AG1445">
        <v>999</v>
      </c>
      <c r="AH1445" t="s">
        <v>2732</v>
      </c>
      <c r="AI1445" t="s">
        <v>1651</v>
      </c>
      <c r="AJ1445" t="s">
        <v>2697</v>
      </c>
      <c r="AK1445">
        <v>3.48</v>
      </c>
      <c r="AL1445" t="s">
        <v>1701</v>
      </c>
      <c r="AM1445" t="s">
        <v>2698</v>
      </c>
      <c r="AN1445" t="s">
        <v>2699</v>
      </c>
      <c r="AO1445" t="s">
        <v>2700</v>
      </c>
      <c r="AP1445">
        <v>999</v>
      </c>
      <c r="AQ1445">
        <v>999</v>
      </c>
      <c r="AR1445" t="s">
        <v>2701</v>
      </c>
      <c r="AT1445" t="s">
        <v>2702</v>
      </c>
    </row>
    <row r="1446" spans="2:46" ht="15">
      <c r="B1446" t="s">
        <v>41</v>
      </c>
      <c r="C1446">
        <v>15552</v>
      </c>
      <c r="D1446">
        <v>16487</v>
      </c>
      <c r="E1446" t="s">
        <v>1235</v>
      </c>
      <c r="F1446" s="15" t="s">
        <v>2742</v>
      </c>
      <c r="G1446" s="15"/>
      <c r="H1446" s="15"/>
      <c r="I1446" t="s">
        <v>2418</v>
      </c>
      <c r="J1446" t="s">
        <v>1602</v>
      </c>
      <c r="K1446">
        <v>999</v>
      </c>
      <c r="L1446">
        <v>2016</v>
      </c>
      <c r="M1446" s="15">
        <v>32</v>
      </c>
      <c r="N1446">
        <v>999</v>
      </c>
      <c r="O1446" t="s">
        <v>1611</v>
      </c>
      <c r="R1446" s="15">
        <v>4.4690779253290973</v>
      </c>
      <c r="S1446" t="s">
        <v>1625</v>
      </c>
      <c r="T1446" t="s">
        <v>2695</v>
      </c>
      <c r="U1446">
        <v>999</v>
      </c>
      <c r="V1446">
        <v>999</v>
      </c>
      <c r="W1446">
        <v>999</v>
      </c>
      <c r="X1446">
        <v>999</v>
      </c>
      <c r="Y1446">
        <v>1</v>
      </c>
      <c r="Z1446">
        <f t="shared" si="1"/>
        <v>189</v>
      </c>
      <c r="AA1446" t="s">
        <v>1606</v>
      </c>
      <c r="AB1446" t="s">
        <v>1627</v>
      </c>
      <c r="AC1446">
        <v>15</v>
      </c>
      <c r="AD1446">
        <v>999</v>
      </c>
      <c r="AE1446">
        <v>999</v>
      </c>
      <c r="AF1446">
        <v>999</v>
      </c>
      <c r="AG1446">
        <v>999</v>
      </c>
      <c r="AH1446" t="s">
        <v>2732</v>
      </c>
      <c r="AI1446" t="s">
        <v>1651</v>
      </c>
      <c r="AJ1446" t="s">
        <v>2697</v>
      </c>
      <c r="AK1446">
        <v>3.48</v>
      </c>
      <c r="AL1446" t="s">
        <v>1701</v>
      </c>
      <c r="AM1446" t="s">
        <v>2698</v>
      </c>
      <c r="AN1446" t="s">
        <v>2699</v>
      </c>
      <c r="AO1446" t="s">
        <v>2700</v>
      </c>
      <c r="AP1446">
        <v>999</v>
      </c>
      <c r="AQ1446">
        <v>999</v>
      </c>
      <c r="AR1446" t="s">
        <v>2701</v>
      </c>
      <c r="AT1446" t="s">
        <v>2702</v>
      </c>
    </row>
    <row r="1447" spans="2:46" ht="15">
      <c r="B1447" t="s">
        <v>41</v>
      </c>
      <c r="C1447">
        <v>15552</v>
      </c>
      <c r="D1447">
        <v>16487</v>
      </c>
      <c r="E1447" t="s">
        <v>1235</v>
      </c>
      <c r="F1447" s="15" t="s">
        <v>2743</v>
      </c>
      <c r="G1447" s="15"/>
      <c r="H1447" s="15"/>
      <c r="I1447" t="s">
        <v>2418</v>
      </c>
      <c r="J1447" t="s">
        <v>1602</v>
      </c>
      <c r="K1447">
        <v>999</v>
      </c>
      <c r="L1447">
        <v>2016</v>
      </c>
      <c r="M1447" s="15">
        <v>32</v>
      </c>
      <c r="N1447">
        <v>999</v>
      </c>
      <c r="O1447" t="s">
        <v>1611</v>
      </c>
      <c r="R1447" s="15">
        <v>68.597579819460847</v>
      </c>
      <c r="S1447" t="s">
        <v>1625</v>
      </c>
      <c r="T1447" t="s">
        <v>2695</v>
      </c>
      <c r="U1447">
        <v>999</v>
      </c>
      <c r="V1447">
        <v>999</v>
      </c>
      <c r="W1447">
        <v>999</v>
      </c>
      <c r="X1447">
        <v>999</v>
      </c>
      <c r="Y1447">
        <v>1</v>
      </c>
      <c r="Z1447">
        <f t="shared" si="1"/>
        <v>189</v>
      </c>
      <c r="AA1447" t="s">
        <v>1606</v>
      </c>
      <c r="AB1447" t="s">
        <v>1627</v>
      </c>
      <c r="AC1447">
        <v>15</v>
      </c>
      <c r="AD1447">
        <v>999</v>
      </c>
      <c r="AE1447">
        <v>999</v>
      </c>
      <c r="AF1447">
        <v>999</v>
      </c>
      <c r="AG1447">
        <v>999</v>
      </c>
      <c r="AH1447" t="s">
        <v>2732</v>
      </c>
      <c r="AI1447" t="s">
        <v>1651</v>
      </c>
      <c r="AJ1447" t="s">
        <v>2697</v>
      </c>
      <c r="AK1447">
        <v>3.48</v>
      </c>
      <c r="AL1447" t="s">
        <v>1701</v>
      </c>
      <c r="AM1447" t="s">
        <v>2698</v>
      </c>
      <c r="AN1447" t="s">
        <v>2699</v>
      </c>
      <c r="AO1447" t="s">
        <v>2700</v>
      </c>
      <c r="AP1447">
        <v>999</v>
      </c>
      <c r="AQ1447">
        <v>999</v>
      </c>
      <c r="AR1447" t="s">
        <v>2701</v>
      </c>
      <c r="AT1447" t="s">
        <v>2702</v>
      </c>
    </row>
    <row r="1448" spans="2:46" ht="15">
      <c r="B1448" t="s">
        <v>41</v>
      </c>
      <c r="C1448">
        <v>15552</v>
      </c>
      <c r="D1448">
        <v>16487</v>
      </c>
      <c r="E1448" t="s">
        <v>1235</v>
      </c>
      <c r="F1448" s="15" t="s">
        <v>2744</v>
      </c>
      <c r="G1448" s="15"/>
      <c r="H1448" s="15"/>
      <c r="I1448" t="s">
        <v>2418</v>
      </c>
      <c r="J1448" t="s">
        <v>1602</v>
      </c>
      <c r="K1448">
        <v>999</v>
      </c>
      <c r="L1448">
        <v>2016</v>
      </c>
      <c r="M1448" s="15">
        <v>50</v>
      </c>
      <c r="N1448">
        <v>999</v>
      </c>
      <c r="O1448" t="s">
        <v>1611</v>
      </c>
      <c r="R1448" s="15">
        <v>2.9615300320390601</v>
      </c>
      <c r="S1448" t="s">
        <v>1625</v>
      </c>
      <c r="T1448" t="s">
        <v>2695</v>
      </c>
      <c r="U1448">
        <v>999</v>
      </c>
      <c r="V1448">
        <v>999</v>
      </c>
      <c r="W1448">
        <v>999</v>
      </c>
      <c r="X1448">
        <v>999</v>
      </c>
      <c r="Y1448">
        <v>1</v>
      </c>
      <c r="Z1448">
        <f t="shared" si="1"/>
        <v>189</v>
      </c>
      <c r="AA1448" t="s">
        <v>1606</v>
      </c>
      <c r="AB1448" t="s">
        <v>1627</v>
      </c>
      <c r="AC1448">
        <v>15</v>
      </c>
      <c r="AD1448">
        <v>999</v>
      </c>
      <c r="AE1448">
        <v>999</v>
      </c>
      <c r="AF1448">
        <v>999</v>
      </c>
      <c r="AG1448">
        <v>999</v>
      </c>
      <c r="AH1448" t="s">
        <v>2732</v>
      </c>
      <c r="AI1448" t="s">
        <v>1651</v>
      </c>
      <c r="AJ1448" t="s">
        <v>2697</v>
      </c>
      <c r="AK1448">
        <v>3.48</v>
      </c>
      <c r="AL1448" t="s">
        <v>1701</v>
      </c>
      <c r="AM1448" t="s">
        <v>2698</v>
      </c>
      <c r="AN1448" t="s">
        <v>2699</v>
      </c>
      <c r="AO1448" t="s">
        <v>2700</v>
      </c>
      <c r="AP1448">
        <v>999</v>
      </c>
      <c r="AQ1448">
        <v>999</v>
      </c>
      <c r="AR1448" t="s">
        <v>2701</v>
      </c>
      <c r="AT1448" t="s">
        <v>2702</v>
      </c>
    </row>
    <row r="1449" spans="2:46" ht="15">
      <c r="B1449" t="s">
        <v>41</v>
      </c>
      <c r="C1449">
        <v>15552</v>
      </c>
      <c r="D1449">
        <v>16487</v>
      </c>
      <c r="E1449" t="s">
        <v>1235</v>
      </c>
      <c r="F1449" s="15" t="s">
        <v>2745</v>
      </c>
      <c r="G1449" s="15"/>
      <c r="H1449" s="15"/>
      <c r="I1449" t="s">
        <v>2418</v>
      </c>
      <c r="J1449" t="s">
        <v>1602</v>
      </c>
      <c r="K1449">
        <v>999</v>
      </c>
      <c r="L1449">
        <v>2016</v>
      </c>
      <c r="M1449" s="15">
        <v>45</v>
      </c>
      <c r="N1449">
        <v>999</v>
      </c>
      <c r="O1449" t="s">
        <v>1611</v>
      </c>
      <c r="R1449" s="15">
        <v>5.2989324260525255</v>
      </c>
      <c r="S1449" t="s">
        <v>1625</v>
      </c>
      <c r="T1449" t="s">
        <v>2695</v>
      </c>
      <c r="U1449">
        <v>999</v>
      </c>
      <c r="V1449">
        <v>999</v>
      </c>
      <c r="W1449">
        <v>999</v>
      </c>
      <c r="X1449">
        <v>999</v>
      </c>
      <c r="Y1449">
        <v>1</v>
      </c>
      <c r="Z1449">
        <f t="shared" si="1"/>
        <v>189</v>
      </c>
      <c r="AA1449" t="s">
        <v>1606</v>
      </c>
      <c r="AB1449" t="s">
        <v>1627</v>
      </c>
      <c r="AC1449">
        <v>15</v>
      </c>
      <c r="AD1449">
        <v>999</v>
      </c>
      <c r="AE1449">
        <v>999</v>
      </c>
      <c r="AF1449">
        <v>999</v>
      </c>
      <c r="AG1449">
        <v>999</v>
      </c>
      <c r="AH1449" t="s">
        <v>2732</v>
      </c>
      <c r="AI1449" t="s">
        <v>1651</v>
      </c>
      <c r="AJ1449" t="s">
        <v>2697</v>
      </c>
      <c r="AK1449">
        <v>3.48</v>
      </c>
      <c r="AL1449" t="s">
        <v>1701</v>
      </c>
      <c r="AM1449" t="s">
        <v>2698</v>
      </c>
      <c r="AN1449" t="s">
        <v>2699</v>
      </c>
      <c r="AO1449" t="s">
        <v>2700</v>
      </c>
      <c r="AP1449">
        <v>999</v>
      </c>
      <c r="AQ1449">
        <v>999</v>
      </c>
      <c r="AR1449" t="s">
        <v>2701</v>
      </c>
      <c r="AT1449" t="s">
        <v>2702</v>
      </c>
    </row>
    <row r="1450" spans="2:46" ht="15">
      <c r="B1450" t="s">
        <v>41</v>
      </c>
      <c r="C1450">
        <v>15552</v>
      </c>
      <c r="D1450">
        <v>16487</v>
      </c>
      <c r="E1450" t="s">
        <v>1235</v>
      </c>
      <c r="F1450" s="15" t="s">
        <v>2746</v>
      </c>
      <c r="G1450" s="15"/>
      <c r="H1450" s="15"/>
      <c r="I1450" t="s">
        <v>2418</v>
      </c>
      <c r="J1450" t="s">
        <v>1602</v>
      </c>
      <c r="K1450">
        <v>999</v>
      </c>
      <c r="L1450">
        <v>2016</v>
      </c>
      <c r="M1450" s="15">
        <v>15</v>
      </c>
      <c r="N1450">
        <v>999</v>
      </c>
      <c r="O1450" t="s">
        <v>1611</v>
      </c>
      <c r="R1450" s="15">
        <v>42.971756481424251</v>
      </c>
      <c r="S1450" t="s">
        <v>1625</v>
      </c>
      <c r="T1450" t="s">
        <v>2695</v>
      </c>
      <c r="U1450">
        <v>999</v>
      </c>
      <c r="V1450">
        <v>999</v>
      </c>
      <c r="W1450">
        <v>999</v>
      </c>
      <c r="X1450">
        <v>999</v>
      </c>
      <c r="Y1450">
        <v>1</v>
      </c>
      <c r="Z1450">
        <f t="shared" ref="Z1450:Z1491" si="2">341+94</f>
        <v>435</v>
      </c>
      <c r="AA1450" t="s">
        <v>1606</v>
      </c>
      <c r="AB1450" t="s">
        <v>1627</v>
      </c>
      <c r="AC1450">
        <v>15</v>
      </c>
      <c r="AD1450">
        <v>999</v>
      </c>
      <c r="AE1450">
        <v>999</v>
      </c>
      <c r="AF1450">
        <v>999</v>
      </c>
      <c r="AG1450">
        <v>999</v>
      </c>
      <c r="AH1450" t="s">
        <v>2696</v>
      </c>
      <c r="AI1450" t="s">
        <v>1651</v>
      </c>
      <c r="AJ1450" t="s">
        <v>2697</v>
      </c>
      <c r="AK1450">
        <v>5.0999999999999996</v>
      </c>
      <c r="AL1450" t="s">
        <v>1701</v>
      </c>
      <c r="AM1450" t="s">
        <v>2698</v>
      </c>
      <c r="AN1450" t="s">
        <v>2747</v>
      </c>
      <c r="AO1450" t="s">
        <v>2748</v>
      </c>
      <c r="AP1450">
        <v>999</v>
      </c>
      <c r="AQ1450">
        <v>999</v>
      </c>
      <c r="AR1450" t="s">
        <v>2701</v>
      </c>
      <c r="AT1450" t="s">
        <v>2702</v>
      </c>
    </row>
    <row r="1451" spans="2:46" ht="15">
      <c r="B1451" t="s">
        <v>41</v>
      </c>
      <c r="C1451">
        <v>15552</v>
      </c>
      <c r="D1451">
        <v>16487</v>
      </c>
      <c r="E1451" t="s">
        <v>1235</v>
      </c>
      <c r="F1451" s="15" t="s">
        <v>2749</v>
      </c>
      <c r="G1451" s="15"/>
      <c r="H1451" s="15"/>
      <c r="I1451" t="s">
        <v>2418</v>
      </c>
      <c r="J1451" t="s">
        <v>1602</v>
      </c>
      <c r="K1451">
        <v>999</v>
      </c>
      <c r="L1451">
        <v>2016</v>
      </c>
      <c r="M1451" s="15">
        <v>6</v>
      </c>
      <c r="N1451">
        <v>999</v>
      </c>
      <c r="O1451" t="s">
        <v>1611</v>
      </c>
      <c r="R1451" s="15">
        <v>86.594850244580229</v>
      </c>
      <c r="S1451" t="s">
        <v>1625</v>
      </c>
      <c r="T1451" t="s">
        <v>2695</v>
      </c>
      <c r="U1451">
        <v>999</v>
      </c>
      <c r="V1451">
        <v>999</v>
      </c>
      <c r="W1451">
        <v>999</v>
      </c>
      <c r="X1451">
        <v>999</v>
      </c>
      <c r="Y1451">
        <v>1</v>
      </c>
      <c r="Z1451">
        <f t="shared" si="2"/>
        <v>435</v>
      </c>
      <c r="AA1451" t="s">
        <v>1606</v>
      </c>
      <c r="AB1451" t="s">
        <v>1627</v>
      </c>
      <c r="AC1451">
        <v>15</v>
      </c>
      <c r="AD1451">
        <v>999</v>
      </c>
      <c r="AE1451">
        <v>999</v>
      </c>
      <c r="AF1451">
        <v>999</v>
      </c>
      <c r="AG1451">
        <v>999</v>
      </c>
      <c r="AH1451" t="s">
        <v>2696</v>
      </c>
      <c r="AI1451" t="s">
        <v>1651</v>
      </c>
      <c r="AJ1451" t="s">
        <v>2697</v>
      </c>
      <c r="AK1451">
        <v>5.0999999999999996</v>
      </c>
      <c r="AL1451" t="s">
        <v>1701</v>
      </c>
      <c r="AM1451" t="s">
        <v>2698</v>
      </c>
      <c r="AN1451" t="s">
        <v>2747</v>
      </c>
      <c r="AO1451" t="s">
        <v>2748</v>
      </c>
      <c r="AP1451">
        <v>999</v>
      </c>
      <c r="AQ1451">
        <v>999</v>
      </c>
      <c r="AR1451" t="s">
        <v>2701</v>
      </c>
      <c r="AT1451" t="s">
        <v>2702</v>
      </c>
    </row>
    <row r="1452" spans="2:46" ht="15">
      <c r="B1452" t="s">
        <v>41</v>
      </c>
      <c r="C1452">
        <v>15552</v>
      </c>
      <c r="D1452">
        <v>16487</v>
      </c>
      <c r="E1452" t="s">
        <v>1235</v>
      </c>
      <c r="F1452" s="15" t="s">
        <v>2750</v>
      </c>
      <c r="G1452" s="15"/>
      <c r="H1452" s="15"/>
      <c r="I1452" t="s">
        <v>2418</v>
      </c>
      <c r="J1452" t="s">
        <v>1602</v>
      </c>
      <c r="K1452">
        <v>999</v>
      </c>
      <c r="L1452">
        <v>2016</v>
      </c>
      <c r="M1452" s="15">
        <v>8</v>
      </c>
      <c r="N1452">
        <v>999</v>
      </c>
      <c r="O1452" t="s">
        <v>1611</v>
      </c>
      <c r="R1452" s="15">
        <v>12.867928560240673</v>
      </c>
      <c r="S1452" t="s">
        <v>1625</v>
      </c>
      <c r="T1452" t="s">
        <v>2695</v>
      </c>
      <c r="U1452">
        <v>999</v>
      </c>
      <c r="V1452">
        <v>999</v>
      </c>
      <c r="W1452">
        <v>999</v>
      </c>
      <c r="X1452">
        <v>999</v>
      </c>
      <c r="Y1452">
        <v>1</v>
      </c>
      <c r="Z1452">
        <f t="shared" si="2"/>
        <v>435</v>
      </c>
      <c r="AA1452" t="s">
        <v>1606</v>
      </c>
      <c r="AB1452" t="s">
        <v>1627</v>
      </c>
      <c r="AC1452">
        <v>15</v>
      </c>
      <c r="AD1452">
        <v>999</v>
      </c>
      <c r="AE1452">
        <v>999</v>
      </c>
      <c r="AF1452">
        <v>999</v>
      </c>
      <c r="AG1452">
        <v>999</v>
      </c>
      <c r="AH1452" t="s">
        <v>2696</v>
      </c>
      <c r="AI1452" t="s">
        <v>1651</v>
      </c>
      <c r="AJ1452" t="s">
        <v>2697</v>
      </c>
      <c r="AK1452">
        <v>5.0999999999999996</v>
      </c>
      <c r="AL1452" t="s">
        <v>1701</v>
      </c>
      <c r="AM1452" t="s">
        <v>2698</v>
      </c>
      <c r="AN1452" t="s">
        <v>2747</v>
      </c>
      <c r="AO1452" t="s">
        <v>2748</v>
      </c>
      <c r="AP1452">
        <v>999</v>
      </c>
      <c r="AQ1452">
        <v>999</v>
      </c>
      <c r="AR1452" t="s">
        <v>2701</v>
      </c>
      <c r="AT1452" t="s">
        <v>2702</v>
      </c>
    </row>
    <row r="1453" spans="2:46" ht="15">
      <c r="B1453" t="s">
        <v>41</v>
      </c>
      <c r="C1453">
        <v>15552</v>
      </c>
      <c r="D1453">
        <v>16487</v>
      </c>
      <c r="E1453" t="s">
        <v>1235</v>
      </c>
      <c r="F1453" s="15" t="s">
        <v>2751</v>
      </c>
      <c r="G1453" s="15"/>
      <c r="H1453" s="15"/>
      <c r="I1453" t="s">
        <v>2418</v>
      </c>
      <c r="J1453" t="s">
        <v>1602</v>
      </c>
      <c r="K1453">
        <v>999</v>
      </c>
      <c r="L1453">
        <v>2016</v>
      </c>
      <c r="M1453" s="15">
        <v>10</v>
      </c>
      <c r="N1453">
        <v>999</v>
      </c>
      <c r="O1453" t="s">
        <v>1611</v>
      </c>
      <c r="R1453" s="15">
        <v>79.473200000000006</v>
      </c>
      <c r="S1453" t="s">
        <v>1625</v>
      </c>
      <c r="T1453" t="s">
        <v>2695</v>
      </c>
      <c r="U1453">
        <v>999</v>
      </c>
      <c r="V1453">
        <v>999</v>
      </c>
      <c r="W1453">
        <v>999</v>
      </c>
      <c r="X1453">
        <v>999</v>
      </c>
      <c r="Y1453">
        <v>1</v>
      </c>
      <c r="Z1453">
        <f t="shared" si="2"/>
        <v>435</v>
      </c>
      <c r="AA1453" t="s">
        <v>1606</v>
      </c>
      <c r="AB1453" t="s">
        <v>1627</v>
      </c>
      <c r="AC1453">
        <v>15</v>
      </c>
      <c r="AD1453">
        <v>999</v>
      </c>
      <c r="AE1453">
        <v>999</v>
      </c>
      <c r="AF1453">
        <v>999</v>
      </c>
      <c r="AG1453">
        <v>999</v>
      </c>
      <c r="AH1453" t="s">
        <v>2696</v>
      </c>
      <c r="AI1453" t="s">
        <v>1651</v>
      </c>
      <c r="AJ1453" t="s">
        <v>2697</v>
      </c>
      <c r="AK1453">
        <v>5.0999999999999996</v>
      </c>
      <c r="AL1453" t="s">
        <v>1701</v>
      </c>
      <c r="AM1453" t="s">
        <v>2698</v>
      </c>
      <c r="AN1453" t="s">
        <v>2747</v>
      </c>
      <c r="AO1453" t="s">
        <v>2748</v>
      </c>
      <c r="AP1453">
        <v>999</v>
      </c>
      <c r="AQ1453">
        <v>999</v>
      </c>
      <c r="AR1453" t="s">
        <v>2701</v>
      </c>
      <c r="AT1453" t="s">
        <v>2702</v>
      </c>
    </row>
    <row r="1454" spans="2:46" ht="15">
      <c r="B1454" t="s">
        <v>41</v>
      </c>
      <c r="C1454">
        <v>15552</v>
      </c>
      <c r="D1454">
        <v>16487</v>
      </c>
      <c r="E1454" t="s">
        <v>1235</v>
      </c>
      <c r="F1454" s="15" t="s">
        <v>2752</v>
      </c>
      <c r="G1454" s="15"/>
      <c r="H1454" s="15"/>
      <c r="I1454" t="s">
        <v>2418</v>
      </c>
      <c r="J1454" t="s">
        <v>1602</v>
      </c>
      <c r="K1454">
        <v>999</v>
      </c>
      <c r="L1454">
        <v>2016</v>
      </c>
      <c r="M1454" s="15">
        <v>8</v>
      </c>
      <c r="N1454">
        <v>999</v>
      </c>
      <c r="O1454" t="s">
        <v>1611</v>
      </c>
      <c r="R1454" s="15">
        <v>36.398565075054435</v>
      </c>
      <c r="S1454" t="s">
        <v>1625</v>
      </c>
      <c r="T1454" t="s">
        <v>2695</v>
      </c>
      <c r="U1454">
        <v>999</v>
      </c>
      <c r="V1454">
        <v>999</v>
      </c>
      <c r="W1454">
        <v>999</v>
      </c>
      <c r="X1454">
        <v>999</v>
      </c>
      <c r="Y1454">
        <v>1</v>
      </c>
      <c r="Z1454">
        <f t="shared" si="2"/>
        <v>435</v>
      </c>
      <c r="AA1454" t="s">
        <v>1606</v>
      </c>
      <c r="AB1454" t="s">
        <v>1627</v>
      </c>
      <c r="AC1454">
        <v>15</v>
      </c>
      <c r="AD1454">
        <v>999</v>
      </c>
      <c r="AE1454">
        <v>999</v>
      </c>
      <c r="AF1454">
        <v>999</v>
      </c>
      <c r="AG1454">
        <v>999</v>
      </c>
      <c r="AH1454" t="s">
        <v>2696</v>
      </c>
      <c r="AI1454" t="s">
        <v>1651</v>
      </c>
      <c r="AJ1454" t="s">
        <v>2697</v>
      </c>
      <c r="AK1454">
        <v>5.0999999999999996</v>
      </c>
      <c r="AL1454" t="s">
        <v>1701</v>
      </c>
      <c r="AM1454" t="s">
        <v>2698</v>
      </c>
      <c r="AN1454" t="s">
        <v>2747</v>
      </c>
      <c r="AO1454" t="s">
        <v>2748</v>
      </c>
      <c r="AP1454">
        <v>999</v>
      </c>
      <c r="AQ1454">
        <v>999</v>
      </c>
      <c r="AR1454" t="s">
        <v>2701</v>
      </c>
      <c r="AT1454" t="s">
        <v>2702</v>
      </c>
    </row>
    <row r="1455" spans="2:46" ht="15">
      <c r="B1455" t="s">
        <v>41</v>
      </c>
      <c r="C1455">
        <v>15552</v>
      </c>
      <c r="D1455">
        <v>16487</v>
      </c>
      <c r="E1455" t="s">
        <v>1235</v>
      </c>
      <c r="F1455" s="15" t="s">
        <v>2753</v>
      </c>
      <c r="G1455" s="15"/>
      <c r="H1455" s="15"/>
      <c r="I1455" t="s">
        <v>2418</v>
      </c>
      <c r="J1455" t="s">
        <v>1602</v>
      </c>
      <c r="K1455">
        <v>999</v>
      </c>
      <c r="L1455">
        <v>2016</v>
      </c>
      <c r="M1455" s="15">
        <v>10</v>
      </c>
      <c r="N1455">
        <v>999</v>
      </c>
      <c r="O1455" t="s">
        <v>1611</v>
      </c>
      <c r="R1455" s="15">
        <v>68.370773176283109</v>
      </c>
      <c r="S1455" t="s">
        <v>1625</v>
      </c>
      <c r="T1455" t="s">
        <v>2695</v>
      </c>
      <c r="U1455">
        <v>999</v>
      </c>
      <c r="V1455">
        <v>999</v>
      </c>
      <c r="W1455">
        <v>999</v>
      </c>
      <c r="X1455">
        <v>999</v>
      </c>
      <c r="Y1455">
        <v>1</v>
      </c>
      <c r="Z1455">
        <f t="shared" si="2"/>
        <v>435</v>
      </c>
      <c r="AA1455" t="s">
        <v>1606</v>
      </c>
      <c r="AB1455" t="s">
        <v>1627</v>
      </c>
      <c r="AC1455">
        <v>15</v>
      </c>
      <c r="AD1455">
        <v>999</v>
      </c>
      <c r="AE1455">
        <v>999</v>
      </c>
      <c r="AF1455">
        <v>999</v>
      </c>
      <c r="AG1455">
        <v>999</v>
      </c>
      <c r="AH1455" t="s">
        <v>2696</v>
      </c>
      <c r="AI1455" t="s">
        <v>1651</v>
      </c>
      <c r="AJ1455" t="s">
        <v>2697</v>
      </c>
      <c r="AK1455">
        <v>5.0999999999999996</v>
      </c>
      <c r="AL1455" t="s">
        <v>1701</v>
      </c>
      <c r="AM1455" t="s">
        <v>2698</v>
      </c>
      <c r="AN1455" t="s">
        <v>2747</v>
      </c>
      <c r="AO1455" t="s">
        <v>2748</v>
      </c>
      <c r="AP1455">
        <v>999</v>
      </c>
      <c r="AQ1455">
        <v>999</v>
      </c>
      <c r="AR1455" t="s">
        <v>2701</v>
      </c>
      <c r="AT1455" t="s">
        <v>2702</v>
      </c>
    </row>
    <row r="1456" spans="2:46" ht="15">
      <c r="B1456" t="s">
        <v>41</v>
      </c>
      <c r="C1456">
        <v>15552</v>
      </c>
      <c r="D1456">
        <v>16487</v>
      </c>
      <c r="E1456" t="s">
        <v>1235</v>
      </c>
      <c r="F1456" s="15" t="s">
        <v>2754</v>
      </c>
      <c r="G1456" s="15"/>
      <c r="H1456" s="15"/>
      <c r="I1456" t="s">
        <v>2418</v>
      </c>
      <c r="J1456" t="s">
        <v>1602</v>
      </c>
      <c r="K1456">
        <v>999</v>
      </c>
      <c r="L1456">
        <v>2016</v>
      </c>
      <c r="M1456" s="15">
        <v>4</v>
      </c>
      <c r="N1456">
        <v>999</v>
      </c>
      <c r="O1456" t="s">
        <v>1611</v>
      </c>
      <c r="R1456" s="15">
        <v>11.009382223332366</v>
      </c>
      <c r="S1456" t="s">
        <v>1625</v>
      </c>
      <c r="T1456" t="s">
        <v>2695</v>
      </c>
      <c r="U1456">
        <v>999</v>
      </c>
      <c r="V1456">
        <v>999</v>
      </c>
      <c r="W1456">
        <v>999</v>
      </c>
      <c r="X1456">
        <v>999</v>
      </c>
      <c r="Y1456">
        <v>1</v>
      </c>
      <c r="Z1456">
        <f t="shared" si="2"/>
        <v>435</v>
      </c>
      <c r="AA1456" t="s">
        <v>1606</v>
      </c>
      <c r="AB1456" t="s">
        <v>1627</v>
      </c>
      <c r="AC1456">
        <v>15</v>
      </c>
      <c r="AD1456">
        <v>999</v>
      </c>
      <c r="AE1456">
        <v>999</v>
      </c>
      <c r="AF1456">
        <v>999</v>
      </c>
      <c r="AG1456">
        <v>999</v>
      </c>
      <c r="AH1456" t="s">
        <v>2696</v>
      </c>
      <c r="AI1456" t="s">
        <v>1651</v>
      </c>
      <c r="AJ1456" t="s">
        <v>2697</v>
      </c>
      <c r="AK1456">
        <v>5.0999999999999996</v>
      </c>
      <c r="AL1456" t="s">
        <v>1701</v>
      </c>
      <c r="AM1456" t="s">
        <v>2698</v>
      </c>
      <c r="AN1456" t="s">
        <v>2747</v>
      </c>
      <c r="AO1456" t="s">
        <v>2748</v>
      </c>
      <c r="AP1456">
        <v>999</v>
      </c>
      <c r="AQ1456">
        <v>999</v>
      </c>
      <c r="AR1456" t="s">
        <v>2701</v>
      </c>
      <c r="AT1456" t="s">
        <v>2702</v>
      </c>
    </row>
    <row r="1457" spans="2:46" ht="15">
      <c r="B1457" t="s">
        <v>41</v>
      </c>
      <c r="C1457">
        <v>15552</v>
      </c>
      <c r="D1457">
        <v>16487</v>
      </c>
      <c r="E1457" t="s">
        <v>1235</v>
      </c>
      <c r="F1457" s="15" t="s">
        <v>2755</v>
      </c>
      <c r="G1457" s="15"/>
      <c r="H1457" s="15"/>
      <c r="I1457" t="s">
        <v>2418</v>
      </c>
      <c r="J1457" t="s">
        <v>1602</v>
      </c>
      <c r="K1457">
        <v>999</v>
      </c>
      <c r="L1457">
        <v>2016</v>
      </c>
      <c r="M1457" s="15">
        <v>15</v>
      </c>
      <c r="N1457">
        <v>999</v>
      </c>
      <c r="O1457" t="s">
        <v>1611</v>
      </c>
      <c r="R1457" s="15">
        <v>55.431072419375653</v>
      </c>
      <c r="S1457" t="s">
        <v>1625</v>
      </c>
      <c r="T1457" t="s">
        <v>2695</v>
      </c>
      <c r="U1457">
        <v>999</v>
      </c>
      <c r="V1457">
        <v>999</v>
      </c>
      <c r="W1457">
        <v>999</v>
      </c>
      <c r="X1457">
        <v>999</v>
      </c>
      <c r="Y1457">
        <v>1</v>
      </c>
      <c r="Z1457">
        <f t="shared" si="2"/>
        <v>435</v>
      </c>
      <c r="AA1457" t="s">
        <v>1606</v>
      </c>
      <c r="AB1457" t="s">
        <v>1627</v>
      </c>
      <c r="AC1457">
        <v>15</v>
      </c>
      <c r="AD1457">
        <v>999</v>
      </c>
      <c r="AE1457">
        <v>999</v>
      </c>
      <c r="AF1457">
        <v>999</v>
      </c>
      <c r="AG1457">
        <v>999</v>
      </c>
      <c r="AH1457" t="s">
        <v>2696</v>
      </c>
      <c r="AI1457" t="s">
        <v>1651</v>
      </c>
      <c r="AJ1457" t="s">
        <v>2697</v>
      </c>
      <c r="AK1457">
        <v>5.0999999999999996</v>
      </c>
      <c r="AL1457" t="s">
        <v>1701</v>
      </c>
      <c r="AM1457" t="s">
        <v>2698</v>
      </c>
      <c r="AN1457" t="s">
        <v>2747</v>
      </c>
      <c r="AO1457" t="s">
        <v>2748</v>
      </c>
      <c r="AP1457">
        <v>999</v>
      </c>
      <c r="AQ1457">
        <v>999</v>
      </c>
      <c r="AR1457" t="s">
        <v>2701</v>
      </c>
      <c r="AT1457" t="s">
        <v>2702</v>
      </c>
    </row>
    <row r="1458" spans="2:46" ht="15">
      <c r="B1458" t="s">
        <v>41</v>
      </c>
      <c r="C1458">
        <v>15552</v>
      </c>
      <c r="D1458">
        <v>16487</v>
      </c>
      <c r="E1458" t="s">
        <v>1235</v>
      </c>
      <c r="F1458" s="15" t="s">
        <v>2756</v>
      </c>
      <c r="G1458" s="15"/>
      <c r="H1458" s="15"/>
      <c r="I1458" t="s">
        <v>2418</v>
      </c>
      <c r="J1458" t="s">
        <v>1602</v>
      </c>
      <c r="K1458">
        <v>999</v>
      </c>
      <c r="L1458">
        <v>2016</v>
      </c>
      <c r="M1458" s="15">
        <v>14</v>
      </c>
      <c r="N1458">
        <v>999</v>
      </c>
      <c r="O1458" t="s">
        <v>1611</v>
      </c>
      <c r="R1458" s="15">
        <v>52.163778458490185</v>
      </c>
      <c r="S1458" t="s">
        <v>1625</v>
      </c>
      <c r="T1458" t="s">
        <v>2695</v>
      </c>
      <c r="U1458">
        <v>999</v>
      </c>
      <c r="V1458">
        <v>999</v>
      </c>
      <c r="W1458">
        <v>999</v>
      </c>
      <c r="X1458">
        <v>999</v>
      </c>
      <c r="Y1458">
        <v>1</v>
      </c>
      <c r="Z1458">
        <f t="shared" si="2"/>
        <v>435</v>
      </c>
      <c r="AA1458" t="s">
        <v>1606</v>
      </c>
      <c r="AB1458" t="s">
        <v>1627</v>
      </c>
      <c r="AC1458">
        <v>15</v>
      </c>
      <c r="AD1458">
        <v>999</v>
      </c>
      <c r="AE1458">
        <v>999</v>
      </c>
      <c r="AF1458">
        <v>999</v>
      </c>
      <c r="AG1458">
        <v>999</v>
      </c>
      <c r="AH1458" t="s">
        <v>2696</v>
      </c>
      <c r="AI1458" t="s">
        <v>1651</v>
      </c>
      <c r="AJ1458" t="s">
        <v>2697</v>
      </c>
      <c r="AK1458">
        <v>5.0999999999999996</v>
      </c>
      <c r="AL1458" t="s">
        <v>1701</v>
      </c>
      <c r="AM1458" t="s">
        <v>2698</v>
      </c>
      <c r="AN1458" t="s">
        <v>2747</v>
      </c>
      <c r="AO1458" t="s">
        <v>2748</v>
      </c>
      <c r="AP1458">
        <v>999</v>
      </c>
      <c r="AQ1458">
        <v>999</v>
      </c>
      <c r="AR1458" t="s">
        <v>2701</v>
      </c>
      <c r="AT1458" t="s">
        <v>2702</v>
      </c>
    </row>
    <row r="1459" spans="2:46" ht="15">
      <c r="B1459" t="s">
        <v>41</v>
      </c>
      <c r="C1459">
        <v>15552</v>
      </c>
      <c r="D1459">
        <v>16487</v>
      </c>
      <c r="E1459" t="s">
        <v>1235</v>
      </c>
      <c r="F1459" s="15" t="s">
        <v>2757</v>
      </c>
      <c r="G1459" s="15"/>
      <c r="H1459" s="15"/>
      <c r="I1459" t="s">
        <v>2418</v>
      </c>
      <c r="J1459" t="s">
        <v>1602</v>
      </c>
      <c r="K1459">
        <v>999</v>
      </c>
      <c r="L1459">
        <v>2016</v>
      </c>
      <c r="M1459" s="15">
        <v>15</v>
      </c>
      <c r="N1459">
        <v>999</v>
      </c>
      <c r="O1459" t="s">
        <v>1611</v>
      </c>
      <c r="R1459" s="15">
        <v>100.63068552467172</v>
      </c>
      <c r="S1459" t="s">
        <v>1625</v>
      </c>
      <c r="T1459" t="s">
        <v>2695</v>
      </c>
      <c r="U1459">
        <v>999</v>
      </c>
      <c r="V1459">
        <v>999</v>
      </c>
      <c r="W1459">
        <v>999</v>
      </c>
      <c r="X1459">
        <v>999</v>
      </c>
      <c r="Y1459">
        <v>1</v>
      </c>
      <c r="Z1459">
        <f t="shared" si="2"/>
        <v>435</v>
      </c>
      <c r="AA1459" t="s">
        <v>1606</v>
      </c>
      <c r="AB1459" t="s">
        <v>1627</v>
      </c>
      <c r="AC1459">
        <v>15</v>
      </c>
      <c r="AD1459">
        <v>999</v>
      </c>
      <c r="AE1459">
        <v>999</v>
      </c>
      <c r="AF1459">
        <v>999</v>
      </c>
      <c r="AG1459">
        <v>999</v>
      </c>
      <c r="AH1459" t="s">
        <v>2696</v>
      </c>
      <c r="AI1459" t="s">
        <v>1651</v>
      </c>
      <c r="AJ1459" t="s">
        <v>2697</v>
      </c>
      <c r="AK1459">
        <v>5.0999999999999996</v>
      </c>
      <c r="AL1459" t="s">
        <v>1701</v>
      </c>
      <c r="AM1459" t="s">
        <v>2698</v>
      </c>
      <c r="AN1459" t="s">
        <v>2747</v>
      </c>
      <c r="AO1459" t="s">
        <v>2748</v>
      </c>
      <c r="AP1459">
        <v>999</v>
      </c>
      <c r="AQ1459">
        <v>999</v>
      </c>
      <c r="AR1459" t="s">
        <v>2701</v>
      </c>
      <c r="AT1459" t="s">
        <v>2702</v>
      </c>
    </row>
    <row r="1460" spans="2:46" ht="15">
      <c r="B1460" t="s">
        <v>41</v>
      </c>
      <c r="C1460">
        <v>15552</v>
      </c>
      <c r="D1460">
        <v>16487</v>
      </c>
      <c r="E1460" t="s">
        <v>1235</v>
      </c>
      <c r="F1460" s="15" t="s">
        <v>2758</v>
      </c>
      <c r="G1460" s="15"/>
      <c r="H1460" s="15"/>
      <c r="I1460" t="s">
        <v>2418</v>
      </c>
      <c r="J1460" t="s">
        <v>1602</v>
      </c>
      <c r="K1460">
        <v>999</v>
      </c>
      <c r="L1460">
        <v>2016</v>
      </c>
      <c r="M1460" s="15">
        <v>12</v>
      </c>
      <c r="N1460">
        <v>999</v>
      </c>
      <c r="O1460" t="s">
        <v>1611</v>
      </c>
      <c r="R1460" s="15">
        <v>29.871796485172748</v>
      </c>
      <c r="S1460" t="s">
        <v>1625</v>
      </c>
      <c r="T1460" t="s">
        <v>2695</v>
      </c>
      <c r="U1460">
        <v>999</v>
      </c>
      <c r="V1460">
        <v>999</v>
      </c>
      <c r="W1460">
        <v>999</v>
      </c>
      <c r="X1460">
        <v>999</v>
      </c>
      <c r="Y1460">
        <v>1</v>
      </c>
      <c r="Z1460">
        <f t="shared" si="2"/>
        <v>435</v>
      </c>
      <c r="AA1460" t="s">
        <v>1606</v>
      </c>
      <c r="AB1460" t="s">
        <v>1627</v>
      </c>
      <c r="AC1460">
        <v>15</v>
      </c>
      <c r="AD1460">
        <v>999</v>
      </c>
      <c r="AE1460">
        <v>999</v>
      </c>
      <c r="AF1460">
        <v>999</v>
      </c>
      <c r="AG1460">
        <v>999</v>
      </c>
      <c r="AH1460" t="s">
        <v>2696</v>
      </c>
      <c r="AI1460" t="s">
        <v>1651</v>
      </c>
      <c r="AJ1460" t="s">
        <v>2697</v>
      </c>
      <c r="AK1460">
        <v>5.0999999999999996</v>
      </c>
      <c r="AL1460" t="s">
        <v>1701</v>
      </c>
      <c r="AM1460" t="s">
        <v>2698</v>
      </c>
      <c r="AN1460" t="s">
        <v>2747</v>
      </c>
      <c r="AO1460" t="s">
        <v>2748</v>
      </c>
      <c r="AP1460">
        <v>999</v>
      </c>
      <c r="AQ1460">
        <v>999</v>
      </c>
      <c r="AR1460" t="s">
        <v>2701</v>
      </c>
      <c r="AT1460" t="s">
        <v>2702</v>
      </c>
    </row>
    <row r="1461" spans="2:46" ht="15">
      <c r="B1461" t="s">
        <v>41</v>
      </c>
      <c r="C1461">
        <v>15552</v>
      </c>
      <c r="D1461">
        <v>16487</v>
      </c>
      <c r="E1461" t="s">
        <v>1235</v>
      </c>
      <c r="F1461" s="15" t="s">
        <v>2759</v>
      </c>
      <c r="G1461" s="15"/>
      <c r="H1461" s="15"/>
      <c r="I1461" t="s">
        <v>2418</v>
      </c>
      <c r="J1461" t="s">
        <v>1602</v>
      </c>
      <c r="K1461">
        <v>999</v>
      </c>
      <c r="L1461">
        <v>2016</v>
      </c>
      <c r="M1461" s="15">
        <v>12</v>
      </c>
      <c r="N1461">
        <v>999</v>
      </c>
      <c r="O1461" t="s">
        <v>1611</v>
      </c>
      <c r="R1461" s="15">
        <v>48.869618077030331</v>
      </c>
      <c r="S1461" t="s">
        <v>1625</v>
      </c>
      <c r="T1461" t="s">
        <v>2695</v>
      </c>
      <c r="U1461">
        <v>999</v>
      </c>
      <c r="V1461">
        <v>999</v>
      </c>
      <c r="W1461">
        <v>999</v>
      </c>
      <c r="X1461">
        <v>999</v>
      </c>
      <c r="Y1461">
        <v>1</v>
      </c>
      <c r="Z1461">
        <f t="shared" si="2"/>
        <v>435</v>
      </c>
      <c r="AA1461" t="s">
        <v>1606</v>
      </c>
      <c r="AB1461" t="s">
        <v>1627</v>
      </c>
      <c r="AC1461">
        <v>15</v>
      </c>
      <c r="AD1461">
        <v>999</v>
      </c>
      <c r="AE1461">
        <v>999</v>
      </c>
      <c r="AF1461">
        <v>999</v>
      </c>
      <c r="AG1461">
        <v>999</v>
      </c>
      <c r="AH1461" t="s">
        <v>2696</v>
      </c>
      <c r="AI1461" t="s">
        <v>1651</v>
      </c>
      <c r="AJ1461" t="s">
        <v>2697</v>
      </c>
      <c r="AK1461">
        <v>5.0999999999999996</v>
      </c>
      <c r="AL1461" t="s">
        <v>1701</v>
      </c>
      <c r="AM1461" t="s">
        <v>2698</v>
      </c>
      <c r="AN1461" t="s">
        <v>2747</v>
      </c>
      <c r="AO1461" t="s">
        <v>2748</v>
      </c>
      <c r="AP1461">
        <v>999</v>
      </c>
      <c r="AQ1461">
        <v>999</v>
      </c>
      <c r="AR1461" t="s">
        <v>2701</v>
      </c>
      <c r="AT1461" t="s">
        <v>2702</v>
      </c>
    </row>
    <row r="1462" spans="2:46" ht="15">
      <c r="B1462" t="s">
        <v>41</v>
      </c>
      <c r="C1462">
        <v>15552</v>
      </c>
      <c r="D1462">
        <v>16487</v>
      </c>
      <c r="E1462" t="s">
        <v>1235</v>
      </c>
      <c r="F1462" s="15" t="s">
        <v>2760</v>
      </c>
      <c r="G1462" s="15"/>
      <c r="H1462" s="15"/>
      <c r="I1462" t="s">
        <v>2418</v>
      </c>
      <c r="J1462" t="s">
        <v>1602</v>
      </c>
      <c r="K1462">
        <v>999</v>
      </c>
      <c r="L1462">
        <v>2016</v>
      </c>
      <c r="M1462" s="15">
        <v>13</v>
      </c>
      <c r="N1462">
        <v>999</v>
      </c>
      <c r="O1462" t="s">
        <v>1611</v>
      </c>
      <c r="R1462" s="15">
        <v>98.638476737221126</v>
      </c>
      <c r="S1462" t="s">
        <v>1625</v>
      </c>
      <c r="T1462" t="s">
        <v>2695</v>
      </c>
      <c r="U1462">
        <v>999</v>
      </c>
      <c r="V1462">
        <v>999</v>
      </c>
      <c r="W1462">
        <v>999</v>
      </c>
      <c r="X1462">
        <v>999</v>
      </c>
      <c r="Y1462">
        <v>1</v>
      </c>
      <c r="Z1462">
        <f t="shared" si="2"/>
        <v>435</v>
      </c>
      <c r="AA1462" t="s">
        <v>1606</v>
      </c>
      <c r="AB1462" t="s">
        <v>1627</v>
      </c>
      <c r="AC1462">
        <v>15</v>
      </c>
      <c r="AD1462">
        <v>999</v>
      </c>
      <c r="AE1462">
        <v>999</v>
      </c>
      <c r="AF1462">
        <v>999</v>
      </c>
      <c r="AG1462">
        <v>999</v>
      </c>
      <c r="AH1462" t="s">
        <v>2696</v>
      </c>
      <c r="AI1462" t="s">
        <v>1651</v>
      </c>
      <c r="AJ1462" t="s">
        <v>2697</v>
      </c>
      <c r="AK1462">
        <v>5.0999999999999996</v>
      </c>
      <c r="AL1462" t="s">
        <v>1701</v>
      </c>
      <c r="AM1462" t="s">
        <v>2698</v>
      </c>
      <c r="AN1462" t="s">
        <v>2747</v>
      </c>
      <c r="AO1462" t="s">
        <v>2748</v>
      </c>
      <c r="AP1462">
        <v>999</v>
      </c>
      <c r="AQ1462">
        <v>999</v>
      </c>
      <c r="AR1462" t="s">
        <v>2701</v>
      </c>
      <c r="AT1462" t="s">
        <v>2702</v>
      </c>
    </row>
    <row r="1463" spans="2:46" ht="15">
      <c r="B1463" t="s">
        <v>41</v>
      </c>
      <c r="C1463">
        <v>15552</v>
      </c>
      <c r="D1463">
        <v>16487</v>
      </c>
      <c r="E1463" t="s">
        <v>1235</v>
      </c>
      <c r="F1463" s="15" t="s">
        <v>2761</v>
      </c>
      <c r="G1463" s="15"/>
      <c r="H1463" s="15"/>
      <c r="I1463" t="s">
        <v>2418</v>
      </c>
      <c r="J1463" t="s">
        <v>1602</v>
      </c>
      <c r="K1463">
        <v>999</v>
      </c>
      <c r="L1463">
        <v>2016</v>
      </c>
      <c r="M1463" s="15">
        <v>10</v>
      </c>
      <c r="N1463">
        <v>999</v>
      </c>
      <c r="O1463" t="s">
        <v>1611</v>
      </c>
      <c r="R1463" s="15">
        <v>18.076567546089592</v>
      </c>
      <c r="S1463" t="s">
        <v>1625</v>
      </c>
      <c r="T1463" t="s">
        <v>2695</v>
      </c>
      <c r="U1463">
        <v>999</v>
      </c>
      <c r="V1463">
        <v>999</v>
      </c>
      <c r="W1463">
        <v>999</v>
      </c>
      <c r="X1463">
        <v>999</v>
      </c>
      <c r="Y1463">
        <v>1</v>
      </c>
      <c r="Z1463">
        <f t="shared" si="2"/>
        <v>435</v>
      </c>
      <c r="AA1463" t="s">
        <v>1606</v>
      </c>
      <c r="AB1463" t="s">
        <v>1627</v>
      </c>
      <c r="AC1463">
        <v>15</v>
      </c>
      <c r="AD1463">
        <v>999</v>
      </c>
      <c r="AE1463">
        <v>999</v>
      </c>
      <c r="AF1463">
        <v>999</v>
      </c>
      <c r="AG1463">
        <v>999</v>
      </c>
      <c r="AH1463" t="s">
        <v>2696</v>
      </c>
      <c r="AI1463" t="s">
        <v>1651</v>
      </c>
      <c r="AJ1463" t="s">
        <v>2697</v>
      </c>
      <c r="AK1463">
        <v>5.0999999999999996</v>
      </c>
      <c r="AL1463" t="s">
        <v>1701</v>
      </c>
      <c r="AM1463" t="s">
        <v>2698</v>
      </c>
      <c r="AN1463" t="s">
        <v>2747</v>
      </c>
      <c r="AO1463" t="s">
        <v>2748</v>
      </c>
      <c r="AP1463">
        <v>999</v>
      </c>
      <c r="AQ1463">
        <v>999</v>
      </c>
      <c r="AR1463" t="s">
        <v>2701</v>
      </c>
      <c r="AT1463" t="s">
        <v>2702</v>
      </c>
    </row>
    <row r="1464" spans="2:46" ht="15">
      <c r="B1464" t="s">
        <v>41</v>
      </c>
      <c r="C1464">
        <v>15552</v>
      </c>
      <c r="D1464">
        <v>16487</v>
      </c>
      <c r="E1464" t="s">
        <v>1235</v>
      </c>
      <c r="F1464" s="15" t="s">
        <v>2762</v>
      </c>
      <c r="G1464" s="15"/>
      <c r="H1464" s="15"/>
      <c r="I1464" t="s">
        <v>2418</v>
      </c>
      <c r="J1464" t="s">
        <v>1602</v>
      </c>
      <c r="K1464">
        <v>999</v>
      </c>
      <c r="L1464">
        <v>2016</v>
      </c>
      <c r="M1464" s="15">
        <v>30</v>
      </c>
      <c r="N1464">
        <v>999</v>
      </c>
      <c r="O1464" t="s">
        <v>1611</v>
      </c>
      <c r="R1464" s="15">
        <v>61.555456986394219</v>
      </c>
      <c r="S1464" t="s">
        <v>1625</v>
      </c>
      <c r="T1464" t="s">
        <v>2695</v>
      </c>
      <c r="U1464">
        <v>999</v>
      </c>
      <c r="V1464">
        <v>999</v>
      </c>
      <c r="W1464">
        <v>999</v>
      </c>
      <c r="X1464">
        <v>999</v>
      </c>
      <c r="Y1464">
        <v>1</v>
      </c>
      <c r="Z1464">
        <f t="shared" si="2"/>
        <v>435</v>
      </c>
      <c r="AA1464" t="s">
        <v>1606</v>
      </c>
      <c r="AB1464" t="s">
        <v>1627</v>
      </c>
      <c r="AC1464">
        <v>15</v>
      </c>
      <c r="AD1464">
        <v>999</v>
      </c>
      <c r="AE1464">
        <v>999</v>
      </c>
      <c r="AF1464">
        <v>999</v>
      </c>
      <c r="AG1464">
        <v>999</v>
      </c>
      <c r="AH1464" t="s">
        <v>2717</v>
      </c>
      <c r="AI1464" t="s">
        <v>1651</v>
      </c>
      <c r="AJ1464" t="s">
        <v>2697</v>
      </c>
      <c r="AK1464">
        <v>5.0999999999999996</v>
      </c>
      <c r="AL1464" t="s">
        <v>1701</v>
      </c>
      <c r="AM1464" t="s">
        <v>2698</v>
      </c>
      <c r="AN1464" t="s">
        <v>2747</v>
      </c>
      <c r="AO1464" t="s">
        <v>2748</v>
      </c>
      <c r="AP1464">
        <v>999</v>
      </c>
      <c r="AQ1464">
        <v>999</v>
      </c>
      <c r="AR1464" t="s">
        <v>2701</v>
      </c>
      <c r="AT1464" t="s">
        <v>2702</v>
      </c>
    </row>
    <row r="1465" spans="2:46" ht="15">
      <c r="B1465" t="s">
        <v>41</v>
      </c>
      <c r="C1465">
        <v>15552</v>
      </c>
      <c r="D1465">
        <v>16487</v>
      </c>
      <c r="E1465" t="s">
        <v>1235</v>
      </c>
      <c r="F1465" s="15" t="s">
        <v>2763</v>
      </c>
      <c r="G1465" s="15"/>
      <c r="H1465" s="15"/>
      <c r="I1465" t="s">
        <v>2418</v>
      </c>
      <c r="J1465" t="s">
        <v>1602</v>
      </c>
      <c r="K1465">
        <v>999</v>
      </c>
      <c r="L1465">
        <v>2016</v>
      </c>
      <c r="M1465" s="15">
        <v>20</v>
      </c>
      <c r="N1465">
        <v>999</v>
      </c>
      <c r="O1465" t="s">
        <v>1611</v>
      </c>
      <c r="R1465" s="15">
        <v>57.71451079099419</v>
      </c>
      <c r="S1465" t="s">
        <v>1625</v>
      </c>
      <c r="T1465" t="s">
        <v>2695</v>
      </c>
      <c r="U1465">
        <v>999</v>
      </c>
      <c r="V1465">
        <v>999</v>
      </c>
      <c r="W1465">
        <v>999</v>
      </c>
      <c r="X1465">
        <v>999</v>
      </c>
      <c r="Y1465">
        <v>1</v>
      </c>
      <c r="Z1465">
        <f t="shared" si="2"/>
        <v>435</v>
      </c>
      <c r="AA1465" t="s">
        <v>1606</v>
      </c>
      <c r="AB1465" t="s">
        <v>1627</v>
      </c>
      <c r="AC1465">
        <v>15</v>
      </c>
      <c r="AD1465">
        <v>999</v>
      </c>
      <c r="AE1465">
        <v>999</v>
      </c>
      <c r="AF1465">
        <v>999</v>
      </c>
      <c r="AG1465">
        <v>999</v>
      </c>
      <c r="AH1465" t="s">
        <v>2717</v>
      </c>
      <c r="AI1465" t="s">
        <v>1651</v>
      </c>
      <c r="AJ1465" t="s">
        <v>2697</v>
      </c>
      <c r="AK1465">
        <v>5.0999999999999996</v>
      </c>
      <c r="AL1465" t="s">
        <v>1701</v>
      </c>
      <c r="AM1465" t="s">
        <v>2698</v>
      </c>
      <c r="AN1465" t="s">
        <v>2747</v>
      </c>
      <c r="AO1465" t="s">
        <v>2748</v>
      </c>
      <c r="AP1465">
        <v>999</v>
      </c>
      <c r="AQ1465">
        <v>999</v>
      </c>
      <c r="AR1465" t="s">
        <v>2701</v>
      </c>
      <c r="AT1465" t="s">
        <v>2702</v>
      </c>
    </row>
    <row r="1466" spans="2:46" ht="15">
      <c r="B1466" t="s">
        <v>41</v>
      </c>
      <c r="C1466">
        <v>15552</v>
      </c>
      <c r="D1466">
        <v>16487</v>
      </c>
      <c r="E1466" t="s">
        <v>1235</v>
      </c>
      <c r="F1466" s="15" t="s">
        <v>2764</v>
      </c>
      <c r="G1466" s="15"/>
      <c r="H1466" s="15"/>
      <c r="I1466" t="s">
        <v>2418</v>
      </c>
      <c r="J1466" t="s">
        <v>1602</v>
      </c>
      <c r="K1466">
        <v>999</v>
      </c>
      <c r="L1466">
        <v>2016</v>
      </c>
      <c r="M1466" s="15">
        <v>30</v>
      </c>
      <c r="N1466">
        <v>999</v>
      </c>
      <c r="O1466" t="s">
        <v>1611</v>
      </c>
      <c r="R1466" s="15">
        <v>60.737259958739727</v>
      </c>
      <c r="S1466" t="s">
        <v>1625</v>
      </c>
      <c r="T1466" t="s">
        <v>2695</v>
      </c>
      <c r="U1466">
        <v>999</v>
      </c>
      <c r="V1466">
        <v>999</v>
      </c>
      <c r="W1466">
        <v>999</v>
      </c>
      <c r="X1466">
        <v>999</v>
      </c>
      <c r="Y1466">
        <v>1</v>
      </c>
      <c r="Z1466">
        <f t="shared" si="2"/>
        <v>435</v>
      </c>
      <c r="AA1466" t="s">
        <v>1606</v>
      </c>
      <c r="AB1466" t="s">
        <v>1627</v>
      </c>
      <c r="AC1466">
        <v>15</v>
      </c>
      <c r="AD1466">
        <v>999</v>
      </c>
      <c r="AE1466">
        <v>999</v>
      </c>
      <c r="AF1466">
        <v>999</v>
      </c>
      <c r="AG1466">
        <v>999</v>
      </c>
      <c r="AH1466" t="s">
        <v>2717</v>
      </c>
      <c r="AI1466" t="s">
        <v>1651</v>
      </c>
      <c r="AJ1466" t="s">
        <v>2697</v>
      </c>
      <c r="AK1466">
        <v>5.0999999999999996</v>
      </c>
      <c r="AL1466" t="s">
        <v>1701</v>
      </c>
      <c r="AM1466" t="s">
        <v>2698</v>
      </c>
      <c r="AN1466" t="s">
        <v>2747</v>
      </c>
      <c r="AO1466" t="s">
        <v>2748</v>
      </c>
      <c r="AP1466">
        <v>999</v>
      </c>
      <c r="AQ1466">
        <v>999</v>
      </c>
      <c r="AR1466" t="s">
        <v>2701</v>
      </c>
      <c r="AT1466" t="s">
        <v>2702</v>
      </c>
    </row>
    <row r="1467" spans="2:46" ht="15">
      <c r="B1467" t="s">
        <v>41</v>
      </c>
      <c r="C1467">
        <v>15552</v>
      </c>
      <c r="D1467">
        <v>16487</v>
      </c>
      <c r="E1467" t="s">
        <v>1235</v>
      </c>
      <c r="F1467" s="15" t="s">
        <v>2765</v>
      </c>
      <c r="G1467" s="15"/>
      <c r="H1467" s="15"/>
      <c r="I1467" t="s">
        <v>2418</v>
      </c>
      <c r="J1467" t="s">
        <v>1602</v>
      </c>
      <c r="K1467">
        <v>999</v>
      </c>
      <c r="L1467">
        <v>2016</v>
      </c>
      <c r="M1467" s="15">
        <v>20</v>
      </c>
      <c r="N1467">
        <v>999</v>
      </c>
      <c r="O1467" t="s">
        <v>1611</v>
      </c>
      <c r="R1467" s="15">
        <v>21.665581061211281</v>
      </c>
      <c r="S1467" t="s">
        <v>1625</v>
      </c>
      <c r="T1467" t="s">
        <v>2695</v>
      </c>
      <c r="U1467">
        <v>999</v>
      </c>
      <c r="V1467">
        <v>999</v>
      </c>
      <c r="W1467">
        <v>999</v>
      </c>
      <c r="X1467">
        <v>999</v>
      </c>
      <c r="Y1467">
        <v>1</v>
      </c>
      <c r="Z1467">
        <f t="shared" si="2"/>
        <v>435</v>
      </c>
      <c r="AA1467" t="s">
        <v>1606</v>
      </c>
      <c r="AB1467" t="s">
        <v>1627</v>
      </c>
      <c r="AC1467">
        <v>15</v>
      </c>
      <c r="AD1467">
        <v>999</v>
      </c>
      <c r="AE1467">
        <v>999</v>
      </c>
      <c r="AF1467">
        <v>999</v>
      </c>
      <c r="AG1467">
        <v>999</v>
      </c>
      <c r="AH1467" t="s">
        <v>2717</v>
      </c>
      <c r="AI1467" t="s">
        <v>1651</v>
      </c>
      <c r="AJ1467" t="s">
        <v>2697</v>
      </c>
      <c r="AK1467">
        <v>5.0999999999999996</v>
      </c>
      <c r="AL1467" t="s">
        <v>1701</v>
      </c>
      <c r="AM1467" t="s">
        <v>2698</v>
      </c>
      <c r="AN1467" t="s">
        <v>2747</v>
      </c>
      <c r="AO1467" t="s">
        <v>2748</v>
      </c>
      <c r="AP1467">
        <v>999</v>
      </c>
      <c r="AQ1467">
        <v>999</v>
      </c>
      <c r="AR1467" t="s">
        <v>2701</v>
      </c>
      <c r="AT1467" t="s">
        <v>2702</v>
      </c>
    </row>
    <row r="1468" spans="2:46" ht="15">
      <c r="B1468" t="s">
        <v>41</v>
      </c>
      <c r="C1468">
        <v>15552</v>
      </c>
      <c r="D1468">
        <v>16487</v>
      </c>
      <c r="E1468" t="s">
        <v>1235</v>
      </c>
      <c r="F1468" s="15" t="s">
        <v>2766</v>
      </c>
      <c r="G1468" s="15"/>
      <c r="H1468" s="15"/>
      <c r="I1468" t="s">
        <v>2418</v>
      </c>
      <c r="J1468" t="s">
        <v>1602</v>
      </c>
      <c r="K1468">
        <v>999</v>
      </c>
      <c r="L1468">
        <v>2016</v>
      </c>
      <c r="M1468" s="15">
        <v>20</v>
      </c>
      <c r="N1468">
        <v>999</v>
      </c>
      <c r="O1468" t="s">
        <v>1611</v>
      </c>
      <c r="R1468" s="15">
        <v>70.604055314486459</v>
      </c>
      <c r="S1468" t="s">
        <v>1625</v>
      </c>
      <c r="T1468" t="s">
        <v>2695</v>
      </c>
      <c r="U1468">
        <v>999</v>
      </c>
      <c r="V1468">
        <v>999</v>
      </c>
      <c r="W1468">
        <v>999</v>
      </c>
      <c r="X1468">
        <v>999</v>
      </c>
      <c r="Y1468">
        <v>1</v>
      </c>
      <c r="Z1468">
        <f t="shared" si="2"/>
        <v>435</v>
      </c>
      <c r="AA1468" t="s">
        <v>1606</v>
      </c>
      <c r="AB1468" t="s">
        <v>1627</v>
      </c>
      <c r="AC1468">
        <v>15</v>
      </c>
      <c r="AD1468">
        <v>999</v>
      </c>
      <c r="AE1468">
        <v>999</v>
      </c>
      <c r="AF1468">
        <v>999</v>
      </c>
      <c r="AG1468">
        <v>999</v>
      </c>
      <c r="AH1468" t="s">
        <v>2717</v>
      </c>
      <c r="AI1468" t="s">
        <v>1651</v>
      </c>
      <c r="AJ1468" t="s">
        <v>2697</v>
      </c>
      <c r="AK1468">
        <v>5.0999999999999996</v>
      </c>
      <c r="AL1468" t="s">
        <v>1701</v>
      </c>
      <c r="AM1468" t="s">
        <v>2698</v>
      </c>
      <c r="AN1468" t="s">
        <v>2747</v>
      </c>
      <c r="AO1468" t="s">
        <v>2748</v>
      </c>
      <c r="AP1468">
        <v>999</v>
      </c>
      <c r="AQ1468">
        <v>999</v>
      </c>
      <c r="AR1468" t="s">
        <v>2701</v>
      </c>
      <c r="AT1468" t="s">
        <v>2702</v>
      </c>
    </row>
    <row r="1469" spans="2:46" ht="15">
      <c r="B1469" t="s">
        <v>41</v>
      </c>
      <c r="C1469">
        <v>15552</v>
      </c>
      <c r="D1469">
        <v>16487</v>
      </c>
      <c r="E1469" t="s">
        <v>1235</v>
      </c>
      <c r="F1469" s="15" t="s">
        <v>2767</v>
      </c>
      <c r="G1469" s="15"/>
      <c r="H1469" s="15"/>
      <c r="I1469" t="s">
        <v>2418</v>
      </c>
      <c r="J1469" t="s">
        <v>1602</v>
      </c>
      <c r="K1469">
        <v>999</v>
      </c>
      <c r="L1469">
        <v>2016</v>
      </c>
      <c r="M1469" s="15">
        <v>30</v>
      </c>
      <c r="N1469">
        <v>999</v>
      </c>
      <c r="O1469" t="s">
        <v>1611</v>
      </c>
      <c r="R1469" s="15">
        <v>118.97978629199029</v>
      </c>
      <c r="S1469" t="s">
        <v>1625</v>
      </c>
      <c r="T1469" t="s">
        <v>2695</v>
      </c>
      <c r="U1469">
        <v>999</v>
      </c>
      <c r="V1469">
        <v>999</v>
      </c>
      <c r="W1469">
        <v>999</v>
      </c>
      <c r="X1469">
        <v>999</v>
      </c>
      <c r="Y1469">
        <v>1</v>
      </c>
      <c r="Z1469">
        <f t="shared" si="2"/>
        <v>435</v>
      </c>
      <c r="AA1469" t="s">
        <v>1606</v>
      </c>
      <c r="AB1469" t="s">
        <v>1627</v>
      </c>
      <c r="AC1469">
        <v>15</v>
      </c>
      <c r="AD1469">
        <v>999</v>
      </c>
      <c r="AE1469">
        <v>999</v>
      </c>
      <c r="AF1469">
        <v>999</v>
      </c>
      <c r="AG1469">
        <v>999</v>
      </c>
      <c r="AH1469" t="s">
        <v>2717</v>
      </c>
      <c r="AI1469" t="s">
        <v>1651</v>
      </c>
      <c r="AJ1469" t="s">
        <v>2697</v>
      </c>
      <c r="AK1469">
        <v>5.0999999999999996</v>
      </c>
      <c r="AL1469" t="s">
        <v>1701</v>
      </c>
      <c r="AM1469" t="s">
        <v>2698</v>
      </c>
      <c r="AN1469" t="s">
        <v>2747</v>
      </c>
      <c r="AO1469" t="s">
        <v>2748</v>
      </c>
      <c r="AP1469">
        <v>999</v>
      </c>
      <c r="AQ1469">
        <v>999</v>
      </c>
      <c r="AR1469" t="s">
        <v>2701</v>
      </c>
      <c r="AT1469" t="s">
        <v>2702</v>
      </c>
    </row>
    <row r="1470" spans="2:46" ht="15">
      <c r="B1470" t="s">
        <v>41</v>
      </c>
      <c r="C1470">
        <v>15552</v>
      </c>
      <c r="D1470">
        <v>16487</v>
      </c>
      <c r="E1470" t="s">
        <v>1235</v>
      </c>
      <c r="F1470" s="15" t="s">
        <v>2768</v>
      </c>
      <c r="G1470" s="15"/>
      <c r="H1470" s="15"/>
      <c r="I1470" t="s">
        <v>2418</v>
      </c>
      <c r="J1470" t="s">
        <v>1602</v>
      </c>
      <c r="K1470">
        <v>999</v>
      </c>
      <c r="L1470">
        <v>2016</v>
      </c>
      <c r="M1470" s="15">
        <v>20</v>
      </c>
      <c r="N1470">
        <v>999</v>
      </c>
      <c r="O1470" t="s">
        <v>1611</v>
      </c>
      <c r="R1470" s="15">
        <v>47.500071312068499</v>
      </c>
      <c r="S1470" t="s">
        <v>1625</v>
      </c>
      <c r="T1470" t="s">
        <v>2695</v>
      </c>
      <c r="U1470">
        <v>999</v>
      </c>
      <c r="V1470">
        <v>999</v>
      </c>
      <c r="W1470">
        <v>999</v>
      </c>
      <c r="X1470">
        <v>999</v>
      </c>
      <c r="Y1470">
        <v>1</v>
      </c>
      <c r="Z1470">
        <f t="shared" si="2"/>
        <v>435</v>
      </c>
      <c r="AA1470" t="s">
        <v>1606</v>
      </c>
      <c r="AB1470" t="s">
        <v>1627</v>
      </c>
      <c r="AC1470">
        <v>15</v>
      </c>
      <c r="AD1470">
        <v>999</v>
      </c>
      <c r="AE1470">
        <v>999</v>
      </c>
      <c r="AF1470">
        <v>999</v>
      </c>
      <c r="AG1470">
        <v>999</v>
      </c>
      <c r="AH1470" t="s">
        <v>2717</v>
      </c>
      <c r="AI1470" t="s">
        <v>1651</v>
      </c>
      <c r="AJ1470" t="s">
        <v>2697</v>
      </c>
      <c r="AK1470">
        <v>5.0999999999999996</v>
      </c>
      <c r="AL1470" t="s">
        <v>1701</v>
      </c>
      <c r="AM1470" t="s">
        <v>2698</v>
      </c>
      <c r="AN1470" t="s">
        <v>2747</v>
      </c>
      <c r="AO1470" t="s">
        <v>2748</v>
      </c>
      <c r="AP1470">
        <v>999</v>
      </c>
      <c r="AQ1470">
        <v>999</v>
      </c>
      <c r="AR1470" t="s">
        <v>2701</v>
      </c>
      <c r="AT1470" t="s">
        <v>2702</v>
      </c>
    </row>
    <row r="1471" spans="2:46" ht="15">
      <c r="B1471" t="s">
        <v>41</v>
      </c>
      <c r="C1471">
        <v>15552</v>
      </c>
      <c r="D1471">
        <v>16487</v>
      </c>
      <c r="E1471" t="s">
        <v>1235</v>
      </c>
      <c r="F1471" s="15" t="s">
        <v>2769</v>
      </c>
      <c r="G1471" s="15"/>
      <c r="H1471" s="15"/>
      <c r="I1471" t="s">
        <v>2418</v>
      </c>
      <c r="J1471" t="s">
        <v>1602</v>
      </c>
      <c r="K1471">
        <v>999</v>
      </c>
      <c r="L1471">
        <v>2016</v>
      </c>
      <c r="M1471" s="15">
        <v>28</v>
      </c>
      <c r="N1471">
        <v>999</v>
      </c>
      <c r="O1471" t="s">
        <v>1611</v>
      </c>
      <c r="R1471" s="15">
        <v>71.924555756881276</v>
      </c>
      <c r="S1471" t="s">
        <v>1625</v>
      </c>
      <c r="T1471" t="s">
        <v>2695</v>
      </c>
      <c r="U1471">
        <v>999</v>
      </c>
      <c r="V1471">
        <v>999</v>
      </c>
      <c r="W1471">
        <v>999</v>
      </c>
      <c r="X1471">
        <v>999</v>
      </c>
      <c r="Y1471">
        <v>1</v>
      </c>
      <c r="Z1471">
        <f t="shared" si="2"/>
        <v>435</v>
      </c>
      <c r="AA1471" t="s">
        <v>1606</v>
      </c>
      <c r="AB1471" t="s">
        <v>1627</v>
      </c>
      <c r="AC1471">
        <v>15</v>
      </c>
      <c r="AD1471">
        <v>999</v>
      </c>
      <c r="AE1471">
        <v>999</v>
      </c>
      <c r="AF1471">
        <v>999</v>
      </c>
      <c r="AG1471">
        <v>999</v>
      </c>
      <c r="AH1471" t="s">
        <v>2717</v>
      </c>
      <c r="AI1471" t="s">
        <v>1651</v>
      </c>
      <c r="AJ1471" t="s">
        <v>2697</v>
      </c>
      <c r="AK1471">
        <v>5.0999999999999996</v>
      </c>
      <c r="AL1471" t="s">
        <v>1701</v>
      </c>
      <c r="AM1471" t="s">
        <v>2698</v>
      </c>
      <c r="AN1471" t="s">
        <v>2747</v>
      </c>
      <c r="AO1471" t="s">
        <v>2748</v>
      </c>
      <c r="AP1471">
        <v>999</v>
      </c>
      <c r="AQ1471">
        <v>999</v>
      </c>
      <c r="AR1471" t="s">
        <v>2701</v>
      </c>
      <c r="AT1471" t="s">
        <v>2702</v>
      </c>
    </row>
    <row r="1472" spans="2:46" ht="15">
      <c r="B1472" t="s">
        <v>41</v>
      </c>
      <c r="C1472">
        <v>15552</v>
      </c>
      <c r="D1472">
        <v>16487</v>
      </c>
      <c r="E1472" t="s">
        <v>1235</v>
      </c>
      <c r="F1472" s="15" t="s">
        <v>2770</v>
      </c>
      <c r="G1472" s="15"/>
      <c r="H1472" s="15"/>
      <c r="I1472" t="s">
        <v>2418</v>
      </c>
      <c r="J1472" t="s">
        <v>1602</v>
      </c>
      <c r="K1472">
        <v>999</v>
      </c>
      <c r="L1472">
        <v>2016</v>
      </c>
      <c r="M1472" s="15">
        <v>24</v>
      </c>
      <c r="N1472">
        <v>999</v>
      </c>
      <c r="O1472" t="s">
        <v>1611</v>
      </c>
      <c r="R1472" s="15">
        <v>134.8927193730926</v>
      </c>
      <c r="S1472" t="s">
        <v>1625</v>
      </c>
      <c r="T1472" t="s">
        <v>2695</v>
      </c>
      <c r="U1472">
        <v>999</v>
      </c>
      <c r="V1472">
        <v>999</v>
      </c>
      <c r="W1472">
        <v>999</v>
      </c>
      <c r="X1472">
        <v>999</v>
      </c>
      <c r="Y1472">
        <v>1</v>
      </c>
      <c r="Z1472">
        <f t="shared" si="2"/>
        <v>435</v>
      </c>
      <c r="AA1472" t="s">
        <v>1606</v>
      </c>
      <c r="AB1472" t="s">
        <v>1627</v>
      </c>
      <c r="AC1472">
        <v>15</v>
      </c>
      <c r="AD1472">
        <v>999</v>
      </c>
      <c r="AE1472">
        <v>999</v>
      </c>
      <c r="AF1472">
        <v>999</v>
      </c>
      <c r="AG1472">
        <v>999</v>
      </c>
      <c r="AH1472" t="s">
        <v>2717</v>
      </c>
      <c r="AI1472" t="s">
        <v>1651</v>
      </c>
      <c r="AJ1472" t="s">
        <v>2697</v>
      </c>
      <c r="AK1472">
        <v>5.0999999999999996</v>
      </c>
      <c r="AL1472" t="s">
        <v>1701</v>
      </c>
      <c r="AM1472" t="s">
        <v>2698</v>
      </c>
      <c r="AN1472" t="s">
        <v>2747</v>
      </c>
      <c r="AO1472" t="s">
        <v>2748</v>
      </c>
      <c r="AP1472">
        <v>999</v>
      </c>
      <c r="AQ1472">
        <v>999</v>
      </c>
      <c r="AR1472" t="s">
        <v>2701</v>
      </c>
      <c r="AT1472" t="s">
        <v>2702</v>
      </c>
    </row>
    <row r="1473" spans="2:46" ht="15">
      <c r="B1473" t="s">
        <v>41</v>
      </c>
      <c r="C1473">
        <v>15552</v>
      </c>
      <c r="D1473">
        <v>16487</v>
      </c>
      <c r="E1473" t="s">
        <v>1235</v>
      </c>
      <c r="F1473" s="15" t="s">
        <v>2771</v>
      </c>
      <c r="G1473" s="15"/>
      <c r="H1473" s="15"/>
      <c r="I1473" t="s">
        <v>2418</v>
      </c>
      <c r="J1473" t="s">
        <v>1602</v>
      </c>
      <c r="K1473">
        <v>999</v>
      </c>
      <c r="L1473">
        <v>2016</v>
      </c>
      <c r="M1473" s="15">
        <v>20</v>
      </c>
      <c r="N1473">
        <v>999</v>
      </c>
      <c r="O1473" t="s">
        <v>1611</v>
      </c>
      <c r="R1473" s="15">
        <v>55.790650026361973</v>
      </c>
      <c r="S1473" t="s">
        <v>1625</v>
      </c>
      <c r="T1473" t="s">
        <v>2695</v>
      </c>
      <c r="U1473">
        <v>999</v>
      </c>
      <c r="V1473">
        <v>999</v>
      </c>
      <c r="W1473">
        <v>999</v>
      </c>
      <c r="X1473">
        <v>999</v>
      </c>
      <c r="Y1473">
        <v>1</v>
      </c>
      <c r="Z1473">
        <f t="shared" si="2"/>
        <v>435</v>
      </c>
      <c r="AA1473" t="s">
        <v>1606</v>
      </c>
      <c r="AB1473" t="s">
        <v>1627</v>
      </c>
      <c r="AC1473">
        <v>15</v>
      </c>
      <c r="AD1473">
        <v>999</v>
      </c>
      <c r="AE1473">
        <v>999</v>
      </c>
      <c r="AF1473">
        <v>999</v>
      </c>
      <c r="AG1473">
        <v>999</v>
      </c>
      <c r="AH1473" t="s">
        <v>2717</v>
      </c>
      <c r="AI1473" t="s">
        <v>1651</v>
      </c>
      <c r="AJ1473" t="s">
        <v>2697</v>
      </c>
      <c r="AK1473">
        <v>5.0999999999999996</v>
      </c>
      <c r="AL1473" t="s">
        <v>1701</v>
      </c>
      <c r="AM1473" t="s">
        <v>2698</v>
      </c>
      <c r="AN1473" t="s">
        <v>2747</v>
      </c>
      <c r="AO1473" t="s">
        <v>2748</v>
      </c>
      <c r="AP1473">
        <v>999</v>
      </c>
      <c r="AQ1473">
        <v>999</v>
      </c>
      <c r="AR1473" t="s">
        <v>2701</v>
      </c>
      <c r="AT1473" t="s">
        <v>2702</v>
      </c>
    </row>
    <row r="1474" spans="2:46" ht="15">
      <c r="B1474" t="s">
        <v>41</v>
      </c>
      <c r="C1474">
        <v>15552</v>
      </c>
      <c r="D1474">
        <v>16487</v>
      </c>
      <c r="E1474" t="s">
        <v>1235</v>
      </c>
      <c r="F1474" s="15" t="s">
        <v>2772</v>
      </c>
      <c r="G1474" s="15"/>
      <c r="H1474" s="15"/>
      <c r="I1474" t="s">
        <v>2418</v>
      </c>
      <c r="J1474" t="s">
        <v>1602</v>
      </c>
      <c r="K1474">
        <v>999</v>
      </c>
      <c r="L1474">
        <v>2016</v>
      </c>
      <c r="M1474" s="15">
        <v>25</v>
      </c>
      <c r="N1474">
        <v>999</v>
      </c>
      <c r="O1474" t="s">
        <v>1611</v>
      </c>
      <c r="R1474" s="15">
        <v>7.2306280540235095</v>
      </c>
      <c r="S1474" t="s">
        <v>1625</v>
      </c>
      <c r="T1474" t="s">
        <v>2695</v>
      </c>
      <c r="U1474">
        <v>999</v>
      </c>
      <c r="V1474">
        <v>999</v>
      </c>
      <c r="W1474">
        <v>999</v>
      </c>
      <c r="X1474">
        <v>999</v>
      </c>
      <c r="Y1474">
        <v>1</v>
      </c>
      <c r="Z1474">
        <f t="shared" si="2"/>
        <v>435</v>
      </c>
      <c r="AA1474" t="s">
        <v>1606</v>
      </c>
      <c r="AB1474" t="s">
        <v>1627</v>
      </c>
      <c r="AC1474">
        <v>15</v>
      </c>
      <c r="AD1474">
        <v>999</v>
      </c>
      <c r="AE1474">
        <v>999</v>
      </c>
      <c r="AF1474">
        <v>999</v>
      </c>
      <c r="AG1474">
        <v>999</v>
      </c>
      <c r="AH1474" t="s">
        <v>2717</v>
      </c>
      <c r="AI1474" t="s">
        <v>1651</v>
      </c>
      <c r="AJ1474" t="s">
        <v>2697</v>
      </c>
      <c r="AK1474">
        <v>5.0999999999999996</v>
      </c>
      <c r="AL1474" t="s">
        <v>1701</v>
      </c>
      <c r="AM1474" t="s">
        <v>2698</v>
      </c>
      <c r="AN1474" t="s">
        <v>2747</v>
      </c>
      <c r="AO1474" t="s">
        <v>2748</v>
      </c>
      <c r="AP1474">
        <v>999</v>
      </c>
      <c r="AQ1474">
        <v>999</v>
      </c>
      <c r="AR1474" t="s">
        <v>2701</v>
      </c>
      <c r="AT1474" t="s">
        <v>2702</v>
      </c>
    </row>
    <row r="1475" spans="2:46" ht="15">
      <c r="B1475" t="s">
        <v>41</v>
      </c>
      <c r="C1475">
        <v>15552</v>
      </c>
      <c r="D1475">
        <v>16487</v>
      </c>
      <c r="E1475" t="s">
        <v>1235</v>
      </c>
      <c r="F1475" s="15" t="s">
        <v>2773</v>
      </c>
      <c r="G1475" s="15"/>
      <c r="H1475" s="15"/>
      <c r="I1475" t="s">
        <v>2418</v>
      </c>
      <c r="J1475" t="s">
        <v>1602</v>
      </c>
      <c r="K1475">
        <v>999</v>
      </c>
      <c r="L1475">
        <v>2016</v>
      </c>
      <c r="M1475" s="15">
        <v>18</v>
      </c>
      <c r="N1475">
        <v>999</v>
      </c>
      <c r="O1475" t="s">
        <v>1611</v>
      </c>
      <c r="R1475" s="15">
        <v>30.127509757266008</v>
      </c>
      <c r="S1475" t="s">
        <v>1625</v>
      </c>
      <c r="T1475" t="s">
        <v>2695</v>
      </c>
      <c r="U1475">
        <v>999</v>
      </c>
      <c r="V1475">
        <v>999</v>
      </c>
      <c r="W1475">
        <v>999</v>
      </c>
      <c r="X1475">
        <v>999</v>
      </c>
      <c r="Y1475">
        <v>1</v>
      </c>
      <c r="Z1475">
        <f t="shared" si="2"/>
        <v>435</v>
      </c>
      <c r="AA1475" t="s">
        <v>1606</v>
      </c>
      <c r="AB1475" t="s">
        <v>1627</v>
      </c>
      <c r="AC1475">
        <v>15</v>
      </c>
      <c r="AD1475">
        <v>999</v>
      </c>
      <c r="AE1475">
        <v>999</v>
      </c>
      <c r="AF1475">
        <v>999</v>
      </c>
      <c r="AG1475">
        <v>999</v>
      </c>
      <c r="AH1475" t="s">
        <v>2717</v>
      </c>
      <c r="AI1475" t="s">
        <v>1651</v>
      </c>
      <c r="AJ1475" t="s">
        <v>2697</v>
      </c>
      <c r="AK1475">
        <v>5.0999999999999996</v>
      </c>
      <c r="AL1475" t="s">
        <v>1701</v>
      </c>
      <c r="AM1475" t="s">
        <v>2698</v>
      </c>
      <c r="AN1475" t="s">
        <v>2747</v>
      </c>
      <c r="AO1475" t="s">
        <v>2748</v>
      </c>
      <c r="AP1475">
        <v>999</v>
      </c>
      <c r="AQ1475">
        <v>999</v>
      </c>
      <c r="AR1475" t="s">
        <v>2701</v>
      </c>
      <c r="AT1475" t="s">
        <v>2702</v>
      </c>
    </row>
    <row r="1476" spans="2:46" ht="15">
      <c r="B1476" t="s">
        <v>41</v>
      </c>
      <c r="C1476">
        <v>15552</v>
      </c>
      <c r="D1476">
        <v>16487</v>
      </c>
      <c r="E1476" t="s">
        <v>1235</v>
      </c>
      <c r="F1476" s="15" t="s">
        <v>2774</v>
      </c>
      <c r="G1476" s="15"/>
      <c r="H1476" s="15"/>
      <c r="I1476" t="s">
        <v>2418</v>
      </c>
      <c r="J1476" t="s">
        <v>1602</v>
      </c>
      <c r="K1476">
        <v>999</v>
      </c>
      <c r="L1476">
        <v>2016</v>
      </c>
      <c r="M1476" s="15">
        <v>20</v>
      </c>
      <c r="N1476">
        <v>999</v>
      </c>
      <c r="O1476" t="s">
        <v>1611</v>
      </c>
      <c r="R1476" s="15">
        <v>82.66264004866693</v>
      </c>
      <c r="S1476" t="s">
        <v>1625</v>
      </c>
      <c r="T1476" t="s">
        <v>2695</v>
      </c>
      <c r="U1476">
        <v>999</v>
      </c>
      <c r="V1476">
        <v>999</v>
      </c>
      <c r="W1476">
        <v>999</v>
      </c>
      <c r="X1476">
        <v>999</v>
      </c>
      <c r="Y1476">
        <v>1</v>
      </c>
      <c r="Z1476">
        <f t="shared" si="2"/>
        <v>435</v>
      </c>
      <c r="AA1476" t="s">
        <v>1606</v>
      </c>
      <c r="AB1476" t="s">
        <v>1627</v>
      </c>
      <c r="AC1476">
        <v>15</v>
      </c>
      <c r="AD1476">
        <v>999</v>
      </c>
      <c r="AE1476">
        <v>999</v>
      </c>
      <c r="AF1476">
        <v>999</v>
      </c>
      <c r="AG1476">
        <v>999</v>
      </c>
      <c r="AH1476" t="s">
        <v>2717</v>
      </c>
      <c r="AI1476" t="s">
        <v>1651</v>
      </c>
      <c r="AJ1476" t="s">
        <v>2697</v>
      </c>
      <c r="AK1476">
        <v>5.0999999999999996</v>
      </c>
      <c r="AL1476" t="s">
        <v>1701</v>
      </c>
      <c r="AM1476" t="s">
        <v>2698</v>
      </c>
      <c r="AN1476" t="s">
        <v>2747</v>
      </c>
      <c r="AO1476" t="s">
        <v>2748</v>
      </c>
      <c r="AP1476">
        <v>999</v>
      </c>
      <c r="AQ1476">
        <v>999</v>
      </c>
      <c r="AR1476" t="s">
        <v>2701</v>
      </c>
      <c r="AT1476" t="s">
        <v>2702</v>
      </c>
    </row>
    <row r="1477" spans="2:46" ht="15">
      <c r="B1477" t="s">
        <v>41</v>
      </c>
      <c r="C1477">
        <v>15552</v>
      </c>
      <c r="D1477">
        <v>16487</v>
      </c>
      <c r="E1477" t="s">
        <v>1235</v>
      </c>
      <c r="F1477" s="15" t="s">
        <v>2775</v>
      </c>
      <c r="G1477" s="15"/>
      <c r="H1477" s="15"/>
      <c r="I1477" t="s">
        <v>2418</v>
      </c>
      <c r="J1477" t="s">
        <v>1602</v>
      </c>
      <c r="K1477">
        <v>999</v>
      </c>
      <c r="L1477">
        <v>2016</v>
      </c>
      <c r="M1477" s="15">
        <v>20</v>
      </c>
      <c r="N1477">
        <v>999</v>
      </c>
      <c r="O1477" t="s">
        <v>1611</v>
      </c>
      <c r="R1477" s="15">
        <v>67.99523732837433</v>
      </c>
      <c r="S1477" t="s">
        <v>1625</v>
      </c>
      <c r="T1477" t="s">
        <v>2695</v>
      </c>
      <c r="U1477">
        <v>999</v>
      </c>
      <c r="V1477">
        <v>999</v>
      </c>
      <c r="W1477">
        <v>999</v>
      </c>
      <c r="X1477">
        <v>999</v>
      </c>
      <c r="Y1477">
        <v>1</v>
      </c>
      <c r="Z1477">
        <f t="shared" si="2"/>
        <v>435</v>
      </c>
      <c r="AA1477" t="s">
        <v>1606</v>
      </c>
      <c r="AB1477" t="s">
        <v>1627</v>
      </c>
      <c r="AC1477">
        <v>15</v>
      </c>
      <c r="AD1477">
        <v>999</v>
      </c>
      <c r="AE1477">
        <v>999</v>
      </c>
      <c r="AF1477">
        <v>999</v>
      </c>
      <c r="AG1477">
        <v>999</v>
      </c>
      <c r="AH1477" t="s">
        <v>2717</v>
      </c>
      <c r="AI1477" t="s">
        <v>1651</v>
      </c>
      <c r="AJ1477" t="s">
        <v>2697</v>
      </c>
      <c r="AK1477">
        <v>5.0999999999999996</v>
      </c>
      <c r="AL1477" t="s">
        <v>1701</v>
      </c>
      <c r="AM1477" t="s">
        <v>2698</v>
      </c>
      <c r="AN1477" t="s">
        <v>2747</v>
      </c>
      <c r="AO1477" t="s">
        <v>2748</v>
      </c>
      <c r="AP1477">
        <v>999</v>
      </c>
      <c r="AQ1477">
        <v>999</v>
      </c>
      <c r="AR1477" t="s">
        <v>2701</v>
      </c>
      <c r="AT1477" t="s">
        <v>2702</v>
      </c>
    </row>
    <row r="1478" spans="2:46" ht="15">
      <c r="B1478" t="s">
        <v>41</v>
      </c>
      <c r="C1478">
        <v>15552</v>
      </c>
      <c r="D1478">
        <v>16487</v>
      </c>
      <c r="E1478" t="s">
        <v>1235</v>
      </c>
      <c r="F1478" s="15" t="s">
        <v>2776</v>
      </c>
      <c r="G1478" s="15"/>
      <c r="H1478" s="15"/>
      <c r="I1478" t="s">
        <v>2418</v>
      </c>
      <c r="J1478" t="s">
        <v>1602</v>
      </c>
      <c r="K1478">
        <v>999</v>
      </c>
      <c r="L1478">
        <v>2016</v>
      </c>
      <c r="M1478" s="15">
        <v>40</v>
      </c>
      <c r="N1478">
        <v>999</v>
      </c>
      <c r="O1478" t="s">
        <v>1611</v>
      </c>
      <c r="R1478" s="15">
        <v>54.531922632573874</v>
      </c>
      <c r="S1478" t="s">
        <v>1625</v>
      </c>
      <c r="T1478" t="s">
        <v>2695</v>
      </c>
      <c r="U1478">
        <v>999</v>
      </c>
      <c r="V1478">
        <v>999</v>
      </c>
      <c r="W1478">
        <v>999</v>
      </c>
      <c r="X1478">
        <v>999</v>
      </c>
      <c r="Y1478">
        <v>1</v>
      </c>
      <c r="Z1478">
        <f t="shared" si="2"/>
        <v>435</v>
      </c>
      <c r="AA1478" t="s">
        <v>1606</v>
      </c>
      <c r="AB1478" t="s">
        <v>1627</v>
      </c>
      <c r="AC1478">
        <v>15</v>
      </c>
      <c r="AD1478">
        <v>999</v>
      </c>
      <c r="AE1478">
        <v>999</v>
      </c>
      <c r="AF1478">
        <v>999</v>
      </c>
      <c r="AG1478">
        <v>999</v>
      </c>
      <c r="AH1478" t="s">
        <v>2732</v>
      </c>
      <c r="AI1478" t="s">
        <v>1651</v>
      </c>
      <c r="AJ1478" t="s">
        <v>2697</v>
      </c>
      <c r="AK1478">
        <v>5.0999999999999996</v>
      </c>
      <c r="AL1478" t="s">
        <v>1701</v>
      </c>
      <c r="AM1478" t="s">
        <v>2698</v>
      </c>
      <c r="AN1478" t="s">
        <v>2747</v>
      </c>
      <c r="AO1478" t="s">
        <v>2748</v>
      </c>
      <c r="AP1478">
        <v>999</v>
      </c>
      <c r="AQ1478">
        <v>999</v>
      </c>
      <c r="AR1478" t="s">
        <v>2701</v>
      </c>
      <c r="AT1478" t="s">
        <v>2702</v>
      </c>
    </row>
    <row r="1479" spans="2:46" ht="15">
      <c r="B1479" t="s">
        <v>41</v>
      </c>
      <c r="C1479">
        <v>15552</v>
      </c>
      <c r="D1479">
        <v>16487</v>
      </c>
      <c r="E1479" t="s">
        <v>1235</v>
      </c>
      <c r="F1479" s="15" t="s">
        <v>2777</v>
      </c>
      <c r="G1479" s="15"/>
      <c r="H1479" s="15"/>
      <c r="I1479" t="s">
        <v>2418</v>
      </c>
      <c r="J1479" t="s">
        <v>1602</v>
      </c>
      <c r="K1479">
        <v>999</v>
      </c>
      <c r="L1479">
        <v>2016</v>
      </c>
      <c r="M1479" s="15">
        <v>35</v>
      </c>
      <c r="N1479">
        <v>999</v>
      </c>
      <c r="O1479" t="s">
        <v>1611</v>
      </c>
      <c r="R1479" s="15">
        <v>30.086740323941008</v>
      </c>
      <c r="S1479" t="s">
        <v>1625</v>
      </c>
      <c r="T1479" t="s">
        <v>2695</v>
      </c>
      <c r="U1479">
        <v>999</v>
      </c>
      <c r="V1479">
        <v>999</v>
      </c>
      <c r="W1479">
        <v>999</v>
      </c>
      <c r="X1479">
        <v>999</v>
      </c>
      <c r="Y1479">
        <v>1</v>
      </c>
      <c r="Z1479">
        <f t="shared" si="2"/>
        <v>435</v>
      </c>
      <c r="AA1479" t="s">
        <v>1606</v>
      </c>
      <c r="AB1479" t="s">
        <v>1627</v>
      </c>
      <c r="AC1479">
        <v>15</v>
      </c>
      <c r="AD1479">
        <v>999</v>
      </c>
      <c r="AE1479">
        <v>999</v>
      </c>
      <c r="AF1479">
        <v>999</v>
      </c>
      <c r="AG1479">
        <v>999</v>
      </c>
      <c r="AH1479" t="s">
        <v>2732</v>
      </c>
      <c r="AI1479" t="s">
        <v>1651</v>
      </c>
      <c r="AJ1479" t="s">
        <v>2697</v>
      </c>
      <c r="AK1479">
        <v>5.0999999999999996</v>
      </c>
      <c r="AL1479" t="s">
        <v>1701</v>
      </c>
      <c r="AM1479" t="s">
        <v>2698</v>
      </c>
      <c r="AN1479" t="s">
        <v>2747</v>
      </c>
      <c r="AO1479" t="s">
        <v>2748</v>
      </c>
      <c r="AP1479">
        <v>999</v>
      </c>
      <c r="AQ1479">
        <v>999</v>
      </c>
      <c r="AR1479" t="s">
        <v>2701</v>
      </c>
      <c r="AT1479" t="s">
        <v>2702</v>
      </c>
    </row>
    <row r="1480" spans="2:46" ht="15">
      <c r="B1480" t="s">
        <v>41</v>
      </c>
      <c r="C1480">
        <v>15552</v>
      </c>
      <c r="D1480">
        <v>16487</v>
      </c>
      <c r="E1480" t="s">
        <v>1235</v>
      </c>
      <c r="F1480" s="15" t="s">
        <v>2778</v>
      </c>
      <c r="G1480" s="15"/>
      <c r="H1480" s="15"/>
      <c r="I1480" t="s">
        <v>2418</v>
      </c>
      <c r="J1480" t="s">
        <v>1602</v>
      </c>
      <c r="K1480">
        <v>999</v>
      </c>
      <c r="L1480">
        <v>2016</v>
      </c>
      <c r="M1480" s="15">
        <v>50</v>
      </c>
      <c r="N1480">
        <v>999</v>
      </c>
      <c r="O1480" t="s">
        <v>1611</v>
      </c>
      <c r="R1480" s="15">
        <v>10.64044660325686</v>
      </c>
      <c r="S1480" t="s">
        <v>1625</v>
      </c>
      <c r="T1480" t="s">
        <v>2695</v>
      </c>
      <c r="U1480">
        <v>999</v>
      </c>
      <c r="V1480">
        <v>999</v>
      </c>
      <c r="W1480">
        <v>999</v>
      </c>
      <c r="X1480">
        <v>999</v>
      </c>
      <c r="Y1480">
        <v>1</v>
      </c>
      <c r="Z1480">
        <f t="shared" si="2"/>
        <v>435</v>
      </c>
      <c r="AA1480" t="s">
        <v>1606</v>
      </c>
      <c r="AB1480" t="s">
        <v>1627</v>
      </c>
      <c r="AC1480">
        <v>15</v>
      </c>
      <c r="AD1480">
        <v>999</v>
      </c>
      <c r="AE1480">
        <v>999</v>
      </c>
      <c r="AF1480">
        <v>999</v>
      </c>
      <c r="AG1480">
        <v>999</v>
      </c>
      <c r="AH1480" t="s">
        <v>2732</v>
      </c>
      <c r="AI1480" t="s">
        <v>1651</v>
      </c>
      <c r="AJ1480" t="s">
        <v>2697</v>
      </c>
      <c r="AK1480">
        <v>5.0999999999999996</v>
      </c>
      <c r="AL1480" t="s">
        <v>1701</v>
      </c>
      <c r="AM1480" t="s">
        <v>2698</v>
      </c>
      <c r="AN1480" t="s">
        <v>2747</v>
      </c>
      <c r="AO1480" t="s">
        <v>2748</v>
      </c>
      <c r="AP1480">
        <v>999</v>
      </c>
      <c r="AQ1480">
        <v>999</v>
      </c>
      <c r="AR1480" t="s">
        <v>2701</v>
      </c>
      <c r="AT1480" t="s">
        <v>2702</v>
      </c>
    </row>
    <row r="1481" spans="2:46" ht="15">
      <c r="B1481" t="s">
        <v>41</v>
      </c>
      <c r="C1481">
        <v>15552</v>
      </c>
      <c r="D1481">
        <v>16487</v>
      </c>
      <c r="E1481" t="s">
        <v>1235</v>
      </c>
      <c r="F1481" s="15" t="s">
        <v>2779</v>
      </c>
      <c r="G1481" s="15"/>
      <c r="H1481" s="15"/>
      <c r="I1481" t="s">
        <v>2418</v>
      </c>
      <c r="J1481" t="s">
        <v>1602</v>
      </c>
      <c r="K1481">
        <v>999</v>
      </c>
      <c r="L1481">
        <v>2016</v>
      </c>
      <c r="M1481" s="15">
        <v>40</v>
      </c>
      <c r="N1481">
        <v>999</v>
      </c>
      <c r="O1481" t="s">
        <v>1611</v>
      </c>
      <c r="R1481" s="15">
        <v>115.1776917605098</v>
      </c>
      <c r="S1481" t="s">
        <v>1625</v>
      </c>
      <c r="T1481" t="s">
        <v>2695</v>
      </c>
      <c r="U1481">
        <v>999</v>
      </c>
      <c r="V1481">
        <v>999</v>
      </c>
      <c r="W1481">
        <v>999</v>
      </c>
      <c r="X1481">
        <v>999</v>
      </c>
      <c r="Y1481">
        <v>1</v>
      </c>
      <c r="Z1481">
        <f t="shared" si="2"/>
        <v>435</v>
      </c>
      <c r="AA1481" t="s">
        <v>1606</v>
      </c>
      <c r="AB1481" t="s">
        <v>1627</v>
      </c>
      <c r="AC1481">
        <v>15</v>
      </c>
      <c r="AD1481">
        <v>999</v>
      </c>
      <c r="AE1481">
        <v>999</v>
      </c>
      <c r="AF1481">
        <v>999</v>
      </c>
      <c r="AG1481">
        <v>999</v>
      </c>
      <c r="AH1481" t="s">
        <v>2732</v>
      </c>
      <c r="AI1481" t="s">
        <v>1651</v>
      </c>
      <c r="AJ1481" t="s">
        <v>2697</v>
      </c>
      <c r="AK1481">
        <v>5.0999999999999996</v>
      </c>
      <c r="AL1481" t="s">
        <v>1701</v>
      </c>
      <c r="AM1481" t="s">
        <v>2698</v>
      </c>
      <c r="AN1481" t="s">
        <v>2747</v>
      </c>
      <c r="AO1481" t="s">
        <v>2748</v>
      </c>
      <c r="AP1481">
        <v>999</v>
      </c>
      <c r="AQ1481">
        <v>999</v>
      </c>
      <c r="AR1481" t="s">
        <v>2701</v>
      </c>
      <c r="AT1481" t="s">
        <v>2702</v>
      </c>
    </row>
    <row r="1482" spans="2:46" ht="15">
      <c r="B1482" t="s">
        <v>41</v>
      </c>
      <c r="C1482">
        <v>15552</v>
      </c>
      <c r="D1482">
        <v>16487</v>
      </c>
      <c r="E1482" t="s">
        <v>1235</v>
      </c>
      <c r="F1482" s="15" t="s">
        <v>2780</v>
      </c>
      <c r="G1482" s="15"/>
      <c r="H1482" s="15"/>
      <c r="I1482" t="s">
        <v>2418</v>
      </c>
      <c r="J1482" t="s">
        <v>1602</v>
      </c>
      <c r="K1482">
        <v>999</v>
      </c>
      <c r="L1482">
        <v>2016</v>
      </c>
      <c r="M1482" s="15">
        <v>31</v>
      </c>
      <c r="N1482">
        <v>999</v>
      </c>
      <c r="O1482" t="s">
        <v>1611</v>
      </c>
      <c r="R1482" s="15">
        <v>80.411518527209992</v>
      </c>
      <c r="S1482" t="s">
        <v>1625</v>
      </c>
      <c r="T1482" t="s">
        <v>2695</v>
      </c>
      <c r="U1482">
        <v>999</v>
      </c>
      <c r="V1482">
        <v>999</v>
      </c>
      <c r="W1482">
        <v>999</v>
      </c>
      <c r="X1482">
        <v>999</v>
      </c>
      <c r="Y1482">
        <v>1</v>
      </c>
      <c r="Z1482">
        <f t="shared" si="2"/>
        <v>435</v>
      </c>
      <c r="AA1482" t="s">
        <v>1606</v>
      </c>
      <c r="AB1482" t="s">
        <v>1627</v>
      </c>
      <c r="AC1482">
        <v>15</v>
      </c>
      <c r="AD1482">
        <v>999</v>
      </c>
      <c r="AE1482">
        <v>999</v>
      </c>
      <c r="AF1482">
        <v>999</v>
      </c>
      <c r="AG1482">
        <v>999</v>
      </c>
      <c r="AH1482" t="s">
        <v>2732</v>
      </c>
      <c r="AI1482" t="s">
        <v>1651</v>
      </c>
      <c r="AJ1482" t="s">
        <v>2697</v>
      </c>
      <c r="AK1482">
        <v>5.0999999999999996</v>
      </c>
      <c r="AL1482" t="s">
        <v>1701</v>
      </c>
      <c r="AM1482" t="s">
        <v>2698</v>
      </c>
      <c r="AN1482" t="s">
        <v>2747</v>
      </c>
      <c r="AO1482" t="s">
        <v>2748</v>
      </c>
      <c r="AP1482">
        <v>999</v>
      </c>
      <c r="AQ1482">
        <v>999</v>
      </c>
      <c r="AR1482" t="s">
        <v>2701</v>
      </c>
      <c r="AT1482" t="s">
        <v>2702</v>
      </c>
    </row>
    <row r="1483" spans="2:46" ht="15">
      <c r="B1483" t="s">
        <v>41</v>
      </c>
      <c r="C1483">
        <v>15552</v>
      </c>
      <c r="D1483">
        <v>16487</v>
      </c>
      <c r="E1483" t="s">
        <v>1235</v>
      </c>
      <c r="F1483" s="15" t="s">
        <v>2781</v>
      </c>
      <c r="G1483" s="15"/>
      <c r="H1483" s="15"/>
      <c r="I1483" t="s">
        <v>2418</v>
      </c>
      <c r="J1483" t="s">
        <v>1602</v>
      </c>
      <c r="K1483">
        <v>999</v>
      </c>
      <c r="L1483">
        <v>2016</v>
      </c>
      <c r="M1483" s="15">
        <v>36</v>
      </c>
      <c r="N1483">
        <v>999</v>
      </c>
      <c r="O1483" t="s">
        <v>1611</v>
      </c>
      <c r="R1483" s="15">
        <v>87.22436615050934</v>
      </c>
      <c r="S1483" t="s">
        <v>1625</v>
      </c>
      <c r="T1483" t="s">
        <v>2695</v>
      </c>
      <c r="U1483">
        <v>999</v>
      </c>
      <c r="V1483">
        <v>999</v>
      </c>
      <c r="W1483">
        <v>999</v>
      </c>
      <c r="X1483">
        <v>999</v>
      </c>
      <c r="Y1483">
        <v>1</v>
      </c>
      <c r="Z1483">
        <f t="shared" si="2"/>
        <v>435</v>
      </c>
      <c r="AA1483" t="s">
        <v>1606</v>
      </c>
      <c r="AB1483" t="s">
        <v>1627</v>
      </c>
      <c r="AC1483">
        <v>15</v>
      </c>
      <c r="AD1483">
        <v>999</v>
      </c>
      <c r="AE1483">
        <v>999</v>
      </c>
      <c r="AF1483">
        <v>999</v>
      </c>
      <c r="AG1483">
        <v>999</v>
      </c>
      <c r="AH1483" t="s">
        <v>2732</v>
      </c>
      <c r="AI1483" t="s">
        <v>1651</v>
      </c>
      <c r="AJ1483" t="s">
        <v>2697</v>
      </c>
      <c r="AK1483">
        <v>5.0999999999999996</v>
      </c>
      <c r="AL1483" t="s">
        <v>1701</v>
      </c>
      <c r="AM1483" t="s">
        <v>2698</v>
      </c>
      <c r="AN1483" t="s">
        <v>2747</v>
      </c>
      <c r="AO1483" t="s">
        <v>2748</v>
      </c>
      <c r="AP1483">
        <v>999</v>
      </c>
      <c r="AQ1483">
        <v>999</v>
      </c>
      <c r="AR1483" t="s">
        <v>2701</v>
      </c>
      <c r="AT1483" t="s">
        <v>2702</v>
      </c>
    </row>
    <row r="1484" spans="2:46" ht="15">
      <c r="B1484" t="s">
        <v>41</v>
      </c>
      <c r="C1484">
        <v>15552</v>
      </c>
      <c r="D1484">
        <v>16487</v>
      </c>
      <c r="E1484" t="s">
        <v>1235</v>
      </c>
      <c r="F1484" s="15" t="s">
        <v>2782</v>
      </c>
      <c r="G1484" s="15"/>
      <c r="H1484" s="15"/>
      <c r="I1484" t="s">
        <v>2418</v>
      </c>
      <c r="J1484" t="s">
        <v>1602</v>
      </c>
      <c r="K1484">
        <v>999</v>
      </c>
      <c r="L1484">
        <v>2016</v>
      </c>
      <c r="M1484" s="15">
        <v>40</v>
      </c>
      <c r="N1484">
        <v>999</v>
      </c>
      <c r="O1484" t="s">
        <v>1611</v>
      </c>
      <c r="R1484" s="15">
        <v>48.557792526039997</v>
      </c>
      <c r="S1484" t="s">
        <v>1625</v>
      </c>
      <c r="T1484" t="s">
        <v>2695</v>
      </c>
      <c r="U1484">
        <v>999</v>
      </c>
      <c r="V1484">
        <v>999</v>
      </c>
      <c r="W1484">
        <v>999</v>
      </c>
      <c r="X1484">
        <v>999</v>
      </c>
      <c r="Y1484">
        <v>1</v>
      </c>
      <c r="Z1484">
        <f t="shared" si="2"/>
        <v>435</v>
      </c>
      <c r="AA1484" t="s">
        <v>1606</v>
      </c>
      <c r="AB1484" t="s">
        <v>1627</v>
      </c>
      <c r="AC1484">
        <v>15</v>
      </c>
      <c r="AD1484">
        <v>999</v>
      </c>
      <c r="AE1484">
        <v>999</v>
      </c>
      <c r="AF1484">
        <v>999</v>
      </c>
      <c r="AG1484">
        <v>999</v>
      </c>
      <c r="AH1484" t="s">
        <v>2732</v>
      </c>
      <c r="AI1484" t="s">
        <v>1651</v>
      </c>
      <c r="AJ1484" t="s">
        <v>2697</v>
      </c>
      <c r="AK1484">
        <v>5.0999999999999996</v>
      </c>
      <c r="AL1484" t="s">
        <v>1701</v>
      </c>
      <c r="AM1484" t="s">
        <v>2698</v>
      </c>
      <c r="AN1484" t="s">
        <v>2747</v>
      </c>
      <c r="AO1484" t="s">
        <v>2748</v>
      </c>
      <c r="AP1484">
        <v>999</v>
      </c>
      <c r="AQ1484">
        <v>999</v>
      </c>
      <c r="AR1484" t="s">
        <v>2701</v>
      </c>
      <c r="AT1484" t="s">
        <v>2702</v>
      </c>
    </row>
    <row r="1485" spans="2:46" ht="15">
      <c r="B1485" t="s">
        <v>41</v>
      </c>
      <c r="C1485">
        <v>15552</v>
      </c>
      <c r="D1485">
        <v>16487</v>
      </c>
      <c r="E1485" t="s">
        <v>1235</v>
      </c>
      <c r="F1485" s="15" t="s">
        <v>2783</v>
      </c>
      <c r="G1485" s="15"/>
      <c r="H1485" s="15"/>
      <c r="I1485" t="s">
        <v>2418</v>
      </c>
      <c r="J1485" t="s">
        <v>1602</v>
      </c>
      <c r="K1485">
        <v>999</v>
      </c>
      <c r="L1485">
        <v>2016</v>
      </c>
      <c r="M1485" s="15">
        <v>32</v>
      </c>
      <c r="N1485">
        <v>999</v>
      </c>
      <c r="O1485" t="s">
        <v>1611</v>
      </c>
      <c r="R1485" s="15">
        <v>46.978429307048174</v>
      </c>
      <c r="S1485" t="s">
        <v>1625</v>
      </c>
      <c r="T1485" t="s">
        <v>2695</v>
      </c>
      <c r="U1485">
        <v>999</v>
      </c>
      <c r="V1485">
        <v>999</v>
      </c>
      <c r="W1485">
        <v>999</v>
      </c>
      <c r="X1485">
        <v>999</v>
      </c>
      <c r="Y1485">
        <v>1</v>
      </c>
      <c r="Z1485">
        <f t="shared" si="2"/>
        <v>435</v>
      </c>
      <c r="AA1485" t="s">
        <v>1606</v>
      </c>
      <c r="AB1485" t="s">
        <v>1627</v>
      </c>
      <c r="AC1485">
        <v>15</v>
      </c>
      <c r="AD1485">
        <v>999</v>
      </c>
      <c r="AE1485">
        <v>999</v>
      </c>
      <c r="AF1485">
        <v>999</v>
      </c>
      <c r="AG1485">
        <v>999</v>
      </c>
      <c r="AH1485" t="s">
        <v>2732</v>
      </c>
      <c r="AI1485" t="s">
        <v>1651</v>
      </c>
      <c r="AJ1485" t="s">
        <v>2697</v>
      </c>
      <c r="AK1485">
        <v>5.0999999999999996</v>
      </c>
      <c r="AL1485" t="s">
        <v>1701</v>
      </c>
      <c r="AM1485" t="s">
        <v>2698</v>
      </c>
      <c r="AN1485" t="s">
        <v>2747</v>
      </c>
      <c r="AO1485" t="s">
        <v>2748</v>
      </c>
      <c r="AP1485">
        <v>999</v>
      </c>
      <c r="AQ1485">
        <v>999</v>
      </c>
      <c r="AR1485" t="s">
        <v>2701</v>
      </c>
      <c r="AT1485" t="s">
        <v>2702</v>
      </c>
    </row>
    <row r="1486" spans="2:46" ht="15">
      <c r="B1486" t="s">
        <v>41</v>
      </c>
      <c r="C1486">
        <v>15552</v>
      </c>
      <c r="D1486">
        <v>16487</v>
      </c>
      <c r="E1486" t="s">
        <v>1235</v>
      </c>
      <c r="F1486" s="15" t="s">
        <v>2784</v>
      </c>
      <c r="G1486" s="15"/>
      <c r="H1486" s="15"/>
      <c r="I1486" t="s">
        <v>2418</v>
      </c>
      <c r="J1486" t="s">
        <v>1602</v>
      </c>
      <c r="K1486">
        <v>999</v>
      </c>
      <c r="L1486">
        <v>2016</v>
      </c>
      <c r="M1486" s="15">
        <v>40</v>
      </c>
      <c r="N1486">
        <v>999</v>
      </c>
      <c r="O1486" t="s">
        <v>1611</v>
      </c>
      <c r="R1486" s="15">
        <v>19.364695147706822</v>
      </c>
      <c r="S1486" t="s">
        <v>1625</v>
      </c>
      <c r="T1486" t="s">
        <v>2695</v>
      </c>
      <c r="U1486">
        <v>999</v>
      </c>
      <c r="V1486">
        <v>999</v>
      </c>
      <c r="W1486">
        <v>999</v>
      </c>
      <c r="X1486">
        <v>999</v>
      </c>
      <c r="Y1486">
        <v>1</v>
      </c>
      <c r="Z1486">
        <f t="shared" si="2"/>
        <v>435</v>
      </c>
      <c r="AA1486" t="s">
        <v>1606</v>
      </c>
      <c r="AB1486" t="s">
        <v>1627</v>
      </c>
      <c r="AC1486">
        <v>15</v>
      </c>
      <c r="AD1486">
        <v>999</v>
      </c>
      <c r="AE1486">
        <v>999</v>
      </c>
      <c r="AF1486">
        <v>999</v>
      </c>
      <c r="AG1486">
        <v>999</v>
      </c>
      <c r="AH1486" t="s">
        <v>2732</v>
      </c>
      <c r="AI1486" t="s">
        <v>1651</v>
      </c>
      <c r="AJ1486" t="s">
        <v>2697</v>
      </c>
      <c r="AK1486">
        <v>5.0999999999999996</v>
      </c>
      <c r="AL1486" t="s">
        <v>1701</v>
      </c>
      <c r="AM1486" t="s">
        <v>2698</v>
      </c>
      <c r="AN1486" t="s">
        <v>2747</v>
      </c>
      <c r="AO1486" t="s">
        <v>2748</v>
      </c>
      <c r="AP1486">
        <v>999</v>
      </c>
      <c r="AQ1486">
        <v>999</v>
      </c>
      <c r="AR1486" t="s">
        <v>2701</v>
      </c>
      <c r="AT1486" t="s">
        <v>2702</v>
      </c>
    </row>
    <row r="1487" spans="2:46" ht="15">
      <c r="B1487" t="s">
        <v>41</v>
      </c>
      <c r="C1487">
        <v>15552</v>
      </c>
      <c r="D1487">
        <v>16487</v>
      </c>
      <c r="E1487" t="s">
        <v>1235</v>
      </c>
      <c r="F1487" s="15" t="s">
        <v>2785</v>
      </c>
      <c r="G1487" s="15"/>
      <c r="H1487" s="15"/>
      <c r="I1487" t="s">
        <v>2418</v>
      </c>
      <c r="J1487" t="s">
        <v>1602</v>
      </c>
      <c r="K1487">
        <v>999</v>
      </c>
      <c r="L1487">
        <v>2016</v>
      </c>
      <c r="M1487" s="15">
        <v>40</v>
      </c>
      <c r="N1487">
        <v>999</v>
      </c>
      <c r="O1487" t="s">
        <v>1611</v>
      </c>
      <c r="R1487" s="15">
        <v>93.146045716117769</v>
      </c>
      <c r="S1487" t="s">
        <v>1625</v>
      </c>
      <c r="T1487" t="s">
        <v>2695</v>
      </c>
      <c r="U1487">
        <v>999</v>
      </c>
      <c r="V1487">
        <v>999</v>
      </c>
      <c r="W1487">
        <v>999</v>
      </c>
      <c r="X1487">
        <v>999</v>
      </c>
      <c r="Y1487">
        <v>1</v>
      </c>
      <c r="Z1487">
        <f t="shared" si="2"/>
        <v>435</v>
      </c>
      <c r="AA1487" t="s">
        <v>1606</v>
      </c>
      <c r="AB1487" t="s">
        <v>1627</v>
      </c>
      <c r="AC1487">
        <v>15</v>
      </c>
      <c r="AD1487">
        <v>999</v>
      </c>
      <c r="AE1487">
        <v>999</v>
      </c>
      <c r="AF1487">
        <v>999</v>
      </c>
      <c r="AG1487">
        <v>999</v>
      </c>
      <c r="AH1487" t="s">
        <v>2732</v>
      </c>
      <c r="AI1487" t="s">
        <v>1651</v>
      </c>
      <c r="AJ1487" t="s">
        <v>2697</v>
      </c>
      <c r="AK1487">
        <v>5.0999999999999996</v>
      </c>
      <c r="AL1487" t="s">
        <v>1701</v>
      </c>
      <c r="AM1487" t="s">
        <v>2698</v>
      </c>
      <c r="AN1487" t="s">
        <v>2747</v>
      </c>
      <c r="AO1487" t="s">
        <v>2748</v>
      </c>
      <c r="AP1487">
        <v>999</v>
      </c>
      <c r="AQ1487">
        <v>999</v>
      </c>
      <c r="AR1487" t="s">
        <v>2701</v>
      </c>
      <c r="AT1487" t="s">
        <v>2702</v>
      </c>
    </row>
    <row r="1488" spans="2:46" ht="15">
      <c r="B1488" t="s">
        <v>41</v>
      </c>
      <c r="C1488">
        <v>15552</v>
      </c>
      <c r="D1488">
        <v>16487</v>
      </c>
      <c r="E1488" t="s">
        <v>1235</v>
      </c>
      <c r="F1488" s="15" t="s">
        <v>2786</v>
      </c>
      <c r="G1488" s="15"/>
      <c r="H1488" s="15"/>
      <c r="I1488" t="s">
        <v>2418</v>
      </c>
      <c r="J1488" t="s">
        <v>1602</v>
      </c>
      <c r="K1488">
        <v>999</v>
      </c>
      <c r="L1488">
        <v>2016</v>
      </c>
      <c r="M1488" s="15">
        <v>35</v>
      </c>
      <c r="N1488">
        <v>999</v>
      </c>
      <c r="O1488" t="s">
        <v>1611</v>
      </c>
      <c r="R1488" s="15">
        <v>261.06877949507356</v>
      </c>
      <c r="S1488" t="s">
        <v>1625</v>
      </c>
      <c r="T1488" t="s">
        <v>2695</v>
      </c>
      <c r="U1488">
        <v>999</v>
      </c>
      <c r="V1488">
        <v>999</v>
      </c>
      <c r="W1488">
        <v>999</v>
      </c>
      <c r="X1488">
        <v>999</v>
      </c>
      <c r="Y1488">
        <v>1</v>
      </c>
      <c r="Z1488">
        <f t="shared" si="2"/>
        <v>435</v>
      </c>
      <c r="AA1488" t="s">
        <v>1606</v>
      </c>
      <c r="AB1488" t="s">
        <v>1627</v>
      </c>
      <c r="AC1488">
        <v>15</v>
      </c>
      <c r="AD1488">
        <v>999</v>
      </c>
      <c r="AE1488">
        <v>999</v>
      </c>
      <c r="AF1488">
        <v>999</v>
      </c>
      <c r="AG1488">
        <v>999</v>
      </c>
      <c r="AH1488" t="s">
        <v>2732</v>
      </c>
      <c r="AI1488" t="s">
        <v>1651</v>
      </c>
      <c r="AJ1488" t="s">
        <v>2697</v>
      </c>
      <c r="AK1488">
        <v>5.0999999999999996</v>
      </c>
      <c r="AL1488" t="s">
        <v>1701</v>
      </c>
      <c r="AM1488" t="s">
        <v>2698</v>
      </c>
      <c r="AN1488" t="s">
        <v>2747</v>
      </c>
      <c r="AO1488" t="s">
        <v>2748</v>
      </c>
      <c r="AP1488">
        <v>999</v>
      </c>
      <c r="AQ1488">
        <v>999</v>
      </c>
      <c r="AR1488" t="s">
        <v>2701</v>
      </c>
      <c r="AT1488" t="s">
        <v>2702</v>
      </c>
    </row>
    <row r="1489" spans="2:47" ht="15">
      <c r="B1489" t="s">
        <v>41</v>
      </c>
      <c r="C1489">
        <v>15552</v>
      </c>
      <c r="D1489">
        <v>16487</v>
      </c>
      <c r="E1489" t="s">
        <v>1235</v>
      </c>
      <c r="F1489" s="15" t="s">
        <v>2787</v>
      </c>
      <c r="G1489" s="15"/>
      <c r="H1489" s="15"/>
      <c r="I1489" t="s">
        <v>2418</v>
      </c>
      <c r="J1489" t="s">
        <v>1602</v>
      </c>
      <c r="K1489">
        <v>999</v>
      </c>
      <c r="L1489">
        <v>2016</v>
      </c>
      <c r="M1489" s="15">
        <v>35</v>
      </c>
      <c r="N1489">
        <v>999</v>
      </c>
      <c r="O1489" t="s">
        <v>1611</v>
      </c>
      <c r="R1489" s="15">
        <v>104.63072068861385</v>
      </c>
      <c r="S1489" t="s">
        <v>1625</v>
      </c>
      <c r="T1489" t="s">
        <v>2695</v>
      </c>
      <c r="U1489">
        <v>999</v>
      </c>
      <c r="V1489">
        <v>999</v>
      </c>
      <c r="W1489">
        <v>999</v>
      </c>
      <c r="X1489">
        <v>999</v>
      </c>
      <c r="Y1489">
        <v>1</v>
      </c>
      <c r="Z1489">
        <f t="shared" si="2"/>
        <v>435</v>
      </c>
      <c r="AA1489" t="s">
        <v>1606</v>
      </c>
      <c r="AB1489" t="s">
        <v>1627</v>
      </c>
      <c r="AC1489">
        <v>15</v>
      </c>
      <c r="AD1489">
        <v>999</v>
      </c>
      <c r="AE1489">
        <v>999</v>
      </c>
      <c r="AF1489">
        <v>999</v>
      </c>
      <c r="AG1489">
        <v>999</v>
      </c>
      <c r="AH1489" t="s">
        <v>2732</v>
      </c>
      <c r="AI1489" t="s">
        <v>1651</v>
      </c>
      <c r="AJ1489" t="s">
        <v>2697</v>
      </c>
      <c r="AK1489">
        <v>5.0999999999999996</v>
      </c>
      <c r="AL1489" t="s">
        <v>1701</v>
      </c>
      <c r="AM1489" t="s">
        <v>2698</v>
      </c>
      <c r="AN1489" t="s">
        <v>2747</v>
      </c>
      <c r="AO1489" t="s">
        <v>2748</v>
      </c>
      <c r="AP1489">
        <v>999</v>
      </c>
      <c r="AQ1489">
        <v>999</v>
      </c>
      <c r="AR1489" t="s">
        <v>2701</v>
      </c>
      <c r="AT1489" t="s">
        <v>2702</v>
      </c>
    </row>
    <row r="1490" spans="2:47" ht="15">
      <c r="B1490" t="s">
        <v>41</v>
      </c>
      <c r="C1490">
        <v>15552</v>
      </c>
      <c r="D1490">
        <v>16487</v>
      </c>
      <c r="E1490" t="s">
        <v>1235</v>
      </c>
      <c r="F1490" s="15" t="s">
        <v>2788</v>
      </c>
      <c r="G1490" s="15"/>
      <c r="H1490" s="15"/>
      <c r="I1490" t="s">
        <v>2418</v>
      </c>
      <c r="J1490" t="s">
        <v>1602</v>
      </c>
      <c r="K1490">
        <v>999</v>
      </c>
      <c r="L1490">
        <v>2016</v>
      </c>
      <c r="M1490" s="15">
        <v>40</v>
      </c>
      <c r="N1490">
        <v>999</v>
      </c>
      <c r="O1490" t="s">
        <v>1611</v>
      </c>
      <c r="R1490" s="15">
        <v>16.989173715593139</v>
      </c>
      <c r="S1490" t="s">
        <v>1625</v>
      </c>
      <c r="T1490" t="s">
        <v>2695</v>
      </c>
      <c r="U1490">
        <v>999</v>
      </c>
      <c r="V1490">
        <v>999</v>
      </c>
      <c r="W1490">
        <v>999</v>
      </c>
      <c r="X1490">
        <v>999</v>
      </c>
      <c r="Y1490">
        <v>1</v>
      </c>
      <c r="Z1490">
        <f t="shared" si="2"/>
        <v>435</v>
      </c>
      <c r="AA1490" t="s">
        <v>1606</v>
      </c>
      <c r="AB1490" t="s">
        <v>1627</v>
      </c>
      <c r="AC1490">
        <v>15</v>
      </c>
      <c r="AD1490">
        <v>999</v>
      </c>
      <c r="AE1490">
        <v>999</v>
      </c>
      <c r="AF1490">
        <v>999</v>
      </c>
      <c r="AG1490">
        <v>999</v>
      </c>
      <c r="AH1490" t="s">
        <v>2732</v>
      </c>
      <c r="AI1490" t="s">
        <v>1651</v>
      </c>
      <c r="AJ1490" t="s">
        <v>2697</v>
      </c>
      <c r="AK1490">
        <v>5.0999999999999996</v>
      </c>
      <c r="AL1490" t="s">
        <v>1701</v>
      </c>
      <c r="AM1490" t="s">
        <v>2698</v>
      </c>
      <c r="AN1490" t="s">
        <v>2747</v>
      </c>
      <c r="AO1490" t="s">
        <v>2748</v>
      </c>
      <c r="AP1490">
        <v>999</v>
      </c>
      <c r="AQ1490">
        <v>999</v>
      </c>
      <c r="AR1490" t="s">
        <v>2701</v>
      </c>
      <c r="AT1490" t="s">
        <v>2702</v>
      </c>
    </row>
    <row r="1491" spans="2:47" ht="15">
      <c r="B1491" t="s">
        <v>41</v>
      </c>
      <c r="C1491">
        <v>15552</v>
      </c>
      <c r="D1491">
        <v>16487</v>
      </c>
      <c r="E1491" t="s">
        <v>1235</v>
      </c>
      <c r="F1491" s="15" t="s">
        <v>2789</v>
      </c>
      <c r="G1491" s="15"/>
      <c r="H1491" s="15"/>
      <c r="I1491" t="s">
        <v>2418</v>
      </c>
      <c r="J1491" t="s">
        <v>1602</v>
      </c>
      <c r="K1491">
        <v>999</v>
      </c>
      <c r="L1491">
        <v>2016</v>
      </c>
      <c r="M1491" s="15">
        <v>35</v>
      </c>
      <c r="N1491">
        <v>999</v>
      </c>
      <c r="O1491" t="s">
        <v>1611</v>
      </c>
      <c r="R1491" s="15">
        <v>100.41645923186063</v>
      </c>
      <c r="S1491" t="s">
        <v>1625</v>
      </c>
      <c r="T1491" t="s">
        <v>2695</v>
      </c>
      <c r="U1491">
        <v>999</v>
      </c>
      <c r="V1491">
        <v>999</v>
      </c>
      <c r="W1491">
        <v>999</v>
      </c>
      <c r="X1491">
        <v>999</v>
      </c>
      <c r="Y1491">
        <v>1</v>
      </c>
      <c r="Z1491">
        <f t="shared" si="2"/>
        <v>435</v>
      </c>
      <c r="AA1491" t="s">
        <v>1606</v>
      </c>
      <c r="AB1491" t="s">
        <v>1627</v>
      </c>
      <c r="AC1491">
        <v>15</v>
      </c>
      <c r="AD1491">
        <v>999</v>
      </c>
      <c r="AE1491">
        <v>999</v>
      </c>
      <c r="AF1491">
        <v>999</v>
      </c>
      <c r="AG1491">
        <v>999</v>
      </c>
      <c r="AH1491" t="s">
        <v>2732</v>
      </c>
      <c r="AI1491" t="s">
        <v>1651</v>
      </c>
      <c r="AJ1491" t="s">
        <v>2697</v>
      </c>
      <c r="AK1491">
        <v>5.0999999999999996</v>
      </c>
      <c r="AL1491" t="s">
        <v>1701</v>
      </c>
      <c r="AM1491" t="s">
        <v>2698</v>
      </c>
      <c r="AN1491" t="s">
        <v>2747</v>
      </c>
      <c r="AO1491" t="s">
        <v>2748</v>
      </c>
      <c r="AP1491">
        <v>999</v>
      </c>
      <c r="AQ1491">
        <v>999</v>
      </c>
      <c r="AR1491" t="s">
        <v>2701</v>
      </c>
      <c r="AT1491" t="s">
        <v>2702</v>
      </c>
    </row>
    <row r="1492" spans="2:47" ht="15">
      <c r="B1492" t="s">
        <v>57</v>
      </c>
      <c r="C1492">
        <v>19298</v>
      </c>
      <c r="D1492">
        <v>16496</v>
      </c>
      <c r="E1492" t="s">
        <v>1239</v>
      </c>
      <c r="G1492" t="s">
        <v>2791</v>
      </c>
      <c r="K1492">
        <v>10</v>
      </c>
      <c r="L1492">
        <v>2014</v>
      </c>
      <c r="O1492" t="s">
        <v>1664</v>
      </c>
      <c r="R1492">
        <v>16.809999999999999</v>
      </c>
      <c r="S1492" t="s">
        <v>1768</v>
      </c>
      <c r="T1492" t="s">
        <v>1615</v>
      </c>
      <c r="W1492">
        <v>2.2000000000000002</v>
      </c>
      <c r="Y1492">
        <v>3</v>
      </c>
      <c r="Z1492" t="s">
        <v>2792</v>
      </c>
      <c r="AD1492" t="s">
        <v>2793</v>
      </c>
      <c r="AE1492">
        <v>1.97</v>
      </c>
      <c r="AF1492" t="s">
        <v>2794</v>
      </c>
      <c r="AG1492">
        <v>5</v>
      </c>
      <c r="AH1492" t="s">
        <v>2795</v>
      </c>
      <c r="AJ1492" s="5" t="s">
        <v>2796</v>
      </c>
    </row>
    <row r="1493" spans="2:47" ht="15">
      <c r="B1493" t="s">
        <v>57</v>
      </c>
      <c r="C1493">
        <v>19298</v>
      </c>
      <c r="D1493">
        <v>16496</v>
      </c>
      <c r="E1493" t="s">
        <v>1239</v>
      </c>
      <c r="G1493" t="s">
        <v>2797</v>
      </c>
      <c r="K1493">
        <v>10</v>
      </c>
      <c r="L1493">
        <v>2014</v>
      </c>
      <c r="O1493" t="s">
        <v>1664</v>
      </c>
      <c r="R1493">
        <v>26.9</v>
      </c>
      <c r="S1493" t="s">
        <v>1768</v>
      </c>
      <c r="T1493" t="s">
        <v>1615</v>
      </c>
      <c r="W1493">
        <v>1.4</v>
      </c>
      <c r="Y1493">
        <v>3</v>
      </c>
      <c r="Z1493" t="s">
        <v>2798</v>
      </c>
      <c r="AD1493" t="s">
        <v>2793</v>
      </c>
      <c r="AE1493">
        <v>2.98</v>
      </c>
      <c r="AF1493" t="s">
        <v>2794</v>
      </c>
      <c r="AG1493">
        <v>5.2</v>
      </c>
      <c r="AH1493" t="s">
        <v>2799</v>
      </c>
      <c r="AJ1493" s="7" t="s">
        <v>2800</v>
      </c>
    </row>
    <row r="1494" spans="2:47" ht="15">
      <c r="B1494" t="s">
        <v>57</v>
      </c>
      <c r="C1494">
        <v>19298</v>
      </c>
      <c r="D1494">
        <v>16496</v>
      </c>
      <c r="E1494" t="s">
        <v>1239</v>
      </c>
      <c r="G1494" t="s">
        <v>2801</v>
      </c>
      <c r="K1494">
        <v>10</v>
      </c>
      <c r="L1494">
        <v>2014</v>
      </c>
      <c r="O1494" t="s">
        <v>1664</v>
      </c>
      <c r="R1494">
        <v>15.59</v>
      </c>
      <c r="S1494" t="s">
        <v>1768</v>
      </c>
      <c r="T1494" t="s">
        <v>1615</v>
      </c>
      <c r="W1494">
        <v>0.24</v>
      </c>
      <c r="Y1494">
        <v>3</v>
      </c>
      <c r="Z1494" t="s">
        <v>2792</v>
      </c>
      <c r="AD1494" t="s">
        <v>2793</v>
      </c>
      <c r="AE1494">
        <v>1.89</v>
      </c>
      <c r="AF1494" t="s">
        <v>2794</v>
      </c>
      <c r="AG1494">
        <v>4.9000000000000004</v>
      </c>
      <c r="AH1494" t="s">
        <v>2802</v>
      </c>
      <c r="AJ1494" s="5" t="s">
        <v>2796</v>
      </c>
    </row>
    <row r="1495" spans="2:47" ht="15">
      <c r="B1495" t="s">
        <v>57</v>
      </c>
      <c r="C1495">
        <v>19298</v>
      </c>
      <c r="D1495">
        <v>16496</v>
      </c>
      <c r="E1495" t="s">
        <v>1239</v>
      </c>
      <c r="G1495" t="s">
        <v>2803</v>
      </c>
      <c r="K1495">
        <v>10</v>
      </c>
      <c r="L1495">
        <v>2014</v>
      </c>
      <c r="O1495" t="s">
        <v>1664</v>
      </c>
      <c r="R1495">
        <v>18.3</v>
      </c>
      <c r="S1495" t="s">
        <v>1768</v>
      </c>
      <c r="T1495" t="s">
        <v>1615</v>
      </c>
      <c r="W1495">
        <v>2.14</v>
      </c>
      <c r="Y1495">
        <v>3</v>
      </c>
      <c r="Z1495" t="s">
        <v>2798</v>
      </c>
      <c r="AD1495" t="s">
        <v>2793</v>
      </c>
      <c r="AE1495">
        <v>2.2000000000000002</v>
      </c>
      <c r="AF1495" t="s">
        <v>2794</v>
      </c>
      <c r="AG1495">
        <v>5.0999999999999996</v>
      </c>
      <c r="AH1495" t="s">
        <v>2804</v>
      </c>
      <c r="AJ1495" s="7" t="s">
        <v>2800</v>
      </c>
    </row>
    <row r="1496" spans="2:47" ht="15">
      <c r="B1496" t="s">
        <v>57</v>
      </c>
      <c r="C1496">
        <v>19298</v>
      </c>
      <c r="D1496">
        <v>16496</v>
      </c>
      <c r="E1496" t="s">
        <v>1239</v>
      </c>
      <c r="G1496" t="s">
        <v>2805</v>
      </c>
      <c r="K1496">
        <v>10</v>
      </c>
      <c r="L1496">
        <v>2014</v>
      </c>
      <c r="O1496" t="s">
        <v>1664</v>
      </c>
      <c r="R1496">
        <v>13.14</v>
      </c>
      <c r="S1496" t="s">
        <v>1768</v>
      </c>
      <c r="T1496" t="s">
        <v>1615</v>
      </c>
      <c r="W1496">
        <v>0.68</v>
      </c>
      <c r="Y1496">
        <v>3</v>
      </c>
      <c r="Z1496" t="s">
        <v>2792</v>
      </c>
      <c r="AD1496" t="s">
        <v>2793</v>
      </c>
      <c r="AE1496">
        <v>1.64</v>
      </c>
      <c r="AF1496" t="s">
        <v>2794</v>
      </c>
      <c r="AG1496">
        <v>4.7</v>
      </c>
      <c r="AH1496" t="s">
        <v>2806</v>
      </c>
      <c r="AJ1496" s="5" t="s">
        <v>2796</v>
      </c>
    </row>
    <row r="1497" spans="2:47" ht="15">
      <c r="B1497" t="s">
        <v>57</v>
      </c>
      <c r="C1497">
        <v>19298</v>
      </c>
      <c r="D1497">
        <v>16496</v>
      </c>
      <c r="E1497" t="s">
        <v>1239</v>
      </c>
      <c r="G1497" t="s">
        <v>2807</v>
      </c>
      <c r="K1497">
        <v>10</v>
      </c>
      <c r="L1497">
        <v>2014</v>
      </c>
      <c r="O1497" t="s">
        <v>1664</v>
      </c>
      <c r="R1497">
        <v>13.62</v>
      </c>
      <c r="S1497" t="s">
        <v>1768</v>
      </c>
      <c r="T1497" t="s">
        <v>1615</v>
      </c>
      <c r="W1497">
        <v>0.3</v>
      </c>
      <c r="Y1497">
        <v>3</v>
      </c>
      <c r="Z1497" t="s">
        <v>2798</v>
      </c>
      <c r="AD1497" t="s">
        <v>2793</v>
      </c>
      <c r="AE1497">
        <v>1.64</v>
      </c>
      <c r="AF1497" t="s">
        <v>2794</v>
      </c>
      <c r="AG1497">
        <v>5.2</v>
      </c>
      <c r="AH1497" t="s">
        <v>2808</v>
      </c>
      <c r="AJ1497" s="7" t="s">
        <v>2800</v>
      </c>
    </row>
    <row r="1498" spans="2:47" ht="15">
      <c r="B1498" t="s">
        <v>78</v>
      </c>
      <c r="C1498" t="s">
        <v>1248</v>
      </c>
      <c r="D1498">
        <v>16510</v>
      </c>
      <c r="E1498" t="s">
        <v>1170</v>
      </c>
      <c r="F1498" t="s">
        <v>2809</v>
      </c>
      <c r="I1498">
        <v>999</v>
      </c>
      <c r="J1498" t="s">
        <v>2810</v>
      </c>
      <c r="K1498">
        <v>26</v>
      </c>
      <c r="L1498">
        <v>999</v>
      </c>
      <c r="M1498">
        <v>999</v>
      </c>
      <c r="O1498" t="s">
        <v>1647</v>
      </c>
      <c r="R1498">
        <v>5</v>
      </c>
      <c r="S1498" t="s">
        <v>1625</v>
      </c>
      <c r="T1498" t="s">
        <v>1699</v>
      </c>
      <c r="U1498">
        <v>999</v>
      </c>
      <c r="V1498">
        <v>999</v>
      </c>
      <c r="W1498">
        <v>999</v>
      </c>
      <c r="X1498">
        <v>999</v>
      </c>
      <c r="Y1498">
        <v>7</v>
      </c>
      <c r="Z1498">
        <v>2180</v>
      </c>
      <c r="AB1498">
        <v>999</v>
      </c>
      <c r="AC1498">
        <v>999</v>
      </c>
      <c r="AD1498">
        <v>999</v>
      </c>
      <c r="AE1498">
        <v>999</v>
      </c>
      <c r="AF1498">
        <v>999</v>
      </c>
      <c r="AG1498">
        <v>999</v>
      </c>
      <c r="AH1498" t="s">
        <v>2811</v>
      </c>
      <c r="AJ1498" t="s">
        <v>2812</v>
      </c>
      <c r="AK1498">
        <v>1</v>
      </c>
      <c r="AL1498" t="s">
        <v>2813</v>
      </c>
      <c r="AM1498">
        <v>999</v>
      </c>
      <c r="AN1498">
        <v>999</v>
      </c>
      <c r="AO1498">
        <v>999</v>
      </c>
      <c r="AP1498">
        <v>999</v>
      </c>
      <c r="AQ1498">
        <v>999</v>
      </c>
      <c r="AR1498">
        <v>999</v>
      </c>
      <c r="AT1498">
        <v>999</v>
      </c>
      <c r="AU1498" t="s">
        <v>2814</v>
      </c>
    </row>
    <row r="1499" spans="2:47" ht="15">
      <c r="B1499" t="s">
        <v>78</v>
      </c>
      <c r="C1499" t="s">
        <v>1250</v>
      </c>
      <c r="D1499">
        <v>16510</v>
      </c>
      <c r="E1499" t="s">
        <v>1170</v>
      </c>
      <c r="F1499" t="s">
        <v>2815</v>
      </c>
      <c r="I1499">
        <v>999</v>
      </c>
      <c r="J1499" t="s">
        <v>2810</v>
      </c>
      <c r="K1499">
        <v>26</v>
      </c>
      <c r="L1499">
        <v>999</v>
      </c>
      <c r="M1499">
        <v>999</v>
      </c>
      <c r="O1499" t="s">
        <v>1647</v>
      </c>
      <c r="R1499">
        <v>3</v>
      </c>
      <c r="S1499" t="s">
        <v>1625</v>
      </c>
      <c r="T1499" t="s">
        <v>1699</v>
      </c>
      <c r="U1499">
        <v>999</v>
      </c>
      <c r="V1499">
        <v>999</v>
      </c>
      <c r="W1499">
        <v>999</v>
      </c>
      <c r="X1499">
        <v>999</v>
      </c>
      <c r="Y1499">
        <v>6</v>
      </c>
      <c r="Z1499">
        <v>2119</v>
      </c>
      <c r="AB1499">
        <v>999</v>
      </c>
      <c r="AC1499">
        <v>999</v>
      </c>
      <c r="AD1499">
        <v>999</v>
      </c>
      <c r="AE1499">
        <v>999</v>
      </c>
      <c r="AF1499">
        <v>999</v>
      </c>
      <c r="AG1499">
        <v>999</v>
      </c>
      <c r="AH1499" t="s">
        <v>2816</v>
      </c>
      <c r="AJ1499" t="s">
        <v>2812</v>
      </c>
      <c r="AK1499">
        <v>1</v>
      </c>
      <c r="AL1499" t="s">
        <v>2813</v>
      </c>
      <c r="AM1499">
        <v>999</v>
      </c>
      <c r="AN1499">
        <v>999</v>
      </c>
      <c r="AO1499">
        <v>999</v>
      </c>
      <c r="AP1499">
        <v>999</v>
      </c>
      <c r="AQ1499">
        <v>999</v>
      </c>
      <c r="AR1499">
        <v>999</v>
      </c>
      <c r="AT1499">
        <v>999</v>
      </c>
      <c r="AU1499" t="s">
        <v>2817</v>
      </c>
    </row>
    <row r="1500" spans="2:47" ht="15">
      <c r="B1500" t="s">
        <v>78</v>
      </c>
      <c r="C1500" t="s">
        <v>1252</v>
      </c>
      <c r="D1500">
        <v>16510</v>
      </c>
      <c r="E1500" t="s">
        <v>1170</v>
      </c>
      <c r="F1500" t="s">
        <v>2818</v>
      </c>
      <c r="I1500">
        <v>999</v>
      </c>
      <c r="J1500" t="s">
        <v>2810</v>
      </c>
      <c r="K1500">
        <v>26</v>
      </c>
      <c r="L1500">
        <v>999</v>
      </c>
      <c r="M1500">
        <v>999</v>
      </c>
      <c r="O1500" t="s">
        <v>1647</v>
      </c>
      <c r="R1500">
        <v>6</v>
      </c>
      <c r="S1500" t="s">
        <v>1625</v>
      </c>
      <c r="T1500" t="s">
        <v>1699</v>
      </c>
      <c r="U1500">
        <v>999</v>
      </c>
      <c r="V1500">
        <v>999</v>
      </c>
      <c r="W1500">
        <v>999</v>
      </c>
      <c r="X1500">
        <v>999</v>
      </c>
      <c r="Y1500">
        <v>5</v>
      </c>
      <c r="Z1500">
        <v>978</v>
      </c>
      <c r="AB1500">
        <v>999</v>
      </c>
      <c r="AC1500">
        <v>999</v>
      </c>
      <c r="AD1500">
        <v>999</v>
      </c>
      <c r="AE1500">
        <v>999</v>
      </c>
      <c r="AF1500">
        <v>999</v>
      </c>
      <c r="AG1500">
        <v>999</v>
      </c>
      <c r="AH1500" t="s">
        <v>2819</v>
      </c>
      <c r="AJ1500" t="s">
        <v>2812</v>
      </c>
      <c r="AK1500">
        <v>1</v>
      </c>
      <c r="AL1500" t="s">
        <v>2813</v>
      </c>
      <c r="AM1500">
        <v>999</v>
      </c>
      <c r="AN1500">
        <v>999</v>
      </c>
      <c r="AO1500">
        <v>999</v>
      </c>
      <c r="AP1500">
        <v>999</v>
      </c>
      <c r="AQ1500">
        <v>999</v>
      </c>
      <c r="AR1500">
        <v>999</v>
      </c>
      <c r="AT1500">
        <v>999</v>
      </c>
      <c r="AU1500" t="s">
        <v>2820</v>
      </c>
    </row>
    <row r="1501" spans="2:47" ht="15">
      <c r="B1501" t="s">
        <v>78</v>
      </c>
      <c r="C1501" t="s">
        <v>1248</v>
      </c>
      <c r="D1501">
        <v>16510</v>
      </c>
      <c r="E1501" t="s">
        <v>1170</v>
      </c>
      <c r="F1501" t="s">
        <v>2809</v>
      </c>
      <c r="I1501">
        <v>999</v>
      </c>
      <c r="J1501" t="s">
        <v>2810</v>
      </c>
      <c r="K1501">
        <v>26</v>
      </c>
      <c r="L1501">
        <v>999</v>
      </c>
      <c r="M1501">
        <v>999</v>
      </c>
      <c r="O1501" t="s">
        <v>1727</v>
      </c>
      <c r="R1501">
        <v>110</v>
      </c>
      <c r="S1501" t="s">
        <v>1625</v>
      </c>
      <c r="T1501" t="s">
        <v>1699</v>
      </c>
      <c r="U1501">
        <v>999</v>
      </c>
      <c r="V1501">
        <v>999</v>
      </c>
      <c r="W1501">
        <v>999</v>
      </c>
      <c r="X1501">
        <v>999</v>
      </c>
      <c r="Y1501">
        <v>7</v>
      </c>
      <c r="Z1501">
        <v>338</v>
      </c>
      <c r="AB1501" t="s">
        <v>1627</v>
      </c>
      <c r="AC1501">
        <v>3</v>
      </c>
      <c r="AD1501">
        <v>999</v>
      </c>
      <c r="AE1501">
        <v>999</v>
      </c>
      <c r="AF1501">
        <v>999</v>
      </c>
      <c r="AG1501">
        <v>999</v>
      </c>
      <c r="AH1501" t="s">
        <v>2811</v>
      </c>
      <c r="AJ1501">
        <v>999</v>
      </c>
      <c r="AK1501">
        <v>7</v>
      </c>
      <c r="AL1501" t="s">
        <v>2813</v>
      </c>
      <c r="AM1501">
        <v>999</v>
      </c>
      <c r="AN1501">
        <v>999</v>
      </c>
      <c r="AO1501">
        <v>999</v>
      </c>
      <c r="AP1501">
        <v>999</v>
      </c>
      <c r="AQ1501">
        <v>999</v>
      </c>
      <c r="AR1501">
        <v>999</v>
      </c>
      <c r="AT1501">
        <v>999</v>
      </c>
      <c r="AU1501" t="s">
        <v>2814</v>
      </c>
    </row>
    <row r="1502" spans="2:47" ht="15">
      <c r="B1502" t="s">
        <v>78</v>
      </c>
      <c r="C1502" t="s">
        <v>1250</v>
      </c>
      <c r="D1502">
        <v>16510</v>
      </c>
      <c r="E1502" t="s">
        <v>1170</v>
      </c>
      <c r="F1502" t="s">
        <v>2815</v>
      </c>
      <c r="I1502">
        <v>999</v>
      </c>
      <c r="J1502" t="s">
        <v>2810</v>
      </c>
      <c r="K1502">
        <v>26</v>
      </c>
      <c r="L1502">
        <v>999</v>
      </c>
      <c r="M1502">
        <v>999</v>
      </c>
      <c r="O1502" t="s">
        <v>1727</v>
      </c>
      <c r="R1502">
        <v>88</v>
      </c>
      <c r="S1502" t="s">
        <v>1625</v>
      </c>
      <c r="T1502" t="s">
        <v>1699</v>
      </c>
      <c r="U1502">
        <v>999</v>
      </c>
      <c r="V1502">
        <v>999</v>
      </c>
      <c r="W1502">
        <v>999</v>
      </c>
      <c r="X1502">
        <v>999</v>
      </c>
      <c r="Y1502">
        <v>6</v>
      </c>
      <c r="Z1502">
        <v>432</v>
      </c>
      <c r="AB1502" t="s">
        <v>1627</v>
      </c>
      <c r="AC1502">
        <v>3</v>
      </c>
      <c r="AD1502">
        <v>999</v>
      </c>
      <c r="AE1502">
        <v>999</v>
      </c>
      <c r="AF1502">
        <v>999</v>
      </c>
      <c r="AG1502">
        <v>999</v>
      </c>
      <c r="AH1502" t="s">
        <v>2816</v>
      </c>
      <c r="AJ1502" t="s">
        <v>2821</v>
      </c>
      <c r="AK1502">
        <v>5</v>
      </c>
      <c r="AL1502" t="s">
        <v>2813</v>
      </c>
      <c r="AM1502">
        <v>999</v>
      </c>
      <c r="AN1502">
        <v>999</v>
      </c>
      <c r="AO1502">
        <v>999</v>
      </c>
      <c r="AP1502">
        <v>999</v>
      </c>
      <c r="AQ1502">
        <v>999</v>
      </c>
      <c r="AR1502">
        <v>999</v>
      </c>
      <c r="AT1502">
        <v>999</v>
      </c>
      <c r="AU1502" t="s">
        <v>2817</v>
      </c>
    </row>
    <row r="1503" spans="2:47" ht="15">
      <c r="B1503" t="s">
        <v>78</v>
      </c>
      <c r="C1503" t="s">
        <v>1248</v>
      </c>
      <c r="D1503">
        <v>16510</v>
      </c>
      <c r="E1503" t="s">
        <v>1170</v>
      </c>
      <c r="F1503" t="s">
        <v>2809</v>
      </c>
      <c r="I1503">
        <v>999</v>
      </c>
      <c r="J1503" t="s">
        <v>2810</v>
      </c>
      <c r="K1503">
        <v>26</v>
      </c>
      <c r="L1503">
        <v>999</v>
      </c>
      <c r="M1503">
        <v>999</v>
      </c>
      <c r="O1503" t="s">
        <v>1671</v>
      </c>
      <c r="R1503">
        <v>2</v>
      </c>
      <c r="S1503" t="s">
        <v>1625</v>
      </c>
      <c r="T1503" t="s">
        <v>1699</v>
      </c>
      <c r="U1503">
        <v>999</v>
      </c>
      <c r="V1503">
        <v>999</v>
      </c>
      <c r="W1503">
        <v>999</v>
      </c>
      <c r="X1503">
        <v>999</v>
      </c>
      <c r="Y1503">
        <v>7</v>
      </c>
      <c r="Z1503">
        <v>338</v>
      </c>
      <c r="AB1503">
        <v>999</v>
      </c>
      <c r="AC1503">
        <v>999</v>
      </c>
      <c r="AD1503">
        <v>999</v>
      </c>
      <c r="AE1503">
        <v>999</v>
      </c>
      <c r="AF1503">
        <v>999</v>
      </c>
      <c r="AG1503">
        <v>999</v>
      </c>
      <c r="AH1503" t="s">
        <v>2811</v>
      </c>
      <c r="AJ1503">
        <v>999</v>
      </c>
      <c r="AK1503">
        <v>7</v>
      </c>
      <c r="AL1503" t="s">
        <v>2813</v>
      </c>
      <c r="AM1503">
        <v>999</v>
      </c>
      <c r="AN1503">
        <v>999</v>
      </c>
      <c r="AO1503">
        <v>999</v>
      </c>
      <c r="AP1503">
        <v>999</v>
      </c>
      <c r="AQ1503">
        <v>999</v>
      </c>
      <c r="AR1503">
        <v>999</v>
      </c>
      <c r="AT1503">
        <v>999</v>
      </c>
      <c r="AU1503" t="s">
        <v>2814</v>
      </c>
    </row>
    <row r="1504" spans="2:47" ht="15">
      <c r="B1504" t="s">
        <v>78</v>
      </c>
      <c r="C1504" t="s">
        <v>1250</v>
      </c>
      <c r="D1504">
        <v>16510</v>
      </c>
      <c r="E1504" t="s">
        <v>1170</v>
      </c>
      <c r="F1504" t="s">
        <v>2815</v>
      </c>
      <c r="I1504">
        <v>999</v>
      </c>
      <c r="J1504" t="s">
        <v>2810</v>
      </c>
      <c r="K1504">
        <v>26</v>
      </c>
      <c r="L1504">
        <v>999</v>
      </c>
      <c r="M1504">
        <v>999</v>
      </c>
      <c r="O1504" t="s">
        <v>1671</v>
      </c>
      <c r="R1504">
        <v>2</v>
      </c>
      <c r="S1504" t="s">
        <v>1625</v>
      </c>
      <c r="T1504" t="s">
        <v>1699</v>
      </c>
      <c r="U1504">
        <v>999</v>
      </c>
      <c r="V1504">
        <v>999</v>
      </c>
      <c r="W1504">
        <v>999</v>
      </c>
      <c r="X1504">
        <v>999</v>
      </c>
      <c r="Y1504">
        <v>6</v>
      </c>
      <c r="Z1504">
        <v>432</v>
      </c>
      <c r="AB1504">
        <v>999</v>
      </c>
      <c r="AC1504">
        <v>999</v>
      </c>
      <c r="AD1504">
        <v>999</v>
      </c>
      <c r="AE1504">
        <v>999</v>
      </c>
      <c r="AF1504">
        <v>999</v>
      </c>
      <c r="AG1504">
        <v>999</v>
      </c>
      <c r="AH1504" t="s">
        <v>2816</v>
      </c>
      <c r="AJ1504" t="s">
        <v>2821</v>
      </c>
      <c r="AK1504">
        <v>5</v>
      </c>
      <c r="AL1504" t="s">
        <v>2813</v>
      </c>
      <c r="AM1504">
        <v>999</v>
      </c>
      <c r="AN1504">
        <v>999</v>
      </c>
      <c r="AO1504">
        <v>999</v>
      </c>
      <c r="AP1504">
        <v>999</v>
      </c>
      <c r="AQ1504">
        <v>999</v>
      </c>
      <c r="AR1504">
        <v>999</v>
      </c>
      <c r="AT1504">
        <v>999</v>
      </c>
      <c r="AU1504" t="s">
        <v>2817</v>
      </c>
    </row>
    <row r="1505" spans="2:47" ht="15">
      <c r="B1505" t="s">
        <v>78</v>
      </c>
      <c r="C1505" t="s">
        <v>1252</v>
      </c>
      <c r="D1505">
        <v>16510</v>
      </c>
      <c r="E1505" t="s">
        <v>1170</v>
      </c>
      <c r="F1505" t="s">
        <v>2818</v>
      </c>
      <c r="I1505">
        <v>999</v>
      </c>
      <c r="J1505" t="s">
        <v>2810</v>
      </c>
      <c r="K1505">
        <v>26</v>
      </c>
      <c r="L1505">
        <v>999</v>
      </c>
      <c r="M1505">
        <v>999</v>
      </c>
      <c r="O1505" t="s">
        <v>1727</v>
      </c>
      <c r="R1505">
        <v>36</v>
      </c>
      <c r="S1505" t="s">
        <v>1625</v>
      </c>
      <c r="T1505" t="s">
        <v>1699</v>
      </c>
      <c r="U1505">
        <v>999</v>
      </c>
      <c r="V1505">
        <v>999</v>
      </c>
      <c r="W1505">
        <v>999</v>
      </c>
      <c r="X1505">
        <v>999</v>
      </c>
      <c r="Y1505">
        <v>5</v>
      </c>
      <c r="Z1505">
        <v>569</v>
      </c>
      <c r="AB1505" t="s">
        <v>1627</v>
      </c>
      <c r="AC1505">
        <v>3</v>
      </c>
      <c r="AD1505">
        <v>999</v>
      </c>
      <c r="AE1505">
        <v>999</v>
      </c>
      <c r="AF1505">
        <v>999</v>
      </c>
      <c r="AG1505">
        <v>999</v>
      </c>
      <c r="AH1505" t="s">
        <v>2819</v>
      </c>
      <c r="AJ1505" t="s">
        <v>2821</v>
      </c>
      <c r="AK1505">
        <v>4</v>
      </c>
      <c r="AL1505" t="s">
        <v>2822</v>
      </c>
      <c r="AM1505">
        <v>999</v>
      </c>
      <c r="AN1505">
        <v>999</v>
      </c>
      <c r="AO1505">
        <v>999</v>
      </c>
      <c r="AP1505">
        <v>999</v>
      </c>
      <c r="AQ1505">
        <v>999</v>
      </c>
      <c r="AR1505">
        <v>999</v>
      </c>
      <c r="AT1505">
        <v>999</v>
      </c>
      <c r="AU1505" t="s">
        <v>2820</v>
      </c>
    </row>
    <row r="1506" spans="2:47" ht="15">
      <c r="B1506" t="s">
        <v>78</v>
      </c>
      <c r="C1506" t="s">
        <v>1252</v>
      </c>
      <c r="D1506">
        <v>16510</v>
      </c>
      <c r="E1506" t="s">
        <v>1170</v>
      </c>
      <c r="F1506" t="s">
        <v>2818</v>
      </c>
      <c r="I1506">
        <v>999</v>
      </c>
      <c r="J1506" t="s">
        <v>2810</v>
      </c>
      <c r="K1506">
        <v>26</v>
      </c>
      <c r="L1506">
        <v>999</v>
      </c>
      <c r="M1506">
        <v>999</v>
      </c>
      <c r="O1506" t="s">
        <v>1671</v>
      </c>
      <c r="R1506">
        <v>2</v>
      </c>
      <c r="S1506" t="s">
        <v>1625</v>
      </c>
      <c r="T1506" t="s">
        <v>1699</v>
      </c>
      <c r="U1506">
        <v>999</v>
      </c>
      <c r="V1506">
        <v>999</v>
      </c>
      <c r="W1506">
        <v>999</v>
      </c>
      <c r="X1506">
        <v>999</v>
      </c>
      <c r="Y1506">
        <v>5</v>
      </c>
      <c r="Z1506">
        <v>569</v>
      </c>
      <c r="AB1506">
        <v>999</v>
      </c>
      <c r="AC1506">
        <v>999</v>
      </c>
      <c r="AD1506">
        <v>999</v>
      </c>
      <c r="AE1506">
        <v>999</v>
      </c>
      <c r="AF1506">
        <v>999</v>
      </c>
      <c r="AG1506">
        <v>999</v>
      </c>
      <c r="AH1506" t="s">
        <v>2819</v>
      </c>
      <c r="AJ1506" t="s">
        <v>2821</v>
      </c>
      <c r="AK1506">
        <v>4</v>
      </c>
      <c r="AL1506" t="s">
        <v>2822</v>
      </c>
      <c r="AM1506">
        <v>999</v>
      </c>
      <c r="AN1506">
        <v>999</v>
      </c>
      <c r="AO1506">
        <v>999</v>
      </c>
      <c r="AP1506">
        <v>999</v>
      </c>
      <c r="AQ1506">
        <v>999</v>
      </c>
      <c r="AR1506">
        <v>999</v>
      </c>
      <c r="AT1506">
        <v>999</v>
      </c>
      <c r="AU1506" t="s">
        <v>2820</v>
      </c>
    </row>
    <row r="1507" spans="2:47" ht="15">
      <c r="B1507" t="s">
        <v>78</v>
      </c>
      <c r="C1507" t="s">
        <v>1245</v>
      </c>
      <c r="D1507">
        <v>16510</v>
      </c>
      <c r="E1507" t="s">
        <v>1170</v>
      </c>
      <c r="F1507" t="s">
        <v>2823</v>
      </c>
      <c r="I1507">
        <v>999</v>
      </c>
      <c r="J1507" t="s">
        <v>2810</v>
      </c>
      <c r="K1507">
        <v>26</v>
      </c>
      <c r="L1507">
        <v>999</v>
      </c>
      <c r="M1507">
        <v>999</v>
      </c>
      <c r="O1507" t="s">
        <v>1647</v>
      </c>
      <c r="R1507">
        <v>14</v>
      </c>
      <c r="S1507" t="s">
        <v>1625</v>
      </c>
      <c r="T1507" t="s">
        <v>1699</v>
      </c>
      <c r="U1507">
        <v>999</v>
      </c>
      <c r="V1507">
        <v>999</v>
      </c>
      <c r="W1507">
        <v>999</v>
      </c>
      <c r="X1507">
        <v>999</v>
      </c>
      <c r="Y1507">
        <v>12</v>
      </c>
      <c r="Z1507">
        <v>1228</v>
      </c>
      <c r="AB1507">
        <v>999</v>
      </c>
      <c r="AC1507">
        <v>999</v>
      </c>
      <c r="AD1507">
        <v>999</v>
      </c>
      <c r="AE1507">
        <v>999</v>
      </c>
      <c r="AF1507">
        <v>999</v>
      </c>
      <c r="AG1507">
        <v>999</v>
      </c>
      <c r="AH1507" t="s">
        <v>2824</v>
      </c>
      <c r="AJ1507" t="s">
        <v>2825</v>
      </c>
      <c r="AK1507">
        <v>1</v>
      </c>
      <c r="AL1507" t="s">
        <v>2826</v>
      </c>
      <c r="AM1507">
        <v>999</v>
      </c>
      <c r="AN1507">
        <v>999</v>
      </c>
      <c r="AO1507">
        <v>999</v>
      </c>
      <c r="AP1507">
        <v>999</v>
      </c>
      <c r="AQ1507">
        <v>999</v>
      </c>
      <c r="AR1507">
        <v>999</v>
      </c>
      <c r="AT1507">
        <v>999</v>
      </c>
      <c r="AU1507" t="s">
        <v>2814</v>
      </c>
    </row>
    <row r="1508" spans="2:47" ht="15">
      <c r="B1508" t="s">
        <v>78</v>
      </c>
      <c r="C1508" t="s">
        <v>1249</v>
      </c>
      <c r="D1508">
        <v>16510</v>
      </c>
      <c r="E1508" t="s">
        <v>1170</v>
      </c>
      <c r="F1508" t="s">
        <v>2827</v>
      </c>
      <c r="I1508">
        <v>999</v>
      </c>
      <c r="J1508" t="s">
        <v>2810</v>
      </c>
      <c r="K1508">
        <v>26</v>
      </c>
      <c r="L1508">
        <v>999</v>
      </c>
      <c r="M1508">
        <v>999</v>
      </c>
      <c r="O1508" t="s">
        <v>1647</v>
      </c>
      <c r="R1508">
        <v>11</v>
      </c>
      <c r="S1508" t="s">
        <v>1625</v>
      </c>
      <c r="T1508" t="s">
        <v>1699</v>
      </c>
      <c r="U1508">
        <v>999</v>
      </c>
      <c r="V1508">
        <v>999</v>
      </c>
      <c r="W1508">
        <v>999</v>
      </c>
      <c r="X1508">
        <v>999</v>
      </c>
      <c r="Y1508">
        <v>11</v>
      </c>
      <c r="Z1508">
        <v>1193</v>
      </c>
      <c r="AB1508">
        <v>999</v>
      </c>
      <c r="AC1508">
        <v>999</v>
      </c>
      <c r="AD1508">
        <v>999</v>
      </c>
      <c r="AE1508">
        <v>999</v>
      </c>
      <c r="AF1508">
        <v>999</v>
      </c>
      <c r="AG1508">
        <v>999</v>
      </c>
      <c r="AH1508" t="s">
        <v>2824</v>
      </c>
      <c r="AJ1508" t="s">
        <v>2825</v>
      </c>
      <c r="AK1508">
        <v>1</v>
      </c>
      <c r="AL1508" t="s">
        <v>2826</v>
      </c>
      <c r="AM1508">
        <v>999</v>
      </c>
      <c r="AN1508">
        <v>999</v>
      </c>
      <c r="AO1508">
        <v>999</v>
      </c>
      <c r="AP1508">
        <v>999</v>
      </c>
      <c r="AQ1508">
        <v>999</v>
      </c>
      <c r="AR1508">
        <v>999</v>
      </c>
      <c r="AT1508">
        <v>999</v>
      </c>
      <c r="AU1508" t="s">
        <v>2817</v>
      </c>
    </row>
    <row r="1509" spans="2:47" ht="15">
      <c r="B1509" t="s">
        <v>78</v>
      </c>
      <c r="C1509" t="s">
        <v>1251</v>
      </c>
      <c r="D1509">
        <v>16510</v>
      </c>
      <c r="E1509" t="s">
        <v>1170</v>
      </c>
      <c r="F1509" t="s">
        <v>2828</v>
      </c>
      <c r="I1509">
        <v>999</v>
      </c>
      <c r="J1509" t="s">
        <v>2810</v>
      </c>
      <c r="K1509">
        <v>26</v>
      </c>
      <c r="L1509">
        <v>999</v>
      </c>
      <c r="M1509">
        <v>999</v>
      </c>
      <c r="O1509" t="s">
        <v>1647</v>
      </c>
      <c r="R1509">
        <v>8</v>
      </c>
      <c r="S1509" t="s">
        <v>1625</v>
      </c>
      <c r="T1509" t="s">
        <v>1699</v>
      </c>
      <c r="U1509">
        <v>999</v>
      </c>
      <c r="V1509">
        <v>999</v>
      </c>
      <c r="W1509">
        <v>999</v>
      </c>
      <c r="X1509">
        <v>999</v>
      </c>
      <c r="Y1509">
        <v>8</v>
      </c>
      <c r="Z1509">
        <v>953</v>
      </c>
      <c r="AB1509">
        <v>999</v>
      </c>
      <c r="AC1509">
        <v>999</v>
      </c>
      <c r="AD1509">
        <v>999</v>
      </c>
      <c r="AE1509">
        <v>999</v>
      </c>
      <c r="AF1509">
        <v>999</v>
      </c>
      <c r="AG1509">
        <v>999</v>
      </c>
      <c r="AH1509" t="s">
        <v>2819</v>
      </c>
      <c r="AJ1509" t="s">
        <v>2825</v>
      </c>
      <c r="AK1509">
        <v>1</v>
      </c>
      <c r="AL1509" t="s">
        <v>2826</v>
      </c>
      <c r="AM1509">
        <v>999</v>
      </c>
      <c r="AN1509">
        <v>999</v>
      </c>
      <c r="AO1509">
        <v>999</v>
      </c>
      <c r="AP1509">
        <v>999</v>
      </c>
      <c r="AQ1509">
        <v>999</v>
      </c>
      <c r="AR1509">
        <v>999</v>
      </c>
      <c r="AT1509">
        <v>999</v>
      </c>
      <c r="AU1509" t="s">
        <v>2829</v>
      </c>
    </row>
    <row r="1510" spans="2:47" ht="15">
      <c r="B1510" t="s">
        <v>78</v>
      </c>
      <c r="C1510" t="s">
        <v>1245</v>
      </c>
      <c r="D1510">
        <v>16510</v>
      </c>
      <c r="E1510" t="s">
        <v>1170</v>
      </c>
      <c r="F1510" t="s">
        <v>2823</v>
      </c>
      <c r="I1510">
        <v>999</v>
      </c>
      <c r="J1510" t="s">
        <v>2810</v>
      </c>
      <c r="K1510">
        <v>26</v>
      </c>
      <c r="L1510">
        <v>999</v>
      </c>
      <c r="M1510">
        <v>999</v>
      </c>
      <c r="O1510" t="s">
        <v>1727</v>
      </c>
      <c r="R1510">
        <v>96</v>
      </c>
      <c r="S1510" t="s">
        <v>1625</v>
      </c>
      <c r="T1510" t="s">
        <v>1699</v>
      </c>
      <c r="U1510">
        <v>999</v>
      </c>
      <c r="V1510">
        <v>999</v>
      </c>
      <c r="W1510">
        <v>999</v>
      </c>
      <c r="X1510">
        <v>999</v>
      </c>
      <c r="Y1510">
        <v>12</v>
      </c>
      <c r="Z1510">
        <v>239</v>
      </c>
      <c r="AB1510" t="s">
        <v>1627</v>
      </c>
      <c r="AC1510">
        <v>3</v>
      </c>
      <c r="AD1510">
        <v>999</v>
      </c>
      <c r="AE1510">
        <v>999</v>
      </c>
      <c r="AF1510">
        <v>999</v>
      </c>
      <c r="AG1510">
        <v>999</v>
      </c>
      <c r="AH1510" t="s">
        <v>2824</v>
      </c>
      <c r="AJ1510">
        <v>999</v>
      </c>
      <c r="AK1510">
        <v>8</v>
      </c>
      <c r="AL1510" t="s">
        <v>2826</v>
      </c>
      <c r="AM1510">
        <v>999</v>
      </c>
      <c r="AN1510">
        <v>999</v>
      </c>
      <c r="AO1510">
        <v>999</v>
      </c>
      <c r="AP1510">
        <v>999</v>
      </c>
      <c r="AQ1510">
        <v>999</v>
      </c>
      <c r="AR1510">
        <v>999</v>
      </c>
      <c r="AT1510">
        <v>999</v>
      </c>
      <c r="AU1510" t="s">
        <v>2814</v>
      </c>
    </row>
    <row r="1511" spans="2:47" ht="15">
      <c r="B1511" t="s">
        <v>78</v>
      </c>
      <c r="C1511" t="s">
        <v>1249</v>
      </c>
      <c r="D1511">
        <v>16510</v>
      </c>
      <c r="E1511" t="s">
        <v>1170</v>
      </c>
      <c r="F1511" t="s">
        <v>2827</v>
      </c>
      <c r="I1511">
        <v>999</v>
      </c>
      <c r="J1511" t="s">
        <v>2810</v>
      </c>
      <c r="K1511">
        <v>26</v>
      </c>
      <c r="L1511">
        <v>999</v>
      </c>
      <c r="M1511">
        <v>999</v>
      </c>
      <c r="O1511" t="s">
        <v>1727</v>
      </c>
      <c r="R1511">
        <v>66</v>
      </c>
      <c r="S1511" t="s">
        <v>1625</v>
      </c>
      <c r="T1511" t="s">
        <v>1699</v>
      </c>
      <c r="U1511">
        <v>999</v>
      </c>
      <c r="V1511">
        <v>999</v>
      </c>
      <c r="W1511">
        <v>999</v>
      </c>
      <c r="X1511">
        <v>999</v>
      </c>
      <c r="Y1511">
        <v>11</v>
      </c>
      <c r="Z1511">
        <v>319</v>
      </c>
      <c r="AB1511" t="s">
        <v>1627</v>
      </c>
      <c r="AC1511">
        <v>3</v>
      </c>
      <c r="AD1511">
        <v>999</v>
      </c>
      <c r="AE1511">
        <v>999</v>
      </c>
      <c r="AF1511">
        <v>999</v>
      </c>
      <c r="AG1511">
        <v>999</v>
      </c>
      <c r="AH1511" t="s">
        <v>2824</v>
      </c>
      <c r="AJ1511" t="s">
        <v>2821</v>
      </c>
      <c r="AK1511">
        <v>4</v>
      </c>
      <c r="AL1511" t="s">
        <v>2826</v>
      </c>
      <c r="AM1511">
        <v>999</v>
      </c>
      <c r="AN1511">
        <v>999</v>
      </c>
      <c r="AO1511">
        <v>999</v>
      </c>
      <c r="AP1511">
        <v>999</v>
      </c>
      <c r="AQ1511">
        <v>999</v>
      </c>
      <c r="AR1511">
        <v>999</v>
      </c>
      <c r="AT1511">
        <v>999</v>
      </c>
      <c r="AU1511" t="s">
        <v>2817</v>
      </c>
    </row>
    <row r="1512" spans="2:47" ht="15">
      <c r="B1512" t="s">
        <v>78</v>
      </c>
      <c r="C1512" t="s">
        <v>1251</v>
      </c>
      <c r="D1512">
        <v>16510</v>
      </c>
      <c r="E1512" t="s">
        <v>1170</v>
      </c>
      <c r="F1512" t="s">
        <v>2828</v>
      </c>
      <c r="I1512">
        <v>999</v>
      </c>
      <c r="J1512" t="s">
        <v>2810</v>
      </c>
      <c r="K1512">
        <v>26</v>
      </c>
      <c r="L1512">
        <v>999</v>
      </c>
      <c r="M1512">
        <v>999</v>
      </c>
      <c r="O1512" t="s">
        <v>1727</v>
      </c>
      <c r="R1512">
        <v>98</v>
      </c>
      <c r="S1512" t="s">
        <v>1625</v>
      </c>
      <c r="T1512" t="s">
        <v>1699</v>
      </c>
      <c r="U1512">
        <v>999</v>
      </c>
      <c r="V1512">
        <v>999</v>
      </c>
      <c r="W1512">
        <v>999</v>
      </c>
      <c r="X1512">
        <v>999</v>
      </c>
      <c r="Y1512">
        <v>8</v>
      </c>
      <c r="Z1512">
        <v>255</v>
      </c>
      <c r="AB1512" t="s">
        <v>1627</v>
      </c>
      <c r="AC1512">
        <v>3</v>
      </c>
      <c r="AD1512">
        <v>999</v>
      </c>
      <c r="AE1512">
        <v>999</v>
      </c>
      <c r="AF1512">
        <v>999</v>
      </c>
      <c r="AG1512">
        <v>999</v>
      </c>
      <c r="AH1512" t="s">
        <v>2819</v>
      </c>
      <c r="AJ1512">
        <v>999</v>
      </c>
      <c r="AK1512">
        <v>9</v>
      </c>
      <c r="AL1512" t="s">
        <v>2826</v>
      </c>
      <c r="AM1512">
        <v>999</v>
      </c>
      <c r="AN1512">
        <v>999</v>
      </c>
      <c r="AO1512">
        <v>999</v>
      </c>
      <c r="AP1512">
        <v>999</v>
      </c>
      <c r="AQ1512">
        <v>999</v>
      </c>
      <c r="AR1512">
        <v>999</v>
      </c>
      <c r="AT1512">
        <v>999</v>
      </c>
      <c r="AU1512" t="s">
        <v>2829</v>
      </c>
    </row>
    <row r="1513" spans="2:47" ht="15">
      <c r="B1513" t="s">
        <v>78</v>
      </c>
      <c r="C1513" t="s">
        <v>1245</v>
      </c>
      <c r="D1513">
        <v>16510</v>
      </c>
      <c r="E1513" t="s">
        <v>1170</v>
      </c>
      <c r="F1513" t="s">
        <v>2823</v>
      </c>
      <c r="I1513">
        <v>999</v>
      </c>
      <c r="J1513" t="s">
        <v>2810</v>
      </c>
      <c r="K1513">
        <v>26</v>
      </c>
      <c r="L1513">
        <v>999</v>
      </c>
      <c r="M1513">
        <v>999</v>
      </c>
      <c r="O1513" t="s">
        <v>1671</v>
      </c>
      <c r="R1513">
        <v>2</v>
      </c>
      <c r="S1513" t="s">
        <v>1625</v>
      </c>
      <c r="T1513" t="s">
        <v>1699</v>
      </c>
      <c r="U1513">
        <v>999</v>
      </c>
      <c r="V1513">
        <v>999</v>
      </c>
      <c r="W1513">
        <v>999</v>
      </c>
      <c r="X1513">
        <v>999</v>
      </c>
      <c r="Y1513">
        <v>12</v>
      </c>
      <c r="Z1513">
        <v>239</v>
      </c>
      <c r="AB1513">
        <v>999</v>
      </c>
      <c r="AC1513">
        <v>999</v>
      </c>
      <c r="AD1513">
        <v>999</v>
      </c>
      <c r="AE1513">
        <v>999</v>
      </c>
      <c r="AF1513">
        <v>999</v>
      </c>
      <c r="AG1513">
        <v>999</v>
      </c>
      <c r="AH1513" t="s">
        <v>2824</v>
      </c>
      <c r="AJ1513">
        <v>999</v>
      </c>
      <c r="AK1513">
        <v>8</v>
      </c>
      <c r="AL1513" t="s">
        <v>2826</v>
      </c>
      <c r="AM1513">
        <v>999</v>
      </c>
      <c r="AN1513">
        <v>999</v>
      </c>
      <c r="AO1513">
        <v>999</v>
      </c>
      <c r="AP1513">
        <v>999</v>
      </c>
      <c r="AQ1513">
        <v>999</v>
      </c>
      <c r="AR1513">
        <v>999</v>
      </c>
      <c r="AT1513">
        <v>999</v>
      </c>
      <c r="AU1513" t="s">
        <v>2814</v>
      </c>
    </row>
    <row r="1514" spans="2:47" ht="15">
      <c r="B1514" t="s">
        <v>78</v>
      </c>
      <c r="C1514" t="s">
        <v>1249</v>
      </c>
      <c r="D1514">
        <v>16510</v>
      </c>
      <c r="E1514" t="s">
        <v>1170</v>
      </c>
      <c r="F1514" t="s">
        <v>2827</v>
      </c>
      <c r="I1514">
        <v>999</v>
      </c>
      <c r="J1514" t="s">
        <v>2810</v>
      </c>
      <c r="K1514">
        <v>26</v>
      </c>
      <c r="L1514">
        <v>999</v>
      </c>
      <c r="M1514">
        <v>999</v>
      </c>
      <c r="O1514" t="s">
        <v>1671</v>
      </c>
      <c r="R1514">
        <v>2</v>
      </c>
      <c r="S1514" t="s">
        <v>1625</v>
      </c>
      <c r="T1514" t="s">
        <v>1699</v>
      </c>
      <c r="U1514">
        <v>999</v>
      </c>
      <c r="V1514">
        <v>999</v>
      </c>
      <c r="W1514">
        <v>999</v>
      </c>
      <c r="X1514">
        <v>999</v>
      </c>
      <c r="Y1514">
        <v>11</v>
      </c>
      <c r="Z1514">
        <v>319</v>
      </c>
      <c r="AB1514">
        <v>999</v>
      </c>
      <c r="AC1514">
        <v>999</v>
      </c>
      <c r="AD1514">
        <v>999</v>
      </c>
      <c r="AE1514">
        <v>999</v>
      </c>
      <c r="AF1514">
        <v>999</v>
      </c>
      <c r="AG1514">
        <v>999</v>
      </c>
      <c r="AH1514" t="s">
        <v>2824</v>
      </c>
      <c r="AJ1514" t="s">
        <v>2821</v>
      </c>
      <c r="AK1514">
        <v>4</v>
      </c>
      <c r="AL1514" t="s">
        <v>2826</v>
      </c>
      <c r="AM1514">
        <v>999</v>
      </c>
      <c r="AN1514">
        <v>999</v>
      </c>
      <c r="AO1514">
        <v>999</v>
      </c>
      <c r="AP1514">
        <v>999</v>
      </c>
      <c r="AQ1514">
        <v>999</v>
      </c>
      <c r="AR1514">
        <v>999</v>
      </c>
      <c r="AT1514">
        <v>999</v>
      </c>
      <c r="AU1514" t="s">
        <v>2817</v>
      </c>
    </row>
    <row r="1515" spans="2:47" ht="15">
      <c r="B1515" t="s">
        <v>78</v>
      </c>
      <c r="C1515" t="s">
        <v>1251</v>
      </c>
      <c r="D1515">
        <v>16510</v>
      </c>
      <c r="E1515" t="s">
        <v>1170</v>
      </c>
      <c r="F1515" t="s">
        <v>2828</v>
      </c>
      <c r="I1515">
        <v>999</v>
      </c>
      <c r="J1515" t="s">
        <v>2810</v>
      </c>
      <c r="K1515">
        <v>26</v>
      </c>
      <c r="L1515">
        <v>999</v>
      </c>
      <c r="M1515">
        <v>999</v>
      </c>
      <c r="O1515" t="s">
        <v>1671</v>
      </c>
      <c r="R1515">
        <v>2</v>
      </c>
      <c r="S1515" t="s">
        <v>1625</v>
      </c>
      <c r="T1515" t="s">
        <v>1699</v>
      </c>
      <c r="U1515">
        <v>999</v>
      </c>
      <c r="V1515">
        <v>999</v>
      </c>
      <c r="W1515">
        <v>999</v>
      </c>
      <c r="X1515">
        <v>999</v>
      </c>
      <c r="Y1515">
        <v>8</v>
      </c>
      <c r="Z1515">
        <v>255</v>
      </c>
      <c r="AB1515">
        <v>999</v>
      </c>
      <c r="AC1515">
        <v>999</v>
      </c>
      <c r="AD1515">
        <v>999</v>
      </c>
      <c r="AE1515">
        <v>999</v>
      </c>
      <c r="AF1515">
        <v>999</v>
      </c>
      <c r="AG1515">
        <v>999</v>
      </c>
      <c r="AH1515" t="s">
        <v>2819</v>
      </c>
      <c r="AJ1515">
        <v>999</v>
      </c>
      <c r="AK1515">
        <v>9</v>
      </c>
      <c r="AL1515" t="s">
        <v>2826</v>
      </c>
      <c r="AM1515">
        <v>999</v>
      </c>
      <c r="AN1515">
        <v>999</v>
      </c>
      <c r="AO1515">
        <v>999</v>
      </c>
      <c r="AP1515">
        <v>999</v>
      </c>
      <c r="AQ1515">
        <v>999</v>
      </c>
      <c r="AR1515">
        <v>999</v>
      </c>
      <c r="AT1515">
        <v>999</v>
      </c>
      <c r="AU1515" t="s">
        <v>2829</v>
      </c>
    </row>
    <row r="1516" spans="2:47" ht="15">
      <c r="B1516" t="s">
        <v>78</v>
      </c>
      <c r="C1516" t="s">
        <v>1253</v>
      </c>
      <c r="D1516">
        <v>16543</v>
      </c>
      <c r="E1516" t="s">
        <v>1254</v>
      </c>
      <c r="F1516" t="s">
        <v>2830</v>
      </c>
      <c r="J1516" t="s">
        <v>2831</v>
      </c>
      <c r="K1516">
        <v>7</v>
      </c>
      <c r="L1516">
        <v>2017</v>
      </c>
      <c r="M1516">
        <v>7</v>
      </c>
      <c r="O1516" t="s">
        <v>1671</v>
      </c>
      <c r="R1516">
        <v>20.97</v>
      </c>
      <c r="S1516" t="s">
        <v>1625</v>
      </c>
      <c r="T1516" t="s">
        <v>1605</v>
      </c>
      <c r="U1516">
        <v>999</v>
      </c>
      <c r="V1516">
        <v>999</v>
      </c>
      <c r="W1516">
        <v>4.2</v>
      </c>
      <c r="X1516">
        <v>999</v>
      </c>
      <c r="Y1516">
        <v>5</v>
      </c>
      <c r="Z1516">
        <v>999</v>
      </c>
      <c r="AA1516">
        <v>999</v>
      </c>
      <c r="AB1516">
        <v>999</v>
      </c>
      <c r="AC1516">
        <v>999</v>
      </c>
      <c r="AD1516">
        <v>999</v>
      </c>
      <c r="AE1516">
        <v>999</v>
      </c>
      <c r="AF1516">
        <v>999</v>
      </c>
      <c r="AG1516">
        <v>999</v>
      </c>
      <c r="AJ1516" t="s">
        <v>2832</v>
      </c>
      <c r="AK1516">
        <v>3</v>
      </c>
      <c r="AL1516" t="s">
        <v>2623</v>
      </c>
      <c r="AM1516" t="s">
        <v>2833</v>
      </c>
      <c r="AO1516" t="s">
        <v>2834</v>
      </c>
      <c r="AP1516">
        <v>999</v>
      </c>
      <c r="AQ1516">
        <v>999</v>
      </c>
      <c r="AR1516">
        <v>999</v>
      </c>
      <c r="AT1516">
        <v>999</v>
      </c>
    </row>
    <row r="1517" spans="2:47" ht="15">
      <c r="B1517" t="s">
        <v>78</v>
      </c>
      <c r="C1517" t="s">
        <v>1253</v>
      </c>
      <c r="D1517">
        <v>16543</v>
      </c>
      <c r="E1517" t="s">
        <v>1254</v>
      </c>
      <c r="F1517" t="s">
        <v>2835</v>
      </c>
      <c r="J1517" t="s">
        <v>2831</v>
      </c>
      <c r="K1517">
        <v>12</v>
      </c>
      <c r="L1517">
        <v>2017</v>
      </c>
      <c r="M1517">
        <v>12</v>
      </c>
      <c r="O1517" t="s">
        <v>1671</v>
      </c>
      <c r="R1517">
        <v>27.95</v>
      </c>
      <c r="S1517" t="s">
        <v>1625</v>
      </c>
      <c r="T1517" t="s">
        <v>1605</v>
      </c>
      <c r="U1517">
        <v>999</v>
      </c>
      <c r="V1517">
        <v>999</v>
      </c>
      <c r="W1517">
        <v>9.9</v>
      </c>
      <c r="X1517">
        <v>999</v>
      </c>
      <c r="Y1517">
        <v>5</v>
      </c>
      <c r="Z1517">
        <v>999</v>
      </c>
      <c r="AA1517">
        <v>999</v>
      </c>
      <c r="AB1517">
        <v>999</v>
      </c>
      <c r="AC1517">
        <v>999</v>
      </c>
      <c r="AD1517">
        <v>999</v>
      </c>
      <c r="AE1517">
        <v>999</v>
      </c>
      <c r="AF1517">
        <v>999</v>
      </c>
      <c r="AG1517">
        <v>999</v>
      </c>
      <c r="AJ1517" t="s">
        <v>2832</v>
      </c>
      <c r="AK1517">
        <v>3</v>
      </c>
      <c r="AL1517" t="s">
        <v>2623</v>
      </c>
      <c r="AM1517">
        <v>999</v>
      </c>
      <c r="AN1517">
        <v>999</v>
      </c>
      <c r="AO1517" t="s">
        <v>2836</v>
      </c>
      <c r="AP1517">
        <v>999</v>
      </c>
      <c r="AQ1517">
        <v>999</v>
      </c>
      <c r="AR1517">
        <v>999</v>
      </c>
      <c r="AT1517">
        <v>999</v>
      </c>
    </row>
    <row r="1518" spans="2:47" ht="15">
      <c r="B1518" t="s">
        <v>78</v>
      </c>
      <c r="C1518" t="s">
        <v>1255</v>
      </c>
      <c r="D1518">
        <v>16546</v>
      </c>
      <c r="E1518" t="s">
        <v>705</v>
      </c>
      <c r="F1518" t="s">
        <v>2837</v>
      </c>
      <c r="I1518">
        <v>999</v>
      </c>
      <c r="J1518" t="s">
        <v>2838</v>
      </c>
      <c r="K1518">
        <v>10</v>
      </c>
      <c r="L1518">
        <v>999</v>
      </c>
      <c r="M1518">
        <v>999</v>
      </c>
      <c r="N1518">
        <v>999</v>
      </c>
      <c r="O1518" t="s">
        <v>1672</v>
      </c>
      <c r="R1518" s="6">
        <v>30.857140000000001</v>
      </c>
      <c r="S1518" t="s">
        <v>1625</v>
      </c>
      <c r="T1518" s="6" t="s">
        <v>1728</v>
      </c>
      <c r="U1518">
        <v>999</v>
      </c>
      <c r="V1518">
        <v>999</v>
      </c>
      <c r="W1518">
        <v>999</v>
      </c>
      <c r="X1518">
        <v>999</v>
      </c>
      <c r="Y1518">
        <v>6</v>
      </c>
      <c r="Z1518">
        <v>248</v>
      </c>
      <c r="AA1518" t="s">
        <v>2461</v>
      </c>
      <c r="AB1518" t="s">
        <v>1627</v>
      </c>
      <c r="AC1518">
        <v>5</v>
      </c>
      <c r="AD1518">
        <v>999</v>
      </c>
      <c r="AE1518">
        <v>999</v>
      </c>
      <c r="AF1518">
        <v>999</v>
      </c>
      <c r="AG1518">
        <v>999</v>
      </c>
      <c r="AH1518">
        <v>999</v>
      </c>
      <c r="AJ1518">
        <v>999</v>
      </c>
      <c r="AL1518" t="s">
        <v>710</v>
      </c>
      <c r="AM1518">
        <v>999</v>
      </c>
      <c r="AN1518">
        <v>999</v>
      </c>
      <c r="AO1518">
        <v>999</v>
      </c>
      <c r="AP1518">
        <v>999</v>
      </c>
      <c r="AQ1518">
        <v>999</v>
      </c>
      <c r="AR1518">
        <v>999</v>
      </c>
      <c r="AT1518" t="s">
        <v>2839</v>
      </c>
    </row>
    <row r="1519" spans="2:47" ht="15">
      <c r="B1519" t="s">
        <v>78</v>
      </c>
      <c r="C1519" t="s">
        <v>1255</v>
      </c>
      <c r="D1519">
        <v>16546</v>
      </c>
      <c r="E1519" t="s">
        <v>705</v>
      </c>
      <c r="F1519" t="s">
        <v>2840</v>
      </c>
      <c r="I1519">
        <v>999</v>
      </c>
      <c r="J1519" t="s">
        <v>2838</v>
      </c>
      <c r="K1519">
        <v>10</v>
      </c>
      <c r="L1519">
        <v>999</v>
      </c>
      <c r="M1519">
        <v>999</v>
      </c>
      <c r="N1519">
        <v>999</v>
      </c>
      <c r="O1519" t="s">
        <v>1672</v>
      </c>
      <c r="R1519" s="6">
        <v>24.68571</v>
      </c>
      <c r="S1519" t="s">
        <v>1625</v>
      </c>
      <c r="T1519" s="6" t="s">
        <v>1891</v>
      </c>
      <c r="U1519">
        <v>999</v>
      </c>
      <c r="V1519">
        <v>999</v>
      </c>
      <c r="W1519">
        <v>999</v>
      </c>
      <c r="X1519">
        <v>999</v>
      </c>
      <c r="Y1519">
        <v>6</v>
      </c>
      <c r="Z1519">
        <v>181</v>
      </c>
      <c r="AA1519" t="s">
        <v>2461</v>
      </c>
      <c r="AB1519" t="s">
        <v>1627</v>
      </c>
      <c r="AC1519">
        <v>5</v>
      </c>
      <c r="AD1519">
        <v>999</v>
      </c>
      <c r="AE1519">
        <v>999</v>
      </c>
      <c r="AF1519">
        <v>999</v>
      </c>
      <c r="AG1519">
        <v>999</v>
      </c>
      <c r="AH1519">
        <v>999</v>
      </c>
      <c r="AJ1519">
        <v>999</v>
      </c>
      <c r="AL1519" t="s">
        <v>710</v>
      </c>
      <c r="AM1519">
        <v>999</v>
      </c>
      <c r="AN1519">
        <v>999</v>
      </c>
      <c r="AO1519">
        <v>999</v>
      </c>
      <c r="AP1519">
        <v>999</v>
      </c>
      <c r="AQ1519">
        <v>999</v>
      </c>
      <c r="AR1519">
        <v>999</v>
      </c>
      <c r="AT1519" t="s">
        <v>2841</v>
      </c>
    </row>
    <row r="1520" spans="2:47" ht="15">
      <c r="B1520" t="s">
        <v>78</v>
      </c>
      <c r="C1520" t="s">
        <v>1255</v>
      </c>
      <c r="D1520">
        <v>16546</v>
      </c>
      <c r="E1520" t="s">
        <v>705</v>
      </c>
      <c r="F1520" t="s">
        <v>2842</v>
      </c>
      <c r="I1520">
        <v>999</v>
      </c>
      <c r="J1520" t="s">
        <v>2838</v>
      </c>
      <c r="K1520">
        <v>10</v>
      </c>
      <c r="L1520">
        <v>999</v>
      </c>
      <c r="M1520">
        <v>999</v>
      </c>
      <c r="N1520">
        <v>999</v>
      </c>
      <c r="O1520" t="s">
        <v>1672</v>
      </c>
      <c r="R1520" s="6">
        <v>17.485710000000001</v>
      </c>
      <c r="S1520" t="s">
        <v>1625</v>
      </c>
      <c r="T1520" s="6" t="s">
        <v>2843</v>
      </c>
      <c r="U1520">
        <v>999</v>
      </c>
      <c r="V1520">
        <v>999</v>
      </c>
      <c r="W1520">
        <v>999</v>
      </c>
      <c r="X1520">
        <v>999</v>
      </c>
      <c r="Y1520">
        <v>6</v>
      </c>
      <c r="Z1520">
        <v>355</v>
      </c>
      <c r="AA1520" t="s">
        <v>2461</v>
      </c>
      <c r="AB1520" t="s">
        <v>1627</v>
      </c>
      <c r="AC1520">
        <v>5</v>
      </c>
      <c r="AD1520">
        <v>999</v>
      </c>
      <c r="AE1520">
        <v>999</v>
      </c>
      <c r="AF1520">
        <v>999</v>
      </c>
      <c r="AG1520">
        <v>999</v>
      </c>
      <c r="AH1520">
        <v>999</v>
      </c>
      <c r="AJ1520">
        <v>999</v>
      </c>
      <c r="AL1520" t="s">
        <v>710</v>
      </c>
      <c r="AM1520">
        <v>999</v>
      </c>
      <c r="AN1520">
        <v>999</v>
      </c>
      <c r="AO1520">
        <v>999</v>
      </c>
      <c r="AP1520">
        <v>999</v>
      </c>
      <c r="AQ1520">
        <v>999</v>
      </c>
      <c r="AR1520">
        <v>999</v>
      </c>
      <c r="AT1520" t="s">
        <v>2844</v>
      </c>
    </row>
    <row r="1521" spans="2:46" ht="15">
      <c r="B1521" t="s">
        <v>78</v>
      </c>
      <c r="C1521" t="s">
        <v>1257</v>
      </c>
      <c r="D1521">
        <v>16546</v>
      </c>
      <c r="E1521" t="s">
        <v>1258</v>
      </c>
      <c r="F1521" t="s">
        <v>2845</v>
      </c>
      <c r="I1521">
        <v>999</v>
      </c>
      <c r="J1521" t="s">
        <v>2838</v>
      </c>
      <c r="K1521">
        <v>10</v>
      </c>
      <c r="L1521">
        <v>999</v>
      </c>
      <c r="M1521">
        <v>999</v>
      </c>
      <c r="N1521">
        <v>999</v>
      </c>
      <c r="O1521" t="s">
        <v>1672</v>
      </c>
      <c r="R1521" s="6">
        <v>20.914290000000001</v>
      </c>
      <c r="S1521" t="s">
        <v>1625</v>
      </c>
      <c r="T1521" s="6" t="s">
        <v>1915</v>
      </c>
      <c r="U1521">
        <v>999</v>
      </c>
      <c r="V1521">
        <v>999</v>
      </c>
      <c r="W1521">
        <v>999</v>
      </c>
      <c r="X1521">
        <v>999</v>
      </c>
      <c r="Y1521">
        <v>6</v>
      </c>
      <c r="Z1521">
        <v>220</v>
      </c>
      <c r="AA1521" t="s">
        <v>2461</v>
      </c>
      <c r="AB1521" t="s">
        <v>1627</v>
      </c>
      <c r="AC1521">
        <v>5</v>
      </c>
      <c r="AD1521">
        <v>999</v>
      </c>
      <c r="AE1521">
        <v>999</v>
      </c>
      <c r="AF1521">
        <v>999</v>
      </c>
      <c r="AG1521">
        <v>999</v>
      </c>
      <c r="AH1521">
        <v>999</v>
      </c>
      <c r="AJ1521">
        <v>999</v>
      </c>
      <c r="AL1521" t="s">
        <v>710</v>
      </c>
      <c r="AM1521">
        <v>999</v>
      </c>
      <c r="AN1521">
        <v>999</v>
      </c>
      <c r="AO1521">
        <v>999</v>
      </c>
      <c r="AP1521">
        <v>999</v>
      </c>
      <c r="AQ1521">
        <v>999</v>
      </c>
      <c r="AR1521">
        <v>999</v>
      </c>
      <c r="AT1521" t="s">
        <v>2846</v>
      </c>
    </row>
    <row r="1522" spans="2:46" ht="15">
      <c r="B1522" t="s">
        <v>78</v>
      </c>
      <c r="C1522" t="s">
        <v>1257</v>
      </c>
      <c r="D1522">
        <v>16546</v>
      </c>
      <c r="E1522" t="s">
        <v>1258</v>
      </c>
      <c r="F1522" t="s">
        <v>2847</v>
      </c>
      <c r="I1522">
        <v>999</v>
      </c>
      <c r="J1522" t="s">
        <v>2838</v>
      </c>
      <c r="K1522">
        <v>10</v>
      </c>
      <c r="L1522">
        <v>999</v>
      </c>
      <c r="M1522">
        <v>999</v>
      </c>
      <c r="N1522">
        <v>999</v>
      </c>
      <c r="O1522" t="s">
        <v>1672</v>
      </c>
      <c r="R1522" s="6">
        <v>32.914290000000001</v>
      </c>
      <c r="S1522" t="s">
        <v>1625</v>
      </c>
      <c r="T1522" s="6" t="s">
        <v>2848</v>
      </c>
      <c r="U1522">
        <v>999</v>
      </c>
      <c r="V1522">
        <v>999</v>
      </c>
      <c r="W1522">
        <v>999</v>
      </c>
      <c r="X1522">
        <v>999</v>
      </c>
      <c r="Y1522">
        <v>6</v>
      </c>
      <c r="Z1522">
        <v>133</v>
      </c>
      <c r="AA1522" t="s">
        <v>2461</v>
      </c>
      <c r="AB1522" t="s">
        <v>1627</v>
      </c>
      <c r="AC1522">
        <v>5</v>
      </c>
      <c r="AD1522">
        <v>999</v>
      </c>
      <c r="AE1522">
        <v>999</v>
      </c>
      <c r="AF1522">
        <v>999</v>
      </c>
      <c r="AG1522">
        <v>999</v>
      </c>
      <c r="AH1522">
        <v>999</v>
      </c>
      <c r="AJ1522">
        <v>999</v>
      </c>
      <c r="AL1522" t="s">
        <v>710</v>
      </c>
      <c r="AM1522">
        <v>999</v>
      </c>
      <c r="AN1522">
        <v>999</v>
      </c>
      <c r="AO1522">
        <v>999</v>
      </c>
      <c r="AP1522">
        <v>999</v>
      </c>
      <c r="AQ1522">
        <v>999</v>
      </c>
      <c r="AR1522">
        <v>999</v>
      </c>
      <c r="AT1522" t="s">
        <v>2841</v>
      </c>
    </row>
    <row r="1523" spans="2:46" ht="15">
      <c r="B1523" t="s">
        <v>78</v>
      </c>
      <c r="C1523" t="s">
        <v>1259</v>
      </c>
      <c r="D1523">
        <v>16552</v>
      </c>
      <c r="E1523" t="s">
        <v>1260</v>
      </c>
      <c r="F1523" t="s">
        <v>2849</v>
      </c>
      <c r="G1523" t="s">
        <v>2850</v>
      </c>
      <c r="J1523" t="s">
        <v>2851</v>
      </c>
      <c r="K1523">
        <v>11</v>
      </c>
      <c r="L1523">
        <v>2013</v>
      </c>
      <c r="M1523">
        <v>11</v>
      </c>
      <c r="N1523">
        <v>999</v>
      </c>
      <c r="O1523" t="s">
        <v>1647</v>
      </c>
      <c r="R1523">
        <v>4.5</v>
      </c>
      <c r="S1523" t="s">
        <v>1625</v>
      </c>
      <c r="T1523" t="s">
        <v>1615</v>
      </c>
      <c r="U1523">
        <v>999</v>
      </c>
      <c r="V1523">
        <v>999</v>
      </c>
      <c r="W1523">
        <v>999</v>
      </c>
      <c r="X1523">
        <v>999</v>
      </c>
      <c r="Y1523">
        <v>27</v>
      </c>
      <c r="Z1523">
        <v>1437.5</v>
      </c>
      <c r="AA1523" t="s">
        <v>2461</v>
      </c>
      <c r="AB1523" t="s">
        <v>1907</v>
      </c>
      <c r="AC1523">
        <v>30</v>
      </c>
      <c r="AD1523">
        <v>999</v>
      </c>
      <c r="AE1523">
        <v>999</v>
      </c>
      <c r="AF1523">
        <v>999</v>
      </c>
      <c r="AG1523">
        <v>999</v>
      </c>
      <c r="AH1523">
        <v>999</v>
      </c>
      <c r="AJ1523" t="s">
        <v>1608</v>
      </c>
      <c r="AK1523">
        <v>1</v>
      </c>
      <c r="AL1523" t="s">
        <v>1701</v>
      </c>
      <c r="AM1523">
        <v>999</v>
      </c>
      <c r="AN1523">
        <v>999</v>
      </c>
      <c r="AO1523">
        <v>999</v>
      </c>
      <c r="AP1523">
        <v>999</v>
      </c>
      <c r="AQ1523">
        <v>999</v>
      </c>
      <c r="AR1523">
        <v>999</v>
      </c>
      <c r="AS1523">
        <v>999</v>
      </c>
    </row>
    <row r="1524" spans="2:46" ht="15">
      <c r="B1524" t="s">
        <v>78</v>
      </c>
      <c r="C1524" t="s">
        <v>1259</v>
      </c>
      <c r="D1524">
        <v>16552</v>
      </c>
      <c r="E1524" t="s">
        <v>1260</v>
      </c>
      <c r="F1524" t="s">
        <v>2852</v>
      </c>
      <c r="G1524" t="s">
        <v>2853</v>
      </c>
      <c r="J1524" t="s">
        <v>2851</v>
      </c>
      <c r="K1524" t="s">
        <v>2854</v>
      </c>
      <c r="L1524">
        <v>2013</v>
      </c>
      <c r="M1524" t="s">
        <v>2854</v>
      </c>
      <c r="N1524">
        <v>999</v>
      </c>
      <c r="O1524" t="s">
        <v>1647</v>
      </c>
      <c r="R1524">
        <v>7.5</v>
      </c>
      <c r="S1524" t="s">
        <v>1625</v>
      </c>
      <c r="T1524" t="s">
        <v>1615</v>
      </c>
      <c r="U1524">
        <v>999</v>
      </c>
      <c r="V1524">
        <v>999</v>
      </c>
      <c r="W1524">
        <v>999</v>
      </c>
      <c r="X1524">
        <v>999</v>
      </c>
      <c r="Y1524">
        <v>20</v>
      </c>
      <c r="Z1524">
        <v>1388.8</v>
      </c>
      <c r="AA1524" t="s">
        <v>2461</v>
      </c>
      <c r="AB1524" t="s">
        <v>1907</v>
      </c>
      <c r="AC1524">
        <v>30</v>
      </c>
      <c r="AD1524">
        <v>999</v>
      </c>
      <c r="AE1524">
        <v>999</v>
      </c>
      <c r="AF1524">
        <v>999</v>
      </c>
      <c r="AG1524">
        <v>999</v>
      </c>
      <c r="AH1524">
        <v>999</v>
      </c>
      <c r="AJ1524" t="s">
        <v>1608</v>
      </c>
      <c r="AK1524">
        <v>1</v>
      </c>
      <c r="AL1524" t="s">
        <v>1701</v>
      </c>
      <c r="AM1524">
        <v>999</v>
      </c>
      <c r="AN1524">
        <v>999</v>
      </c>
      <c r="AO1524">
        <v>999</v>
      </c>
      <c r="AP1524">
        <v>999</v>
      </c>
      <c r="AQ1524">
        <v>999</v>
      </c>
      <c r="AR1524">
        <v>999</v>
      </c>
      <c r="AS1524">
        <v>999</v>
      </c>
    </row>
    <row r="1525" spans="2:46" ht="15">
      <c r="B1525" t="s">
        <v>78</v>
      </c>
      <c r="C1525" t="s">
        <v>1259</v>
      </c>
      <c r="D1525">
        <v>16552</v>
      </c>
      <c r="E1525" t="s">
        <v>1260</v>
      </c>
      <c r="F1525" t="s">
        <v>2855</v>
      </c>
      <c r="G1525" t="s">
        <v>2856</v>
      </c>
      <c r="J1525" t="s">
        <v>2851</v>
      </c>
      <c r="K1525" t="s">
        <v>2857</v>
      </c>
      <c r="L1525">
        <v>2013</v>
      </c>
      <c r="M1525" t="s">
        <v>2857</v>
      </c>
      <c r="N1525">
        <v>999</v>
      </c>
      <c r="O1525" t="s">
        <v>1647</v>
      </c>
      <c r="R1525">
        <v>7.5</v>
      </c>
      <c r="S1525" t="s">
        <v>1625</v>
      </c>
      <c r="T1525" t="s">
        <v>1615</v>
      </c>
      <c r="U1525">
        <v>999</v>
      </c>
      <c r="V1525">
        <v>999</v>
      </c>
      <c r="W1525">
        <v>999</v>
      </c>
      <c r="X1525">
        <v>999</v>
      </c>
      <c r="Y1525">
        <v>35</v>
      </c>
      <c r="Z1525">
        <v>1068.2</v>
      </c>
      <c r="AA1525" t="s">
        <v>2461</v>
      </c>
      <c r="AB1525" t="s">
        <v>1907</v>
      </c>
      <c r="AC1525">
        <v>30</v>
      </c>
      <c r="AD1525">
        <v>999</v>
      </c>
      <c r="AE1525">
        <v>999</v>
      </c>
      <c r="AF1525">
        <v>999</v>
      </c>
      <c r="AG1525">
        <v>999</v>
      </c>
      <c r="AH1525">
        <v>999</v>
      </c>
      <c r="AJ1525" t="s">
        <v>1608</v>
      </c>
      <c r="AK1525">
        <v>1</v>
      </c>
      <c r="AL1525" t="s">
        <v>1701</v>
      </c>
      <c r="AM1525">
        <v>999</v>
      </c>
      <c r="AN1525">
        <v>999</v>
      </c>
      <c r="AO1525">
        <v>999</v>
      </c>
      <c r="AP1525">
        <v>999</v>
      </c>
      <c r="AQ1525">
        <v>999</v>
      </c>
      <c r="AR1525">
        <v>999</v>
      </c>
      <c r="AS1525">
        <v>999</v>
      </c>
    </row>
    <row r="1526" spans="2:46" ht="15">
      <c r="B1526" t="s">
        <v>78</v>
      </c>
      <c r="C1526" t="s">
        <v>1259</v>
      </c>
      <c r="D1526">
        <v>16552</v>
      </c>
      <c r="E1526" t="s">
        <v>1260</v>
      </c>
      <c r="F1526" t="s">
        <v>2858</v>
      </c>
      <c r="G1526" t="s">
        <v>2859</v>
      </c>
      <c r="J1526" t="s">
        <v>2851</v>
      </c>
      <c r="K1526" t="s">
        <v>2860</v>
      </c>
      <c r="L1526">
        <v>2013</v>
      </c>
      <c r="M1526" t="s">
        <v>2860</v>
      </c>
      <c r="N1526">
        <v>999</v>
      </c>
      <c r="O1526" t="s">
        <v>1647</v>
      </c>
      <c r="R1526">
        <v>9.8000000000000007</v>
      </c>
      <c r="S1526" t="s">
        <v>1625</v>
      </c>
      <c r="T1526" t="s">
        <v>1615</v>
      </c>
      <c r="U1526">
        <v>999</v>
      </c>
      <c r="V1526">
        <v>999</v>
      </c>
      <c r="W1526">
        <v>999</v>
      </c>
      <c r="X1526">
        <v>999</v>
      </c>
      <c r="Y1526">
        <v>12</v>
      </c>
      <c r="Z1526">
        <v>1075</v>
      </c>
      <c r="AA1526" t="s">
        <v>2461</v>
      </c>
      <c r="AB1526" t="s">
        <v>1907</v>
      </c>
      <c r="AC1526">
        <v>30</v>
      </c>
      <c r="AD1526">
        <v>999</v>
      </c>
      <c r="AE1526">
        <v>999</v>
      </c>
      <c r="AF1526">
        <v>999</v>
      </c>
      <c r="AG1526">
        <v>999</v>
      </c>
      <c r="AH1526">
        <v>999</v>
      </c>
      <c r="AJ1526" t="s">
        <v>1608</v>
      </c>
      <c r="AK1526">
        <v>1</v>
      </c>
      <c r="AL1526" t="s">
        <v>1701</v>
      </c>
      <c r="AM1526">
        <v>999</v>
      </c>
      <c r="AN1526">
        <v>999</v>
      </c>
      <c r="AO1526">
        <v>999</v>
      </c>
      <c r="AP1526">
        <v>999</v>
      </c>
      <c r="AQ1526">
        <v>999</v>
      </c>
      <c r="AR1526">
        <v>999</v>
      </c>
      <c r="AS1526">
        <v>999</v>
      </c>
    </row>
    <row r="1527" spans="2:46" ht="15">
      <c r="B1527" t="s">
        <v>78</v>
      </c>
      <c r="C1527" t="s">
        <v>1259</v>
      </c>
      <c r="D1527">
        <v>16552</v>
      </c>
      <c r="E1527" t="s">
        <v>1260</v>
      </c>
      <c r="F1527" t="s">
        <v>2861</v>
      </c>
      <c r="G1527" t="s">
        <v>2862</v>
      </c>
      <c r="J1527" t="s">
        <v>2851</v>
      </c>
      <c r="K1527" t="s">
        <v>2863</v>
      </c>
      <c r="L1527">
        <v>2013</v>
      </c>
      <c r="M1527" t="s">
        <v>2863</v>
      </c>
      <c r="N1527">
        <v>999</v>
      </c>
      <c r="O1527" t="s">
        <v>1647</v>
      </c>
      <c r="R1527">
        <v>7.8</v>
      </c>
      <c r="S1527" t="s">
        <v>1625</v>
      </c>
      <c r="T1527" t="s">
        <v>1615</v>
      </c>
      <c r="U1527">
        <v>999</v>
      </c>
      <c r="V1527">
        <v>999</v>
      </c>
      <c r="W1527">
        <v>999</v>
      </c>
      <c r="X1527">
        <v>999</v>
      </c>
      <c r="Y1527">
        <v>24</v>
      </c>
      <c r="Z1527">
        <v>1031.3</v>
      </c>
      <c r="AA1527" t="s">
        <v>2461</v>
      </c>
      <c r="AB1527" t="s">
        <v>1907</v>
      </c>
      <c r="AC1527">
        <v>30</v>
      </c>
      <c r="AD1527">
        <v>999</v>
      </c>
      <c r="AE1527">
        <v>999</v>
      </c>
      <c r="AF1527">
        <v>999</v>
      </c>
      <c r="AG1527">
        <v>999</v>
      </c>
      <c r="AH1527">
        <v>999</v>
      </c>
      <c r="AJ1527" t="s">
        <v>1608</v>
      </c>
      <c r="AK1527">
        <v>1</v>
      </c>
      <c r="AL1527" t="s">
        <v>1701</v>
      </c>
      <c r="AM1527">
        <v>999</v>
      </c>
      <c r="AN1527">
        <v>999</v>
      </c>
      <c r="AO1527">
        <v>999</v>
      </c>
      <c r="AP1527">
        <v>999</v>
      </c>
      <c r="AQ1527">
        <v>999</v>
      </c>
      <c r="AR1527">
        <v>999</v>
      </c>
      <c r="AS1527">
        <v>999</v>
      </c>
    </row>
    <row r="1528" spans="2:46" ht="15">
      <c r="B1528" t="s">
        <v>78</v>
      </c>
      <c r="C1528" t="s">
        <v>1259</v>
      </c>
      <c r="D1528">
        <v>16552</v>
      </c>
      <c r="E1528" t="s">
        <v>1260</v>
      </c>
      <c r="F1528" t="s">
        <v>2849</v>
      </c>
      <c r="G1528" t="s">
        <v>2850</v>
      </c>
      <c r="J1528" t="s">
        <v>2851</v>
      </c>
      <c r="K1528">
        <v>11</v>
      </c>
      <c r="L1528">
        <v>2013</v>
      </c>
      <c r="M1528">
        <v>11</v>
      </c>
      <c r="N1528">
        <v>999</v>
      </c>
      <c r="O1528" t="s">
        <v>1727</v>
      </c>
      <c r="R1528">
        <v>59.5</v>
      </c>
      <c r="S1528" t="s">
        <v>1625</v>
      </c>
      <c r="T1528" t="s">
        <v>1615</v>
      </c>
      <c r="U1528">
        <v>999</v>
      </c>
      <c r="V1528">
        <v>999</v>
      </c>
      <c r="W1528">
        <v>999</v>
      </c>
      <c r="X1528">
        <v>999</v>
      </c>
      <c r="Y1528">
        <v>27</v>
      </c>
      <c r="Z1528">
        <v>186.4</v>
      </c>
      <c r="AA1528" t="s">
        <v>2461</v>
      </c>
      <c r="AB1528" t="s">
        <v>1627</v>
      </c>
      <c r="AC1528">
        <v>5</v>
      </c>
      <c r="AD1528">
        <v>999</v>
      </c>
      <c r="AE1528">
        <v>999</v>
      </c>
      <c r="AF1528">
        <v>999</v>
      </c>
      <c r="AG1528">
        <v>999</v>
      </c>
      <c r="AH1528">
        <v>999</v>
      </c>
      <c r="AJ1528">
        <v>999</v>
      </c>
      <c r="AK1528">
        <v>999</v>
      </c>
      <c r="AL1528" t="s">
        <v>1701</v>
      </c>
      <c r="AM1528">
        <v>999</v>
      </c>
      <c r="AN1528">
        <v>999</v>
      </c>
      <c r="AO1528">
        <v>999</v>
      </c>
      <c r="AP1528">
        <v>999</v>
      </c>
      <c r="AQ1528">
        <v>999</v>
      </c>
      <c r="AR1528">
        <v>999</v>
      </c>
      <c r="AS1528">
        <v>999</v>
      </c>
    </row>
    <row r="1529" spans="2:46" ht="15">
      <c r="B1529" t="s">
        <v>78</v>
      </c>
      <c r="C1529" t="s">
        <v>1259</v>
      </c>
      <c r="D1529">
        <v>16552</v>
      </c>
      <c r="E1529" t="s">
        <v>1260</v>
      </c>
      <c r="F1529" t="s">
        <v>2852</v>
      </c>
      <c r="G1529" t="s">
        <v>2853</v>
      </c>
      <c r="J1529" t="s">
        <v>2851</v>
      </c>
      <c r="K1529" t="s">
        <v>2854</v>
      </c>
      <c r="L1529">
        <v>2013</v>
      </c>
      <c r="M1529" t="s">
        <v>2854</v>
      </c>
      <c r="N1529">
        <v>999</v>
      </c>
      <c r="O1529" t="s">
        <v>1727</v>
      </c>
      <c r="R1529">
        <v>57.3</v>
      </c>
      <c r="S1529" t="s">
        <v>1625</v>
      </c>
      <c r="T1529" t="s">
        <v>1615</v>
      </c>
      <c r="U1529">
        <v>999</v>
      </c>
      <c r="V1529">
        <v>999</v>
      </c>
      <c r="W1529">
        <v>999</v>
      </c>
      <c r="X1529">
        <v>999</v>
      </c>
      <c r="Y1529">
        <v>20</v>
      </c>
      <c r="Z1529">
        <v>129</v>
      </c>
      <c r="AA1529" t="s">
        <v>2461</v>
      </c>
      <c r="AB1529" t="s">
        <v>1627</v>
      </c>
      <c r="AC1529">
        <v>5</v>
      </c>
      <c r="AD1529">
        <v>999</v>
      </c>
      <c r="AE1529">
        <v>999</v>
      </c>
      <c r="AF1529">
        <v>999</v>
      </c>
      <c r="AG1529">
        <v>999</v>
      </c>
      <c r="AH1529">
        <v>999</v>
      </c>
      <c r="AJ1529">
        <v>999</v>
      </c>
      <c r="AK1529">
        <v>999</v>
      </c>
      <c r="AL1529" t="s">
        <v>1701</v>
      </c>
      <c r="AM1529">
        <v>999</v>
      </c>
      <c r="AN1529">
        <v>999</v>
      </c>
      <c r="AO1529">
        <v>999</v>
      </c>
      <c r="AP1529">
        <v>999</v>
      </c>
      <c r="AQ1529">
        <v>999</v>
      </c>
      <c r="AR1529">
        <v>999</v>
      </c>
      <c r="AS1529">
        <v>999</v>
      </c>
    </row>
    <row r="1530" spans="2:46" ht="15">
      <c r="B1530" t="s">
        <v>78</v>
      </c>
      <c r="C1530" t="s">
        <v>1259</v>
      </c>
      <c r="D1530">
        <v>16552</v>
      </c>
      <c r="E1530" t="s">
        <v>1260</v>
      </c>
      <c r="F1530" t="s">
        <v>2855</v>
      </c>
      <c r="G1530" t="s">
        <v>2856</v>
      </c>
      <c r="J1530" t="s">
        <v>2851</v>
      </c>
      <c r="K1530" t="s">
        <v>2857</v>
      </c>
      <c r="L1530">
        <v>2013</v>
      </c>
      <c r="M1530" t="s">
        <v>2857</v>
      </c>
      <c r="N1530">
        <v>999</v>
      </c>
      <c r="O1530" t="s">
        <v>1727</v>
      </c>
      <c r="R1530">
        <v>87.8</v>
      </c>
      <c r="S1530" t="s">
        <v>1625</v>
      </c>
      <c r="T1530" t="s">
        <v>1615</v>
      </c>
      <c r="U1530">
        <v>999</v>
      </c>
      <c r="V1530">
        <v>999</v>
      </c>
      <c r="W1530">
        <v>999</v>
      </c>
      <c r="X1530">
        <v>999</v>
      </c>
      <c r="Y1530">
        <v>35</v>
      </c>
      <c r="Z1530">
        <v>147.5</v>
      </c>
      <c r="AA1530" t="s">
        <v>2461</v>
      </c>
      <c r="AB1530" t="s">
        <v>1627</v>
      </c>
      <c r="AC1530">
        <v>5</v>
      </c>
      <c r="AD1530">
        <v>999</v>
      </c>
      <c r="AE1530">
        <v>999</v>
      </c>
      <c r="AF1530">
        <v>999</v>
      </c>
      <c r="AG1530">
        <v>999</v>
      </c>
      <c r="AH1530">
        <v>999</v>
      </c>
      <c r="AJ1530">
        <v>999</v>
      </c>
      <c r="AK1530">
        <v>999</v>
      </c>
      <c r="AL1530" t="s">
        <v>1701</v>
      </c>
      <c r="AM1530">
        <v>999</v>
      </c>
      <c r="AN1530">
        <v>999</v>
      </c>
      <c r="AO1530">
        <v>999</v>
      </c>
      <c r="AP1530">
        <v>999</v>
      </c>
      <c r="AQ1530">
        <v>999</v>
      </c>
      <c r="AR1530">
        <v>999</v>
      </c>
      <c r="AS1530">
        <v>999</v>
      </c>
    </row>
    <row r="1531" spans="2:46" ht="15">
      <c r="B1531" t="s">
        <v>78</v>
      </c>
      <c r="C1531" t="s">
        <v>1259</v>
      </c>
      <c r="D1531">
        <v>16552</v>
      </c>
      <c r="E1531" t="s">
        <v>1260</v>
      </c>
      <c r="F1531" t="s">
        <v>2858</v>
      </c>
      <c r="G1531" t="s">
        <v>2859</v>
      </c>
      <c r="J1531" t="s">
        <v>2851</v>
      </c>
      <c r="K1531" t="s">
        <v>2860</v>
      </c>
      <c r="L1531">
        <v>2013</v>
      </c>
      <c r="M1531" t="s">
        <v>2860</v>
      </c>
      <c r="N1531">
        <v>999</v>
      </c>
      <c r="O1531" t="s">
        <v>1727</v>
      </c>
      <c r="R1531">
        <v>129.19999999999999</v>
      </c>
      <c r="S1531" t="s">
        <v>1625</v>
      </c>
      <c r="T1531" t="s">
        <v>1615</v>
      </c>
      <c r="U1531">
        <v>999</v>
      </c>
      <c r="V1531">
        <v>999</v>
      </c>
      <c r="W1531">
        <v>999</v>
      </c>
      <c r="X1531">
        <v>999</v>
      </c>
      <c r="Y1531">
        <v>12</v>
      </c>
      <c r="Z1531">
        <v>147.9</v>
      </c>
      <c r="AA1531" t="s">
        <v>2461</v>
      </c>
      <c r="AB1531" t="s">
        <v>1627</v>
      </c>
      <c r="AC1531">
        <v>5</v>
      </c>
      <c r="AD1531">
        <v>999</v>
      </c>
      <c r="AE1531">
        <v>999</v>
      </c>
      <c r="AF1531">
        <v>999</v>
      </c>
      <c r="AG1531">
        <v>999</v>
      </c>
      <c r="AH1531">
        <v>999</v>
      </c>
      <c r="AJ1531">
        <v>999</v>
      </c>
      <c r="AK1531">
        <v>999</v>
      </c>
      <c r="AL1531" t="s">
        <v>1701</v>
      </c>
      <c r="AM1531">
        <v>999</v>
      </c>
      <c r="AN1531">
        <v>999</v>
      </c>
      <c r="AO1531">
        <v>999</v>
      </c>
      <c r="AP1531">
        <v>999</v>
      </c>
      <c r="AQ1531">
        <v>999</v>
      </c>
      <c r="AR1531">
        <v>999</v>
      </c>
      <c r="AS1531">
        <v>999</v>
      </c>
    </row>
    <row r="1532" spans="2:46" ht="15">
      <c r="B1532" t="s">
        <v>78</v>
      </c>
      <c r="C1532" t="s">
        <v>1259</v>
      </c>
      <c r="D1532">
        <v>16552</v>
      </c>
      <c r="E1532" t="s">
        <v>1260</v>
      </c>
      <c r="F1532" t="s">
        <v>2861</v>
      </c>
      <c r="G1532" t="s">
        <v>2862</v>
      </c>
      <c r="J1532" t="s">
        <v>2851</v>
      </c>
      <c r="K1532" t="s">
        <v>2863</v>
      </c>
      <c r="L1532">
        <v>2013</v>
      </c>
      <c r="M1532" t="s">
        <v>2863</v>
      </c>
      <c r="N1532">
        <v>999</v>
      </c>
      <c r="O1532" t="s">
        <v>1727</v>
      </c>
      <c r="R1532">
        <v>119.6</v>
      </c>
      <c r="S1532" t="s">
        <v>1625</v>
      </c>
      <c r="T1532" t="s">
        <v>1615</v>
      </c>
      <c r="U1532">
        <v>999</v>
      </c>
      <c r="V1532">
        <v>999</v>
      </c>
      <c r="W1532">
        <v>999</v>
      </c>
      <c r="X1532">
        <v>999</v>
      </c>
      <c r="Y1532">
        <v>24</v>
      </c>
      <c r="Z1532">
        <v>129.69999999999999</v>
      </c>
      <c r="AA1532" t="s">
        <v>2461</v>
      </c>
      <c r="AB1532" t="s">
        <v>1627</v>
      </c>
      <c r="AC1532">
        <v>5</v>
      </c>
      <c r="AD1532">
        <v>999</v>
      </c>
      <c r="AE1532">
        <v>999</v>
      </c>
      <c r="AF1532">
        <v>999</v>
      </c>
      <c r="AG1532">
        <v>999</v>
      </c>
      <c r="AH1532">
        <v>999</v>
      </c>
      <c r="AJ1532">
        <v>999</v>
      </c>
      <c r="AK1532">
        <v>999</v>
      </c>
      <c r="AL1532" t="s">
        <v>1701</v>
      </c>
      <c r="AM1532">
        <v>999</v>
      </c>
      <c r="AN1532">
        <v>999</v>
      </c>
      <c r="AO1532">
        <v>999</v>
      </c>
      <c r="AP1532">
        <v>999</v>
      </c>
      <c r="AQ1532">
        <v>999</v>
      </c>
      <c r="AR1532">
        <v>999</v>
      </c>
      <c r="AS1532">
        <v>999</v>
      </c>
    </row>
    <row r="1533" spans="2:46" ht="15">
      <c r="B1533" t="s">
        <v>78</v>
      </c>
      <c r="C1533" t="s">
        <v>1259</v>
      </c>
      <c r="D1533">
        <v>16552</v>
      </c>
      <c r="E1533" t="s">
        <v>1260</v>
      </c>
      <c r="F1533" t="s">
        <v>2849</v>
      </c>
      <c r="G1533" t="s">
        <v>2850</v>
      </c>
      <c r="J1533" t="s">
        <v>2851</v>
      </c>
      <c r="K1533">
        <v>11</v>
      </c>
      <c r="L1533">
        <v>2013</v>
      </c>
      <c r="M1533">
        <v>11</v>
      </c>
      <c r="N1533">
        <v>999</v>
      </c>
      <c r="O1533" t="s">
        <v>1672</v>
      </c>
      <c r="R1533">
        <v>64</v>
      </c>
      <c r="S1533" t="s">
        <v>1625</v>
      </c>
      <c r="T1533" t="s">
        <v>1615</v>
      </c>
      <c r="U1533">
        <v>999</v>
      </c>
      <c r="V1533">
        <v>999</v>
      </c>
      <c r="W1533">
        <v>999</v>
      </c>
      <c r="X1533">
        <v>999</v>
      </c>
      <c r="Y1533">
        <v>27</v>
      </c>
      <c r="Z1533">
        <v>1623.9</v>
      </c>
      <c r="AA1533" t="s">
        <v>2461</v>
      </c>
      <c r="AB1533" t="s">
        <v>1627</v>
      </c>
      <c r="AC1533">
        <v>0</v>
      </c>
      <c r="AD1533">
        <v>999</v>
      </c>
      <c r="AE1533">
        <v>999</v>
      </c>
      <c r="AF1533">
        <v>999</v>
      </c>
      <c r="AG1533">
        <v>999</v>
      </c>
      <c r="AH1533">
        <v>999</v>
      </c>
      <c r="AJ1533">
        <v>999</v>
      </c>
      <c r="AK1533">
        <v>999</v>
      </c>
      <c r="AL1533" t="s">
        <v>1701</v>
      </c>
      <c r="AM1533">
        <v>999</v>
      </c>
      <c r="AN1533">
        <v>999</v>
      </c>
      <c r="AO1533">
        <v>999</v>
      </c>
      <c r="AP1533">
        <v>999</v>
      </c>
      <c r="AQ1533">
        <v>999</v>
      </c>
      <c r="AR1533">
        <v>999</v>
      </c>
      <c r="AS1533">
        <v>999</v>
      </c>
    </row>
    <row r="1534" spans="2:46" ht="15">
      <c r="B1534" t="s">
        <v>78</v>
      </c>
      <c r="C1534" t="s">
        <v>1259</v>
      </c>
      <c r="D1534">
        <v>16552</v>
      </c>
      <c r="E1534" t="s">
        <v>1260</v>
      </c>
      <c r="F1534" t="s">
        <v>2852</v>
      </c>
      <c r="G1534" t="s">
        <v>2853</v>
      </c>
      <c r="J1534" t="s">
        <v>2851</v>
      </c>
      <c r="K1534" t="s">
        <v>2854</v>
      </c>
      <c r="L1534">
        <v>2013</v>
      </c>
      <c r="M1534" t="s">
        <v>2854</v>
      </c>
      <c r="N1534">
        <v>999</v>
      </c>
      <c r="O1534" t="s">
        <v>1672</v>
      </c>
      <c r="R1534">
        <v>64.8</v>
      </c>
      <c r="S1534" t="s">
        <v>1625</v>
      </c>
      <c r="T1534" t="s">
        <v>1615</v>
      </c>
      <c r="U1534">
        <v>999</v>
      </c>
      <c r="V1534">
        <v>999</v>
      </c>
      <c r="W1534">
        <v>999</v>
      </c>
      <c r="X1534">
        <v>999</v>
      </c>
      <c r="Y1534">
        <v>20</v>
      </c>
      <c r="Z1534">
        <v>1517.8</v>
      </c>
      <c r="AA1534" t="s">
        <v>2461</v>
      </c>
      <c r="AB1534" t="s">
        <v>1627</v>
      </c>
      <c r="AC1534">
        <v>0</v>
      </c>
      <c r="AD1534">
        <v>999</v>
      </c>
      <c r="AE1534">
        <v>999</v>
      </c>
      <c r="AF1534">
        <v>999</v>
      </c>
      <c r="AG1534">
        <v>999</v>
      </c>
      <c r="AH1534">
        <v>999</v>
      </c>
      <c r="AJ1534">
        <v>999</v>
      </c>
      <c r="AK1534">
        <v>999</v>
      </c>
      <c r="AL1534" t="s">
        <v>1701</v>
      </c>
      <c r="AM1534">
        <v>999</v>
      </c>
      <c r="AN1534">
        <v>999</v>
      </c>
      <c r="AO1534">
        <v>999</v>
      </c>
      <c r="AP1534">
        <v>999</v>
      </c>
      <c r="AQ1534">
        <v>999</v>
      </c>
      <c r="AR1534">
        <v>999</v>
      </c>
      <c r="AS1534">
        <v>999</v>
      </c>
    </row>
    <row r="1535" spans="2:46" ht="15">
      <c r="B1535" t="s">
        <v>78</v>
      </c>
      <c r="C1535" t="s">
        <v>1259</v>
      </c>
      <c r="D1535">
        <v>16552</v>
      </c>
      <c r="E1535" t="s">
        <v>1260</v>
      </c>
      <c r="F1535" t="s">
        <v>2855</v>
      </c>
      <c r="G1535" t="s">
        <v>2856</v>
      </c>
      <c r="J1535" t="s">
        <v>2851</v>
      </c>
      <c r="K1535" t="s">
        <v>2857</v>
      </c>
      <c r="L1535">
        <v>2013</v>
      </c>
      <c r="M1535" t="s">
        <v>2857</v>
      </c>
      <c r="N1535">
        <v>999</v>
      </c>
      <c r="O1535" t="s">
        <v>1672</v>
      </c>
      <c r="R1535">
        <v>95.3</v>
      </c>
      <c r="S1535" t="s">
        <v>1625</v>
      </c>
      <c r="T1535" t="s">
        <v>1615</v>
      </c>
      <c r="U1535">
        <v>999</v>
      </c>
      <c r="V1535">
        <v>999</v>
      </c>
      <c r="W1535">
        <v>999</v>
      </c>
      <c r="X1535">
        <v>999</v>
      </c>
      <c r="Y1535">
        <v>35</v>
      </c>
      <c r="Z1535">
        <v>1215.7</v>
      </c>
      <c r="AA1535" t="s">
        <v>2461</v>
      </c>
      <c r="AB1535" t="s">
        <v>1627</v>
      </c>
      <c r="AC1535">
        <v>0</v>
      </c>
      <c r="AD1535">
        <v>999</v>
      </c>
      <c r="AE1535">
        <v>999</v>
      </c>
      <c r="AF1535">
        <v>999</v>
      </c>
      <c r="AG1535">
        <v>999</v>
      </c>
      <c r="AH1535">
        <v>999</v>
      </c>
      <c r="AJ1535">
        <v>999</v>
      </c>
      <c r="AK1535">
        <v>999</v>
      </c>
      <c r="AL1535" t="s">
        <v>1701</v>
      </c>
      <c r="AM1535">
        <v>999</v>
      </c>
      <c r="AN1535">
        <v>999</v>
      </c>
      <c r="AO1535">
        <v>999</v>
      </c>
      <c r="AP1535">
        <v>999</v>
      </c>
      <c r="AQ1535">
        <v>999</v>
      </c>
      <c r="AR1535">
        <v>999</v>
      </c>
      <c r="AS1535">
        <v>999</v>
      </c>
    </row>
    <row r="1536" spans="2:46" ht="15">
      <c r="B1536" t="s">
        <v>78</v>
      </c>
      <c r="C1536" t="s">
        <v>1259</v>
      </c>
      <c r="D1536">
        <v>16552</v>
      </c>
      <c r="E1536" t="s">
        <v>1260</v>
      </c>
      <c r="F1536" t="s">
        <v>2858</v>
      </c>
      <c r="G1536" t="s">
        <v>2859</v>
      </c>
      <c r="J1536" t="s">
        <v>2851</v>
      </c>
      <c r="K1536" t="s">
        <v>2860</v>
      </c>
      <c r="L1536">
        <v>2013</v>
      </c>
      <c r="M1536" t="s">
        <v>2860</v>
      </c>
      <c r="N1536">
        <v>999</v>
      </c>
      <c r="O1536" t="s">
        <v>1672</v>
      </c>
      <c r="R1536">
        <v>139</v>
      </c>
      <c r="S1536" t="s">
        <v>1625</v>
      </c>
      <c r="T1536" t="s">
        <v>1615</v>
      </c>
      <c r="U1536">
        <v>999</v>
      </c>
      <c r="V1536">
        <v>999</v>
      </c>
      <c r="W1536">
        <v>999</v>
      </c>
      <c r="X1536">
        <v>999</v>
      </c>
      <c r="Y1536">
        <v>12</v>
      </c>
      <c r="Z1536">
        <v>1222.9000000000001</v>
      </c>
      <c r="AA1536" t="s">
        <v>2461</v>
      </c>
      <c r="AB1536" t="s">
        <v>1627</v>
      </c>
      <c r="AC1536">
        <v>0</v>
      </c>
      <c r="AD1536">
        <v>999</v>
      </c>
      <c r="AE1536">
        <v>999</v>
      </c>
      <c r="AF1536">
        <v>999</v>
      </c>
      <c r="AG1536">
        <v>999</v>
      </c>
      <c r="AH1536">
        <v>999</v>
      </c>
      <c r="AJ1536">
        <v>999</v>
      </c>
      <c r="AK1536">
        <v>999</v>
      </c>
      <c r="AL1536" t="s">
        <v>1701</v>
      </c>
      <c r="AM1536">
        <v>999</v>
      </c>
      <c r="AN1536">
        <v>999</v>
      </c>
      <c r="AO1536">
        <v>999</v>
      </c>
      <c r="AP1536">
        <v>999</v>
      </c>
      <c r="AQ1536">
        <v>999</v>
      </c>
      <c r="AR1536">
        <v>999</v>
      </c>
      <c r="AS1536">
        <v>999</v>
      </c>
    </row>
    <row r="1537" spans="2:47" ht="15">
      <c r="B1537" t="s">
        <v>78</v>
      </c>
      <c r="C1537" t="s">
        <v>1259</v>
      </c>
      <c r="D1537">
        <v>16552</v>
      </c>
      <c r="E1537" t="s">
        <v>1260</v>
      </c>
      <c r="F1537" t="s">
        <v>2861</v>
      </c>
      <c r="G1537" t="s">
        <v>2862</v>
      </c>
      <c r="J1537" t="s">
        <v>2851</v>
      </c>
      <c r="K1537" t="s">
        <v>2863</v>
      </c>
      <c r="L1537">
        <v>2013</v>
      </c>
      <c r="M1537" t="s">
        <v>2863</v>
      </c>
      <c r="N1537">
        <v>999</v>
      </c>
      <c r="O1537" t="s">
        <v>1672</v>
      </c>
      <c r="R1537">
        <v>127.3</v>
      </c>
      <c r="S1537" t="s">
        <v>1625</v>
      </c>
      <c r="T1537" t="s">
        <v>1615</v>
      </c>
      <c r="U1537">
        <v>999</v>
      </c>
      <c r="V1537">
        <v>999</v>
      </c>
      <c r="W1537">
        <v>999</v>
      </c>
      <c r="X1537">
        <v>999</v>
      </c>
      <c r="Y1537">
        <v>24</v>
      </c>
      <c r="Z1537">
        <v>1161</v>
      </c>
      <c r="AA1537" t="s">
        <v>2461</v>
      </c>
      <c r="AB1537" t="s">
        <v>1627</v>
      </c>
      <c r="AC1537">
        <v>0</v>
      </c>
      <c r="AD1537">
        <v>999</v>
      </c>
      <c r="AE1537">
        <v>999</v>
      </c>
      <c r="AF1537">
        <v>999</v>
      </c>
      <c r="AG1537">
        <v>999</v>
      </c>
      <c r="AH1537">
        <v>999</v>
      </c>
      <c r="AJ1537">
        <v>999</v>
      </c>
      <c r="AK1537">
        <v>999</v>
      </c>
      <c r="AL1537" t="s">
        <v>1701</v>
      </c>
      <c r="AM1537">
        <v>999</v>
      </c>
      <c r="AN1537">
        <v>999</v>
      </c>
      <c r="AO1537">
        <v>999</v>
      </c>
      <c r="AP1537">
        <v>999</v>
      </c>
      <c r="AQ1537">
        <v>999</v>
      </c>
      <c r="AR1537">
        <v>999</v>
      </c>
      <c r="AS1537">
        <v>999</v>
      </c>
    </row>
    <row r="1538" spans="2:47" ht="15">
      <c r="B1538" t="s">
        <v>78</v>
      </c>
      <c r="C1538">
        <v>17122</v>
      </c>
      <c r="D1538">
        <v>16560</v>
      </c>
      <c r="E1538" t="s">
        <v>1266</v>
      </c>
      <c r="F1538">
        <v>11525</v>
      </c>
      <c r="J1538" t="s">
        <v>2864</v>
      </c>
      <c r="L1538">
        <v>999</v>
      </c>
      <c r="M1538">
        <v>999</v>
      </c>
      <c r="O1538" t="s">
        <v>1672</v>
      </c>
      <c r="R1538">
        <v>13</v>
      </c>
      <c r="S1538" t="s">
        <v>1648</v>
      </c>
      <c r="T1538" t="s">
        <v>2865</v>
      </c>
      <c r="U1538">
        <v>999</v>
      </c>
      <c r="V1538">
        <v>999</v>
      </c>
      <c r="W1538">
        <v>999</v>
      </c>
      <c r="X1538">
        <v>999</v>
      </c>
      <c r="Y1538">
        <v>31</v>
      </c>
      <c r="Z1538">
        <v>155</v>
      </c>
      <c r="AB1538" t="s">
        <v>1627</v>
      </c>
      <c r="AC1538">
        <v>6</v>
      </c>
      <c r="AD1538">
        <v>999</v>
      </c>
      <c r="AE1538">
        <v>999</v>
      </c>
      <c r="AF1538">
        <v>999</v>
      </c>
      <c r="AG1538">
        <v>999</v>
      </c>
      <c r="AH1538" t="s">
        <v>2866</v>
      </c>
      <c r="AI1538">
        <v>999</v>
      </c>
      <c r="AJ1538">
        <v>999</v>
      </c>
      <c r="AK1538">
        <v>999</v>
      </c>
      <c r="AL1538" t="s">
        <v>1701</v>
      </c>
      <c r="AM1538">
        <v>999</v>
      </c>
      <c r="AN1538">
        <v>999</v>
      </c>
      <c r="AO1538">
        <v>999</v>
      </c>
      <c r="AP1538">
        <v>999</v>
      </c>
      <c r="AQ1538">
        <v>999</v>
      </c>
      <c r="AR1538">
        <v>999</v>
      </c>
    </row>
    <row r="1539" spans="2:47" ht="15">
      <c r="B1539" t="s">
        <v>78</v>
      </c>
      <c r="C1539">
        <v>17122</v>
      </c>
      <c r="D1539">
        <v>16560</v>
      </c>
      <c r="E1539" t="s">
        <v>1266</v>
      </c>
      <c r="F1539">
        <v>11524</v>
      </c>
      <c r="J1539" t="s">
        <v>2867</v>
      </c>
      <c r="L1539">
        <v>999</v>
      </c>
      <c r="M1539">
        <v>999</v>
      </c>
      <c r="O1539" t="s">
        <v>1672</v>
      </c>
      <c r="R1539">
        <v>19</v>
      </c>
      <c r="S1539" t="s">
        <v>1648</v>
      </c>
      <c r="T1539" t="s">
        <v>2865</v>
      </c>
      <c r="U1539">
        <v>999</v>
      </c>
      <c r="V1539">
        <v>999</v>
      </c>
      <c r="W1539">
        <v>999</v>
      </c>
      <c r="X1539">
        <v>999</v>
      </c>
      <c r="Y1539">
        <v>41</v>
      </c>
      <c r="Z1539">
        <v>108</v>
      </c>
      <c r="AB1539" t="s">
        <v>1627</v>
      </c>
      <c r="AC1539">
        <v>5</v>
      </c>
      <c r="AD1539">
        <v>999</v>
      </c>
      <c r="AE1539">
        <v>999</v>
      </c>
      <c r="AF1539">
        <v>999</v>
      </c>
      <c r="AG1539">
        <v>999</v>
      </c>
      <c r="AH1539" t="s">
        <v>2866</v>
      </c>
      <c r="AI1539">
        <v>999</v>
      </c>
      <c r="AJ1539">
        <v>999</v>
      </c>
      <c r="AK1539">
        <v>999</v>
      </c>
      <c r="AL1539" t="s">
        <v>710</v>
      </c>
      <c r="AM1539">
        <v>999</v>
      </c>
      <c r="AN1539">
        <v>999</v>
      </c>
      <c r="AO1539">
        <v>999</v>
      </c>
      <c r="AP1539">
        <v>999</v>
      </c>
      <c r="AQ1539">
        <v>999</v>
      </c>
      <c r="AR1539">
        <v>999</v>
      </c>
    </row>
    <row r="1540" spans="2:47" ht="15">
      <c r="B1540" t="s">
        <v>78</v>
      </c>
      <c r="C1540" t="s">
        <v>2868</v>
      </c>
      <c r="D1540">
        <v>16567</v>
      </c>
      <c r="E1540" t="s">
        <v>1272</v>
      </c>
      <c r="F1540" t="s">
        <v>2869</v>
      </c>
      <c r="I1540" t="s">
        <v>2870</v>
      </c>
      <c r="J1540" t="s">
        <v>2871</v>
      </c>
      <c r="K1540">
        <v>999</v>
      </c>
      <c r="L1540">
        <v>2018</v>
      </c>
      <c r="M1540" t="s">
        <v>2120</v>
      </c>
      <c r="N1540">
        <v>999</v>
      </c>
      <c r="O1540" t="s">
        <v>1672</v>
      </c>
      <c r="R1540">
        <v>87.7</v>
      </c>
      <c r="S1540" t="s">
        <v>1625</v>
      </c>
      <c r="T1540" t="s">
        <v>2872</v>
      </c>
      <c r="U1540">
        <v>999</v>
      </c>
      <c r="V1540">
        <v>999</v>
      </c>
      <c r="W1540">
        <v>999</v>
      </c>
      <c r="X1540">
        <v>999</v>
      </c>
      <c r="Y1540">
        <v>15</v>
      </c>
      <c r="Z1540">
        <v>150</v>
      </c>
      <c r="AA1540" t="s">
        <v>1606</v>
      </c>
      <c r="AB1540" t="s">
        <v>1627</v>
      </c>
      <c r="AC1540">
        <v>5</v>
      </c>
      <c r="AD1540">
        <v>999</v>
      </c>
      <c r="AE1540">
        <v>999</v>
      </c>
      <c r="AF1540">
        <v>999</v>
      </c>
      <c r="AG1540">
        <v>999</v>
      </c>
      <c r="AH1540" t="s">
        <v>2873</v>
      </c>
      <c r="AJ1540">
        <v>999</v>
      </c>
      <c r="AK1540">
        <v>999</v>
      </c>
      <c r="AL1540" t="s">
        <v>1701</v>
      </c>
      <c r="AM1540" t="s">
        <v>2874</v>
      </c>
      <c r="AN1540">
        <v>999</v>
      </c>
      <c r="AO1540">
        <v>999</v>
      </c>
      <c r="AP1540">
        <v>999</v>
      </c>
      <c r="AQ1540">
        <v>999</v>
      </c>
      <c r="AR1540">
        <v>999</v>
      </c>
      <c r="AS1540">
        <v>999</v>
      </c>
    </row>
    <row r="1541" spans="2:47" ht="15">
      <c r="B1541" t="s">
        <v>78</v>
      </c>
      <c r="C1541" t="s">
        <v>2868</v>
      </c>
      <c r="D1541">
        <v>16567</v>
      </c>
      <c r="E1541" t="s">
        <v>1272</v>
      </c>
      <c r="F1541" t="s">
        <v>2875</v>
      </c>
      <c r="I1541" t="s">
        <v>2870</v>
      </c>
      <c r="J1541" t="s">
        <v>2871</v>
      </c>
      <c r="K1541">
        <v>999</v>
      </c>
      <c r="L1541">
        <v>2018</v>
      </c>
      <c r="M1541" t="s">
        <v>2120</v>
      </c>
      <c r="N1541">
        <v>999</v>
      </c>
      <c r="O1541" t="s">
        <v>1672</v>
      </c>
      <c r="R1541">
        <v>93.7</v>
      </c>
      <c r="S1541" t="s">
        <v>1625</v>
      </c>
      <c r="T1541" t="s">
        <v>2872</v>
      </c>
      <c r="U1541">
        <v>999</v>
      </c>
      <c r="V1541">
        <v>999</v>
      </c>
      <c r="W1541">
        <v>999</v>
      </c>
      <c r="X1541">
        <v>999</v>
      </c>
      <c r="Y1541">
        <v>8</v>
      </c>
      <c r="Z1541">
        <v>150</v>
      </c>
      <c r="AA1541" t="s">
        <v>1606</v>
      </c>
      <c r="AB1541" t="s">
        <v>1627</v>
      </c>
      <c r="AC1541">
        <v>5</v>
      </c>
      <c r="AD1541">
        <v>999</v>
      </c>
      <c r="AE1541">
        <v>999</v>
      </c>
      <c r="AF1541">
        <v>999</v>
      </c>
      <c r="AG1541">
        <v>999</v>
      </c>
      <c r="AH1541" t="s">
        <v>2873</v>
      </c>
      <c r="AJ1541">
        <v>999</v>
      </c>
      <c r="AK1541">
        <v>999</v>
      </c>
      <c r="AL1541" t="s">
        <v>710</v>
      </c>
      <c r="AM1541" t="s">
        <v>2874</v>
      </c>
      <c r="AN1541">
        <v>999</v>
      </c>
      <c r="AO1541">
        <v>999</v>
      </c>
      <c r="AP1541">
        <v>999</v>
      </c>
      <c r="AQ1541">
        <v>999</v>
      </c>
      <c r="AR1541">
        <v>999</v>
      </c>
      <c r="AS1541">
        <v>999</v>
      </c>
    </row>
    <row r="1542" spans="2:47" ht="15">
      <c r="B1542" t="s">
        <v>78</v>
      </c>
      <c r="C1542" t="s">
        <v>1286</v>
      </c>
      <c r="D1542">
        <v>16569</v>
      </c>
      <c r="E1542" t="s">
        <v>1279</v>
      </c>
      <c r="F1542" t="s">
        <v>1286</v>
      </c>
      <c r="I1542" t="s">
        <v>2876</v>
      </c>
      <c r="J1542" t="s">
        <v>2877</v>
      </c>
      <c r="L1542" t="s">
        <v>2878</v>
      </c>
      <c r="M1542">
        <v>999</v>
      </c>
      <c r="N1542">
        <v>999</v>
      </c>
      <c r="O1542" t="s">
        <v>1672</v>
      </c>
      <c r="R1542" s="6">
        <v>30.62201</v>
      </c>
      <c r="S1542" t="s">
        <v>1625</v>
      </c>
      <c r="T1542" t="s">
        <v>1891</v>
      </c>
      <c r="U1542">
        <v>999</v>
      </c>
      <c r="V1542">
        <v>999</v>
      </c>
      <c r="W1542">
        <v>999</v>
      </c>
      <c r="X1542">
        <v>999</v>
      </c>
      <c r="Y1542">
        <v>2</v>
      </c>
      <c r="Z1542">
        <v>116</v>
      </c>
      <c r="AA1542" t="s">
        <v>2461</v>
      </c>
      <c r="AB1542" t="s">
        <v>1627</v>
      </c>
      <c r="AC1542">
        <v>5</v>
      </c>
      <c r="AD1542">
        <v>999</v>
      </c>
      <c r="AE1542">
        <v>999</v>
      </c>
      <c r="AF1542">
        <v>999</v>
      </c>
      <c r="AG1542">
        <v>999</v>
      </c>
      <c r="AH1542" t="s">
        <v>1974</v>
      </c>
      <c r="AJ1542">
        <v>999</v>
      </c>
      <c r="AK1542">
        <v>12</v>
      </c>
      <c r="AL1542" t="s">
        <v>710</v>
      </c>
      <c r="AM1542">
        <v>999</v>
      </c>
      <c r="AN1542">
        <v>999</v>
      </c>
      <c r="AO1542">
        <v>999</v>
      </c>
      <c r="AP1542">
        <v>999</v>
      </c>
      <c r="AQ1542">
        <v>999</v>
      </c>
      <c r="AR1542">
        <v>999</v>
      </c>
      <c r="AT1542">
        <v>999</v>
      </c>
      <c r="AU1542">
        <v>999</v>
      </c>
    </row>
    <row r="1543" spans="2:47" ht="15">
      <c r="B1543" t="s">
        <v>78</v>
      </c>
      <c r="C1543" t="s">
        <v>1278</v>
      </c>
      <c r="D1543">
        <v>16569</v>
      </c>
      <c r="E1543" t="s">
        <v>1279</v>
      </c>
      <c r="F1543" t="s">
        <v>1278</v>
      </c>
      <c r="I1543" t="s">
        <v>2876</v>
      </c>
      <c r="J1543" t="s">
        <v>2879</v>
      </c>
      <c r="L1543" t="s">
        <v>2878</v>
      </c>
      <c r="M1543">
        <v>999</v>
      </c>
      <c r="N1543">
        <v>999</v>
      </c>
      <c r="O1543" t="s">
        <v>1672</v>
      </c>
      <c r="R1543" s="6">
        <v>38.277509999999999</v>
      </c>
      <c r="S1543" t="s">
        <v>1625</v>
      </c>
      <c r="T1543" t="s">
        <v>1891</v>
      </c>
      <c r="U1543">
        <v>999</v>
      </c>
      <c r="V1543">
        <v>999</v>
      </c>
      <c r="W1543">
        <v>999</v>
      </c>
      <c r="X1543">
        <v>999</v>
      </c>
      <c r="Y1543">
        <v>2</v>
      </c>
      <c r="Z1543">
        <v>221</v>
      </c>
      <c r="AA1543" t="s">
        <v>2461</v>
      </c>
      <c r="AB1543" t="s">
        <v>1627</v>
      </c>
      <c r="AC1543">
        <v>5</v>
      </c>
      <c r="AD1543">
        <v>999</v>
      </c>
      <c r="AE1543">
        <v>999</v>
      </c>
      <c r="AF1543">
        <v>999</v>
      </c>
      <c r="AG1543">
        <v>999</v>
      </c>
      <c r="AH1543" t="s">
        <v>2880</v>
      </c>
      <c r="AJ1543">
        <v>999</v>
      </c>
      <c r="AK1543">
        <v>22</v>
      </c>
      <c r="AL1543" t="s">
        <v>710</v>
      </c>
      <c r="AM1543">
        <v>999</v>
      </c>
      <c r="AN1543">
        <v>999</v>
      </c>
      <c r="AO1543">
        <v>999</v>
      </c>
      <c r="AP1543">
        <v>999</v>
      </c>
      <c r="AQ1543">
        <v>999</v>
      </c>
      <c r="AR1543">
        <v>999</v>
      </c>
      <c r="AT1543">
        <v>999</v>
      </c>
      <c r="AU1543">
        <v>999</v>
      </c>
    </row>
    <row r="1544" spans="2:47" ht="15">
      <c r="B1544" t="s">
        <v>47</v>
      </c>
      <c r="C1544">
        <v>19436</v>
      </c>
      <c r="D1544">
        <v>16572</v>
      </c>
      <c r="E1544" t="s">
        <v>1215</v>
      </c>
      <c r="F1544">
        <v>13576</v>
      </c>
      <c r="G1544" t="s">
        <v>2881</v>
      </c>
      <c r="H1544" s="4">
        <v>16732</v>
      </c>
      <c r="I1544" t="s">
        <v>2882</v>
      </c>
      <c r="J1544" t="s">
        <v>1826</v>
      </c>
      <c r="K1544">
        <v>12</v>
      </c>
      <c r="L1544">
        <v>2015</v>
      </c>
      <c r="M1544">
        <v>12</v>
      </c>
      <c r="O1544" t="s">
        <v>2883</v>
      </c>
      <c r="R1544" s="6">
        <v>14.417479999999999</v>
      </c>
      <c r="S1544" t="s">
        <v>1768</v>
      </c>
      <c r="T1544" t="s">
        <v>1728</v>
      </c>
      <c r="U1544">
        <v>999</v>
      </c>
      <c r="V1544">
        <v>999</v>
      </c>
      <c r="W1544">
        <v>999</v>
      </c>
      <c r="X1544">
        <v>999</v>
      </c>
      <c r="Y1544">
        <v>8</v>
      </c>
      <c r="Z1544">
        <v>567</v>
      </c>
      <c r="AB1544" t="s">
        <v>1616</v>
      </c>
      <c r="AC1544">
        <v>30</v>
      </c>
      <c r="AD1544" t="s">
        <v>1617</v>
      </c>
      <c r="AE1544">
        <v>0</v>
      </c>
      <c r="AF1544">
        <v>999</v>
      </c>
      <c r="AG1544">
        <v>999</v>
      </c>
      <c r="AH1544" t="s">
        <v>2884</v>
      </c>
      <c r="AJ1544" t="s">
        <v>2885</v>
      </c>
      <c r="AK1544">
        <v>2</v>
      </c>
      <c r="AL1544" t="s">
        <v>2623</v>
      </c>
      <c r="AM1544">
        <v>999</v>
      </c>
      <c r="AN1544">
        <v>999</v>
      </c>
      <c r="AO1544">
        <v>999</v>
      </c>
      <c r="AP1544">
        <v>999</v>
      </c>
      <c r="AQ1544">
        <v>999</v>
      </c>
      <c r="AR1544">
        <v>999</v>
      </c>
    </row>
    <row r="1545" spans="2:47" ht="15">
      <c r="B1545" t="s">
        <v>47</v>
      </c>
      <c r="C1545">
        <v>19436</v>
      </c>
      <c r="D1545">
        <v>16572</v>
      </c>
      <c r="E1545" t="s">
        <v>1215</v>
      </c>
      <c r="F1545">
        <v>13577</v>
      </c>
      <c r="G1545" t="s">
        <v>2886</v>
      </c>
      <c r="H1545" s="4">
        <v>16733</v>
      </c>
      <c r="I1545" t="s">
        <v>2882</v>
      </c>
      <c r="J1545" t="s">
        <v>1826</v>
      </c>
      <c r="K1545">
        <v>13</v>
      </c>
      <c r="L1545">
        <v>2015</v>
      </c>
      <c r="M1545">
        <v>13</v>
      </c>
      <c r="O1545" t="s">
        <v>2883</v>
      </c>
      <c r="R1545" s="6">
        <v>13.398059999999999</v>
      </c>
      <c r="S1545" t="s">
        <v>1768</v>
      </c>
      <c r="T1545" t="s">
        <v>1728</v>
      </c>
      <c r="U1545">
        <v>999</v>
      </c>
      <c r="V1545">
        <v>999</v>
      </c>
      <c r="W1545">
        <v>999</v>
      </c>
      <c r="X1545">
        <v>999</v>
      </c>
      <c r="Y1545">
        <v>10</v>
      </c>
      <c r="Z1545">
        <v>244</v>
      </c>
      <c r="AB1545" t="s">
        <v>1616</v>
      </c>
      <c r="AC1545">
        <v>30</v>
      </c>
      <c r="AD1545" t="s">
        <v>1617</v>
      </c>
      <c r="AE1545">
        <v>0</v>
      </c>
      <c r="AF1545">
        <v>999</v>
      </c>
      <c r="AG1545">
        <v>999</v>
      </c>
      <c r="AH1545" t="s">
        <v>2884</v>
      </c>
      <c r="AJ1545" t="s">
        <v>2887</v>
      </c>
      <c r="AK1545" t="s">
        <v>1953</v>
      </c>
      <c r="AL1545" t="s">
        <v>2623</v>
      </c>
      <c r="AM1545">
        <v>999</v>
      </c>
      <c r="AN1545">
        <v>999</v>
      </c>
      <c r="AO1545">
        <v>999</v>
      </c>
      <c r="AP1545">
        <v>999</v>
      </c>
      <c r="AQ1545">
        <v>999</v>
      </c>
      <c r="AR1545">
        <v>999</v>
      </c>
    </row>
    <row r="1546" spans="2:47" ht="15">
      <c r="B1546" t="s">
        <v>47</v>
      </c>
      <c r="C1546">
        <v>19436</v>
      </c>
      <c r="D1546">
        <v>16572</v>
      </c>
      <c r="E1546" t="s">
        <v>1215</v>
      </c>
      <c r="F1546">
        <v>13578</v>
      </c>
      <c r="G1546" t="s">
        <v>2888</v>
      </c>
      <c r="H1546" s="4">
        <v>16734</v>
      </c>
      <c r="I1546" t="s">
        <v>2882</v>
      </c>
      <c r="J1546" t="s">
        <v>1826</v>
      </c>
      <c r="K1546">
        <v>14</v>
      </c>
      <c r="L1546">
        <v>2015</v>
      </c>
      <c r="M1546">
        <v>14</v>
      </c>
      <c r="O1546" t="s">
        <v>2883</v>
      </c>
      <c r="R1546" s="6">
        <v>12.378640000000001</v>
      </c>
      <c r="S1546" t="s">
        <v>1768</v>
      </c>
      <c r="T1546" t="s">
        <v>1728</v>
      </c>
      <c r="U1546">
        <v>999</v>
      </c>
      <c r="V1546">
        <v>999</v>
      </c>
      <c r="W1546">
        <v>999</v>
      </c>
      <c r="X1546">
        <v>999</v>
      </c>
      <c r="Y1546">
        <v>9</v>
      </c>
      <c r="Z1546">
        <v>400</v>
      </c>
      <c r="AB1546" t="s">
        <v>1616</v>
      </c>
      <c r="AC1546">
        <v>30</v>
      </c>
      <c r="AD1546" t="s">
        <v>1617</v>
      </c>
      <c r="AE1546">
        <v>0</v>
      </c>
      <c r="AF1546">
        <v>999</v>
      </c>
      <c r="AG1546">
        <v>999</v>
      </c>
      <c r="AH1546" t="s">
        <v>2884</v>
      </c>
      <c r="AJ1546" t="s">
        <v>2887</v>
      </c>
      <c r="AK1546" t="s">
        <v>2889</v>
      </c>
      <c r="AL1546" t="s">
        <v>2623</v>
      </c>
      <c r="AM1546">
        <v>999</v>
      </c>
      <c r="AN1546">
        <v>999</v>
      </c>
      <c r="AO1546">
        <v>999</v>
      </c>
      <c r="AP1546">
        <v>999</v>
      </c>
      <c r="AQ1546">
        <v>999</v>
      </c>
      <c r="AR1546">
        <v>999</v>
      </c>
    </row>
    <row r="1547" spans="2:47" ht="15">
      <c r="B1547" t="s">
        <v>47</v>
      </c>
      <c r="C1547">
        <v>19436</v>
      </c>
      <c r="D1547">
        <v>16572</v>
      </c>
      <c r="E1547" t="s">
        <v>1215</v>
      </c>
      <c r="F1547">
        <v>13575</v>
      </c>
      <c r="G1547" t="s">
        <v>2890</v>
      </c>
      <c r="H1547" s="4">
        <v>16731</v>
      </c>
      <c r="I1547" t="s">
        <v>2882</v>
      </c>
      <c r="J1547" t="s">
        <v>2891</v>
      </c>
      <c r="K1547">
        <v>12</v>
      </c>
      <c r="L1547">
        <v>2015</v>
      </c>
      <c r="M1547">
        <v>12</v>
      </c>
      <c r="O1547" t="s">
        <v>2883</v>
      </c>
      <c r="R1547" s="6">
        <v>13.25243</v>
      </c>
      <c r="S1547" t="s">
        <v>1768</v>
      </c>
      <c r="T1547" t="s">
        <v>1728</v>
      </c>
      <c r="U1547">
        <v>999</v>
      </c>
      <c r="V1547">
        <v>999</v>
      </c>
      <c r="W1547">
        <v>999</v>
      </c>
      <c r="X1547">
        <v>999</v>
      </c>
      <c r="Y1547">
        <v>9</v>
      </c>
      <c r="Z1547">
        <v>44</v>
      </c>
      <c r="AB1547" t="s">
        <v>1616</v>
      </c>
      <c r="AC1547">
        <v>30</v>
      </c>
      <c r="AD1547" t="s">
        <v>1617</v>
      </c>
      <c r="AE1547">
        <v>0</v>
      </c>
      <c r="AF1547">
        <v>999</v>
      </c>
      <c r="AG1547">
        <v>999</v>
      </c>
      <c r="AH1547" t="s">
        <v>2884</v>
      </c>
      <c r="AK1547">
        <v>1</v>
      </c>
      <c r="AL1547" t="s">
        <v>2623</v>
      </c>
      <c r="AM1547">
        <v>999</v>
      </c>
      <c r="AN1547">
        <v>999</v>
      </c>
      <c r="AO1547">
        <v>999</v>
      </c>
      <c r="AP1547">
        <v>999</v>
      </c>
      <c r="AQ1547">
        <v>999</v>
      </c>
      <c r="AR1547">
        <v>999</v>
      </c>
    </row>
    <row r="1548" spans="2:47" ht="15">
      <c r="B1548" t="s">
        <v>78</v>
      </c>
      <c r="C1548">
        <v>17265</v>
      </c>
      <c r="D1548">
        <v>16635</v>
      </c>
      <c r="E1548" t="s">
        <v>1295</v>
      </c>
      <c r="F1548">
        <v>12159</v>
      </c>
      <c r="G1548" t="s">
        <v>2892</v>
      </c>
      <c r="I1548" t="s">
        <v>2893</v>
      </c>
      <c r="J1548" t="s">
        <v>2894</v>
      </c>
      <c r="L1548">
        <v>999</v>
      </c>
      <c r="M1548">
        <v>15</v>
      </c>
      <c r="O1548" t="s">
        <v>1856</v>
      </c>
      <c r="R1548" s="6">
        <v>28.277950000000001</v>
      </c>
      <c r="S1548" t="s">
        <v>1648</v>
      </c>
      <c r="T1548" t="s">
        <v>1891</v>
      </c>
      <c r="Y1548">
        <v>999</v>
      </c>
      <c r="Z1548">
        <v>1111</v>
      </c>
      <c r="AH1548" t="s">
        <v>2895</v>
      </c>
      <c r="AJ1548" t="s">
        <v>1608</v>
      </c>
      <c r="AK1548">
        <v>1</v>
      </c>
      <c r="AL1548" t="s">
        <v>1701</v>
      </c>
      <c r="AO1548" t="s">
        <v>1855</v>
      </c>
    </row>
    <row r="1549" spans="2:47" ht="15">
      <c r="B1549" t="s">
        <v>78</v>
      </c>
      <c r="C1549">
        <v>17265</v>
      </c>
      <c r="D1549">
        <v>16635</v>
      </c>
      <c r="E1549" t="s">
        <v>1295</v>
      </c>
      <c r="F1549">
        <v>12159</v>
      </c>
      <c r="G1549" t="s">
        <v>2892</v>
      </c>
      <c r="I1549" t="s">
        <v>2893</v>
      </c>
      <c r="J1549" t="s">
        <v>2894</v>
      </c>
      <c r="L1549">
        <v>999</v>
      </c>
      <c r="M1549">
        <v>15</v>
      </c>
      <c r="O1549" t="s">
        <v>1603</v>
      </c>
      <c r="R1549" s="6">
        <v>5.1661630000000001</v>
      </c>
      <c r="S1549" t="s">
        <v>1648</v>
      </c>
      <c r="T1549" t="s">
        <v>1891</v>
      </c>
      <c r="Y1549">
        <v>999</v>
      </c>
      <c r="Z1549">
        <v>1111</v>
      </c>
      <c r="AB1549" t="s">
        <v>1640</v>
      </c>
      <c r="AC1549">
        <v>0.2</v>
      </c>
      <c r="AD1549" t="s">
        <v>1641</v>
      </c>
      <c r="AE1549">
        <v>999</v>
      </c>
      <c r="AH1549" t="s">
        <v>2895</v>
      </c>
      <c r="AJ1549" t="s">
        <v>1608</v>
      </c>
      <c r="AK1549">
        <v>1</v>
      </c>
      <c r="AL1549" t="s">
        <v>1701</v>
      </c>
      <c r="AO1549" t="s">
        <v>1855</v>
      </c>
    </row>
    <row r="1550" spans="2:47" ht="15">
      <c r="B1550" t="s">
        <v>78</v>
      </c>
      <c r="C1550">
        <v>17265</v>
      </c>
      <c r="D1550">
        <v>16635</v>
      </c>
      <c r="E1550" t="s">
        <v>1295</v>
      </c>
      <c r="F1550">
        <v>12157</v>
      </c>
      <c r="G1550" t="s">
        <v>2896</v>
      </c>
      <c r="I1550" t="s">
        <v>2893</v>
      </c>
      <c r="J1550" t="s">
        <v>770</v>
      </c>
      <c r="L1550">
        <v>999</v>
      </c>
      <c r="M1550">
        <v>15</v>
      </c>
      <c r="O1550" t="s">
        <v>1805</v>
      </c>
      <c r="R1550" s="6">
        <v>8.1570999999999998</v>
      </c>
      <c r="S1550" t="s">
        <v>1648</v>
      </c>
      <c r="T1550" t="s">
        <v>1891</v>
      </c>
      <c r="Y1550">
        <v>999</v>
      </c>
      <c r="Z1550">
        <v>68</v>
      </c>
      <c r="AB1550">
        <v>999</v>
      </c>
      <c r="AH1550" t="s">
        <v>2895</v>
      </c>
      <c r="AJ1550" t="s">
        <v>2897</v>
      </c>
      <c r="AK1550">
        <v>1</v>
      </c>
      <c r="AL1550" t="s">
        <v>1701</v>
      </c>
      <c r="AO1550" t="s">
        <v>1855</v>
      </c>
    </row>
    <row r="1551" spans="2:47" ht="15">
      <c r="B1551" t="s">
        <v>78</v>
      </c>
      <c r="C1551">
        <v>17265</v>
      </c>
      <c r="D1551">
        <v>16635</v>
      </c>
      <c r="E1551" t="s">
        <v>1295</v>
      </c>
      <c r="F1551">
        <v>12157</v>
      </c>
      <c r="G1551" t="s">
        <v>2896</v>
      </c>
      <c r="I1551" t="s">
        <v>2893</v>
      </c>
      <c r="J1551" t="s">
        <v>770</v>
      </c>
      <c r="L1551">
        <v>999</v>
      </c>
      <c r="M1551">
        <v>15</v>
      </c>
      <c r="O1551" t="s">
        <v>1856</v>
      </c>
      <c r="R1551" s="6">
        <v>26.918430000000001</v>
      </c>
      <c r="S1551" t="s">
        <v>1648</v>
      </c>
      <c r="T1551" t="s">
        <v>1891</v>
      </c>
      <c r="Y1551">
        <v>999</v>
      </c>
      <c r="Z1551">
        <v>1042</v>
      </c>
      <c r="AB1551">
        <v>999</v>
      </c>
      <c r="AH1551" t="s">
        <v>2895</v>
      </c>
      <c r="AJ1551" t="s">
        <v>1608</v>
      </c>
      <c r="AK1551">
        <v>1</v>
      </c>
      <c r="AL1551" t="s">
        <v>1701</v>
      </c>
      <c r="AO1551" t="s">
        <v>1855</v>
      </c>
    </row>
    <row r="1552" spans="2:47" ht="15">
      <c r="B1552" t="s">
        <v>78</v>
      </c>
      <c r="C1552">
        <v>17265</v>
      </c>
      <c r="D1552">
        <v>16635</v>
      </c>
      <c r="E1552" t="s">
        <v>1295</v>
      </c>
      <c r="F1552">
        <v>12157</v>
      </c>
      <c r="G1552" t="s">
        <v>2896</v>
      </c>
      <c r="I1552" t="s">
        <v>2893</v>
      </c>
      <c r="J1552" t="s">
        <v>770</v>
      </c>
      <c r="L1552">
        <v>999</v>
      </c>
      <c r="M1552">
        <v>15</v>
      </c>
      <c r="O1552" t="s">
        <v>1603</v>
      </c>
      <c r="R1552" s="6">
        <v>7.0694860000000004</v>
      </c>
      <c r="S1552" t="s">
        <v>1648</v>
      </c>
      <c r="T1552" t="s">
        <v>1891</v>
      </c>
      <c r="Y1552">
        <v>999</v>
      </c>
      <c r="Z1552">
        <v>1110</v>
      </c>
      <c r="AB1552" t="s">
        <v>1640</v>
      </c>
      <c r="AC1552">
        <v>0.2</v>
      </c>
      <c r="AD1552" t="s">
        <v>1641</v>
      </c>
      <c r="AE1552">
        <v>999</v>
      </c>
      <c r="AH1552" t="s">
        <v>2895</v>
      </c>
      <c r="AJ1552" t="s">
        <v>2898</v>
      </c>
      <c r="AK1552">
        <v>2</v>
      </c>
      <c r="AL1552" t="s">
        <v>1701</v>
      </c>
      <c r="AO1552" t="s">
        <v>1855</v>
      </c>
    </row>
    <row r="1553" spans="2:41" ht="15">
      <c r="B1553" t="s">
        <v>78</v>
      </c>
      <c r="C1553">
        <v>17265</v>
      </c>
      <c r="D1553">
        <v>16635</v>
      </c>
      <c r="E1553" t="s">
        <v>1295</v>
      </c>
      <c r="F1553">
        <v>12158</v>
      </c>
      <c r="G1553" t="s">
        <v>2899</v>
      </c>
      <c r="I1553" t="s">
        <v>2893</v>
      </c>
      <c r="J1553" t="s">
        <v>770</v>
      </c>
      <c r="L1553">
        <v>999</v>
      </c>
      <c r="M1553">
        <v>15</v>
      </c>
      <c r="O1553" t="s">
        <v>1805</v>
      </c>
      <c r="R1553" s="6">
        <v>38.61027</v>
      </c>
      <c r="S1553" t="s">
        <v>1648</v>
      </c>
      <c r="T1553" t="s">
        <v>1891</v>
      </c>
      <c r="Y1553">
        <v>999</v>
      </c>
      <c r="Z1553">
        <v>68</v>
      </c>
      <c r="AH1553" t="s">
        <v>2895</v>
      </c>
      <c r="AJ1553" t="s">
        <v>2900</v>
      </c>
      <c r="AK1553">
        <v>1</v>
      </c>
      <c r="AL1553" t="s">
        <v>1701</v>
      </c>
      <c r="AO1553" t="s">
        <v>1855</v>
      </c>
    </row>
    <row r="1554" spans="2:41" ht="15">
      <c r="B1554" t="s">
        <v>78</v>
      </c>
      <c r="C1554">
        <v>17265</v>
      </c>
      <c r="D1554">
        <v>16635</v>
      </c>
      <c r="E1554" t="s">
        <v>1295</v>
      </c>
      <c r="F1554">
        <v>12158</v>
      </c>
      <c r="G1554" t="s">
        <v>2899</v>
      </c>
      <c r="I1554" t="s">
        <v>2893</v>
      </c>
      <c r="J1554" t="s">
        <v>770</v>
      </c>
      <c r="L1554">
        <v>999</v>
      </c>
      <c r="M1554">
        <v>15</v>
      </c>
      <c r="O1554" t="s">
        <v>1856</v>
      </c>
      <c r="R1554" s="6">
        <v>26.646529999999998</v>
      </c>
      <c r="S1554" t="s">
        <v>1648</v>
      </c>
      <c r="T1554" t="s">
        <v>1891</v>
      </c>
      <c r="Y1554">
        <v>999</v>
      </c>
      <c r="Z1554">
        <v>1042</v>
      </c>
      <c r="AH1554" t="s">
        <v>2895</v>
      </c>
      <c r="AJ1554" t="s">
        <v>1608</v>
      </c>
      <c r="AK1554">
        <v>1</v>
      </c>
      <c r="AL1554" t="s">
        <v>1701</v>
      </c>
      <c r="AO1554" t="s">
        <v>1855</v>
      </c>
    </row>
    <row r="1555" spans="2:41" ht="15">
      <c r="B1555" t="s">
        <v>78</v>
      </c>
      <c r="C1555">
        <v>17265</v>
      </c>
      <c r="D1555">
        <v>16635</v>
      </c>
      <c r="E1555" t="s">
        <v>1295</v>
      </c>
      <c r="F1555">
        <v>12158</v>
      </c>
      <c r="G1555" t="s">
        <v>2899</v>
      </c>
      <c r="I1555" t="s">
        <v>2893</v>
      </c>
      <c r="J1555" t="s">
        <v>770</v>
      </c>
      <c r="L1555">
        <v>999</v>
      </c>
      <c r="M1555">
        <v>15</v>
      </c>
      <c r="O1555" t="s">
        <v>1603</v>
      </c>
      <c r="R1555" s="6">
        <v>17.401810000000001</v>
      </c>
      <c r="S1555" t="s">
        <v>1648</v>
      </c>
      <c r="T1555" t="s">
        <v>1891</v>
      </c>
      <c r="Y1555">
        <v>999</v>
      </c>
      <c r="Z1555">
        <v>1110</v>
      </c>
      <c r="AB1555" t="s">
        <v>1640</v>
      </c>
      <c r="AC1555">
        <v>0.2</v>
      </c>
      <c r="AD1555" t="s">
        <v>1641</v>
      </c>
      <c r="AE1555">
        <v>999</v>
      </c>
      <c r="AH1555" t="s">
        <v>2895</v>
      </c>
      <c r="AJ1555" t="s">
        <v>2901</v>
      </c>
      <c r="AK1555">
        <v>2</v>
      </c>
      <c r="AL1555" t="s">
        <v>1701</v>
      </c>
      <c r="AO1555" t="s">
        <v>1855</v>
      </c>
    </row>
    <row r="1556" spans="2:41" ht="15">
      <c r="B1556" t="s">
        <v>78</v>
      </c>
      <c r="C1556">
        <v>17264</v>
      </c>
      <c r="D1556">
        <v>16652</v>
      </c>
      <c r="E1556" t="s">
        <v>1297</v>
      </c>
      <c r="F1556">
        <v>12156</v>
      </c>
      <c r="G1556" t="s">
        <v>2902</v>
      </c>
      <c r="J1556" t="s">
        <v>2903</v>
      </c>
      <c r="L1556">
        <v>2016</v>
      </c>
      <c r="M1556">
        <v>16</v>
      </c>
      <c r="O1556" t="s">
        <v>1856</v>
      </c>
      <c r="R1556">
        <v>60.9</v>
      </c>
      <c r="S1556" t="s">
        <v>1604</v>
      </c>
      <c r="T1556" t="s">
        <v>1705</v>
      </c>
      <c r="Y1556">
        <v>4</v>
      </c>
      <c r="Z1556">
        <v>5000</v>
      </c>
      <c r="AB1556">
        <v>999</v>
      </c>
      <c r="AH1556">
        <v>999</v>
      </c>
      <c r="AJ1556" t="s">
        <v>1682</v>
      </c>
      <c r="AK1556">
        <v>1</v>
      </c>
      <c r="AL1556" t="s">
        <v>710</v>
      </c>
    </row>
    <row r="1557" spans="2:41" ht="15">
      <c r="B1557" t="s">
        <v>78</v>
      </c>
      <c r="C1557">
        <v>17264</v>
      </c>
      <c r="D1557">
        <v>16652</v>
      </c>
      <c r="E1557" t="s">
        <v>1297</v>
      </c>
      <c r="F1557">
        <v>12156</v>
      </c>
      <c r="G1557" t="s">
        <v>2902</v>
      </c>
      <c r="J1557" t="s">
        <v>2903</v>
      </c>
      <c r="L1557">
        <v>2016</v>
      </c>
      <c r="M1557">
        <v>17</v>
      </c>
      <c r="O1557" t="s">
        <v>1603</v>
      </c>
      <c r="R1557">
        <v>9.33</v>
      </c>
      <c r="S1557" t="s">
        <v>1604</v>
      </c>
      <c r="T1557" t="s">
        <v>1705</v>
      </c>
      <c r="Y1557">
        <v>4</v>
      </c>
      <c r="Z1557">
        <v>5000</v>
      </c>
      <c r="AB1557">
        <v>999</v>
      </c>
      <c r="AH1557">
        <v>999</v>
      </c>
      <c r="AJ1557" t="s">
        <v>1682</v>
      </c>
      <c r="AK1557">
        <v>1</v>
      </c>
      <c r="AL1557" t="s">
        <v>710</v>
      </c>
    </row>
    <row r="1558" spans="2:41" ht="15">
      <c r="B1558" t="s">
        <v>78</v>
      </c>
      <c r="C1558">
        <v>17264</v>
      </c>
      <c r="D1558">
        <v>16652</v>
      </c>
      <c r="E1558" t="s">
        <v>1297</v>
      </c>
      <c r="F1558">
        <v>12156</v>
      </c>
      <c r="G1558" t="s">
        <v>2902</v>
      </c>
      <c r="J1558" t="s">
        <v>2903</v>
      </c>
      <c r="L1558">
        <v>2016</v>
      </c>
      <c r="M1558">
        <v>17</v>
      </c>
      <c r="O1558" t="s">
        <v>1807</v>
      </c>
      <c r="R1558">
        <v>1.45</v>
      </c>
      <c r="S1558" t="s">
        <v>1604</v>
      </c>
      <c r="T1558" t="s">
        <v>1705</v>
      </c>
      <c r="Y1558">
        <v>4</v>
      </c>
      <c r="Z1558">
        <v>5000</v>
      </c>
      <c r="AB1558">
        <v>999</v>
      </c>
      <c r="AH1558">
        <v>999</v>
      </c>
      <c r="AJ1558" t="s">
        <v>1682</v>
      </c>
      <c r="AK1558">
        <v>1</v>
      </c>
      <c r="AL1558" t="s">
        <v>710</v>
      </c>
    </row>
    <row r="1559" spans="2:41" ht="15">
      <c r="B1559" t="s">
        <v>78</v>
      </c>
      <c r="C1559">
        <v>17264</v>
      </c>
      <c r="D1559">
        <v>16652</v>
      </c>
      <c r="E1559" t="s">
        <v>1297</v>
      </c>
      <c r="F1559">
        <v>12156</v>
      </c>
      <c r="G1559" t="s">
        <v>2902</v>
      </c>
      <c r="J1559" t="s">
        <v>2903</v>
      </c>
      <c r="L1559">
        <v>2016</v>
      </c>
      <c r="M1559">
        <v>17</v>
      </c>
      <c r="O1559" t="s">
        <v>1664</v>
      </c>
      <c r="R1559">
        <v>21.3</v>
      </c>
      <c r="S1559" t="s">
        <v>1604</v>
      </c>
      <c r="T1559" t="s">
        <v>1705</v>
      </c>
      <c r="Y1559">
        <v>4</v>
      </c>
      <c r="Z1559">
        <v>5000</v>
      </c>
      <c r="AB1559" t="s">
        <v>1616</v>
      </c>
      <c r="AC1559">
        <v>10</v>
      </c>
      <c r="AD1559" t="s">
        <v>1617</v>
      </c>
      <c r="AE1559">
        <v>0</v>
      </c>
      <c r="AF1559" t="s">
        <v>1666</v>
      </c>
      <c r="AG1559" s="6">
        <v>1.1200000000000001</v>
      </c>
      <c r="AH1559">
        <v>999</v>
      </c>
      <c r="AI1559" t="s">
        <v>1667</v>
      </c>
      <c r="AJ1559" t="s">
        <v>1682</v>
      </c>
      <c r="AK1559">
        <v>1</v>
      </c>
      <c r="AL1559" t="s">
        <v>710</v>
      </c>
    </row>
    <row r="1560" spans="2:41" ht="15">
      <c r="B1560" t="s">
        <v>78</v>
      </c>
      <c r="C1560">
        <v>17264</v>
      </c>
      <c r="D1560">
        <v>16652</v>
      </c>
      <c r="E1560" t="s">
        <v>1297</v>
      </c>
      <c r="F1560">
        <v>12156</v>
      </c>
      <c r="G1560" t="s">
        <v>2902</v>
      </c>
      <c r="J1560" t="s">
        <v>2903</v>
      </c>
      <c r="L1560">
        <v>2016</v>
      </c>
      <c r="M1560">
        <v>17</v>
      </c>
      <c r="O1560" t="s">
        <v>1664</v>
      </c>
      <c r="R1560">
        <v>41.45</v>
      </c>
      <c r="S1560" t="s">
        <v>1604</v>
      </c>
      <c r="T1560" t="s">
        <v>1705</v>
      </c>
      <c r="Y1560">
        <v>4</v>
      </c>
      <c r="Z1560">
        <v>5000</v>
      </c>
      <c r="AB1560" t="s">
        <v>1616</v>
      </c>
      <c r="AC1560">
        <v>30</v>
      </c>
      <c r="AD1560" t="s">
        <v>1617</v>
      </c>
      <c r="AE1560">
        <v>10</v>
      </c>
      <c r="AF1560" t="s">
        <v>1666</v>
      </c>
      <c r="AG1560" s="6">
        <v>1.21</v>
      </c>
      <c r="AH1560">
        <v>999</v>
      </c>
      <c r="AI1560" t="s">
        <v>1667</v>
      </c>
      <c r="AJ1560" t="s">
        <v>1682</v>
      </c>
      <c r="AK1560">
        <v>1</v>
      </c>
      <c r="AL1560" t="s">
        <v>710</v>
      </c>
    </row>
    <row r="1561" spans="2:41" ht="15">
      <c r="B1561" t="s">
        <v>78</v>
      </c>
      <c r="C1561">
        <v>17264</v>
      </c>
      <c r="D1561">
        <v>16652</v>
      </c>
      <c r="E1561" t="s">
        <v>1297</v>
      </c>
      <c r="F1561">
        <v>12156</v>
      </c>
      <c r="G1561" t="s">
        <v>2902</v>
      </c>
      <c r="J1561" t="s">
        <v>2903</v>
      </c>
      <c r="L1561">
        <v>2016</v>
      </c>
      <c r="M1561">
        <v>17</v>
      </c>
      <c r="O1561" t="s">
        <v>1664</v>
      </c>
      <c r="R1561">
        <v>32.28</v>
      </c>
      <c r="S1561" t="s">
        <v>1604</v>
      </c>
      <c r="T1561" t="s">
        <v>1705</v>
      </c>
      <c r="Y1561">
        <v>4</v>
      </c>
      <c r="Z1561">
        <v>5000</v>
      </c>
      <c r="AB1561" t="s">
        <v>1616</v>
      </c>
      <c r="AC1561">
        <v>50</v>
      </c>
      <c r="AD1561" t="s">
        <v>1617</v>
      </c>
      <c r="AE1561">
        <v>30</v>
      </c>
      <c r="AF1561" t="s">
        <v>1666</v>
      </c>
      <c r="AG1561" s="6">
        <v>1.1399999999999999</v>
      </c>
      <c r="AH1561">
        <v>999</v>
      </c>
      <c r="AI1561" t="s">
        <v>1667</v>
      </c>
      <c r="AJ1561" t="s">
        <v>1682</v>
      </c>
      <c r="AK1561">
        <v>1</v>
      </c>
      <c r="AL1561" t="s">
        <v>710</v>
      </c>
    </row>
    <row r="1562" spans="2:41" ht="15">
      <c r="B1562" t="s">
        <v>78</v>
      </c>
      <c r="C1562">
        <v>17264</v>
      </c>
      <c r="D1562">
        <v>16652</v>
      </c>
      <c r="E1562" t="s">
        <v>1297</v>
      </c>
      <c r="F1562">
        <v>12156</v>
      </c>
      <c r="G1562" t="s">
        <v>2902</v>
      </c>
      <c r="J1562" t="s">
        <v>2903</v>
      </c>
      <c r="L1562">
        <v>2016</v>
      </c>
      <c r="M1562">
        <v>17</v>
      </c>
      <c r="O1562" t="s">
        <v>1664</v>
      </c>
      <c r="R1562">
        <v>22.83</v>
      </c>
      <c r="S1562" t="s">
        <v>1604</v>
      </c>
      <c r="T1562" t="s">
        <v>1705</v>
      </c>
      <c r="Y1562">
        <v>4</v>
      </c>
      <c r="Z1562">
        <v>5000</v>
      </c>
      <c r="AB1562" t="s">
        <v>1616</v>
      </c>
      <c r="AC1562">
        <v>70</v>
      </c>
      <c r="AD1562" t="s">
        <v>1617</v>
      </c>
      <c r="AE1562">
        <v>50</v>
      </c>
      <c r="AF1562" t="s">
        <v>1666</v>
      </c>
      <c r="AG1562" s="6">
        <v>1.06</v>
      </c>
      <c r="AH1562">
        <v>999</v>
      </c>
      <c r="AI1562" t="s">
        <v>1667</v>
      </c>
      <c r="AJ1562" t="s">
        <v>1682</v>
      </c>
      <c r="AK1562">
        <v>1</v>
      </c>
      <c r="AL1562" t="s">
        <v>710</v>
      </c>
    </row>
    <row r="1563" spans="2:41" ht="15">
      <c r="B1563" t="s">
        <v>78</v>
      </c>
      <c r="C1563">
        <v>17264</v>
      </c>
      <c r="D1563">
        <v>16652</v>
      </c>
      <c r="E1563" t="s">
        <v>1297</v>
      </c>
      <c r="F1563">
        <v>12156</v>
      </c>
      <c r="G1563" t="s">
        <v>2902</v>
      </c>
      <c r="J1563" t="s">
        <v>2903</v>
      </c>
      <c r="L1563">
        <v>2016</v>
      </c>
      <c r="M1563">
        <v>17</v>
      </c>
      <c r="O1563" t="s">
        <v>1664</v>
      </c>
      <c r="R1563">
        <v>117.86</v>
      </c>
      <c r="S1563" t="s">
        <v>1604</v>
      </c>
      <c r="T1563" t="s">
        <v>1705</v>
      </c>
      <c r="Y1563">
        <v>4</v>
      </c>
      <c r="Z1563">
        <v>5000</v>
      </c>
      <c r="AB1563" t="s">
        <v>1616</v>
      </c>
      <c r="AC1563">
        <v>70</v>
      </c>
      <c r="AD1563" t="s">
        <v>1617</v>
      </c>
      <c r="AE1563">
        <v>0</v>
      </c>
      <c r="AF1563" t="s">
        <v>1666</v>
      </c>
      <c r="AG1563">
        <v>1.25</v>
      </c>
      <c r="AH1563">
        <v>999</v>
      </c>
      <c r="AI1563" t="s">
        <v>1667</v>
      </c>
      <c r="AJ1563" t="s">
        <v>1682</v>
      </c>
      <c r="AK1563">
        <v>1</v>
      </c>
      <c r="AL1563" t="s">
        <v>710</v>
      </c>
    </row>
    <row r="1564" spans="2:41" ht="15">
      <c r="B1564" t="s">
        <v>78</v>
      </c>
      <c r="C1564">
        <v>17264</v>
      </c>
      <c r="D1564">
        <v>16652</v>
      </c>
      <c r="E1564" t="s">
        <v>1297</v>
      </c>
      <c r="F1564">
        <v>12155</v>
      </c>
      <c r="G1564" t="s">
        <v>2904</v>
      </c>
      <c r="J1564" t="s">
        <v>779</v>
      </c>
      <c r="L1564">
        <v>2016</v>
      </c>
      <c r="M1564">
        <v>17</v>
      </c>
      <c r="O1564" t="s">
        <v>1805</v>
      </c>
      <c r="R1564">
        <v>104.01</v>
      </c>
      <c r="S1564" t="s">
        <v>1604</v>
      </c>
      <c r="T1564" t="s">
        <v>1705</v>
      </c>
      <c r="Y1564">
        <v>4</v>
      </c>
      <c r="Z1564">
        <v>500</v>
      </c>
      <c r="AB1564">
        <v>999</v>
      </c>
      <c r="AH1564">
        <v>999</v>
      </c>
      <c r="AJ1564" t="s">
        <v>2098</v>
      </c>
      <c r="AK1564">
        <v>1</v>
      </c>
      <c r="AL1564" t="s">
        <v>710</v>
      </c>
    </row>
    <row r="1565" spans="2:41" ht="15">
      <c r="B1565" t="s">
        <v>78</v>
      </c>
      <c r="C1565">
        <v>17264</v>
      </c>
      <c r="D1565">
        <v>16652</v>
      </c>
      <c r="E1565" t="s">
        <v>1297</v>
      </c>
      <c r="F1565">
        <v>12155</v>
      </c>
      <c r="G1565" t="s">
        <v>2904</v>
      </c>
      <c r="J1565" t="s">
        <v>779</v>
      </c>
      <c r="L1565">
        <v>2016</v>
      </c>
      <c r="M1565">
        <v>16</v>
      </c>
      <c r="O1565" t="s">
        <v>1856</v>
      </c>
      <c r="R1565">
        <v>39.99</v>
      </c>
      <c r="S1565" t="s">
        <v>1604</v>
      </c>
      <c r="T1565" t="s">
        <v>1705</v>
      </c>
      <c r="Y1565">
        <v>4</v>
      </c>
      <c r="Z1565">
        <v>4500</v>
      </c>
      <c r="AB1565">
        <v>999</v>
      </c>
      <c r="AH1565">
        <v>999</v>
      </c>
      <c r="AJ1565" t="s">
        <v>1682</v>
      </c>
      <c r="AK1565">
        <v>1</v>
      </c>
      <c r="AL1565" t="s">
        <v>710</v>
      </c>
    </row>
    <row r="1566" spans="2:41" ht="15">
      <c r="B1566" t="s">
        <v>78</v>
      </c>
      <c r="C1566">
        <v>17264</v>
      </c>
      <c r="D1566">
        <v>16652</v>
      </c>
      <c r="E1566" t="s">
        <v>1297</v>
      </c>
      <c r="F1566">
        <v>12155</v>
      </c>
      <c r="G1566" t="s">
        <v>2904</v>
      </c>
      <c r="J1566" t="s">
        <v>779</v>
      </c>
      <c r="L1566">
        <v>2016</v>
      </c>
      <c r="M1566">
        <v>17</v>
      </c>
      <c r="O1566" t="s">
        <v>1603</v>
      </c>
      <c r="R1566">
        <v>30.09</v>
      </c>
      <c r="S1566" t="s">
        <v>1604</v>
      </c>
      <c r="T1566" t="s">
        <v>1705</v>
      </c>
      <c r="Y1566">
        <v>4</v>
      </c>
      <c r="Z1566">
        <v>5000</v>
      </c>
      <c r="AB1566">
        <v>999</v>
      </c>
      <c r="AH1566">
        <v>999</v>
      </c>
      <c r="AJ1566" t="s">
        <v>2905</v>
      </c>
      <c r="AK1566">
        <v>2</v>
      </c>
      <c r="AL1566" t="s">
        <v>710</v>
      </c>
    </row>
    <row r="1567" spans="2:41" ht="15">
      <c r="B1567" t="s">
        <v>78</v>
      </c>
      <c r="C1567">
        <v>17264</v>
      </c>
      <c r="D1567">
        <v>16652</v>
      </c>
      <c r="E1567" t="s">
        <v>1297</v>
      </c>
      <c r="F1567">
        <v>12155</v>
      </c>
      <c r="G1567" t="s">
        <v>2904</v>
      </c>
      <c r="J1567" t="s">
        <v>779</v>
      </c>
      <c r="L1567">
        <v>2016</v>
      </c>
      <c r="M1567">
        <v>17</v>
      </c>
      <c r="O1567" t="s">
        <v>1611</v>
      </c>
      <c r="R1567">
        <v>144</v>
      </c>
      <c r="S1567" t="s">
        <v>1604</v>
      </c>
      <c r="T1567" t="s">
        <v>1705</v>
      </c>
      <c r="Y1567">
        <v>4</v>
      </c>
      <c r="Z1567">
        <v>5000</v>
      </c>
      <c r="AB1567">
        <v>999</v>
      </c>
      <c r="AH1567">
        <v>999</v>
      </c>
      <c r="AJ1567" t="s">
        <v>2905</v>
      </c>
      <c r="AK1567">
        <v>2</v>
      </c>
      <c r="AL1567" t="s">
        <v>710</v>
      </c>
    </row>
    <row r="1568" spans="2:41" ht="15">
      <c r="B1568" t="s">
        <v>78</v>
      </c>
      <c r="C1568">
        <v>17264</v>
      </c>
      <c r="D1568">
        <v>16652</v>
      </c>
      <c r="E1568" t="s">
        <v>1297</v>
      </c>
      <c r="F1568">
        <v>12155</v>
      </c>
      <c r="G1568" t="s">
        <v>2904</v>
      </c>
      <c r="J1568" t="s">
        <v>779</v>
      </c>
      <c r="L1568">
        <v>2016</v>
      </c>
      <c r="M1568">
        <v>17</v>
      </c>
      <c r="O1568" t="s">
        <v>1807</v>
      </c>
      <c r="R1568">
        <v>1.95</v>
      </c>
      <c r="S1568" t="s">
        <v>1604</v>
      </c>
      <c r="T1568" t="s">
        <v>1705</v>
      </c>
      <c r="Y1568">
        <v>4</v>
      </c>
      <c r="Z1568">
        <v>5000</v>
      </c>
      <c r="AB1568">
        <v>999</v>
      </c>
      <c r="AH1568">
        <v>999</v>
      </c>
      <c r="AJ1568" t="s">
        <v>2905</v>
      </c>
      <c r="AK1568">
        <v>2</v>
      </c>
      <c r="AL1568" t="s">
        <v>710</v>
      </c>
    </row>
    <row r="1569" spans="2:47" ht="15">
      <c r="B1569" t="s">
        <v>78</v>
      </c>
      <c r="C1569">
        <v>17264</v>
      </c>
      <c r="D1569">
        <v>16652</v>
      </c>
      <c r="E1569" t="s">
        <v>1297</v>
      </c>
      <c r="F1569">
        <v>12155</v>
      </c>
      <c r="G1569" t="s">
        <v>2904</v>
      </c>
      <c r="J1569" t="s">
        <v>779</v>
      </c>
      <c r="L1569">
        <v>2016</v>
      </c>
      <c r="M1569">
        <v>17</v>
      </c>
      <c r="O1569" t="s">
        <v>1664</v>
      </c>
      <c r="R1569">
        <v>26.26</v>
      </c>
      <c r="S1569" t="s">
        <v>1604</v>
      </c>
      <c r="T1569" t="s">
        <v>1705</v>
      </c>
      <c r="Y1569">
        <v>4</v>
      </c>
      <c r="Z1569">
        <v>5000</v>
      </c>
      <c r="AB1569" t="s">
        <v>1616</v>
      </c>
      <c r="AC1569">
        <v>10</v>
      </c>
      <c r="AD1569" t="s">
        <v>1617</v>
      </c>
      <c r="AE1569">
        <v>0</v>
      </c>
      <c r="AF1569" t="s">
        <v>1666</v>
      </c>
      <c r="AG1569" s="6">
        <v>1.1299999999999999</v>
      </c>
      <c r="AH1569">
        <v>999</v>
      </c>
      <c r="AI1569" t="s">
        <v>1667</v>
      </c>
      <c r="AJ1569" t="s">
        <v>2905</v>
      </c>
      <c r="AK1569">
        <v>2</v>
      </c>
      <c r="AL1569" t="s">
        <v>710</v>
      </c>
    </row>
    <row r="1570" spans="2:47" ht="15">
      <c r="B1570" t="s">
        <v>78</v>
      </c>
      <c r="C1570">
        <v>17264</v>
      </c>
      <c r="D1570">
        <v>16652</v>
      </c>
      <c r="E1570" t="s">
        <v>1297</v>
      </c>
      <c r="F1570">
        <v>12155</v>
      </c>
      <c r="G1570" t="s">
        <v>2904</v>
      </c>
      <c r="J1570" t="s">
        <v>779</v>
      </c>
      <c r="L1570">
        <v>2016</v>
      </c>
      <c r="M1570">
        <v>17</v>
      </c>
      <c r="O1570" t="s">
        <v>1664</v>
      </c>
      <c r="R1570">
        <v>44.52</v>
      </c>
      <c r="S1570" t="s">
        <v>1604</v>
      </c>
      <c r="T1570" t="s">
        <v>1705</v>
      </c>
      <c r="Y1570">
        <v>4</v>
      </c>
      <c r="Z1570">
        <v>5000</v>
      </c>
      <c r="AB1570" t="s">
        <v>1616</v>
      </c>
      <c r="AC1570">
        <v>30</v>
      </c>
      <c r="AD1570" t="s">
        <v>1617</v>
      </c>
      <c r="AE1570">
        <v>10</v>
      </c>
      <c r="AF1570" t="s">
        <v>1666</v>
      </c>
      <c r="AG1570" s="6">
        <v>1.24</v>
      </c>
      <c r="AH1570">
        <v>999</v>
      </c>
      <c r="AI1570" t="s">
        <v>1667</v>
      </c>
      <c r="AJ1570" t="s">
        <v>2905</v>
      </c>
      <c r="AK1570">
        <v>2</v>
      </c>
      <c r="AL1570" t="s">
        <v>710</v>
      </c>
    </row>
    <row r="1571" spans="2:47" ht="15">
      <c r="B1571" t="s">
        <v>78</v>
      </c>
      <c r="C1571">
        <v>17264</v>
      </c>
      <c r="D1571">
        <v>16652</v>
      </c>
      <c r="E1571" t="s">
        <v>1297</v>
      </c>
      <c r="F1571">
        <v>12155</v>
      </c>
      <c r="G1571" t="s">
        <v>2904</v>
      </c>
      <c r="J1571" t="s">
        <v>779</v>
      </c>
      <c r="L1571">
        <v>2016</v>
      </c>
      <c r="M1571">
        <v>17</v>
      </c>
      <c r="O1571" t="s">
        <v>1664</v>
      </c>
      <c r="R1571">
        <v>25.99</v>
      </c>
      <c r="S1571" t="s">
        <v>1604</v>
      </c>
      <c r="T1571" t="s">
        <v>1705</v>
      </c>
      <c r="Y1571">
        <v>4</v>
      </c>
      <c r="Z1571">
        <v>5000</v>
      </c>
      <c r="AB1571" t="s">
        <v>1616</v>
      </c>
      <c r="AC1571">
        <v>50</v>
      </c>
      <c r="AD1571" t="s">
        <v>1617</v>
      </c>
      <c r="AE1571">
        <v>30</v>
      </c>
      <c r="AF1571" t="s">
        <v>1666</v>
      </c>
      <c r="AG1571" s="6">
        <v>1.1000000000000001</v>
      </c>
      <c r="AH1571">
        <v>999</v>
      </c>
      <c r="AI1571" t="s">
        <v>1667</v>
      </c>
      <c r="AJ1571" t="s">
        <v>2905</v>
      </c>
      <c r="AK1571">
        <v>2</v>
      </c>
      <c r="AL1571" t="s">
        <v>710</v>
      </c>
    </row>
    <row r="1572" spans="2:47" ht="15">
      <c r="B1572" t="s">
        <v>78</v>
      </c>
      <c r="C1572">
        <v>17264</v>
      </c>
      <c r="D1572">
        <v>16652</v>
      </c>
      <c r="E1572" t="s">
        <v>1297</v>
      </c>
      <c r="F1572">
        <v>12155</v>
      </c>
      <c r="G1572" t="s">
        <v>2904</v>
      </c>
      <c r="J1572" t="s">
        <v>779</v>
      </c>
      <c r="L1572">
        <v>2016</v>
      </c>
      <c r="M1572">
        <v>17</v>
      </c>
      <c r="O1572" t="s">
        <v>1664</v>
      </c>
      <c r="R1572">
        <v>20.74</v>
      </c>
      <c r="S1572" t="s">
        <v>1604</v>
      </c>
      <c r="T1572" t="s">
        <v>1705</v>
      </c>
      <c r="Y1572">
        <v>4</v>
      </c>
      <c r="Z1572">
        <v>5000</v>
      </c>
      <c r="AB1572" t="s">
        <v>1616</v>
      </c>
      <c r="AC1572">
        <v>70</v>
      </c>
      <c r="AD1572" t="s">
        <v>1617</v>
      </c>
      <c r="AE1572">
        <v>50</v>
      </c>
      <c r="AF1572" t="s">
        <v>1666</v>
      </c>
      <c r="AG1572" s="6">
        <v>1.08</v>
      </c>
      <c r="AH1572">
        <v>999</v>
      </c>
      <c r="AI1572" t="s">
        <v>1667</v>
      </c>
      <c r="AJ1572" t="s">
        <v>2905</v>
      </c>
      <c r="AK1572">
        <v>2</v>
      </c>
      <c r="AL1572" t="s">
        <v>710</v>
      </c>
    </row>
    <row r="1573" spans="2:47" ht="15">
      <c r="B1573" t="s">
        <v>78</v>
      </c>
      <c r="C1573">
        <v>17264</v>
      </c>
      <c r="D1573">
        <v>16652</v>
      </c>
      <c r="E1573" t="s">
        <v>1297</v>
      </c>
      <c r="F1573">
        <v>12155</v>
      </c>
      <c r="G1573" t="s">
        <v>2904</v>
      </c>
      <c r="J1573" t="s">
        <v>779</v>
      </c>
      <c r="L1573">
        <v>2016</v>
      </c>
      <c r="M1573">
        <v>17</v>
      </c>
      <c r="O1573" t="s">
        <v>1664</v>
      </c>
      <c r="R1573">
        <v>117.51</v>
      </c>
      <c r="S1573" t="s">
        <v>1604</v>
      </c>
      <c r="T1573" t="s">
        <v>1705</v>
      </c>
      <c r="Y1573">
        <v>4</v>
      </c>
      <c r="Z1573">
        <v>5000</v>
      </c>
      <c r="AB1573" t="s">
        <v>1616</v>
      </c>
      <c r="AC1573">
        <v>70</v>
      </c>
      <c r="AD1573" t="s">
        <v>1617</v>
      </c>
      <c r="AE1573">
        <v>0</v>
      </c>
      <c r="AF1573" t="s">
        <v>1666</v>
      </c>
      <c r="AG1573">
        <v>1.1000000000000001</v>
      </c>
      <c r="AH1573">
        <v>999</v>
      </c>
      <c r="AI1573" t="s">
        <v>1667</v>
      </c>
      <c r="AJ1573" t="s">
        <v>2905</v>
      </c>
      <c r="AK1573">
        <v>2</v>
      </c>
      <c r="AL1573" t="s">
        <v>710</v>
      </c>
    </row>
    <row r="1574" spans="2:47" ht="15">
      <c r="B1574" t="s">
        <v>78</v>
      </c>
      <c r="C1574">
        <v>17263</v>
      </c>
      <c r="D1574">
        <v>16686</v>
      </c>
      <c r="E1574" t="s">
        <v>1300</v>
      </c>
      <c r="F1574">
        <v>12140</v>
      </c>
      <c r="G1574" t="s">
        <v>2906</v>
      </c>
      <c r="J1574" t="s">
        <v>770</v>
      </c>
      <c r="L1574">
        <v>2018</v>
      </c>
      <c r="O1574" t="s">
        <v>2907</v>
      </c>
      <c r="R1574">
        <v>15.58</v>
      </c>
      <c r="S1574" t="s">
        <v>1648</v>
      </c>
      <c r="T1574" t="s">
        <v>1705</v>
      </c>
      <c r="Y1574">
        <v>6</v>
      </c>
      <c r="Z1574">
        <v>999</v>
      </c>
      <c r="AB1574" t="s">
        <v>2908</v>
      </c>
      <c r="AC1574">
        <v>2.5</v>
      </c>
      <c r="AH1574">
        <v>999</v>
      </c>
      <c r="AJ1574">
        <v>999</v>
      </c>
      <c r="AK1574">
        <v>999</v>
      </c>
      <c r="AL1574" t="s">
        <v>1701</v>
      </c>
    </row>
    <row r="1575" spans="2:47" ht="15">
      <c r="B1575" t="s">
        <v>78</v>
      </c>
      <c r="C1575">
        <v>17263</v>
      </c>
      <c r="D1575">
        <v>16686</v>
      </c>
      <c r="E1575" t="s">
        <v>1300</v>
      </c>
      <c r="F1575">
        <v>12140</v>
      </c>
      <c r="G1575" t="s">
        <v>2906</v>
      </c>
      <c r="J1575" t="s">
        <v>770</v>
      </c>
      <c r="L1575">
        <v>2018</v>
      </c>
      <c r="O1575" t="s">
        <v>1647</v>
      </c>
      <c r="R1575">
        <v>8.18</v>
      </c>
      <c r="S1575" t="s">
        <v>1648</v>
      </c>
      <c r="T1575" t="s">
        <v>1705</v>
      </c>
      <c r="Y1575">
        <v>6</v>
      </c>
      <c r="Z1575">
        <v>999</v>
      </c>
      <c r="AB1575">
        <v>999</v>
      </c>
      <c r="AC1575">
        <v>999</v>
      </c>
      <c r="AH1575">
        <v>999</v>
      </c>
      <c r="AJ1575" t="s">
        <v>1608</v>
      </c>
      <c r="AK1575">
        <v>1</v>
      </c>
      <c r="AL1575" t="s">
        <v>1701</v>
      </c>
    </row>
    <row r="1576" spans="2:47" ht="15">
      <c r="B1576" t="s">
        <v>78</v>
      </c>
      <c r="C1576">
        <v>17263</v>
      </c>
      <c r="D1576">
        <v>16686</v>
      </c>
      <c r="E1576" t="s">
        <v>1300</v>
      </c>
      <c r="F1576">
        <v>12141</v>
      </c>
      <c r="G1576" t="s">
        <v>2909</v>
      </c>
      <c r="J1576" t="s">
        <v>770</v>
      </c>
      <c r="L1576">
        <v>2018</v>
      </c>
      <c r="O1576" t="s">
        <v>2907</v>
      </c>
      <c r="R1576">
        <v>50.07</v>
      </c>
      <c r="S1576" t="s">
        <v>1648</v>
      </c>
      <c r="T1576" t="s">
        <v>1705</v>
      </c>
      <c r="Y1576">
        <v>11</v>
      </c>
      <c r="Z1576">
        <v>999</v>
      </c>
      <c r="AB1576" t="s">
        <v>1627</v>
      </c>
      <c r="AC1576">
        <v>0</v>
      </c>
      <c r="AH1576">
        <v>999</v>
      </c>
      <c r="AJ1576">
        <v>999</v>
      </c>
      <c r="AK1576">
        <v>999</v>
      </c>
      <c r="AL1576" t="s">
        <v>1701</v>
      </c>
    </row>
    <row r="1577" spans="2:47" ht="15">
      <c r="B1577" t="s">
        <v>78</v>
      </c>
      <c r="C1577">
        <v>17263</v>
      </c>
      <c r="D1577">
        <v>16686</v>
      </c>
      <c r="E1577" t="s">
        <v>1300</v>
      </c>
      <c r="F1577">
        <v>12141</v>
      </c>
      <c r="G1577" t="s">
        <v>2909</v>
      </c>
      <c r="J1577" t="s">
        <v>770</v>
      </c>
      <c r="L1577">
        <v>2018</v>
      </c>
      <c r="O1577" t="s">
        <v>1647</v>
      </c>
      <c r="R1577">
        <v>6.54</v>
      </c>
      <c r="S1577" t="s">
        <v>1648</v>
      </c>
      <c r="T1577" t="s">
        <v>1705</v>
      </c>
      <c r="Y1577">
        <v>11</v>
      </c>
      <c r="Z1577">
        <v>999</v>
      </c>
      <c r="AB1577">
        <v>999</v>
      </c>
      <c r="AH1577">
        <v>999</v>
      </c>
      <c r="AJ1577" t="s">
        <v>1608</v>
      </c>
      <c r="AK1577">
        <v>1</v>
      </c>
      <c r="AL1577" t="s">
        <v>1701</v>
      </c>
    </row>
    <row r="1578" spans="2:47" ht="15">
      <c r="B1578" t="s">
        <v>78</v>
      </c>
      <c r="C1578">
        <v>17263</v>
      </c>
      <c r="D1578">
        <v>16686</v>
      </c>
      <c r="E1578" t="s">
        <v>1300</v>
      </c>
      <c r="F1578">
        <v>12142</v>
      </c>
      <c r="G1578" t="s">
        <v>2910</v>
      </c>
      <c r="J1578" t="s">
        <v>770</v>
      </c>
      <c r="L1578">
        <v>2018</v>
      </c>
      <c r="O1578" t="s">
        <v>2907</v>
      </c>
      <c r="R1578">
        <v>43.97</v>
      </c>
      <c r="S1578" t="s">
        <v>1648</v>
      </c>
      <c r="T1578" t="s">
        <v>1705</v>
      </c>
      <c r="Y1578">
        <v>3</v>
      </c>
      <c r="Z1578">
        <v>999</v>
      </c>
      <c r="AB1578" t="s">
        <v>1627</v>
      </c>
      <c r="AC1578">
        <v>0</v>
      </c>
      <c r="AH1578">
        <v>999</v>
      </c>
      <c r="AJ1578">
        <v>999</v>
      </c>
      <c r="AK1578">
        <v>999</v>
      </c>
      <c r="AL1578" t="s">
        <v>1701</v>
      </c>
    </row>
    <row r="1579" spans="2:47" ht="15">
      <c r="B1579" t="s">
        <v>78</v>
      </c>
      <c r="C1579">
        <v>17263</v>
      </c>
      <c r="D1579">
        <v>16686</v>
      </c>
      <c r="E1579" t="s">
        <v>1300</v>
      </c>
      <c r="F1579">
        <v>12142</v>
      </c>
      <c r="G1579" t="s">
        <v>2910</v>
      </c>
      <c r="J1579" t="s">
        <v>770</v>
      </c>
      <c r="L1579">
        <v>2018</v>
      </c>
      <c r="O1579" t="s">
        <v>1647</v>
      </c>
      <c r="R1579">
        <v>6.6</v>
      </c>
      <c r="S1579" t="s">
        <v>1648</v>
      </c>
      <c r="T1579" t="s">
        <v>1705</v>
      </c>
      <c r="Y1579">
        <v>3</v>
      </c>
      <c r="Z1579">
        <v>999</v>
      </c>
      <c r="AB1579">
        <v>999</v>
      </c>
      <c r="AH1579">
        <v>999</v>
      </c>
      <c r="AJ1579" t="s">
        <v>1608</v>
      </c>
      <c r="AK1579">
        <v>1</v>
      </c>
      <c r="AL1579" t="s">
        <v>1701</v>
      </c>
    </row>
    <row r="1580" spans="2:47" ht="15">
      <c r="B1580" t="s">
        <v>78</v>
      </c>
      <c r="C1580">
        <v>17263</v>
      </c>
      <c r="D1580">
        <v>16686</v>
      </c>
      <c r="E1580" t="s">
        <v>1300</v>
      </c>
      <c r="F1580">
        <v>12143</v>
      </c>
      <c r="G1580" t="s">
        <v>2911</v>
      </c>
      <c r="J1580" t="s">
        <v>770</v>
      </c>
      <c r="L1580">
        <v>2018</v>
      </c>
      <c r="O1580" t="s">
        <v>2907</v>
      </c>
      <c r="R1580">
        <v>29.6</v>
      </c>
      <c r="S1580" t="s">
        <v>1648</v>
      </c>
      <c r="T1580" t="s">
        <v>1705</v>
      </c>
      <c r="Y1580">
        <v>5</v>
      </c>
      <c r="Z1580">
        <v>999</v>
      </c>
      <c r="AB1580" t="s">
        <v>1627</v>
      </c>
      <c r="AC1580">
        <v>0</v>
      </c>
      <c r="AH1580">
        <v>999</v>
      </c>
      <c r="AJ1580">
        <v>999</v>
      </c>
      <c r="AK1580">
        <v>999</v>
      </c>
      <c r="AL1580" t="s">
        <v>1701</v>
      </c>
    </row>
    <row r="1581" spans="2:47" ht="15">
      <c r="B1581" t="s">
        <v>78</v>
      </c>
      <c r="C1581">
        <v>17263</v>
      </c>
      <c r="D1581">
        <v>16686</v>
      </c>
      <c r="E1581" t="s">
        <v>1300</v>
      </c>
      <c r="F1581">
        <v>12143</v>
      </c>
      <c r="G1581" t="s">
        <v>2911</v>
      </c>
      <c r="J1581" t="s">
        <v>770</v>
      </c>
      <c r="L1581">
        <v>2018</v>
      </c>
      <c r="O1581" t="s">
        <v>1647</v>
      </c>
      <c r="R1581">
        <v>7.9</v>
      </c>
      <c r="S1581" t="s">
        <v>1648</v>
      </c>
      <c r="T1581" t="s">
        <v>1705</v>
      </c>
      <c r="Y1581">
        <v>5</v>
      </c>
      <c r="Z1581">
        <v>999</v>
      </c>
      <c r="AB1581">
        <v>999</v>
      </c>
      <c r="AH1581">
        <v>999</v>
      </c>
      <c r="AJ1581" t="s">
        <v>1608</v>
      </c>
      <c r="AK1581">
        <v>1</v>
      </c>
      <c r="AL1581" t="s">
        <v>1701</v>
      </c>
    </row>
    <row r="1582" spans="2:47" ht="15">
      <c r="B1582" t="s">
        <v>57</v>
      </c>
      <c r="C1582">
        <v>19328</v>
      </c>
      <c r="D1582">
        <v>16791</v>
      </c>
      <c r="E1582" t="s">
        <v>1305</v>
      </c>
      <c r="F1582">
        <v>13218</v>
      </c>
      <c r="G1582" t="s">
        <v>2912</v>
      </c>
      <c r="K1582">
        <v>15</v>
      </c>
      <c r="M1582">
        <v>15</v>
      </c>
      <c r="O1582" t="s">
        <v>2913</v>
      </c>
      <c r="R1582">
        <v>2.8</v>
      </c>
      <c r="S1582" t="s">
        <v>2914</v>
      </c>
      <c r="T1582" t="s">
        <v>1705</v>
      </c>
      <c r="Z1582" t="s">
        <v>2915</v>
      </c>
      <c r="AD1582" t="s">
        <v>2916</v>
      </c>
      <c r="AE1582">
        <v>6</v>
      </c>
      <c r="AH1582" t="s">
        <v>2917</v>
      </c>
      <c r="AJ1582" t="s">
        <v>2918</v>
      </c>
    </row>
    <row r="1583" spans="2:47" ht="15">
      <c r="B1583" t="s">
        <v>57</v>
      </c>
      <c r="C1583">
        <v>19328</v>
      </c>
      <c r="D1583">
        <v>16791</v>
      </c>
      <c r="E1583" t="s">
        <v>1305</v>
      </c>
      <c r="F1583">
        <v>13218</v>
      </c>
      <c r="G1583" t="s">
        <v>2912</v>
      </c>
      <c r="K1583">
        <v>15</v>
      </c>
      <c r="M1583">
        <v>15</v>
      </c>
      <c r="O1583" t="s">
        <v>2919</v>
      </c>
      <c r="R1583">
        <v>2</v>
      </c>
      <c r="S1583" t="s">
        <v>2914</v>
      </c>
      <c r="T1583" t="s">
        <v>1705</v>
      </c>
      <c r="Z1583" t="s">
        <v>2915</v>
      </c>
      <c r="AD1583" t="s">
        <v>2920</v>
      </c>
      <c r="AE1583">
        <v>6.1</v>
      </c>
      <c r="AH1583" t="s">
        <v>2921</v>
      </c>
      <c r="AJ1583" t="s">
        <v>2918</v>
      </c>
      <c r="AU1583" t="s">
        <v>2922</v>
      </c>
    </row>
    <row r="1584" spans="2:47" ht="15">
      <c r="B1584" t="s">
        <v>57</v>
      </c>
      <c r="C1584">
        <v>19328</v>
      </c>
      <c r="D1584">
        <v>16791</v>
      </c>
      <c r="E1584" t="s">
        <v>1305</v>
      </c>
      <c r="F1584">
        <v>13218</v>
      </c>
      <c r="G1584" t="s">
        <v>2923</v>
      </c>
      <c r="K1584">
        <v>15</v>
      </c>
      <c r="M1584">
        <v>15</v>
      </c>
      <c r="O1584" t="s">
        <v>2913</v>
      </c>
      <c r="R1584">
        <v>3.1</v>
      </c>
      <c r="S1584" t="s">
        <v>2914</v>
      </c>
      <c r="T1584" t="s">
        <v>1705</v>
      </c>
      <c r="Z1584" t="s">
        <v>2915</v>
      </c>
      <c r="AD1584" t="s">
        <v>2916</v>
      </c>
      <c r="AE1584">
        <v>6.3</v>
      </c>
      <c r="AH1584" t="s">
        <v>2924</v>
      </c>
      <c r="AJ1584" t="s">
        <v>2918</v>
      </c>
      <c r="AU1584" t="s">
        <v>2922</v>
      </c>
    </row>
    <row r="1585" spans="2:47" ht="15">
      <c r="B1585" t="s">
        <v>57</v>
      </c>
      <c r="C1585">
        <v>19328</v>
      </c>
      <c r="D1585">
        <v>16791</v>
      </c>
      <c r="E1585" t="s">
        <v>1305</v>
      </c>
      <c r="F1585">
        <v>13218</v>
      </c>
      <c r="G1585" t="s">
        <v>2923</v>
      </c>
      <c r="K1585">
        <v>15</v>
      </c>
      <c r="M1585">
        <v>15</v>
      </c>
      <c r="O1585" t="s">
        <v>2919</v>
      </c>
      <c r="R1585">
        <v>2</v>
      </c>
      <c r="S1585" t="s">
        <v>2914</v>
      </c>
      <c r="T1585" t="s">
        <v>1705</v>
      </c>
      <c r="Z1585" t="s">
        <v>2915</v>
      </c>
      <c r="AD1585" t="s">
        <v>2920</v>
      </c>
      <c r="AE1585">
        <v>5.8</v>
      </c>
      <c r="AH1585" t="s">
        <v>2925</v>
      </c>
      <c r="AJ1585" t="s">
        <v>2918</v>
      </c>
      <c r="AU1585" t="s">
        <v>2922</v>
      </c>
    </row>
    <row r="1586" spans="2:47" ht="15">
      <c r="B1586" t="s">
        <v>57</v>
      </c>
      <c r="C1586">
        <v>19328</v>
      </c>
      <c r="D1586">
        <v>16791</v>
      </c>
      <c r="E1586" t="s">
        <v>1305</v>
      </c>
      <c r="F1586">
        <v>13218</v>
      </c>
      <c r="G1586" t="s">
        <v>2926</v>
      </c>
      <c r="K1586">
        <v>15</v>
      </c>
      <c r="M1586">
        <v>15</v>
      </c>
      <c r="O1586" t="s">
        <v>2913</v>
      </c>
      <c r="R1586">
        <v>2.8</v>
      </c>
      <c r="S1586" t="s">
        <v>2914</v>
      </c>
      <c r="T1586" t="s">
        <v>1705</v>
      </c>
      <c r="Z1586" t="s">
        <v>2915</v>
      </c>
      <c r="AD1586" t="s">
        <v>2927</v>
      </c>
      <c r="AE1586">
        <v>6.2</v>
      </c>
      <c r="AH1586" t="s">
        <v>2917</v>
      </c>
      <c r="AJ1586" t="s">
        <v>2918</v>
      </c>
      <c r="AU1586" t="s">
        <v>2922</v>
      </c>
    </row>
    <row r="1587" spans="2:47" ht="15">
      <c r="B1587" t="s">
        <v>57</v>
      </c>
      <c r="C1587">
        <v>19328</v>
      </c>
      <c r="D1587">
        <v>16791</v>
      </c>
      <c r="E1587" t="s">
        <v>1305</v>
      </c>
      <c r="F1587">
        <v>13218</v>
      </c>
      <c r="G1587" t="s">
        <v>2926</v>
      </c>
      <c r="K1587">
        <v>15</v>
      </c>
      <c r="M1587">
        <v>15</v>
      </c>
      <c r="O1587" t="s">
        <v>2919</v>
      </c>
      <c r="R1587">
        <v>2.2000000000000002</v>
      </c>
      <c r="S1587" t="s">
        <v>2914</v>
      </c>
      <c r="T1587" t="s">
        <v>1705</v>
      </c>
      <c r="Z1587" t="s">
        <v>2915</v>
      </c>
      <c r="AD1587" t="s">
        <v>2920</v>
      </c>
      <c r="AE1587">
        <v>5.9</v>
      </c>
      <c r="AH1587" t="s">
        <v>2928</v>
      </c>
      <c r="AJ1587" t="s">
        <v>2918</v>
      </c>
      <c r="AU1587" t="s">
        <v>2922</v>
      </c>
    </row>
    <row r="1588" spans="2:47" ht="15">
      <c r="B1588" t="s">
        <v>57</v>
      </c>
      <c r="C1588">
        <v>19328</v>
      </c>
      <c r="D1588">
        <v>16791</v>
      </c>
      <c r="E1588" t="s">
        <v>1305</v>
      </c>
      <c r="F1588">
        <v>13219</v>
      </c>
      <c r="G1588" t="s">
        <v>2929</v>
      </c>
      <c r="K1588">
        <v>40</v>
      </c>
      <c r="M1588">
        <v>40</v>
      </c>
      <c r="O1588" t="s">
        <v>2913</v>
      </c>
      <c r="R1588">
        <v>3.1</v>
      </c>
      <c r="S1588" t="s">
        <v>2914</v>
      </c>
      <c r="T1588" t="s">
        <v>1705</v>
      </c>
      <c r="Z1588" t="s">
        <v>2915</v>
      </c>
      <c r="AD1588" t="s">
        <v>2927</v>
      </c>
      <c r="AE1588">
        <v>5.3</v>
      </c>
      <c r="AH1588" t="s">
        <v>2930</v>
      </c>
      <c r="AJ1588" t="s">
        <v>2918</v>
      </c>
      <c r="AU1588" t="s">
        <v>2922</v>
      </c>
    </row>
    <row r="1589" spans="2:47" ht="15">
      <c r="B1589" t="s">
        <v>57</v>
      </c>
      <c r="C1589">
        <v>19328</v>
      </c>
      <c r="D1589">
        <v>16791</v>
      </c>
      <c r="E1589" t="s">
        <v>1305</v>
      </c>
      <c r="F1589">
        <v>13219</v>
      </c>
      <c r="G1589" t="s">
        <v>2929</v>
      </c>
      <c r="K1589">
        <v>40</v>
      </c>
      <c r="M1589">
        <v>40</v>
      </c>
      <c r="O1589" t="s">
        <v>2919</v>
      </c>
      <c r="R1589">
        <v>2.1</v>
      </c>
      <c r="S1589" t="s">
        <v>2914</v>
      </c>
      <c r="T1589" t="s">
        <v>1705</v>
      </c>
      <c r="Z1589" t="s">
        <v>2915</v>
      </c>
      <c r="AD1589" t="s">
        <v>2920</v>
      </c>
      <c r="AE1589">
        <v>5.0999999999999996</v>
      </c>
      <c r="AH1589" t="s">
        <v>2931</v>
      </c>
      <c r="AJ1589" t="s">
        <v>2918</v>
      </c>
      <c r="AU1589" t="s">
        <v>2922</v>
      </c>
    </row>
    <row r="1590" spans="2:47" ht="15">
      <c r="B1590" t="s">
        <v>57</v>
      </c>
      <c r="C1590">
        <v>19328</v>
      </c>
      <c r="D1590">
        <v>16791</v>
      </c>
      <c r="E1590" t="s">
        <v>1305</v>
      </c>
      <c r="F1590">
        <v>13219</v>
      </c>
      <c r="G1590" t="s">
        <v>2932</v>
      </c>
      <c r="K1590">
        <v>40</v>
      </c>
      <c r="M1590">
        <v>40</v>
      </c>
      <c r="O1590" t="s">
        <v>2913</v>
      </c>
      <c r="R1590">
        <v>3</v>
      </c>
      <c r="S1590" t="s">
        <v>2914</v>
      </c>
      <c r="T1590" t="s">
        <v>1705</v>
      </c>
      <c r="Z1590" t="s">
        <v>2915</v>
      </c>
      <c r="AD1590" t="s">
        <v>2927</v>
      </c>
      <c r="AE1590">
        <v>5.0999999999999996</v>
      </c>
      <c r="AH1590" t="s">
        <v>2933</v>
      </c>
      <c r="AJ1590" t="s">
        <v>2918</v>
      </c>
      <c r="AU1590" t="s">
        <v>2922</v>
      </c>
    </row>
    <row r="1591" spans="2:47" ht="15">
      <c r="B1591" t="s">
        <v>57</v>
      </c>
      <c r="C1591">
        <v>19328</v>
      </c>
      <c r="D1591">
        <v>16791</v>
      </c>
      <c r="E1591" t="s">
        <v>1305</v>
      </c>
      <c r="F1591">
        <v>13219</v>
      </c>
      <c r="G1591" t="s">
        <v>2934</v>
      </c>
      <c r="K1591">
        <v>40</v>
      </c>
      <c r="M1591">
        <v>40</v>
      </c>
      <c r="O1591" t="s">
        <v>2919</v>
      </c>
      <c r="R1591">
        <v>2.2999999999999998</v>
      </c>
      <c r="S1591" t="s">
        <v>2914</v>
      </c>
      <c r="T1591" t="s">
        <v>1705</v>
      </c>
      <c r="Z1591" t="s">
        <v>2915</v>
      </c>
      <c r="AD1591" t="s">
        <v>2920</v>
      </c>
      <c r="AE1591">
        <v>5.3</v>
      </c>
      <c r="AH1591" t="s">
        <v>2935</v>
      </c>
      <c r="AJ1591" t="s">
        <v>2918</v>
      </c>
      <c r="AU1591" t="s">
        <v>2922</v>
      </c>
    </row>
    <row r="1592" spans="2:47" ht="15">
      <c r="B1592" t="s">
        <v>57</v>
      </c>
      <c r="C1592">
        <v>19328</v>
      </c>
      <c r="D1592">
        <v>16791</v>
      </c>
      <c r="E1592" t="s">
        <v>1305</v>
      </c>
      <c r="F1592">
        <v>13219</v>
      </c>
      <c r="G1592" t="s">
        <v>2936</v>
      </c>
      <c r="K1592">
        <v>40</v>
      </c>
      <c r="M1592">
        <v>40</v>
      </c>
      <c r="O1592" t="s">
        <v>2913</v>
      </c>
      <c r="R1592">
        <v>2.2000000000000002</v>
      </c>
      <c r="S1592" t="s">
        <v>2914</v>
      </c>
      <c r="T1592" t="s">
        <v>1705</v>
      </c>
      <c r="Z1592" t="s">
        <v>2915</v>
      </c>
      <c r="AD1592" t="s">
        <v>2927</v>
      </c>
      <c r="AE1592">
        <v>5.2</v>
      </c>
      <c r="AH1592" t="s">
        <v>2937</v>
      </c>
      <c r="AJ1592" t="s">
        <v>2918</v>
      </c>
      <c r="AU1592" t="s">
        <v>2922</v>
      </c>
    </row>
    <row r="1593" spans="2:47" ht="15">
      <c r="B1593" t="s">
        <v>57</v>
      </c>
      <c r="C1593">
        <v>19328</v>
      </c>
      <c r="D1593">
        <v>16791</v>
      </c>
      <c r="E1593" t="s">
        <v>1305</v>
      </c>
      <c r="F1593">
        <v>13219</v>
      </c>
      <c r="G1593" t="s">
        <v>2936</v>
      </c>
      <c r="K1593">
        <v>40</v>
      </c>
      <c r="M1593">
        <v>40</v>
      </c>
      <c r="O1593" t="s">
        <v>2919</v>
      </c>
      <c r="R1593">
        <v>1.7</v>
      </c>
      <c r="S1593" t="s">
        <v>2914</v>
      </c>
      <c r="T1593" t="s">
        <v>1705</v>
      </c>
      <c r="Z1593" t="s">
        <v>2915</v>
      </c>
      <c r="AD1593" t="s">
        <v>2920</v>
      </c>
      <c r="AE1593">
        <v>5</v>
      </c>
      <c r="AH1593" t="s">
        <v>2938</v>
      </c>
      <c r="AJ1593" t="s">
        <v>2918</v>
      </c>
      <c r="AU1593" t="s">
        <v>2922</v>
      </c>
    </row>
    <row r="1594" spans="2:47" ht="15">
      <c r="B1594" t="s">
        <v>78</v>
      </c>
      <c r="C1594">
        <v>17262</v>
      </c>
      <c r="D1594">
        <v>16884</v>
      </c>
      <c r="E1594" t="s">
        <v>2939</v>
      </c>
      <c r="F1594">
        <v>12136</v>
      </c>
      <c r="G1594" t="s">
        <v>2940</v>
      </c>
      <c r="J1594" t="s">
        <v>770</v>
      </c>
      <c r="L1594" t="s">
        <v>2941</v>
      </c>
      <c r="M1594">
        <v>25</v>
      </c>
      <c r="O1594" t="s">
        <v>1672</v>
      </c>
      <c r="R1594">
        <v>45.3</v>
      </c>
      <c r="S1594" t="s">
        <v>1648</v>
      </c>
      <c r="T1594" t="s">
        <v>1665</v>
      </c>
      <c r="X1594">
        <v>13.2</v>
      </c>
      <c r="Y1594">
        <v>8</v>
      </c>
      <c r="Z1594">
        <v>999</v>
      </c>
      <c r="AB1594" t="s">
        <v>2908</v>
      </c>
      <c r="AC1594">
        <v>2.5</v>
      </c>
      <c r="AH1594">
        <v>999</v>
      </c>
      <c r="AJ1594" t="s">
        <v>2942</v>
      </c>
      <c r="AK1594">
        <v>999</v>
      </c>
      <c r="AL1594" t="s">
        <v>1701</v>
      </c>
      <c r="AT1594" t="s">
        <v>1967</v>
      </c>
    </row>
    <row r="1595" spans="2:47" ht="15">
      <c r="B1595" t="s">
        <v>78</v>
      </c>
      <c r="C1595">
        <v>17262</v>
      </c>
      <c r="D1595">
        <v>16884</v>
      </c>
      <c r="E1595" t="s">
        <v>2939</v>
      </c>
      <c r="F1595">
        <v>12136</v>
      </c>
      <c r="G1595" t="s">
        <v>2940</v>
      </c>
      <c r="J1595" t="s">
        <v>770</v>
      </c>
      <c r="L1595" t="s">
        <v>2941</v>
      </c>
      <c r="M1595">
        <v>25</v>
      </c>
      <c r="O1595" t="s">
        <v>1671</v>
      </c>
      <c r="R1595">
        <v>1.1000000000000001</v>
      </c>
      <c r="S1595" t="s">
        <v>1648</v>
      </c>
      <c r="T1595" t="s">
        <v>1665</v>
      </c>
      <c r="X1595">
        <v>0.2</v>
      </c>
      <c r="Y1595">
        <v>8</v>
      </c>
      <c r="Z1595">
        <v>999</v>
      </c>
      <c r="AB1595">
        <v>999</v>
      </c>
      <c r="AC1595">
        <v>999</v>
      </c>
      <c r="AH1595">
        <v>999</v>
      </c>
      <c r="AJ1595" t="s">
        <v>2942</v>
      </c>
      <c r="AK1595">
        <v>999</v>
      </c>
      <c r="AL1595" t="s">
        <v>1701</v>
      </c>
      <c r="AT1595" t="s">
        <v>1967</v>
      </c>
    </row>
    <row r="1596" spans="2:47" ht="15">
      <c r="B1596" t="s">
        <v>78</v>
      </c>
      <c r="C1596">
        <v>17262</v>
      </c>
      <c r="D1596">
        <v>16884</v>
      </c>
      <c r="E1596" t="s">
        <v>2939</v>
      </c>
      <c r="F1596">
        <v>12137</v>
      </c>
      <c r="G1596" t="s">
        <v>2943</v>
      </c>
      <c r="J1596" t="s">
        <v>770</v>
      </c>
      <c r="L1596" t="s">
        <v>2941</v>
      </c>
      <c r="M1596">
        <v>25</v>
      </c>
      <c r="O1596" t="s">
        <v>1672</v>
      </c>
      <c r="R1596">
        <v>43.9</v>
      </c>
      <c r="S1596" t="s">
        <v>1648</v>
      </c>
      <c r="T1596" t="s">
        <v>1665</v>
      </c>
      <c r="X1596">
        <v>14.6</v>
      </c>
      <c r="Y1596">
        <v>16</v>
      </c>
      <c r="Z1596">
        <v>999</v>
      </c>
      <c r="AB1596" t="s">
        <v>2908</v>
      </c>
      <c r="AC1596">
        <v>2.5</v>
      </c>
      <c r="AH1596">
        <v>999</v>
      </c>
      <c r="AJ1596" t="s">
        <v>2942</v>
      </c>
      <c r="AK1596">
        <v>999</v>
      </c>
      <c r="AL1596" t="s">
        <v>1701</v>
      </c>
      <c r="AT1596" t="s">
        <v>1967</v>
      </c>
    </row>
    <row r="1597" spans="2:47" ht="15">
      <c r="B1597" t="s">
        <v>78</v>
      </c>
      <c r="C1597">
        <v>17262</v>
      </c>
      <c r="D1597">
        <v>16884</v>
      </c>
      <c r="E1597" t="s">
        <v>2939</v>
      </c>
      <c r="F1597">
        <v>12137</v>
      </c>
      <c r="G1597" t="s">
        <v>2943</v>
      </c>
      <c r="J1597" t="s">
        <v>770</v>
      </c>
      <c r="L1597" t="s">
        <v>2941</v>
      </c>
      <c r="M1597">
        <v>25</v>
      </c>
      <c r="O1597" t="s">
        <v>1671</v>
      </c>
      <c r="R1597">
        <v>1.2</v>
      </c>
      <c r="S1597" t="s">
        <v>1648</v>
      </c>
      <c r="T1597" t="s">
        <v>1665</v>
      </c>
      <c r="X1597">
        <v>0.4</v>
      </c>
      <c r="Y1597">
        <v>16</v>
      </c>
      <c r="Z1597">
        <v>999</v>
      </c>
      <c r="AB1597">
        <v>999</v>
      </c>
      <c r="AC1597">
        <v>999</v>
      </c>
      <c r="AH1597">
        <v>999</v>
      </c>
      <c r="AJ1597" t="s">
        <v>2942</v>
      </c>
      <c r="AK1597">
        <v>999</v>
      </c>
      <c r="AL1597" t="s">
        <v>1701</v>
      </c>
      <c r="AT1597" t="s">
        <v>1967</v>
      </c>
    </row>
    <row r="1598" spans="2:47" ht="15">
      <c r="B1598" t="s">
        <v>78</v>
      </c>
      <c r="C1598">
        <v>17262</v>
      </c>
      <c r="D1598">
        <v>16884</v>
      </c>
      <c r="E1598" t="s">
        <v>2939</v>
      </c>
      <c r="F1598">
        <v>12138</v>
      </c>
      <c r="G1598" t="s">
        <v>2944</v>
      </c>
      <c r="J1598" t="s">
        <v>770</v>
      </c>
      <c r="L1598" t="s">
        <v>2941</v>
      </c>
      <c r="M1598">
        <v>25</v>
      </c>
      <c r="O1598" t="s">
        <v>1672</v>
      </c>
      <c r="R1598">
        <v>78.2</v>
      </c>
      <c r="S1598" t="s">
        <v>1648</v>
      </c>
      <c r="T1598" t="s">
        <v>1665</v>
      </c>
      <c r="X1598">
        <v>27.6</v>
      </c>
      <c r="Y1598">
        <v>7</v>
      </c>
      <c r="Z1598">
        <v>999</v>
      </c>
      <c r="AB1598" t="s">
        <v>2908</v>
      </c>
      <c r="AC1598">
        <v>2.5</v>
      </c>
      <c r="AH1598">
        <v>999</v>
      </c>
      <c r="AJ1598" t="s">
        <v>2942</v>
      </c>
      <c r="AK1598">
        <v>999</v>
      </c>
      <c r="AL1598" t="s">
        <v>1701</v>
      </c>
      <c r="AT1598" t="s">
        <v>1967</v>
      </c>
    </row>
    <row r="1599" spans="2:47" ht="15">
      <c r="B1599" t="s">
        <v>78</v>
      </c>
      <c r="C1599">
        <v>17262</v>
      </c>
      <c r="D1599">
        <v>16884</v>
      </c>
      <c r="E1599" t="s">
        <v>2939</v>
      </c>
      <c r="F1599">
        <v>12138</v>
      </c>
      <c r="G1599" t="s">
        <v>2944</v>
      </c>
      <c r="J1599" t="s">
        <v>770</v>
      </c>
      <c r="L1599" t="s">
        <v>2941</v>
      </c>
      <c r="M1599">
        <v>25</v>
      </c>
      <c r="O1599" t="s">
        <v>1671</v>
      </c>
      <c r="R1599">
        <v>1.3</v>
      </c>
      <c r="S1599" t="s">
        <v>1648</v>
      </c>
      <c r="T1599" t="s">
        <v>1665</v>
      </c>
      <c r="X1599">
        <v>0.3</v>
      </c>
      <c r="Y1599">
        <v>7</v>
      </c>
      <c r="Z1599">
        <v>999</v>
      </c>
      <c r="AB1599">
        <v>999</v>
      </c>
      <c r="AC1599">
        <v>999</v>
      </c>
      <c r="AH1599">
        <v>999</v>
      </c>
      <c r="AJ1599" t="s">
        <v>2942</v>
      </c>
      <c r="AK1599">
        <v>999</v>
      </c>
      <c r="AL1599" t="s">
        <v>1701</v>
      </c>
      <c r="AT1599" t="s">
        <v>1967</v>
      </c>
    </row>
    <row r="1600" spans="2:47" ht="15">
      <c r="B1600" t="s">
        <v>78</v>
      </c>
      <c r="C1600">
        <v>17262</v>
      </c>
      <c r="D1600">
        <v>16884</v>
      </c>
      <c r="E1600" t="s">
        <v>2939</v>
      </c>
      <c r="F1600">
        <v>12139</v>
      </c>
      <c r="G1600" t="s">
        <v>2945</v>
      </c>
      <c r="J1600" t="s">
        <v>770</v>
      </c>
      <c r="L1600" t="s">
        <v>2941</v>
      </c>
      <c r="M1600">
        <v>25</v>
      </c>
      <c r="O1600" t="s">
        <v>1672</v>
      </c>
      <c r="R1600">
        <v>57.4</v>
      </c>
      <c r="S1600" t="s">
        <v>1648</v>
      </c>
      <c r="T1600" t="s">
        <v>1665</v>
      </c>
      <c r="X1600">
        <v>16.8</v>
      </c>
      <c r="Y1600">
        <v>4</v>
      </c>
      <c r="Z1600">
        <v>999</v>
      </c>
      <c r="AB1600" t="s">
        <v>2908</v>
      </c>
      <c r="AC1600">
        <v>2.5</v>
      </c>
      <c r="AH1600">
        <v>999</v>
      </c>
      <c r="AJ1600" t="s">
        <v>2942</v>
      </c>
      <c r="AK1600">
        <v>999</v>
      </c>
      <c r="AL1600" t="s">
        <v>1701</v>
      </c>
      <c r="AT1600" t="s">
        <v>1967</v>
      </c>
    </row>
    <row r="1601" spans="1:47" ht="15">
      <c r="B1601" t="s">
        <v>78</v>
      </c>
      <c r="C1601">
        <v>17262</v>
      </c>
      <c r="D1601">
        <v>16884</v>
      </c>
      <c r="E1601" t="s">
        <v>2939</v>
      </c>
      <c r="F1601">
        <v>12139</v>
      </c>
      <c r="G1601" t="s">
        <v>2945</v>
      </c>
      <c r="J1601" t="s">
        <v>770</v>
      </c>
      <c r="L1601" t="s">
        <v>2941</v>
      </c>
      <c r="M1601">
        <v>25</v>
      </c>
      <c r="O1601" t="s">
        <v>1671</v>
      </c>
      <c r="R1601">
        <v>1.5</v>
      </c>
      <c r="S1601" t="s">
        <v>1648</v>
      </c>
      <c r="T1601" t="s">
        <v>1665</v>
      </c>
      <c r="X1601">
        <v>0.5</v>
      </c>
      <c r="Y1601">
        <v>4</v>
      </c>
      <c r="Z1601">
        <v>999</v>
      </c>
      <c r="AB1601">
        <v>999</v>
      </c>
      <c r="AC1601">
        <v>999</v>
      </c>
      <c r="AH1601">
        <v>999</v>
      </c>
      <c r="AJ1601" t="s">
        <v>2942</v>
      </c>
      <c r="AK1601">
        <v>999</v>
      </c>
      <c r="AL1601" t="s">
        <v>1701</v>
      </c>
      <c r="AT1601" t="s">
        <v>1967</v>
      </c>
    </row>
    <row r="1602" spans="1:47" ht="15">
      <c r="A1602" s="19"/>
      <c r="B1602" s="19" t="s">
        <v>78</v>
      </c>
      <c r="C1602" s="19">
        <v>17252</v>
      </c>
      <c r="D1602" s="19">
        <v>16886</v>
      </c>
      <c r="E1602" s="19" t="s">
        <v>1317</v>
      </c>
      <c r="F1602" s="19">
        <v>12126</v>
      </c>
      <c r="G1602" s="19" t="s">
        <v>1317</v>
      </c>
      <c r="H1602" s="20"/>
      <c r="I1602" s="19"/>
      <c r="J1602" s="19" t="s">
        <v>770</v>
      </c>
      <c r="K1602" s="19"/>
      <c r="L1602" s="19">
        <v>999</v>
      </c>
      <c r="M1602" s="19">
        <v>999</v>
      </c>
      <c r="N1602" s="19"/>
      <c r="O1602" s="19" t="s">
        <v>1727</v>
      </c>
      <c r="P1602" s="30"/>
      <c r="Q1602" s="19"/>
      <c r="R1602" s="19">
        <v>7.7</v>
      </c>
      <c r="S1602" s="19" t="s">
        <v>1648</v>
      </c>
      <c r="T1602" s="19" t="s">
        <v>1665</v>
      </c>
      <c r="U1602" s="19"/>
      <c r="V1602" s="19"/>
      <c r="W1602" s="19">
        <v>1.29</v>
      </c>
      <c r="X1602" s="19"/>
      <c r="Y1602" s="19">
        <v>9</v>
      </c>
      <c r="Z1602" s="19">
        <v>10.8</v>
      </c>
      <c r="AA1602" s="19"/>
      <c r="AB1602" s="19" t="s">
        <v>1627</v>
      </c>
      <c r="AC1602" s="19">
        <v>5</v>
      </c>
      <c r="AD1602" s="19"/>
      <c r="AE1602" s="19"/>
      <c r="AF1602" s="19"/>
      <c r="AG1602" s="19"/>
      <c r="AH1602" s="19" t="s">
        <v>1703</v>
      </c>
      <c r="AI1602" s="19"/>
      <c r="AJ1602" s="19">
        <v>999</v>
      </c>
      <c r="AK1602" s="19">
        <v>35</v>
      </c>
      <c r="AL1602" s="19" t="s">
        <v>1701</v>
      </c>
      <c r="AM1602" s="19"/>
      <c r="AN1602" s="19"/>
      <c r="AO1602" s="19"/>
      <c r="AP1602" s="19"/>
      <c r="AQ1602" s="19"/>
      <c r="AR1602" s="19"/>
      <c r="AS1602" s="19"/>
      <c r="AT1602" s="19" t="s">
        <v>1967</v>
      </c>
      <c r="AU1602" s="19"/>
    </row>
    <row r="1603" spans="1:47" ht="15">
      <c r="B1603" t="s">
        <v>78</v>
      </c>
      <c r="C1603">
        <v>17252</v>
      </c>
      <c r="D1603">
        <v>16886</v>
      </c>
      <c r="E1603" t="s">
        <v>1317</v>
      </c>
      <c r="F1603">
        <v>12126</v>
      </c>
      <c r="G1603" t="s">
        <v>1317</v>
      </c>
      <c r="J1603" t="s">
        <v>770</v>
      </c>
      <c r="L1603">
        <v>999</v>
      </c>
      <c r="M1603">
        <v>999</v>
      </c>
      <c r="O1603" t="s">
        <v>1647</v>
      </c>
      <c r="R1603">
        <v>8.02</v>
      </c>
      <c r="S1603" t="s">
        <v>1648</v>
      </c>
      <c r="T1603" t="s">
        <v>1665</v>
      </c>
      <c r="W1603">
        <v>0.87</v>
      </c>
      <c r="Y1603">
        <v>9</v>
      </c>
      <c r="Z1603">
        <v>999</v>
      </c>
      <c r="AB1603">
        <v>999</v>
      </c>
      <c r="AC1603">
        <v>999</v>
      </c>
      <c r="AH1603" t="s">
        <v>1703</v>
      </c>
      <c r="AJ1603" t="s">
        <v>1608</v>
      </c>
      <c r="AK1603">
        <v>1</v>
      </c>
      <c r="AL1603" t="s">
        <v>1701</v>
      </c>
      <c r="AT1603" t="s">
        <v>1967</v>
      </c>
    </row>
    <row r="1604" spans="1:47" ht="15">
      <c r="B1604" t="s">
        <v>78</v>
      </c>
      <c r="C1604">
        <v>17252</v>
      </c>
      <c r="D1604">
        <v>16886</v>
      </c>
      <c r="E1604" t="s">
        <v>1317</v>
      </c>
      <c r="F1604">
        <v>12126</v>
      </c>
      <c r="G1604" t="s">
        <v>1317</v>
      </c>
      <c r="J1604" t="s">
        <v>770</v>
      </c>
      <c r="L1604">
        <v>999</v>
      </c>
      <c r="M1604">
        <v>999</v>
      </c>
      <c r="O1604" t="s">
        <v>1672</v>
      </c>
      <c r="R1604">
        <v>15.7</v>
      </c>
      <c r="S1604" s="19" t="s">
        <v>1648</v>
      </c>
      <c r="T1604" s="19" t="s">
        <v>1665</v>
      </c>
      <c r="W1604">
        <v>0.87</v>
      </c>
      <c r="Y1604" s="19">
        <v>9</v>
      </c>
      <c r="Z1604">
        <v>9999</v>
      </c>
      <c r="AJ1604">
        <v>999</v>
      </c>
      <c r="AK1604">
        <v>36</v>
      </c>
      <c r="AL1604" s="19" t="s">
        <v>1701</v>
      </c>
      <c r="AT1604" s="19" t="s">
        <v>1967</v>
      </c>
    </row>
    <row r="1605" spans="1:47" ht="15">
      <c r="B1605" t="s">
        <v>78</v>
      </c>
      <c r="C1605">
        <v>17253</v>
      </c>
      <c r="D1605">
        <v>16886</v>
      </c>
      <c r="E1605" t="s">
        <v>1320</v>
      </c>
      <c r="F1605">
        <v>12127</v>
      </c>
      <c r="G1605" t="s">
        <v>1320</v>
      </c>
      <c r="J1605" t="s">
        <v>770</v>
      </c>
      <c r="L1605">
        <v>999</v>
      </c>
      <c r="M1605">
        <v>999</v>
      </c>
      <c r="O1605" s="19" t="s">
        <v>1727</v>
      </c>
      <c r="P1605" s="30"/>
      <c r="R1605">
        <v>2.91</v>
      </c>
      <c r="S1605" t="s">
        <v>1648</v>
      </c>
      <c r="T1605" t="s">
        <v>1665</v>
      </c>
      <c r="W1605">
        <v>0.95</v>
      </c>
      <c r="Y1605">
        <v>9</v>
      </c>
      <c r="Z1605">
        <v>9.3330000000000002</v>
      </c>
      <c r="AB1605" t="s">
        <v>1627</v>
      </c>
      <c r="AC1605">
        <v>5</v>
      </c>
      <c r="AH1605" t="s">
        <v>1703</v>
      </c>
      <c r="AJ1605">
        <v>999</v>
      </c>
      <c r="AK1605">
        <v>27</v>
      </c>
      <c r="AL1605" t="s">
        <v>1701</v>
      </c>
      <c r="AT1605" t="s">
        <v>1967</v>
      </c>
    </row>
    <row r="1606" spans="1:47" ht="15">
      <c r="B1606" t="s">
        <v>78</v>
      </c>
      <c r="C1606">
        <v>17253</v>
      </c>
      <c r="D1606">
        <v>16886</v>
      </c>
      <c r="E1606" t="s">
        <v>1320</v>
      </c>
      <c r="F1606">
        <v>12127</v>
      </c>
      <c r="G1606" t="s">
        <v>1320</v>
      </c>
      <c r="J1606" t="s">
        <v>770</v>
      </c>
      <c r="L1606">
        <v>999</v>
      </c>
      <c r="M1606">
        <v>999</v>
      </c>
      <c r="O1606" t="s">
        <v>1647</v>
      </c>
      <c r="R1606">
        <v>10.199999999999999</v>
      </c>
      <c r="S1606" s="19" t="s">
        <v>1648</v>
      </c>
      <c r="T1606" s="19" t="s">
        <v>1665</v>
      </c>
      <c r="W1606">
        <v>1.31</v>
      </c>
      <c r="Y1606" s="19">
        <v>9</v>
      </c>
      <c r="Z1606">
        <v>999</v>
      </c>
      <c r="AB1606">
        <v>999</v>
      </c>
      <c r="AC1606">
        <v>999</v>
      </c>
      <c r="AH1606" t="s">
        <v>1703</v>
      </c>
      <c r="AJ1606" t="s">
        <v>1608</v>
      </c>
      <c r="AK1606">
        <v>1</v>
      </c>
      <c r="AL1606" s="19" t="s">
        <v>1701</v>
      </c>
      <c r="AT1606" s="19" t="s">
        <v>1967</v>
      </c>
    </row>
    <row r="1607" spans="1:47" ht="15">
      <c r="B1607" t="s">
        <v>78</v>
      </c>
      <c r="C1607">
        <v>17253</v>
      </c>
      <c r="D1607">
        <v>16886</v>
      </c>
      <c r="E1607" t="s">
        <v>1320</v>
      </c>
      <c r="F1607">
        <v>12127</v>
      </c>
      <c r="G1607" t="s">
        <v>1320</v>
      </c>
      <c r="J1607" t="s">
        <v>770</v>
      </c>
      <c r="L1607">
        <v>999</v>
      </c>
      <c r="M1607">
        <v>999</v>
      </c>
      <c r="O1607" t="s">
        <v>1672</v>
      </c>
      <c r="R1607">
        <v>13.2</v>
      </c>
      <c r="S1607" t="s">
        <v>1648</v>
      </c>
      <c r="T1607" t="s">
        <v>1665</v>
      </c>
      <c r="W1607">
        <v>2.0699999999999998</v>
      </c>
      <c r="Y1607">
        <v>9</v>
      </c>
      <c r="Z1607">
        <v>999</v>
      </c>
      <c r="AJ1607">
        <v>999</v>
      </c>
      <c r="AK1607">
        <v>28</v>
      </c>
      <c r="AL1607" t="s">
        <v>1701</v>
      </c>
      <c r="AT1607" t="s">
        <v>1967</v>
      </c>
    </row>
    <row r="1608" spans="1:47" ht="15">
      <c r="B1608" t="s">
        <v>78</v>
      </c>
      <c r="C1608">
        <v>17254</v>
      </c>
      <c r="D1608">
        <v>16886</v>
      </c>
      <c r="E1608" t="s">
        <v>1321</v>
      </c>
      <c r="F1608">
        <v>12128</v>
      </c>
      <c r="G1608" t="s">
        <v>1321</v>
      </c>
      <c r="J1608" t="s">
        <v>770</v>
      </c>
      <c r="L1608">
        <v>999</v>
      </c>
      <c r="M1608">
        <v>999</v>
      </c>
      <c r="O1608" s="19" t="s">
        <v>1727</v>
      </c>
      <c r="P1608" s="30"/>
      <c r="R1608">
        <v>11.8</v>
      </c>
      <c r="S1608" s="19" t="s">
        <v>1648</v>
      </c>
      <c r="T1608" s="19" t="s">
        <v>1665</v>
      </c>
      <c r="W1608">
        <v>1.99</v>
      </c>
      <c r="Y1608" s="19">
        <v>9</v>
      </c>
      <c r="Z1608">
        <v>14.2</v>
      </c>
      <c r="AB1608" t="s">
        <v>1627</v>
      </c>
      <c r="AC1608">
        <v>5</v>
      </c>
      <c r="AH1608" t="s">
        <v>1703</v>
      </c>
      <c r="AJ1608">
        <v>999</v>
      </c>
      <c r="AK1608">
        <v>45</v>
      </c>
      <c r="AL1608" s="19" t="s">
        <v>1701</v>
      </c>
      <c r="AT1608" s="19" t="s">
        <v>1967</v>
      </c>
    </row>
    <row r="1609" spans="1:47" ht="15">
      <c r="B1609" t="s">
        <v>78</v>
      </c>
      <c r="C1609">
        <v>17254</v>
      </c>
      <c r="D1609">
        <v>16886</v>
      </c>
      <c r="E1609" t="s">
        <v>1321</v>
      </c>
      <c r="F1609">
        <v>12128</v>
      </c>
      <c r="G1609" t="s">
        <v>1321</v>
      </c>
      <c r="J1609" t="s">
        <v>770</v>
      </c>
      <c r="L1609">
        <v>999</v>
      </c>
      <c r="M1609">
        <v>999</v>
      </c>
      <c r="O1609" t="s">
        <v>1647</v>
      </c>
      <c r="R1609">
        <v>6.77</v>
      </c>
      <c r="S1609" t="s">
        <v>1648</v>
      </c>
      <c r="T1609" t="s">
        <v>1665</v>
      </c>
      <c r="W1609">
        <v>0.68</v>
      </c>
      <c r="Y1609">
        <v>9</v>
      </c>
      <c r="Z1609">
        <v>999</v>
      </c>
      <c r="AB1609">
        <v>999</v>
      </c>
      <c r="AC1609">
        <v>999</v>
      </c>
      <c r="AH1609" t="s">
        <v>1703</v>
      </c>
      <c r="AJ1609" t="s">
        <v>1608</v>
      </c>
      <c r="AK1609">
        <v>1</v>
      </c>
      <c r="AL1609" t="s">
        <v>1701</v>
      </c>
      <c r="AT1609" t="s">
        <v>1967</v>
      </c>
    </row>
    <row r="1610" spans="1:47" ht="15">
      <c r="B1610" t="s">
        <v>78</v>
      </c>
      <c r="C1610">
        <v>17254</v>
      </c>
      <c r="D1610">
        <v>16886</v>
      </c>
      <c r="E1610" t="s">
        <v>1321</v>
      </c>
      <c r="F1610">
        <v>12128</v>
      </c>
      <c r="G1610" t="s">
        <v>1321</v>
      </c>
      <c r="J1610" t="s">
        <v>770</v>
      </c>
      <c r="L1610">
        <v>999</v>
      </c>
      <c r="M1610">
        <v>999</v>
      </c>
      <c r="O1610" t="s">
        <v>1672</v>
      </c>
      <c r="R1610">
        <v>18.5</v>
      </c>
      <c r="S1610" s="19" t="s">
        <v>1648</v>
      </c>
      <c r="T1610" s="19" t="s">
        <v>1665</v>
      </c>
      <c r="W1610">
        <v>2.12</v>
      </c>
      <c r="Y1610" s="19">
        <v>9</v>
      </c>
      <c r="Z1610">
        <v>999</v>
      </c>
      <c r="AJ1610">
        <v>999</v>
      </c>
      <c r="AK1610">
        <v>46</v>
      </c>
      <c r="AL1610" s="19" t="s">
        <v>1701</v>
      </c>
      <c r="AT1610" s="19" t="s">
        <v>1967</v>
      </c>
    </row>
    <row r="1611" spans="1:47" ht="15">
      <c r="B1611" t="s">
        <v>78</v>
      </c>
      <c r="C1611">
        <v>17255</v>
      </c>
      <c r="D1611">
        <v>16886</v>
      </c>
      <c r="E1611" t="s">
        <v>1322</v>
      </c>
      <c r="F1611">
        <v>12129</v>
      </c>
      <c r="G1611" t="s">
        <v>1322</v>
      </c>
      <c r="J1611" t="s">
        <v>770</v>
      </c>
      <c r="L1611">
        <v>999</v>
      </c>
      <c r="M1611">
        <v>999</v>
      </c>
      <c r="O1611" s="19" t="s">
        <v>1727</v>
      </c>
      <c r="P1611" s="30"/>
      <c r="R1611">
        <v>5.04</v>
      </c>
      <c r="S1611" t="s">
        <v>1648</v>
      </c>
      <c r="T1611" t="s">
        <v>1665</v>
      </c>
      <c r="W1611">
        <v>1.35</v>
      </c>
      <c r="Y1611">
        <v>9</v>
      </c>
      <c r="Z1611">
        <v>16.3</v>
      </c>
      <c r="AB1611" t="s">
        <v>1627</v>
      </c>
      <c r="AC1611">
        <v>5</v>
      </c>
      <c r="AH1611" t="s">
        <v>1703</v>
      </c>
      <c r="AJ1611">
        <v>999</v>
      </c>
      <c r="AK1611">
        <v>37</v>
      </c>
      <c r="AL1611" t="s">
        <v>1701</v>
      </c>
      <c r="AT1611" t="s">
        <v>1967</v>
      </c>
    </row>
    <row r="1612" spans="1:47" ht="15">
      <c r="B1612" t="s">
        <v>78</v>
      </c>
      <c r="C1612">
        <v>17255</v>
      </c>
      <c r="D1612">
        <v>16886</v>
      </c>
      <c r="E1612" t="s">
        <v>1322</v>
      </c>
      <c r="F1612">
        <v>12129</v>
      </c>
      <c r="G1612" t="s">
        <v>1322</v>
      </c>
      <c r="J1612" t="s">
        <v>770</v>
      </c>
      <c r="L1612">
        <v>999</v>
      </c>
      <c r="M1612">
        <v>999</v>
      </c>
      <c r="O1612" t="s">
        <v>1647</v>
      </c>
      <c r="R1612">
        <v>7.58</v>
      </c>
      <c r="S1612" s="19" t="s">
        <v>1648</v>
      </c>
      <c r="T1612" s="19" t="s">
        <v>1665</v>
      </c>
      <c r="W1612">
        <v>0.47</v>
      </c>
      <c r="Y1612" s="19">
        <v>9</v>
      </c>
      <c r="Z1612">
        <v>999</v>
      </c>
      <c r="AB1612">
        <v>999</v>
      </c>
      <c r="AC1612">
        <v>999</v>
      </c>
      <c r="AH1612" t="s">
        <v>1703</v>
      </c>
      <c r="AJ1612" t="s">
        <v>1608</v>
      </c>
      <c r="AK1612">
        <v>1</v>
      </c>
      <c r="AL1612" s="19" t="s">
        <v>1701</v>
      </c>
      <c r="AT1612" s="19" t="s">
        <v>1967</v>
      </c>
    </row>
    <row r="1613" spans="1:47" ht="15">
      <c r="B1613" t="s">
        <v>78</v>
      </c>
      <c r="C1613">
        <v>17255</v>
      </c>
      <c r="D1613">
        <v>16886</v>
      </c>
      <c r="E1613" t="s">
        <v>1322</v>
      </c>
      <c r="F1613">
        <v>12129</v>
      </c>
      <c r="G1613" t="s">
        <v>1322</v>
      </c>
      <c r="J1613" t="s">
        <v>770</v>
      </c>
      <c r="L1613">
        <v>999</v>
      </c>
      <c r="M1613">
        <v>999</v>
      </c>
      <c r="O1613" t="s">
        <v>1672</v>
      </c>
      <c r="R1613">
        <v>12.6</v>
      </c>
      <c r="S1613" t="s">
        <v>1648</v>
      </c>
      <c r="T1613" t="s">
        <v>1665</v>
      </c>
      <c r="W1613">
        <v>1.68</v>
      </c>
      <c r="Y1613">
        <v>9</v>
      </c>
      <c r="Z1613">
        <v>999</v>
      </c>
      <c r="AJ1613">
        <v>999</v>
      </c>
      <c r="AK1613">
        <v>47</v>
      </c>
      <c r="AL1613" t="s">
        <v>1701</v>
      </c>
      <c r="AT1613" t="s">
        <v>1967</v>
      </c>
    </row>
    <row r="1614" spans="1:47" ht="15">
      <c r="B1614" t="s">
        <v>78</v>
      </c>
      <c r="C1614">
        <v>17256</v>
      </c>
      <c r="D1614">
        <v>16886</v>
      </c>
      <c r="E1614" t="s">
        <v>1323</v>
      </c>
      <c r="F1614">
        <v>12130</v>
      </c>
      <c r="G1614" t="s">
        <v>1323</v>
      </c>
      <c r="J1614" t="s">
        <v>770</v>
      </c>
      <c r="L1614">
        <v>999</v>
      </c>
      <c r="M1614">
        <v>999</v>
      </c>
      <c r="O1614" s="19" t="s">
        <v>1727</v>
      </c>
      <c r="P1614" s="30"/>
      <c r="R1614">
        <v>9.17</v>
      </c>
      <c r="S1614" s="19" t="s">
        <v>1648</v>
      </c>
      <c r="T1614" s="19" t="s">
        <v>1665</v>
      </c>
      <c r="W1614">
        <v>2.33</v>
      </c>
      <c r="Y1614" s="19">
        <v>9</v>
      </c>
      <c r="Z1614">
        <v>16.2</v>
      </c>
      <c r="AB1614" t="s">
        <v>1627</v>
      </c>
      <c r="AC1614">
        <v>5</v>
      </c>
      <c r="AH1614" t="s">
        <v>1703</v>
      </c>
      <c r="AJ1614">
        <v>999</v>
      </c>
      <c r="AK1614">
        <v>49</v>
      </c>
      <c r="AL1614" s="19" t="s">
        <v>1701</v>
      </c>
      <c r="AT1614" s="19" t="s">
        <v>1967</v>
      </c>
    </row>
    <row r="1615" spans="1:47" ht="15">
      <c r="B1615" t="s">
        <v>78</v>
      </c>
      <c r="C1615">
        <v>17256</v>
      </c>
      <c r="D1615">
        <v>16886</v>
      </c>
      <c r="E1615" t="s">
        <v>1323</v>
      </c>
      <c r="F1615">
        <v>12130</v>
      </c>
      <c r="G1615" t="s">
        <v>1323</v>
      </c>
      <c r="J1615" t="s">
        <v>770</v>
      </c>
      <c r="L1615">
        <v>999</v>
      </c>
      <c r="M1615">
        <v>999</v>
      </c>
      <c r="O1615" t="s">
        <v>1647</v>
      </c>
      <c r="R1615">
        <v>7.79</v>
      </c>
      <c r="S1615" t="s">
        <v>1648</v>
      </c>
      <c r="T1615" t="s">
        <v>1665</v>
      </c>
      <c r="W1615">
        <v>0.74</v>
      </c>
      <c r="Y1615">
        <v>9</v>
      </c>
      <c r="Z1615">
        <v>999</v>
      </c>
      <c r="AB1615">
        <v>999</v>
      </c>
      <c r="AC1615">
        <v>999</v>
      </c>
      <c r="AH1615" t="s">
        <v>1703</v>
      </c>
      <c r="AJ1615" t="s">
        <v>1608</v>
      </c>
      <c r="AK1615">
        <v>1</v>
      </c>
      <c r="AL1615" t="s">
        <v>1701</v>
      </c>
      <c r="AT1615" t="s">
        <v>1967</v>
      </c>
    </row>
    <row r="1616" spans="1:47" ht="15">
      <c r="B1616" t="s">
        <v>78</v>
      </c>
      <c r="C1616">
        <v>17256</v>
      </c>
      <c r="D1616">
        <v>16886</v>
      </c>
      <c r="E1616" t="s">
        <v>1323</v>
      </c>
      <c r="F1616">
        <v>12130</v>
      </c>
      <c r="G1616" t="s">
        <v>1323</v>
      </c>
      <c r="J1616" t="s">
        <v>770</v>
      </c>
      <c r="L1616">
        <v>999</v>
      </c>
      <c r="M1616">
        <v>999</v>
      </c>
      <c r="O1616" t="s">
        <v>1672</v>
      </c>
      <c r="R1616">
        <v>15.4</v>
      </c>
      <c r="S1616" s="19" t="s">
        <v>1648</v>
      </c>
      <c r="T1616" s="19" t="s">
        <v>1665</v>
      </c>
      <c r="W1616">
        <v>2.58</v>
      </c>
      <c r="Y1616" s="19">
        <v>9</v>
      </c>
      <c r="Z1616">
        <v>999</v>
      </c>
      <c r="AJ1616">
        <v>999</v>
      </c>
      <c r="AK1616">
        <v>48</v>
      </c>
      <c r="AL1616" s="19" t="s">
        <v>1701</v>
      </c>
      <c r="AT1616" s="19" t="s">
        <v>1967</v>
      </c>
    </row>
    <row r="1617" spans="2:47" ht="15">
      <c r="B1617" t="s">
        <v>78</v>
      </c>
      <c r="C1617">
        <v>17257</v>
      </c>
      <c r="D1617">
        <v>16886</v>
      </c>
      <c r="E1617" t="s">
        <v>1325</v>
      </c>
      <c r="F1617">
        <v>12131</v>
      </c>
      <c r="G1617" t="s">
        <v>1325</v>
      </c>
      <c r="J1617" t="s">
        <v>770</v>
      </c>
      <c r="L1617">
        <v>999</v>
      </c>
      <c r="M1617">
        <v>999</v>
      </c>
      <c r="O1617" s="19" t="s">
        <v>1727</v>
      </c>
      <c r="P1617" s="30"/>
      <c r="R1617">
        <v>15.6</v>
      </c>
      <c r="S1617" t="s">
        <v>1648</v>
      </c>
      <c r="T1617" t="s">
        <v>1665</v>
      </c>
      <c r="W1617">
        <v>2.89</v>
      </c>
      <c r="Y1617">
        <v>9</v>
      </c>
      <c r="Z1617">
        <v>20.6</v>
      </c>
      <c r="AB1617" t="s">
        <v>1627</v>
      </c>
      <c r="AC1617">
        <v>5</v>
      </c>
      <c r="AH1617" t="s">
        <v>1703</v>
      </c>
      <c r="AJ1617">
        <v>999</v>
      </c>
      <c r="AK1617">
        <v>43</v>
      </c>
      <c r="AL1617" t="s">
        <v>1701</v>
      </c>
      <c r="AT1617" t="s">
        <v>1967</v>
      </c>
    </row>
    <row r="1618" spans="2:47" ht="15">
      <c r="B1618" t="s">
        <v>78</v>
      </c>
      <c r="C1618">
        <v>17257</v>
      </c>
      <c r="D1618">
        <v>16886</v>
      </c>
      <c r="E1618" t="s">
        <v>1325</v>
      </c>
      <c r="F1618">
        <v>12131</v>
      </c>
      <c r="G1618" t="s">
        <v>1325</v>
      </c>
      <c r="J1618" t="s">
        <v>770</v>
      </c>
      <c r="L1618">
        <v>999</v>
      </c>
      <c r="M1618">
        <v>999</v>
      </c>
      <c r="O1618" t="s">
        <v>1647</v>
      </c>
      <c r="R1618">
        <v>6.28</v>
      </c>
      <c r="S1618" s="19" t="s">
        <v>1648</v>
      </c>
      <c r="T1618" s="19" t="s">
        <v>1665</v>
      </c>
      <c r="W1618">
        <v>0.82</v>
      </c>
      <c r="Y1618" s="19">
        <v>9</v>
      </c>
      <c r="Z1618">
        <v>999</v>
      </c>
      <c r="AB1618">
        <v>999</v>
      </c>
      <c r="AC1618">
        <v>999</v>
      </c>
      <c r="AH1618" t="s">
        <v>1703</v>
      </c>
      <c r="AJ1618" t="s">
        <v>1608</v>
      </c>
      <c r="AK1618">
        <v>1</v>
      </c>
      <c r="AL1618" s="19" t="s">
        <v>1701</v>
      </c>
      <c r="AT1618" s="19" t="s">
        <v>1967</v>
      </c>
    </row>
    <row r="1619" spans="2:47" ht="15">
      <c r="B1619" t="s">
        <v>78</v>
      </c>
      <c r="C1619">
        <v>17257</v>
      </c>
      <c r="D1619">
        <v>16886</v>
      </c>
      <c r="E1619" t="s">
        <v>1325</v>
      </c>
      <c r="F1619">
        <v>12131</v>
      </c>
      <c r="G1619" t="s">
        <v>1325</v>
      </c>
      <c r="J1619" t="s">
        <v>770</v>
      </c>
      <c r="L1619">
        <v>999</v>
      </c>
      <c r="M1619">
        <v>999</v>
      </c>
      <c r="O1619" t="s">
        <v>1672</v>
      </c>
      <c r="R1619">
        <v>23.4</v>
      </c>
      <c r="S1619" t="s">
        <v>1648</v>
      </c>
      <c r="T1619" t="s">
        <v>1665</v>
      </c>
      <c r="W1619">
        <v>3.23</v>
      </c>
      <c r="Y1619">
        <v>9</v>
      </c>
      <c r="Z1619">
        <v>999</v>
      </c>
      <c r="AJ1619">
        <v>999</v>
      </c>
      <c r="AK1619">
        <v>44</v>
      </c>
      <c r="AL1619" t="s">
        <v>1701</v>
      </c>
      <c r="AT1619" t="s">
        <v>1967</v>
      </c>
    </row>
    <row r="1620" spans="2:47" ht="15">
      <c r="B1620" t="s">
        <v>78</v>
      </c>
      <c r="C1620">
        <v>17258</v>
      </c>
      <c r="D1620">
        <v>16886</v>
      </c>
      <c r="E1620" t="s">
        <v>1327</v>
      </c>
      <c r="F1620">
        <v>12132</v>
      </c>
      <c r="G1620" t="s">
        <v>1327</v>
      </c>
      <c r="J1620" t="s">
        <v>770</v>
      </c>
      <c r="L1620">
        <v>999</v>
      </c>
      <c r="M1620">
        <v>999</v>
      </c>
      <c r="O1620" s="19" t="s">
        <v>1727</v>
      </c>
      <c r="P1620" s="30"/>
      <c r="R1620">
        <v>8.02</v>
      </c>
      <c r="S1620" s="19" t="s">
        <v>1648</v>
      </c>
      <c r="T1620" s="19" t="s">
        <v>1665</v>
      </c>
      <c r="W1620">
        <v>0.65</v>
      </c>
      <c r="Y1620" s="19">
        <v>9</v>
      </c>
      <c r="Z1620">
        <v>15.1</v>
      </c>
      <c r="AB1620" t="s">
        <v>1627</v>
      </c>
      <c r="AC1620">
        <v>5</v>
      </c>
      <c r="AH1620" t="s">
        <v>1703</v>
      </c>
      <c r="AJ1620">
        <v>999</v>
      </c>
      <c r="AK1620">
        <v>40</v>
      </c>
      <c r="AL1620" s="19" t="s">
        <v>1701</v>
      </c>
      <c r="AT1620" s="19" t="s">
        <v>1967</v>
      </c>
    </row>
    <row r="1621" spans="2:47" ht="15">
      <c r="B1621" t="s">
        <v>78</v>
      </c>
      <c r="C1621">
        <v>17258</v>
      </c>
      <c r="D1621">
        <v>16886</v>
      </c>
      <c r="E1621" t="s">
        <v>1327</v>
      </c>
      <c r="F1621">
        <v>12132</v>
      </c>
      <c r="G1621" t="s">
        <v>1327</v>
      </c>
      <c r="J1621" t="s">
        <v>770</v>
      </c>
      <c r="L1621">
        <v>999</v>
      </c>
      <c r="M1621">
        <v>999</v>
      </c>
      <c r="O1621" t="s">
        <v>1647</v>
      </c>
      <c r="R1621">
        <v>6.4</v>
      </c>
      <c r="S1621" t="s">
        <v>1648</v>
      </c>
      <c r="T1621" t="s">
        <v>1665</v>
      </c>
      <c r="W1621">
        <v>0.61</v>
      </c>
      <c r="Y1621">
        <v>9</v>
      </c>
      <c r="Z1621">
        <v>999</v>
      </c>
      <c r="AB1621">
        <v>999</v>
      </c>
      <c r="AC1621">
        <v>999</v>
      </c>
      <c r="AH1621" t="s">
        <v>1703</v>
      </c>
      <c r="AJ1621" t="s">
        <v>1608</v>
      </c>
      <c r="AK1621">
        <v>1</v>
      </c>
      <c r="AL1621" t="s">
        <v>1701</v>
      </c>
      <c r="AT1621" t="s">
        <v>1967</v>
      </c>
    </row>
    <row r="1622" spans="2:47" ht="15">
      <c r="B1622" t="s">
        <v>78</v>
      </c>
      <c r="C1622">
        <v>17258</v>
      </c>
      <c r="D1622">
        <v>16886</v>
      </c>
      <c r="E1622" t="s">
        <v>1327</v>
      </c>
      <c r="F1622">
        <v>12132</v>
      </c>
      <c r="G1622" t="s">
        <v>1327</v>
      </c>
      <c r="J1622" t="s">
        <v>770</v>
      </c>
      <c r="L1622">
        <v>999</v>
      </c>
      <c r="M1622">
        <v>999</v>
      </c>
      <c r="O1622" t="s">
        <v>1672</v>
      </c>
      <c r="R1622">
        <v>11.5</v>
      </c>
      <c r="S1622" s="19" t="s">
        <v>1648</v>
      </c>
      <c r="T1622" s="19" t="s">
        <v>1665</v>
      </c>
      <c r="W1622">
        <v>1.19</v>
      </c>
      <c r="Y1622" s="19">
        <v>9</v>
      </c>
      <c r="Z1622">
        <v>999</v>
      </c>
      <c r="AJ1622">
        <v>999</v>
      </c>
      <c r="AK1622">
        <v>41</v>
      </c>
      <c r="AL1622" s="19" t="s">
        <v>1701</v>
      </c>
      <c r="AT1622" s="19" t="s">
        <v>1967</v>
      </c>
    </row>
    <row r="1623" spans="2:47" ht="15">
      <c r="B1623" t="s">
        <v>78</v>
      </c>
      <c r="C1623">
        <v>17259</v>
      </c>
      <c r="D1623">
        <v>16886</v>
      </c>
      <c r="E1623" t="s">
        <v>1328</v>
      </c>
      <c r="F1623">
        <v>12133</v>
      </c>
      <c r="G1623" t="s">
        <v>1328</v>
      </c>
      <c r="J1623" t="s">
        <v>770</v>
      </c>
      <c r="L1623">
        <v>999</v>
      </c>
      <c r="M1623">
        <v>999</v>
      </c>
      <c r="O1623" s="19" t="s">
        <v>1727</v>
      </c>
      <c r="P1623" s="30"/>
      <c r="R1623">
        <v>9.2899999999999991</v>
      </c>
      <c r="S1623" t="s">
        <v>1648</v>
      </c>
      <c r="T1623" t="s">
        <v>1665</v>
      </c>
      <c r="W1623">
        <v>1.41</v>
      </c>
      <c r="Y1623">
        <v>9</v>
      </c>
      <c r="Z1623">
        <v>22.8</v>
      </c>
      <c r="AB1623" t="s">
        <v>1627</v>
      </c>
      <c r="AC1623">
        <v>5</v>
      </c>
      <c r="AH1623" t="s">
        <v>1703</v>
      </c>
      <c r="AJ1623">
        <v>999</v>
      </c>
      <c r="AK1623">
        <v>46</v>
      </c>
      <c r="AL1623" t="s">
        <v>1701</v>
      </c>
      <c r="AT1623" t="s">
        <v>1967</v>
      </c>
    </row>
    <row r="1624" spans="2:47" ht="15">
      <c r="B1624" t="s">
        <v>78</v>
      </c>
      <c r="C1624">
        <v>17259</v>
      </c>
      <c r="D1624">
        <v>16886</v>
      </c>
      <c r="E1624" t="s">
        <v>1328</v>
      </c>
      <c r="F1624">
        <v>12133</v>
      </c>
      <c r="G1624" t="s">
        <v>1328</v>
      </c>
      <c r="J1624" t="s">
        <v>770</v>
      </c>
      <c r="L1624">
        <v>999</v>
      </c>
      <c r="M1624">
        <v>999</v>
      </c>
      <c r="O1624" t="s">
        <v>1647</v>
      </c>
      <c r="R1624">
        <v>8.65</v>
      </c>
      <c r="S1624" s="19" t="s">
        <v>1648</v>
      </c>
      <c r="T1624" s="19" t="s">
        <v>1665</v>
      </c>
      <c r="W1624">
        <v>0.7</v>
      </c>
      <c r="Y1624" s="19">
        <v>9</v>
      </c>
      <c r="Z1624">
        <v>999</v>
      </c>
      <c r="AB1624">
        <v>999</v>
      </c>
      <c r="AC1624">
        <v>999</v>
      </c>
      <c r="AH1624" t="s">
        <v>1703</v>
      </c>
      <c r="AJ1624" t="s">
        <v>1608</v>
      </c>
      <c r="AK1624">
        <v>1</v>
      </c>
      <c r="AL1624" s="19" t="s">
        <v>1701</v>
      </c>
      <c r="AT1624" s="19" t="s">
        <v>1967</v>
      </c>
    </row>
    <row r="1625" spans="2:47" ht="15">
      <c r="B1625" t="s">
        <v>78</v>
      </c>
      <c r="C1625">
        <v>17259</v>
      </c>
      <c r="D1625">
        <v>16886</v>
      </c>
      <c r="E1625" t="s">
        <v>1328</v>
      </c>
      <c r="F1625">
        <v>12133</v>
      </c>
      <c r="G1625" t="s">
        <v>1328</v>
      </c>
      <c r="J1625" t="s">
        <v>770</v>
      </c>
      <c r="L1625">
        <v>999</v>
      </c>
      <c r="M1625">
        <v>999</v>
      </c>
      <c r="O1625" t="s">
        <v>1672</v>
      </c>
      <c r="R1625">
        <v>17.899999999999999</v>
      </c>
      <c r="S1625" t="s">
        <v>1648</v>
      </c>
      <c r="T1625" t="s">
        <v>1665</v>
      </c>
      <c r="W1625">
        <v>1.45</v>
      </c>
      <c r="Y1625">
        <v>9</v>
      </c>
      <c r="Z1625">
        <v>999</v>
      </c>
      <c r="AJ1625">
        <v>999</v>
      </c>
      <c r="AK1625">
        <v>47</v>
      </c>
      <c r="AL1625" t="s">
        <v>1701</v>
      </c>
      <c r="AT1625" t="s">
        <v>1967</v>
      </c>
    </row>
    <row r="1626" spans="2:47" ht="15">
      <c r="B1626" t="s">
        <v>78</v>
      </c>
      <c r="C1626">
        <v>17260</v>
      </c>
      <c r="D1626">
        <v>16886</v>
      </c>
      <c r="E1626" t="s">
        <v>1329</v>
      </c>
      <c r="F1626">
        <v>12134</v>
      </c>
      <c r="G1626" t="s">
        <v>1329</v>
      </c>
      <c r="J1626" t="s">
        <v>770</v>
      </c>
      <c r="L1626">
        <v>999</v>
      </c>
      <c r="M1626">
        <v>999</v>
      </c>
      <c r="O1626" s="19" t="s">
        <v>1727</v>
      </c>
      <c r="P1626" s="30"/>
      <c r="R1626">
        <v>8.6</v>
      </c>
      <c r="S1626" s="19" t="s">
        <v>1648</v>
      </c>
      <c r="T1626" s="19" t="s">
        <v>1665</v>
      </c>
      <c r="W1626">
        <v>1.92</v>
      </c>
      <c r="Y1626" s="19">
        <v>9</v>
      </c>
      <c r="Z1626">
        <v>12</v>
      </c>
      <c r="AB1626" t="s">
        <v>1627</v>
      </c>
      <c r="AC1626">
        <v>5</v>
      </c>
      <c r="AH1626" t="s">
        <v>1703</v>
      </c>
      <c r="AJ1626">
        <v>999</v>
      </c>
      <c r="AK1626">
        <v>35</v>
      </c>
      <c r="AL1626" s="19" t="s">
        <v>1701</v>
      </c>
      <c r="AT1626" s="19" t="s">
        <v>1967</v>
      </c>
    </row>
    <row r="1627" spans="2:47" ht="15">
      <c r="B1627" t="s">
        <v>78</v>
      </c>
      <c r="C1627">
        <v>17260</v>
      </c>
      <c r="D1627">
        <v>16886</v>
      </c>
      <c r="E1627" t="s">
        <v>1329</v>
      </c>
      <c r="F1627">
        <v>12134</v>
      </c>
      <c r="G1627" t="s">
        <v>1329</v>
      </c>
      <c r="J1627" t="s">
        <v>770</v>
      </c>
      <c r="L1627">
        <v>999</v>
      </c>
      <c r="M1627">
        <v>999</v>
      </c>
      <c r="O1627" t="s">
        <v>1647</v>
      </c>
      <c r="R1627">
        <v>7</v>
      </c>
      <c r="S1627" t="s">
        <v>1648</v>
      </c>
      <c r="T1627" t="s">
        <v>1665</v>
      </c>
      <c r="W1627">
        <v>0.87</v>
      </c>
      <c r="Y1627">
        <v>9</v>
      </c>
      <c r="Z1627">
        <v>999</v>
      </c>
      <c r="AB1627">
        <v>999</v>
      </c>
      <c r="AC1627">
        <v>999</v>
      </c>
      <c r="AH1627" t="s">
        <v>1703</v>
      </c>
      <c r="AJ1627" t="s">
        <v>1608</v>
      </c>
      <c r="AK1627">
        <v>1</v>
      </c>
      <c r="AL1627" t="s">
        <v>1701</v>
      </c>
      <c r="AT1627" t="s">
        <v>1967</v>
      </c>
    </row>
    <row r="1628" spans="2:47" ht="15">
      <c r="B1628" t="s">
        <v>78</v>
      </c>
      <c r="C1628">
        <v>17260</v>
      </c>
      <c r="D1628">
        <v>16886</v>
      </c>
      <c r="E1628" t="s">
        <v>1329</v>
      </c>
      <c r="F1628">
        <v>12134</v>
      </c>
      <c r="G1628" t="s">
        <v>1329</v>
      </c>
      <c r="J1628" t="s">
        <v>770</v>
      </c>
      <c r="L1628">
        <v>999</v>
      </c>
      <c r="M1628">
        <v>999</v>
      </c>
      <c r="O1628" t="s">
        <v>1672</v>
      </c>
      <c r="R1628">
        <v>15.6</v>
      </c>
      <c r="S1628" s="19" t="s">
        <v>1648</v>
      </c>
      <c r="T1628" s="19" t="s">
        <v>1665</v>
      </c>
      <c r="W1628">
        <v>2.4</v>
      </c>
      <c r="Y1628" s="19">
        <v>9</v>
      </c>
      <c r="Z1628">
        <v>999</v>
      </c>
      <c r="AJ1628">
        <v>999</v>
      </c>
      <c r="AK1628">
        <v>48</v>
      </c>
      <c r="AL1628" s="19" t="s">
        <v>1701</v>
      </c>
      <c r="AT1628" s="19" t="s">
        <v>1967</v>
      </c>
    </row>
    <row r="1629" spans="2:47" ht="15">
      <c r="B1629" t="s">
        <v>78</v>
      </c>
      <c r="C1629">
        <v>17261</v>
      </c>
      <c r="D1629">
        <v>16886</v>
      </c>
      <c r="E1629" t="s">
        <v>1330</v>
      </c>
      <c r="F1629">
        <v>12135</v>
      </c>
      <c r="G1629" t="s">
        <v>1330</v>
      </c>
      <c r="J1629" t="s">
        <v>770</v>
      </c>
      <c r="L1629">
        <v>999</v>
      </c>
      <c r="M1629">
        <v>999</v>
      </c>
      <c r="O1629" s="19" t="s">
        <v>1727</v>
      </c>
      <c r="P1629" s="30"/>
      <c r="R1629">
        <v>5.05</v>
      </c>
      <c r="S1629" t="s">
        <v>1648</v>
      </c>
      <c r="T1629" t="s">
        <v>1665</v>
      </c>
      <c r="W1629">
        <v>1.4</v>
      </c>
      <c r="Y1629">
        <v>9</v>
      </c>
      <c r="Z1629">
        <v>18.3</v>
      </c>
      <c r="AB1629" t="s">
        <v>1627</v>
      </c>
      <c r="AC1629">
        <v>5</v>
      </c>
      <c r="AH1629" t="s">
        <v>1703</v>
      </c>
      <c r="AJ1629">
        <v>999</v>
      </c>
      <c r="AK1629">
        <v>34</v>
      </c>
      <c r="AL1629" t="s">
        <v>1701</v>
      </c>
      <c r="AT1629" t="s">
        <v>1967</v>
      </c>
    </row>
    <row r="1630" spans="2:47" ht="15">
      <c r="B1630" t="s">
        <v>78</v>
      </c>
      <c r="C1630">
        <v>17261</v>
      </c>
      <c r="D1630">
        <v>16886</v>
      </c>
      <c r="E1630" t="s">
        <v>1330</v>
      </c>
      <c r="F1630">
        <v>12135</v>
      </c>
      <c r="G1630" t="s">
        <v>1330</v>
      </c>
      <c r="J1630" t="s">
        <v>770</v>
      </c>
      <c r="L1630">
        <v>999</v>
      </c>
      <c r="M1630">
        <v>999</v>
      </c>
      <c r="O1630" t="s">
        <v>1647</v>
      </c>
      <c r="R1630">
        <v>5.84</v>
      </c>
      <c r="S1630" s="19" t="s">
        <v>1648</v>
      </c>
      <c r="T1630" s="19" t="s">
        <v>1665</v>
      </c>
      <c r="W1630">
        <v>0.91</v>
      </c>
      <c r="Y1630" s="19">
        <v>9</v>
      </c>
      <c r="Z1630">
        <v>999</v>
      </c>
      <c r="AB1630">
        <v>999</v>
      </c>
      <c r="AC1630">
        <v>999</v>
      </c>
      <c r="AH1630" t="s">
        <v>1703</v>
      </c>
      <c r="AJ1630" t="s">
        <v>1608</v>
      </c>
      <c r="AK1630">
        <v>1</v>
      </c>
      <c r="AL1630" s="19" t="s">
        <v>1701</v>
      </c>
      <c r="AT1630" s="19" t="s">
        <v>1967</v>
      </c>
    </row>
    <row r="1631" spans="2:47" ht="15">
      <c r="B1631" t="s">
        <v>78</v>
      </c>
      <c r="C1631">
        <v>17261</v>
      </c>
      <c r="D1631">
        <v>16886</v>
      </c>
      <c r="E1631" t="s">
        <v>1330</v>
      </c>
      <c r="F1631">
        <v>12135</v>
      </c>
      <c r="G1631" t="s">
        <v>1330</v>
      </c>
      <c r="J1631" t="s">
        <v>770</v>
      </c>
      <c r="L1631">
        <v>999</v>
      </c>
      <c r="M1631">
        <v>999</v>
      </c>
      <c r="O1631" t="s">
        <v>1672</v>
      </c>
      <c r="R1631">
        <v>10.9</v>
      </c>
      <c r="S1631" t="s">
        <v>1648</v>
      </c>
      <c r="T1631" t="s">
        <v>1665</v>
      </c>
      <c r="W1631">
        <v>1.56</v>
      </c>
      <c r="Y1631">
        <v>9</v>
      </c>
      <c r="Z1631">
        <v>999</v>
      </c>
      <c r="AJ1631">
        <v>999</v>
      </c>
      <c r="AK1631">
        <v>35</v>
      </c>
      <c r="AL1631" t="s">
        <v>1701</v>
      </c>
      <c r="AT1631" t="s">
        <v>1967</v>
      </c>
    </row>
    <row r="1632" spans="2:47" ht="15">
      <c r="B1632" t="s">
        <v>78</v>
      </c>
      <c r="C1632">
        <v>17188</v>
      </c>
      <c r="D1632">
        <v>16897</v>
      </c>
      <c r="E1632" t="s">
        <v>1331</v>
      </c>
      <c r="F1632">
        <v>11878</v>
      </c>
      <c r="G1632" t="s">
        <v>2946</v>
      </c>
      <c r="I1632">
        <v>999</v>
      </c>
      <c r="J1632" t="s">
        <v>2947</v>
      </c>
      <c r="L1632">
        <v>999</v>
      </c>
      <c r="M1632" t="s">
        <v>2948</v>
      </c>
      <c r="O1632" t="s">
        <v>1647</v>
      </c>
      <c r="R1632">
        <v>16.899999999999999</v>
      </c>
      <c r="S1632" t="s">
        <v>1648</v>
      </c>
      <c r="T1632" t="s">
        <v>1615</v>
      </c>
      <c r="U1632">
        <v>999</v>
      </c>
      <c r="V1632">
        <v>999</v>
      </c>
      <c r="W1632">
        <v>1.5</v>
      </c>
      <c r="X1632">
        <v>999</v>
      </c>
      <c r="Y1632">
        <v>12</v>
      </c>
      <c r="Z1632">
        <v>999</v>
      </c>
      <c r="AB1632">
        <v>999</v>
      </c>
      <c r="AC1632">
        <v>999</v>
      </c>
      <c r="AD1632">
        <v>999</v>
      </c>
      <c r="AE1632">
        <v>999</v>
      </c>
      <c r="AF1632">
        <v>999</v>
      </c>
      <c r="AG1632">
        <v>999</v>
      </c>
      <c r="AH1632" t="s">
        <v>2949</v>
      </c>
      <c r="AJ1632" t="s">
        <v>2950</v>
      </c>
      <c r="AK1632">
        <v>1</v>
      </c>
      <c r="AL1632" t="s">
        <v>1701</v>
      </c>
      <c r="AM1632">
        <v>999</v>
      </c>
      <c r="AN1632">
        <v>999</v>
      </c>
      <c r="AO1632">
        <v>999</v>
      </c>
      <c r="AP1632">
        <v>999</v>
      </c>
      <c r="AQ1632">
        <v>999</v>
      </c>
      <c r="AT1632" t="s">
        <v>2951</v>
      </c>
      <c r="AU1632" t="s">
        <v>2952</v>
      </c>
    </row>
    <row r="1633" spans="2:47" ht="15">
      <c r="B1633" t="s">
        <v>78</v>
      </c>
      <c r="C1633">
        <v>17188</v>
      </c>
      <c r="D1633">
        <v>16897</v>
      </c>
      <c r="E1633" t="s">
        <v>1331</v>
      </c>
      <c r="F1633">
        <v>11878</v>
      </c>
      <c r="G1633" t="s">
        <v>2946</v>
      </c>
      <c r="I1633">
        <v>999</v>
      </c>
      <c r="J1633" t="s">
        <v>2947</v>
      </c>
      <c r="L1633">
        <v>999</v>
      </c>
      <c r="M1633" t="s">
        <v>2948</v>
      </c>
      <c r="O1633" t="s">
        <v>1671</v>
      </c>
      <c r="R1633">
        <v>2.4</v>
      </c>
      <c r="S1633" t="s">
        <v>1648</v>
      </c>
      <c r="T1633" t="s">
        <v>1615</v>
      </c>
      <c r="U1633">
        <v>999</v>
      </c>
      <c r="V1633">
        <v>999</v>
      </c>
      <c r="W1633">
        <v>0.2</v>
      </c>
      <c r="X1633">
        <v>999</v>
      </c>
      <c r="Y1633">
        <v>12</v>
      </c>
      <c r="Z1633">
        <v>999</v>
      </c>
      <c r="AB1633">
        <v>999</v>
      </c>
      <c r="AC1633">
        <v>999</v>
      </c>
      <c r="AD1633">
        <v>999</v>
      </c>
      <c r="AE1633">
        <v>999</v>
      </c>
      <c r="AF1633">
        <v>999</v>
      </c>
      <c r="AG1633">
        <v>999</v>
      </c>
      <c r="AH1633" t="s">
        <v>2949</v>
      </c>
      <c r="AJ1633" t="s">
        <v>2950</v>
      </c>
      <c r="AK1633">
        <v>1</v>
      </c>
      <c r="AL1633" t="s">
        <v>1701</v>
      </c>
      <c r="AM1633">
        <v>999</v>
      </c>
      <c r="AN1633">
        <v>999</v>
      </c>
      <c r="AO1633">
        <v>999</v>
      </c>
      <c r="AP1633">
        <v>999</v>
      </c>
      <c r="AQ1633">
        <v>999</v>
      </c>
      <c r="AT1633" t="s">
        <v>2951</v>
      </c>
      <c r="AU1633" t="s">
        <v>2952</v>
      </c>
    </row>
    <row r="1634" spans="2:47" ht="15">
      <c r="B1634" t="s">
        <v>78</v>
      </c>
      <c r="C1634">
        <v>17188</v>
      </c>
      <c r="D1634">
        <v>16897</v>
      </c>
      <c r="E1634" t="s">
        <v>1331</v>
      </c>
      <c r="F1634">
        <v>11878</v>
      </c>
      <c r="G1634" t="s">
        <v>2946</v>
      </c>
      <c r="I1634">
        <v>999</v>
      </c>
      <c r="J1634" t="s">
        <v>2947</v>
      </c>
      <c r="L1634">
        <v>999</v>
      </c>
      <c r="M1634" t="s">
        <v>2948</v>
      </c>
      <c r="O1634" t="s">
        <v>1664</v>
      </c>
      <c r="R1634">
        <v>35.700000000000003</v>
      </c>
      <c r="S1634" t="s">
        <v>1648</v>
      </c>
      <c r="T1634" t="s">
        <v>1787</v>
      </c>
      <c r="U1634">
        <v>999</v>
      </c>
      <c r="V1634">
        <v>999</v>
      </c>
      <c r="W1634">
        <v>4.8</v>
      </c>
      <c r="X1634">
        <v>999</v>
      </c>
      <c r="Y1634">
        <v>12</v>
      </c>
      <c r="Z1634">
        <v>999</v>
      </c>
      <c r="AB1634" t="s">
        <v>1616</v>
      </c>
      <c r="AC1634">
        <v>20</v>
      </c>
      <c r="AD1634" t="s">
        <v>1617</v>
      </c>
      <c r="AE1634">
        <v>0</v>
      </c>
      <c r="AF1634" t="s">
        <v>1666</v>
      </c>
      <c r="AG1634">
        <v>1.1000000000000001</v>
      </c>
      <c r="AH1634" t="s">
        <v>2949</v>
      </c>
      <c r="AI1634" t="s">
        <v>1667</v>
      </c>
      <c r="AJ1634" t="s">
        <v>2950</v>
      </c>
      <c r="AK1634">
        <v>1</v>
      </c>
      <c r="AL1634" t="s">
        <v>1701</v>
      </c>
      <c r="AM1634">
        <v>999</v>
      </c>
      <c r="AN1634">
        <v>999</v>
      </c>
      <c r="AO1634">
        <v>999</v>
      </c>
      <c r="AP1634">
        <v>999</v>
      </c>
      <c r="AQ1634">
        <v>999</v>
      </c>
      <c r="AT1634" t="s">
        <v>2951</v>
      </c>
      <c r="AU1634" t="s">
        <v>2952</v>
      </c>
    </row>
    <row r="1635" spans="2:47" ht="15">
      <c r="B1635" t="s">
        <v>78</v>
      </c>
      <c r="C1635">
        <v>17188</v>
      </c>
      <c r="D1635">
        <v>16897</v>
      </c>
      <c r="E1635" t="s">
        <v>1331</v>
      </c>
      <c r="F1635">
        <v>11878</v>
      </c>
      <c r="G1635" t="s">
        <v>2946</v>
      </c>
      <c r="I1635">
        <v>999</v>
      </c>
      <c r="J1635" t="s">
        <v>2947</v>
      </c>
      <c r="L1635">
        <v>999</v>
      </c>
      <c r="M1635" t="s">
        <v>2948</v>
      </c>
      <c r="O1635" t="s">
        <v>1664</v>
      </c>
      <c r="R1635">
        <v>15</v>
      </c>
      <c r="S1635" t="s">
        <v>1648</v>
      </c>
      <c r="T1635" t="s">
        <v>1787</v>
      </c>
      <c r="U1635">
        <v>999</v>
      </c>
      <c r="V1635">
        <v>999</v>
      </c>
      <c r="W1635">
        <v>5</v>
      </c>
      <c r="X1635">
        <v>999</v>
      </c>
      <c r="Y1635">
        <v>12</v>
      </c>
      <c r="Z1635">
        <v>999</v>
      </c>
      <c r="AB1635" t="s">
        <v>1616</v>
      </c>
      <c r="AC1635">
        <v>40</v>
      </c>
      <c r="AD1635" t="s">
        <v>1617</v>
      </c>
      <c r="AE1635">
        <v>20</v>
      </c>
      <c r="AF1635" t="s">
        <v>1666</v>
      </c>
      <c r="AG1635">
        <v>1.6</v>
      </c>
      <c r="AH1635" t="s">
        <v>2949</v>
      </c>
      <c r="AI1635" t="s">
        <v>1667</v>
      </c>
      <c r="AJ1635" t="s">
        <v>2950</v>
      </c>
      <c r="AK1635">
        <v>1</v>
      </c>
      <c r="AL1635" t="s">
        <v>1701</v>
      </c>
      <c r="AM1635">
        <v>999</v>
      </c>
      <c r="AN1635">
        <v>999</v>
      </c>
      <c r="AO1635">
        <v>999</v>
      </c>
      <c r="AP1635">
        <v>999</v>
      </c>
      <c r="AQ1635">
        <v>999</v>
      </c>
      <c r="AT1635" t="s">
        <v>2951</v>
      </c>
      <c r="AU1635" t="s">
        <v>2952</v>
      </c>
    </row>
    <row r="1636" spans="2:47" ht="15">
      <c r="B1636" t="s">
        <v>78</v>
      </c>
      <c r="C1636">
        <v>17188</v>
      </c>
      <c r="D1636">
        <v>16897</v>
      </c>
      <c r="E1636" t="s">
        <v>1331</v>
      </c>
      <c r="F1636">
        <v>11878</v>
      </c>
      <c r="G1636" t="s">
        <v>2946</v>
      </c>
      <c r="I1636">
        <v>999</v>
      </c>
      <c r="J1636" t="s">
        <v>2947</v>
      </c>
      <c r="L1636">
        <v>999</v>
      </c>
      <c r="M1636" t="s">
        <v>2948</v>
      </c>
      <c r="O1636" t="s">
        <v>1664</v>
      </c>
      <c r="R1636">
        <v>11.5</v>
      </c>
      <c r="S1636" t="s">
        <v>1648</v>
      </c>
      <c r="T1636" t="s">
        <v>1787</v>
      </c>
      <c r="U1636">
        <v>999</v>
      </c>
      <c r="V1636">
        <v>999</v>
      </c>
      <c r="W1636">
        <v>2.2000000000000002</v>
      </c>
      <c r="X1636">
        <v>999</v>
      </c>
      <c r="Y1636">
        <v>12</v>
      </c>
      <c r="Z1636">
        <v>999</v>
      </c>
      <c r="AB1636" t="s">
        <v>1616</v>
      </c>
      <c r="AC1636">
        <v>60</v>
      </c>
      <c r="AD1636" t="s">
        <v>1617</v>
      </c>
      <c r="AE1636">
        <v>40</v>
      </c>
      <c r="AF1636" t="s">
        <v>1666</v>
      </c>
      <c r="AG1636">
        <v>1.9</v>
      </c>
      <c r="AH1636" t="s">
        <v>2949</v>
      </c>
      <c r="AI1636" t="s">
        <v>1667</v>
      </c>
      <c r="AJ1636" t="s">
        <v>2950</v>
      </c>
      <c r="AK1636">
        <v>1</v>
      </c>
      <c r="AL1636" t="s">
        <v>1701</v>
      </c>
      <c r="AM1636">
        <v>999</v>
      </c>
      <c r="AN1636">
        <v>999</v>
      </c>
      <c r="AO1636">
        <v>999</v>
      </c>
      <c r="AP1636">
        <v>999</v>
      </c>
      <c r="AQ1636">
        <v>999</v>
      </c>
      <c r="AT1636" t="s">
        <v>2951</v>
      </c>
      <c r="AU1636" t="s">
        <v>2952</v>
      </c>
    </row>
    <row r="1637" spans="2:47" ht="15">
      <c r="B1637" t="s">
        <v>78</v>
      </c>
      <c r="C1637">
        <v>17189</v>
      </c>
      <c r="D1637">
        <v>16897</v>
      </c>
      <c r="E1637" t="s">
        <v>2953</v>
      </c>
      <c r="F1637">
        <v>11880</v>
      </c>
      <c r="G1637" t="s">
        <v>2954</v>
      </c>
      <c r="I1637">
        <v>999</v>
      </c>
      <c r="J1637" t="s">
        <v>2947</v>
      </c>
      <c r="L1637">
        <v>999</v>
      </c>
      <c r="M1637" t="s">
        <v>1078</v>
      </c>
      <c r="O1637" t="s">
        <v>1647</v>
      </c>
      <c r="R1637">
        <v>15.2</v>
      </c>
      <c r="S1637" t="s">
        <v>1648</v>
      </c>
      <c r="T1637" t="s">
        <v>1615</v>
      </c>
      <c r="U1637">
        <v>999</v>
      </c>
      <c r="V1637">
        <v>999</v>
      </c>
      <c r="W1637">
        <v>1.5</v>
      </c>
      <c r="X1637">
        <v>999</v>
      </c>
      <c r="Y1637">
        <v>12</v>
      </c>
      <c r="Z1637">
        <v>999</v>
      </c>
      <c r="AB1637">
        <v>999</v>
      </c>
      <c r="AC1637">
        <v>999</v>
      </c>
      <c r="AD1637">
        <v>999</v>
      </c>
      <c r="AE1637">
        <v>999</v>
      </c>
      <c r="AF1637">
        <v>999</v>
      </c>
      <c r="AG1637">
        <v>999</v>
      </c>
      <c r="AH1637" t="s">
        <v>2955</v>
      </c>
      <c r="AJ1637" t="s">
        <v>2950</v>
      </c>
      <c r="AK1637">
        <v>1</v>
      </c>
      <c r="AL1637" t="s">
        <v>1701</v>
      </c>
      <c r="AM1637">
        <v>999</v>
      </c>
      <c r="AN1637">
        <v>999</v>
      </c>
      <c r="AO1637">
        <v>999</v>
      </c>
      <c r="AP1637">
        <v>999</v>
      </c>
      <c r="AQ1637">
        <v>999</v>
      </c>
      <c r="AT1637" t="s">
        <v>2951</v>
      </c>
      <c r="AU1637" t="s">
        <v>2956</v>
      </c>
    </row>
    <row r="1638" spans="2:47" ht="15">
      <c r="B1638" t="s">
        <v>78</v>
      </c>
      <c r="C1638">
        <v>17189</v>
      </c>
      <c r="D1638">
        <v>16897</v>
      </c>
      <c r="E1638" t="s">
        <v>2953</v>
      </c>
      <c r="F1638">
        <v>11880</v>
      </c>
      <c r="G1638" t="s">
        <v>2954</v>
      </c>
      <c r="I1638">
        <v>999</v>
      </c>
      <c r="J1638" t="s">
        <v>2947</v>
      </c>
      <c r="L1638">
        <v>999</v>
      </c>
      <c r="M1638" t="s">
        <v>1078</v>
      </c>
      <c r="O1638" t="s">
        <v>1671</v>
      </c>
      <c r="R1638">
        <v>1.9</v>
      </c>
      <c r="S1638" t="s">
        <v>1648</v>
      </c>
      <c r="T1638" t="s">
        <v>1615</v>
      </c>
      <c r="U1638">
        <v>999</v>
      </c>
      <c r="V1638">
        <v>999</v>
      </c>
      <c r="W1638">
        <v>0.2</v>
      </c>
      <c r="X1638">
        <v>999</v>
      </c>
      <c r="Y1638">
        <v>12</v>
      </c>
      <c r="Z1638">
        <v>999</v>
      </c>
      <c r="AB1638">
        <v>999</v>
      </c>
      <c r="AC1638">
        <v>999</v>
      </c>
      <c r="AD1638">
        <v>999</v>
      </c>
      <c r="AE1638">
        <v>999</v>
      </c>
      <c r="AF1638">
        <v>999</v>
      </c>
      <c r="AG1638">
        <v>999</v>
      </c>
      <c r="AH1638" t="s">
        <v>2955</v>
      </c>
      <c r="AJ1638" t="s">
        <v>2950</v>
      </c>
      <c r="AK1638">
        <v>1</v>
      </c>
      <c r="AL1638" t="s">
        <v>1701</v>
      </c>
      <c r="AM1638">
        <v>999</v>
      </c>
      <c r="AN1638">
        <v>999</v>
      </c>
      <c r="AO1638">
        <v>999</v>
      </c>
      <c r="AP1638">
        <v>999</v>
      </c>
      <c r="AQ1638">
        <v>999</v>
      </c>
      <c r="AT1638" t="s">
        <v>2951</v>
      </c>
      <c r="AU1638" t="s">
        <v>2956</v>
      </c>
    </row>
    <row r="1639" spans="2:47" ht="15">
      <c r="B1639" t="s">
        <v>78</v>
      </c>
      <c r="C1639">
        <v>17189</v>
      </c>
      <c r="D1639">
        <v>16897</v>
      </c>
      <c r="E1639" t="s">
        <v>2953</v>
      </c>
      <c r="F1639">
        <v>11880</v>
      </c>
      <c r="G1639" t="s">
        <v>2954</v>
      </c>
      <c r="I1639">
        <v>999</v>
      </c>
      <c r="J1639" t="s">
        <v>2947</v>
      </c>
      <c r="L1639">
        <v>999</v>
      </c>
      <c r="M1639" t="s">
        <v>1078</v>
      </c>
      <c r="O1639" t="s">
        <v>1664</v>
      </c>
      <c r="R1639">
        <v>70.7</v>
      </c>
      <c r="S1639" t="s">
        <v>1648</v>
      </c>
      <c r="T1639" t="s">
        <v>1787</v>
      </c>
      <c r="U1639">
        <v>999</v>
      </c>
      <c r="V1639">
        <v>999</v>
      </c>
      <c r="W1639">
        <v>4.8</v>
      </c>
      <c r="X1639">
        <v>999</v>
      </c>
      <c r="Y1639">
        <v>12</v>
      </c>
      <c r="Z1639">
        <v>999</v>
      </c>
      <c r="AB1639" t="s">
        <v>1616</v>
      </c>
      <c r="AC1639">
        <v>20</v>
      </c>
      <c r="AD1639" t="s">
        <v>1617</v>
      </c>
      <c r="AE1639">
        <v>0</v>
      </c>
      <c r="AF1639" t="s">
        <v>1666</v>
      </c>
      <c r="AG1639">
        <v>1.1000000000000001</v>
      </c>
      <c r="AH1639" t="s">
        <v>2955</v>
      </c>
      <c r="AI1639" t="s">
        <v>1667</v>
      </c>
      <c r="AJ1639" t="s">
        <v>2950</v>
      </c>
      <c r="AK1639">
        <v>1</v>
      </c>
      <c r="AL1639" t="s">
        <v>1701</v>
      </c>
      <c r="AM1639">
        <v>999</v>
      </c>
      <c r="AN1639">
        <v>999</v>
      </c>
      <c r="AO1639">
        <v>999</v>
      </c>
      <c r="AP1639">
        <v>999</v>
      </c>
      <c r="AQ1639">
        <v>999</v>
      </c>
      <c r="AT1639" t="s">
        <v>2951</v>
      </c>
      <c r="AU1639" t="s">
        <v>2956</v>
      </c>
    </row>
    <row r="1640" spans="2:47" ht="15">
      <c r="B1640" t="s">
        <v>78</v>
      </c>
      <c r="C1640">
        <v>17189</v>
      </c>
      <c r="D1640">
        <v>16897</v>
      </c>
      <c r="E1640" t="s">
        <v>2953</v>
      </c>
      <c r="F1640">
        <v>11880</v>
      </c>
      <c r="G1640" t="s">
        <v>2954</v>
      </c>
      <c r="I1640">
        <v>999</v>
      </c>
      <c r="J1640" t="s">
        <v>2947</v>
      </c>
      <c r="L1640">
        <v>999</v>
      </c>
      <c r="M1640" t="s">
        <v>1078</v>
      </c>
      <c r="O1640" t="s">
        <v>1664</v>
      </c>
      <c r="R1640">
        <v>46.7</v>
      </c>
      <c r="S1640" t="s">
        <v>1648</v>
      </c>
      <c r="T1640" t="s">
        <v>1787</v>
      </c>
      <c r="U1640">
        <v>999</v>
      </c>
      <c r="V1640">
        <v>999</v>
      </c>
      <c r="W1640">
        <v>5.0999999999999996</v>
      </c>
      <c r="X1640">
        <v>999</v>
      </c>
      <c r="Y1640">
        <v>12</v>
      </c>
      <c r="Z1640">
        <v>999</v>
      </c>
      <c r="AB1640" t="s">
        <v>1616</v>
      </c>
      <c r="AC1640">
        <v>40</v>
      </c>
      <c r="AD1640" t="s">
        <v>1617</v>
      </c>
      <c r="AE1640">
        <v>20</v>
      </c>
      <c r="AF1640" t="s">
        <v>1666</v>
      </c>
      <c r="AG1640">
        <v>1.6</v>
      </c>
      <c r="AH1640" t="s">
        <v>2955</v>
      </c>
      <c r="AI1640" t="s">
        <v>1667</v>
      </c>
      <c r="AJ1640" t="s">
        <v>2950</v>
      </c>
      <c r="AK1640">
        <v>1</v>
      </c>
      <c r="AL1640" t="s">
        <v>1701</v>
      </c>
      <c r="AM1640">
        <v>999</v>
      </c>
      <c r="AN1640">
        <v>999</v>
      </c>
      <c r="AO1640">
        <v>999</v>
      </c>
      <c r="AP1640">
        <v>999</v>
      </c>
      <c r="AQ1640">
        <v>999</v>
      </c>
      <c r="AT1640" t="s">
        <v>2951</v>
      </c>
      <c r="AU1640" t="s">
        <v>2956</v>
      </c>
    </row>
    <row r="1641" spans="2:47" ht="15">
      <c r="B1641" t="s">
        <v>78</v>
      </c>
      <c r="C1641">
        <v>17189</v>
      </c>
      <c r="D1641">
        <v>16897</v>
      </c>
      <c r="E1641" t="s">
        <v>2953</v>
      </c>
      <c r="F1641">
        <v>11880</v>
      </c>
      <c r="G1641" t="s">
        <v>2954</v>
      </c>
      <c r="I1641">
        <v>999</v>
      </c>
      <c r="J1641" t="s">
        <v>2947</v>
      </c>
      <c r="L1641">
        <v>999</v>
      </c>
      <c r="M1641" t="s">
        <v>1078</v>
      </c>
      <c r="O1641" t="s">
        <v>1664</v>
      </c>
      <c r="R1641">
        <v>31.3</v>
      </c>
      <c r="S1641" t="s">
        <v>1648</v>
      </c>
      <c r="T1641" t="s">
        <v>1787</v>
      </c>
      <c r="U1641">
        <v>999</v>
      </c>
      <c r="V1641">
        <v>999</v>
      </c>
      <c r="W1641">
        <v>2.2000000000000002</v>
      </c>
      <c r="X1641">
        <v>999</v>
      </c>
      <c r="Y1641">
        <v>12</v>
      </c>
      <c r="Z1641">
        <v>999</v>
      </c>
      <c r="AB1641" t="s">
        <v>1616</v>
      </c>
      <c r="AC1641">
        <v>60</v>
      </c>
      <c r="AD1641" t="s">
        <v>1617</v>
      </c>
      <c r="AE1641">
        <v>40</v>
      </c>
      <c r="AF1641" t="s">
        <v>1666</v>
      </c>
      <c r="AG1641">
        <v>1.9</v>
      </c>
      <c r="AH1641" t="s">
        <v>2955</v>
      </c>
      <c r="AI1641" t="s">
        <v>1667</v>
      </c>
      <c r="AJ1641" t="s">
        <v>2950</v>
      </c>
      <c r="AK1641">
        <v>1</v>
      </c>
      <c r="AL1641" t="s">
        <v>1701</v>
      </c>
      <c r="AM1641">
        <v>999</v>
      </c>
      <c r="AN1641">
        <v>999</v>
      </c>
      <c r="AO1641">
        <v>999</v>
      </c>
      <c r="AP1641">
        <v>999</v>
      </c>
      <c r="AQ1641">
        <v>999</v>
      </c>
      <c r="AT1641" t="s">
        <v>2951</v>
      </c>
      <c r="AU1641" t="s">
        <v>2956</v>
      </c>
    </row>
    <row r="1642" spans="2:47" ht="15">
      <c r="B1642" t="s">
        <v>78</v>
      </c>
      <c r="C1642">
        <v>17188</v>
      </c>
      <c r="D1642">
        <v>16897</v>
      </c>
      <c r="E1642" t="s">
        <v>1331</v>
      </c>
      <c r="F1642">
        <v>11877</v>
      </c>
      <c r="G1642" t="s">
        <v>2957</v>
      </c>
      <c r="I1642">
        <v>999</v>
      </c>
      <c r="J1642" t="s">
        <v>2958</v>
      </c>
      <c r="L1642">
        <v>999</v>
      </c>
      <c r="M1642" t="s">
        <v>2948</v>
      </c>
      <c r="O1642" t="s">
        <v>1727</v>
      </c>
      <c r="R1642">
        <v>10.199999999999999</v>
      </c>
      <c r="S1642" t="s">
        <v>1648</v>
      </c>
      <c r="T1642" t="s">
        <v>1615</v>
      </c>
      <c r="U1642">
        <v>999</v>
      </c>
      <c r="V1642">
        <v>999</v>
      </c>
      <c r="W1642">
        <v>6.4</v>
      </c>
      <c r="X1642">
        <v>999</v>
      </c>
      <c r="Y1642">
        <v>12</v>
      </c>
      <c r="Z1642">
        <v>999</v>
      </c>
      <c r="AB1642">
        <v>999</v>
      </c>
      <c r="AC1642">
        <v>999</v>
      </c>
      <c r="AD1642">
        <v>999</v>
      </c>
      <c r="AE1642">
        <v>999</v>
      </c>
      <c r="AF1642">
        <v>999</v>
      </c>
      <c r="AG1642">
        <v>999</v>
      </c>
      <c r="AH1642" t="s">
        <v>2949</v>
      </c>
      <c r="AJ1642" t="s">
        <v>2959</v>
      </c>
      <c r="AK1642">
        <v>999</v>
      </c>
      <c r="AL1642" t="s">
        <v>1701</v>
      </c>
      <c r="AM1642">
        <v>999</v>
      </c>
      <c r="AN1642">
        <v>999</v>
      </c>
      <c r="AO1642">
        <v>999</v>
      </c>
      <c r="AP1642">
        <v>999</v>
      </c>
      <c r="AQ1642">
        <v>999</v>
      </c>
      <c r="AT1642" t="s">
        <v>2951</v>
      </c>
      <c r="AU1642" t="s">
        <v>2952</v>
      </c>
    </row>
    <row r="1643" spans="2:47" ht="15">
      <c r="B1643" t="s">
        <v>78</v>
      </c>
      <c r="C1643">
        <v>17188</v>
      </c>
      <c r="D1643">
        <v>16897</v>
      </c>
      <c r="E1643" t="s">
        <v>1331</v>
      </c>
      <c r="F1643">
        <v>11877</v>
      </c>
      <c r="G1643" t="s">
        <v>2957</v>
      </c>
      <c r="I1643">
        <v>999</v>
      </c>
      <c r="J1643" t="s">
        <v>2958</v>
      </c>
      <c r="L1643">
        <v>999</v>
      </c>
      <c r="M1643" t="s">
        <v>2948</v>
      </c>
      <c r="O1643" t="s">
        <v>1647</v>
      </c>
      <c r="R1643">
        <v>13.6</v>
      </c>
      <c r="S1643" t="s">
        <v>1648</v>
      </c>
      <c r="T1643" t="s">
        <v>1615</v>
      </c>
      <c r="U1643">
        <v>999</v>
      </c>
      <c r="V1643">
        <v>999</v>
      </c>
      <c r="W1643">
        <v>1.5</v>
      </c>
      <c r="X1643">
        <v>999</v>
      </c>
      <c r="Y1643">
        <v>12</v>
      </c>
      <c r="Z1643">
        <v>999</v>
      </c>
      <c r="AB1643">
        <v>999</v>
      </c>
      <c r="AC1643">
        <v>999</v>
      </c>
      <c r="AD1643">
        <v>999</v>
      </c>
      <c r="AE1643">
        <v>999</v>
      </c>
      <c r="AF1643">
        <v>999</v>
      </c>
      <c r="AG1643">
        <v>999</v>
      </c>
      <c r="AH1643" t="s">
        <v>2949</v>
      </c>
      <c r="AJ1643" t="s">
        <v>2959</v>
      </c>
      <c r="AK1643">
        <v>999</v>
      </c>
      <c r="AL1643" t="s">
        <v>1701</v>
      </c>
      <c r="AM1643">
        <v>999</v>
      </c>
      <c r="AN1643">
        <v>999</v>
      </c>
      <c r="AO1643">
        <v>999</v>
      </c>
      <c r="AP1643">
        <v>999</v>
      </c>
      <c r="AQ1643">
        <v>999</v>
      </c>
      <c r="AT1643" t="s">
        <v>2951</v>
      </c>
      <c r="AU1643" t="s">
        <v>2952</v>
      </c>
    </row>
    <row r="1644" spans="2:47" ht="15">
      <c r="B1644" t="s">
        <v>78</v>
      </c>
      <c r="C1644">
        <v>17188</v>
      </c>
      <c r="D1644">
        <v>16897</v>
      </c>
      <c r="E1644" t="s">
        <v>1331</v>
      </c>
      <c r="F1644">
        <v>11877</v>
      </c>
      <c r="G1644" t="s">
        <v>2957</v>
      </c>
      <c r="I1644">
        <v>999</v>
      </c>
      <c r="J1644" t="s">
        <v>2958</v>
      </c>
      <c r="L1644">
        <v>999</v>
      </c>
      <c r="M1644" t="s">
        <v>2948</v>
      </c>
      <c r="O1644" t="s">
        <v>1671</v>
      </c>
      <c r="R1644">
        <v>2.2999999999999998</v>
      </c>
      <c r="S1644" t="s">
        <v>1648</v>
      </c>
      <c r="T1644" t="s">
        <v>1615</v>
      </c>
      <c r="U1644">
        <v>999</v>
      </c>
      <c r="V1644">
        <v>999</v>
      </c>
      <c r="W1644">
        <v>0.2</v>
      </c>
      <c r="X1644">
        <v>999</v>
      </c>
      <c r="Y1644">
        <v>12</v>
      </c>
      <c r="Z1644">
        <v>999</v>
      </c>
      <c r="AB1644">
        <v>999</v>
      </c>
      <c r="AC1644">
        <v>999</v>
      </c>
      <c r="AD1644">
        <v>999</v>
      </c>
      <c r="AE1644">
        <v>999</v>
      </c>
      <c r="AF1644">
        <v>999</v>
      </c>
      <c r="AG1644">
        <v>999</v>
      </c>
      <c r="AH1644" t="s">
        <v>2949</v>
      </c>
      <c r="AJ1644" t="s">
        <v>2959</v>
      </c>
      <c r="AK1644">
        <v>999</v>
      </c>
      <c r="AL1644" t="s">
        <v>1701</v>
      </c>
      <c r="AM1644">
        <v>999</v>
      </c>
      <c r="AN1644">
        <v>999</v>
      </c>
      <c r="AO1644">
        <v>999</v>
      </c>
      <c r="AP1644">
        <v>999</v>
      </c>
      <c r="AQ1644">
        <v>999</v>
      </c>
      <c r="AT1644" t="s">
        <v>2951</v>
      </c>
      <c r="AU1644" t="s">
        <v>2952</v>
      </c>
    </row>
    <row r="1645" spans="2:47" ht="15">
      <c r="B1645" t="s">
        <v>78</v>
      </c>
      <c r="C1645">
        <v>17188</v>
      </c>
      <c r="D1645">
        <v>16897</v>
      </c>
      <c r="E1645" t="s">
        <v>1331</v>
      </c>
      <c r="F1645">
        <v>11877</v>
      </c>
      <c r="G1645" t="s">
        <v>2957</v>
      </c>
      <c r="I1645">
        <v>999</v>
      </c>
      <c r="J1645" t="s">
        <v>2958</v>
      </c>
      <c r="L1645">
        <v>999</v>
      </c>
      <c r="M1645" t="s">
        <v>2948</v>
      </c>
      <c r="O1645" t="s">
        <v>1664</v>
      </c>
      <c r="R1645">
        <v>44.7</v>
      </c>
      <c r="S1645" t="s">
        <v>1648</v>
      </c>
      <c r="T1645" t="s">
        <v>1787</v>
      </c>
      <c r="U1645">
        <v>999</v>
      </c>
      <c r="V1645">
        <v>999</v>
      </c>
      <c r="W1645">
        <v>4.8</v>
      </c>
      <c r="X1645">
        <v>999</v>
      </c>
      <c r="Y1645">
        <v>12</v>
      </c>
      <c r="Z1645">
        <v>999</v>
      </c>
      <c r="AB1645" t="s">
        <v>1616</v>
      </c>
      <c r="AC1645">
        <v>20</v>
      </c>
      <c r="AD1645" t="s">
        <v>1617</v>
      </c>
      <c r="AE1645">
        <v>0</v>
      </c>
      <c r="AF1645" t="s">
        <v>1666</v>
      </c>
      <c r="AG1645">
        <v>1.1000000000000001</v>
      </c>
      <c r="AH1645" t="s">
        <v>2949</v>
      </c>
      <c r="AI1645" t="s">
        <v>1667</v>
      </c>
      <c r="AJ1645" t="s">
        <v>2959</v>
      </c>
      <c r="AK1645">
        <v>999</v>
      </c>
      <c r="AL1645" t="s">
        <v>1701</v>
      </c>
      <c r="AM1645">
        <v>999</v>
      </c>
      <c r="AN1645">
        <v>999</v>
      </c>
      <c r="AO1645">
        <v>999</v>
      </c>
      <c r="AP1645">
        <v>999</v>
      </c>
      <c r="AQ1645">
        <v>999</v>
      </c>
      <c r="AT1645" t="s">
        <v>2951</v>
      </c>
      <c r="AU1645" t="s">
        <v>2952</v>
      </c>
    </row>
    <row r="1646" spans="2:47" ht="15">
      <c r="B1646" t="s">
        <v>78</v>
      </c>
      <c r="C1646">
        <v>17188</v>
      </c>
      <c r="D1646">
        <v>16897</v>
      </c>
      <c r="E1646" t="s">
        <v>1331</v>
      </c>
      <c r="F1646">
        <v>11877</v>
      </c>
      <c r="G1646" t="s">
        <v>2957</v>
      </c>
      <c r="I1646">
        <v>999</v>
      </c>
      <c r="J1646" t="s">
        <v>2958</v>
      </c>
      <c r="L1646">
        <v>999</v>
      </c>
      <c r="M1646" t="s">
        <v>2948</v>
      </c>
      <c r="O1646" t="s">
        <v>1664</v>
      </c>
      <c r="R1646">
        <v>18.2</v>
      </c>
      <c r="S1646" t="s">
        <v>1648</v>
      </c>
      <c r="T1646" t="s">
        <v>1787</v>
      </c>
      <c r="U1646">
        <v>999</v>
      </c>
      <c r="V1646">
        <v>999</v>
      </c>
      <c r="W1646">
        <v>5</v>
      </c>
      <c r="X1646">
        <v>999</v>
      </c>
      <c r="Y1646">
        <v>12</v>
      </c>
      <c r="Z1646">
        <v>999</v>
      </c>
      <c r="AB1646" t="s">
        <v>1616</v>
      </c>
      <c r="AC1646">
        <v>40</v>
      </c>
      <c r="AD1646" t="s">
        <v>1617</v>
      </c>
      <c r="AE1646">
        <v>20</v>
      </c>
      <c r="AF1646" t="s">
        <v>1666</v>
      </c>
      <c r="AG1646">
        <v>1.6</v>
      </c>
      <c r="AH1646" t="s">
        <v>2949</v>
      </c>
      <c r="AI1646" t="s">
        <v>1667</v>
      </c>
      <c r="AJ1646" t="s">
        <v>2959</v>
      </c>
      <c r="AK1646">
        <v>999</v>
      </c>
      <c r="AL1646" t="s">
        <v>1701</v>
      </c>
      <c r="AM1646">
        <v>999</v>
      </c>
      <c r="AN1646">
        <v>999</v>
      </c>
      <c r="AO1646">
        <v>999</v>
      </c>
      <c r="AP1646">
        <v>999</v>
      </c>
      <c r="AQ1646">
        <v>999</v>
      </c>
      <c r="AT1646" t="s">
        <v>2951</v>
      </c>
      <c r="AU1646" t="s">
        <v>2952</v>
      </c>
    </row>
    <row r="1647" spans="2:47" ht="15">
      <c r="B1647" t="s">
        <v>78</v>
      </c>
      <c r="C1647">
        <v>17188</v>
      </c>
      <c r="D1647">
        <v>16897</v>
      </c>
      <c r="E1647" t="s">
        <v>1331</v>
      </c>
      <c r="F1647">
        <v>11877</v>
      </c>
      <c r="G1647" t="s">
        <v>2957</v>
      </c>
      <c r="I1647">
        <v>999</v>
      </c>
      <c r="J1647" t="s">
        <v>2958</v>
      </c>
      <c r="L1647">
        <v>999</v>
      </c>
      <c r="M1647" t="s">
        <v>2948</v>
      </c>
      <c r="O1647" t="s">
        <v>1664</v>
      </c>
      <c r="R1647">
        <v>17.100000000000001</v>
      </c>
      <c r="S1647" t="s">
        <v>1648</v>
      </c>
      <c r="T1647" t="s">
        <v>1787</v>
      </c>
      <c r="U1647">
        <v>999</v>
      </c>
      <c r="V1647">
        <v>999</v>
      </c>
      <c r="W1647">
        <v>2.2000000000000002</v>
      </c>
      <c r="X1647">
        <v>999</v>
      </c>
      <c r="Y1647">
        <v>12</v>
      </c>
      <c r="Z1647">
        <v>999</v>
      </c>
      <c r="AB1647" t="s">
        <v>1616</v>
      </c>
      <c r="AC1647">
        <v>60</v>
      </c>
      <c r="AD1647" t="s">
        <v>1617</v>
      </c>
      <c r="AE1647">
        <v>40</v>
      </c>
      <c r="AF1647" t="s">
        <v>1666</v>
      </c>
      <c r="AG1647">
        <v>1.9</v>
      </c>
      <c r="AH1647" t="s">
        <v>2949</v>
      </c>
      <c r="AI1647" t="s">
        <v>1667</v>
      </c>
      <c r="AJ1647" t="s">
        <v>2959</v>
      </c>
      <c r="AK1647">
        <v>999</v>
      </c>
      <c r="AL1647" t="s">
        <v>1701</v>
      </c>
      <c r="AM1647">
        <v>999</v>
      </c>
      <c r="AN1647">
        <v>999</v>
      </c>
      <c r="AO1647">
        <v>999</v>
      </c>
      <c r="AP1647">
        <v>999</v>
      </c>
      <c r="AQ1647">
        <v>999</v>
      </c>
      <c r="AT1647" t="s">
        <v>2951</v>
      </c>
      <c r="AU1647" t="s">
        <v>2952</v>
      </c>
    </row>
    <row r="1648" spans="2:47" ht="15">
      <c r="B1648" t="s">
        <v>78</v>
      </c>
      <c r="C1648">
        <v>17189</v>
      </c>
      <c r="D1648">
        <v>16897</v>
      </c>
      <c r="E1648" t="s">
        <v>2953</v>
      </c>
      <c r="F1648">
        <v>11879</v>
      </c>
      <c r="G1648" t="s">
        <v>2960</v>
      </c>
      <c r="I1648">
        <v>999</v>
      </c>
      <c r="J1648" t="s">
        <v>2958</v>
      </c>
      <c r="L1648">
        <v>999</v>
      </c>
      <c r="M1648" t="s">
        <v>1078</v>
      </c>
      <c r="O1648" t="s">
        <v>1727</v>
      </c>
      <c r="R1648">
        <v>16.399999999999999</v>
      </c>
      <c r="S1648" t="s">
        <v>1648</v>
      </c>
      <c r="T1648" t="s">
        <v>1615</v>
      </c>
      <c r="U1648">
        <v>999</v>
      </c>
      <c r="V1648">
        <v>999</v>
      </c>
      <c r="W1648">
        <v>6.4</v>
      </c>
      <c r="X1648">
        <v>999</v>
      </c>
      <c r="Y1648">
        <v>12</v>
      </c>
      <c r="Z1648">
        <v>999</v>
      </c>
      <c r="AB1648">
        <v>999</v>
      </c>
      <c r="AC1648">
        <v>999</v>
      </c>
      <c r="AD1648">
        <v>999</v>
      </c>
      <c r="AE1648">
        <v>999</v>
      </c>
      <c r="AF1648">
        <v>999</v>
      </c>
      <c r="AG1648">
        <v>999</v>
      </c>
      <c r="AH1648" t="s">
        <v>2955</v>
      </c>
      <c r="AJ1648" t="s">
        <v>2959</v>
      </c>
      <c r="AK1648">
        <v>999</v>
      </c>
      <c r="AL1648" t="s">
        <v>1701</v>
      </c>
      <c r="AM1648">
        <v>999</v>
      </c>
      <c r="AN1648">
        <v>999</v>
      </c>
      <c r="AO1648">
        <v>999</v>
      </c>
      <c r="AP1648">
        <v>999</v>
      </c>
      <c r="AQ1648">
        <v>999</v>
      </c>
      <c r="AT1648" t="s">
        <v>2951</v>
      </c>
      <c r="AU1648" t="s">
        <v>2956</v>
      </c>
    </row>
    <row r="1649" spans="2:47" ht="15">
      <c r="B1649" t="s">
        <v>78</v>
      </c>
      <c r="C1649">
        <v>17189</v>
      </c>
      <c r="D1649">
        <v>16897</v>
      </c>
      <c r="E1649" t="s">
        <v>2953</v>
      </c>
      <c r="F1649">
        <v>11879</v>
      </c>
      <c r="G1649" t="s">
        <v>2960</v>
      </c>
      <c r="I1649">
        <v>999</v>
      </c>
      <c r="J1649" t="s">
        <v>2958</v>
      </c>
      <c r="L1649">
        <v>999</v>
      </c>
      <c r="M1649" t="s">
        <v>1078</v>
      </c>
      <c r="O1649" t="s">
        <v>1647</v>
      </c>
      <c r="R1649">
        <v>11.8</v>
      </c>
      <c r="S1649" t="s">
        <v>1648</v>
      </c>
      <c r="T1649" t="s">
        <v>1615</v>
      </c>
      <c r="U1649">
        <v>999</v>
      </c>
      <c r="V1649">
        <v>999</v>
      </c>
      <c r="W1649">
        <v>1.6</v>
      </c>
      <c r="X1649">
        <v>999</v>
      </c>
      <c r="Y1649">
        <v>12</v>
      </c>
      <c r="Z1649">
        <v>999</v>
      </c>
      <c r="AB1649">
        <v>999</v>
      </c>
      <c r="AC1649">
        <v>999</v>
      </c>
      <c r="AD1649">
        <v>999</v>
      </c>
      <c r="AE1649">
        <v>999</v>
      </c>
      <c r="AF1649">
        <v>999</v>
      </c>
      <c r="AG1649">
        <v>999</v>
      </c>
      <c r="AH1649" t="s">
        <v>2955</v>
      </c>
      <c r="AJ1649" t="s">
        <v>2959</v>
      </c>
      <c r="AK1649">
        <v>999</v>
      </c>
      <c r="AL1649" t="s">
        <v>1701</v>
      </c>
      <c r="AM1649">
        <v>999</v>
      </c>
      <c r="AN1649">
        <v>999</v>
      </c>
      <c r="AO1649">
        <v>999</v>
      </c>
      <c r="AP1649">
        <v>999</v>
      </c>
      <c r="AQ1649">
        <v>999</v>
      </c>
      <c r="AT1649" t="s">
        <v>2951</v>
      </c>
      <c r="AU1649" t="s">
        <v>2956</v>
      </c>
    </row>
    <row r="1650" spans="2:47" ht="15">
      <c r="B1650" t="s">
        <v>78</v>
      </c>
      <c r="C1650">
        <v>17189</v>
      </c>
      <c r="D1650">
        <v>16897</v>
      </c>
      <c r="E1650" t="s">
        <v>2953</v>
      </c>
      <c r="F1650">
        <v>11879</v>
      </c>
      <c r="G1650" t="s">
        <v>2960</v>
      </c>
      <c r="I1650">
        <v>999</v>
      </c>
      <c r="J1650" t="s">
        <v>2958</v>
      </c>
      <c r="L1650">
        <v>999</v>
      </c>
      <c r="M1650" t="s">
        <v>1078</v>
      </c>
      <c r="O1650" t="s">
        <v>1671</v>
      </c>
      <c r="R1650">
        <v>2.9</v>
      </c>
      <c r="S1650" t="s">
        <v>1648</v>
      </c>
      <c r="T1650" t="s">
        <v>1615</v>
      </c>
      <c r="U1650">
        <v>999</v>
      </c>
      <c r="V1650">
        <v>999</v>
      </c>
      <c r="W1650">
        <v>0.2</v>
      </c>
      <c r="X1650">
        <v>999</v>
      </c>
      <c r="Y1650">
        <v>12</v>
      </c>
      <c r="Z1650">
        <v>999</v>
      </c>
      <c r="AB1650">
        <v>999</v>
      </c>
      <c r="AC1650">
        <v>999</v>
      </c>
      <c r="AD1650">
        <v>999</v>
      </c>
      <c r="AE1650">
        <v>999</v>
      </c>
      <c r="AF1650">
        <v>999</v>
      </c>
      <c r="AG1650">
        <v>999</v>
      </c>
      <c r="AH1650" t="s">
        <v>2955</v>
      </c>
      <c r="AJ1650" t="s">
        <v>2959</v>
      </c>
      <c r="AK1650">
        <v>999</v>
      </c>
      <c r="AL1650" t="s">
        <v>1701</v>
      </c>
      <c r="AM1650">
        <v>999</v>
      </c>
      <c r="AN1650">
        <v>999</v>
      </c>
      <c r="AO1650">
        <v>999</v>
      </c>
      <c r="AP1650">
        <v>999</v>
      </c>
      <c r="AQ1650">
        <v>999</v>
      </c>
      <c r="AT1650" t="s">
        <v>2951</v>
      </c>
      <c r="AU1650" t="s">
        <v>2956</v>
      </c>
    </row>
    <row r="1651" spans="2:47" ht="15">
      <c r="B1651" t="s">
        <v>78</v>
      </c>
      <c r="C1651">
        <v>17189</v>
      </c>
      <c r="D1651">
        <v>16897</v>
      </c>
      <c r="E1651" t="s">
        <v>2953</v>
      </c>
      <c r="F1651">
        <v>11879</v>
      </c>
      <c r="G1651" t="s">
        <v>2960</v>
      </c>
      <c r="I1651">
        <v>999</v>
      </c>
      <c r="J1651" t="s">
        <v>2958</v>
      </c>
      <c r="L1651">
        <v>999</v>
      </c>
      <c r="M1651" t="s">
        <v>1078</v>
      </c>
      <c r="O1651" t="s">
        <v>1664</v>
      </c>
      <c r="R1651">
        <v>46.1</v>
      </c>
      <c r="S1651" t="s">
        <v>1648</v>
      </c>
      <c r="T1651" t="s">
        <v>1787</v>
      </c>
      <c r="U1651">
        <v>999</v>
      </c>
      <c r="V1651">
        <v>999</v>
      </c>
      <c r="W1651">
        <v>5.0999999999999996</v>
      </c>
      <c r="X1651">
        <v>999</v>
      </c>
      <c r="Y1651">
        <v>12</v>
      </c>
      <c r="Z1651">
        <v>999</v>
      </c>
      <c r="AB1651" t="s">
        <v>1616</v>
      </c>
      <c r="AC1651">
        <v>20</v>
      </c>
      <c r="AD1651" t="s">
        <v>1617</v>
      </c>
      <c r="AE1651">
        <v>0</v>
      </c>
      <c r="AF1651" t="s">
        <v>1666</v>
      </c>
      <c r="AG1651">
        <v>1.1000000000000001</v>
      </c>
      <c r="AH1651" t="s">
        <v>2955</v>
      </c>
      <c r="AI1651" t="s">
        <v>1667</v>
      </c>
      <c r="AJ1651" t="s">
        <v>2959</v>
      </c>
      <c r="AK1651">
        <v>999</v>
      </c>
      <c r="AL1651" t="s">
        <v>1701</v>
      </c>
      <c r="AM1651">
        <v>999</v>
      </c>
      <c r="AN1651">
        <v>999</v>
      </c>
      <c r="AO1651">
        <v>999</v>
      </c>
      <c r="AP1651">
        <v>999</v>
      </c>
      <c r="AQ1651">
        <v>999</v>
      </c>
      <c r="AT1651" t="s">
        <v>2951</v>
      </c>
      <c r="AU1651" t="s">
        <v>2956</v>
      </c>
    </row>
    <row r="1652" spans="2:47" ht="15">
      <c r="B1652" t="s">
        <v>78</v>
      </c>
      <c r="C1652">
        <v>17189</v>
      </c>
      <c r="D1652">
        <v>16897</v>
      </c>
      <c r="E1652" t="s">
        <v>2953</v>
      </c>
      <c r="F1652">
        <v>11879</v>
      </c>
      <c r="G1652" t="s">
        <v>2960</v>
      </c>
      <c r="I1652">
        <v>999</v>
      </c>
      <c r="J1652" t="s">
        <v>2958</v>
      </c>
      <c r="L1652">
        <v>999</v>
      </c>
      <c r="M1652" t="s">
        <v>1078</v>
      </c>
      <c r="O1652" t="s">
        <v>1664</v>
      </c>
      <c r="R1652">
        <v>19.899999999999999</v>
      </c>
      <c r="S1652" t="s">
        <v>1648</v>
      </c>
      <c r="T1652" t="s">
        <v>1787</v>
      </c>
      <c r="U1652">
        <v>999</v>
      </c>
      <c r="V1652">
        <v>999</v>
      </c>
      <c r="W1652">
        <v>5.4</v>
      </c>
      <c r="X1652">
        <v>999</v>
      </c>
      <c r="Y1652">
        <v>12</v>
      </c>
      <c r="Z1652">
        <v>999</v>
      </c>
      <c r="AB1652" t="s">
        <v>1616</v>
      </c>
      <c r="AC1652">
        <v>40</v>
      </c>
      <c r="AD1652" t="s">
        <v>1617</v>
      </c>
      <c r="AE1652">
        <v>20</v>
      </c>
      <c r="AF1652" t="s">
        <v>1666</v>
      </c>
      <c r="AG1652">
        <v>1.6</v>
      </c>
      <c r="AH1652" t="s">
        <v>2955</v>
      </c>
      <c r="AI1652" t="s">
        <v>1667</v>
      </c>
      <c r="AJ1652" t="s">
        <v>2959</v>
      </c>
      <c r="AK1652">
        <v>999</v>
      </c>
      <c r="AL1652" t="s">
        <v>1701</v>
      </c>
      <c r="AM1652">
        <v>999</v>
      </c>
      <c r="AN1652">
        <v>999</v>
      </c>
      <c r="AO1652">
        <v>999</v>
      </c>
      <c r="AP1652">
        <v>999</v>
      </c>
      <c r="AQ1652">
        <v>999</v>
      </c>
      <c r="AT1652" t="s">
        <v>2951</v>
      </c>
      <c r="AU1652" t="s">
        <v>2956</v>
      </c>
    </row>
    <row r="1653" spans="2:47" ht="15">
      <c r="B1653" t="s">
        <v>78</v>
      </c>
      <c r="C1653">
        <v>17189</v>
      </c>
      <c r="D1653">
        <v>16897</v>
      </c>
      <c r="E1653" t="s">
        <v>2953</v>
      </c>
      <c r="F1653">
        <v>11879</v>
      </c>
      <c r="G1653" t="s">
        <v>2960</v>
      </c>
      <c r="I1653">
        <v>999</v>
      </c>
      <c r="J1653" t="s">
        <v>2958</v>
      </c>
      <c r="L1653">
        <v>999</v>
      </c>
      <c r="M1653" t="s">
        <v>1078</v>
      </c>
      <c r="O1653" t="s">
        <v>1664</v>
      </c>
      <c r="R1653">
        <v>20</v>
      </c>
      <c r="S1653" t="s">
        <v>1648</v>
      </c>
      <c r="T1653" t="s">
        <v>1787</v>
      </c>
      <c r="U1653">
        <v>999</v>
      </c>
      <c r="V1653">
        <v>999</v>
      </c>
      <c r="W1653">
        <v>2.4</v>
      </c>
      <c r="X1653">
        <v>999</v>
      </c>
      <c r="Y1653">
        <v>12</v>
      </c>
      <c r="Z1653">
        <v>999</v>
      </c>
      <c r="AB1653" t="s">
        <v>1616</v>
      </c>
      <c r="AC1653">
        <v>60</v>
      </c>
      <c r="AD1653" t="s">
        <v>1617</v>
      </c>
      <c r="AE1653">
        <v>40</v>
      </c>
      <c r="AF1653" t="s">
        <v>1666</v>
      </c>
      <c r="AG1653">
        <v>1.9</v>
      </c>
      <c r="AH1653" t="s">
        <v>2955</v>
      </c>
      <c r="AI1653" t="s">
        <v>1667</v>
      </c>
      <c r="AJ1653" t="s">
        <v>2959</v>
      </c>
      <c r="AK1653">
        <v>999</v>
      </c>
      <c r="AL1653" t="s">
        <v>1701</v>
      </c>
      <c r="AM1653">
        <v>999</v>
      </c>
      <c r="AN1653">
        <v>999</v>
      </c>
      <c r="AO1653">
        <v>999</v>
      </c>
      <c r="AP1653">
        <v>999</v>
      </c>
      <c r="AQ1653">
        <v>999</v>
      </c>
      <c r="AT1653" t="s">
        <v>2951</v>
      </c>
      <c r="AU1653" t="s">
        <v>2956</v>
      </c>
    </row>
    <row r="1654" spans="2:47" ht="15">
      <c r="B1654" t="s">
        <v>78</v>
      </c>
      <c r="C1654">
        <v>17186</v>
      </c>
      <c r="D1654">
        <v>16911</v>
      </c>
      <c r="E1654" t="s">
        <v>729</v>
      </c>
      <c r="F1654">
        <v>11873</v>
      </c>
      <c r="I1654" t="s">
        <v>2961</v>
      </c>
      <c r="J1654" t="s">
        <v>770</v>
      </c>
      <c r="L1654">
        <v>2013</v>
      </c>
      <c r="M1654">
        <v>3</v>
      </c>
      <c r="O1654" t="s">
        <v>1672</v>
      </c>
      <c r="R1654">
        <v>59</v>
      </c>
      <c r="S1654" t="s">
        <v>1648</v>
      </c>
      <c r="T1654" t="s">
        <v>1705</v>
      </c>
      <c r="U1654">
        <v>999</v>
      </c>
      <c r="V1654">
        <v>999</v>
      </c>
      <c r="W1654">
        <v>999</v>
      </c>
      <c r="X1654">
        <v>30</v>
      </c>
      <c r="Y1654">
        <v>26</v>
      </c>
      <c r="Z1654">
        <v>57</v>
      </c>
      <c r="AB1654" t="s">
        <v>1627</v>
      </c>
      <c r="AC1654">
        <v>30</v>
      </c>
      <c r="AD1654">
        <v>999</v>
      </c>
      <c r="AE1654">
        <v>999</v>
      </c>
      <c r="AF1654">
        <v>999</v>
      </c>
      <c r="AG1654">
        <v>999</v>
      </c>
      <c r="AH1654">
        <v>999</v>
      </c>
      <c r="AJ1654" t="s">
        <v>2962</v>
      </c>
      <c r="AK1654">
        <v>999</v>
      </c>
      <c r="AL1654" t="s">
        <v>1701</v>
      </c>
      <c r="AM1654">
        <v>999</v>
      </c>
      <c r="AN1654" t="s">
        <v>2963</v>
      </c>
      <c r="AO1654" t="s">
        <v>2964</v>
      </c>
      <c r="AP1654">
        <v>999</v>
      </c>
      <c r="AQ1654">
        <v>999</v>
      </c>
      <c r="AT1654" t="s">
        <v>2965</v>
      </c>
    </row>
    <row r="1655" spans="2:47" ht="15">
      <c r="B1655" t="s">
        <v>78</v>
      </c>
      <c r="C1655">
        <v>17186</v>
      </c>
      <c r="D1655">
        <v>16911</v>
      </c>
      <c r="E1655" t="s">
        <v>729</v>
      </c>
      <c r="F1655">
        <v>11873</v>
      </c>
      <c r="I1655" t="s">
        <v>2961</v>
      </c>
      <c r="J1655" t="s">
        <v>770</v>
      </c>
      <c r="L1655">
        <v>2013</v>
      </c>
      <c r="M1655">
        <v>3</v>
      </c>
      <c r="O1655" t="s">
        <v>1647</v>
      </c>
      <c r="R1655">
        <v>10</v>
      </c>
      <c r="S1655" t="s">
        <v>1648</v>
      </c>
      <c r="T1655" t="s">
        <v>1705</v>
      </c>
      <c r="U1655">
        <v>999</v>
      </c>
      <c r="V1655">
        <v>999</v>
      </c>
      <c r="W1655">
        <v>999</v>
      </c>
      <c r="X1655">
        <v>4.7</v>
      </c>
      <c r="Y1655">
        <v>26</v>
      </c>
      <c r="Z1655">
        <v>872</v>
      </c>
      <c r="AB1655">
        <v>999</v>
      </c>
      <c r="AC1655">
        <v>999</v>
      </c>
      <c r="AD1655">
        <v>999</v>
      </c>
      <c r="AE1655">
        <v>999</v>
      </c>
      <c r="AF1655">
        <v>999</v>
      </c>
      <c r="AG1655">
        <v>999</v>
      </c>
      <c r="AH1655">
        <v>999</v>
      </c>
      <c r="AJ1655" t="s">
        <v>2962</v>
      </c>
      <c r="AK1655">
        <v>999</v>
      </c>
      <c r="AL1655" t="s">
        <v>1701</v>
      </c>
      <c r="AM1655">
        <v>999</v>
      </c>
      <c r="AN1655" t="s">
        <v>2963</v>
      </c>
      <c r="AO1655" t="s">
        <v>2964</v>
      </c>
      <c r="AP1655">
        <v>999</v>
      </c>
      <c r="AQ1655">
        <v>999</v>
      </c>
      <c r="AT1655" t="s">
        <v>2965</v>
      </c>
    </row>
    <row r="1656" spans="2:47" ht="15">
      <c r="B1656" t="s">
        <v>78</v>
      </c>
      <c r="C1656">
        <v>17247</v>
      </c>
      <c r="D1656">
        <v>16912</v>
      </c>
      <c r="E1656" t="s">
        <v>1334</v>
      </c>
      <c r="F1656">
        <v>12121</v>
      </c>
      <c r="G1656" t="s">
        <v>2966</v>
      </c>
      <c r="J1656" t="s">
        <v>779</v>
      </c>
      <c r="L1656">
        <v>999</v>
      </c>
      <c r="M1656">
        <v>999</v>
      </c>
      <c r="O1656" t="s">
        <v>2164</v>
      </c>
      <c r="R1656">
        <v>7.9</v>
      </c>
      <c r="S1656" t="s">
        <v>2967</v>
      </c>
      <c r="T1656" t="s">
        <v>1787</v>
      </c>
      <c r="Y1656">
        <v>1</v>
      </c>
      <c r="Z1656">
        <v>999</v>
      </c>
      <c r="AH1656">
        <v>999</v>
      </c>
      <c r="AJ1656" t="s">
        <v>2968</v>
      </c>
      <c r="AK1656">
        <v>2</v>
      </c>
      <c r="AL1656" t="s">
        <v>710</v>
      </c>
      <c r="AO1656" t="s">
        <v>2969</v>
      </c>
      <c r="AT1656" t="s">
        <v>1967</v>
      </c>
    </row>
    <row r="1657" spans="2:47" ht="15">
      <c r="B1657" t="s">
        <v>78</v>
      </c>
      <c r="C1657">
        <v>17247</v>
      </c>
      <c r="D1657">
        <v>16912</v>
      </c>
      <c r="E1657" t="s">
        <v>1334</v>
      </c>
      <c r="F1657">
        <v>12121</v>
      </c>
      <c r="G1657" t="s">
        <v>2966</v>
      </c>
      <c r="J1657" t="s">
        <v>779</v>
      </c>
      <c r="L1657">
        <v>999</v>
      </c>
      <c r="M1657">
        <v>999</v>
      </c>
      <c r="O1657" t="s">
        <v>2672</v>
      </c>
      <c r="R1657">
        <v>6.8</v>
      </c>
      <c r="S1657" t="s">
        <v>2967</v>
      </c>
      <c r="T1657" t="s">
        <v>1787</v>
      </c>
      <c r="AB1657" t="s">
        <v>1627</v>
      </c>
      <c r="AC1657">
        <v>10</v>
      </c>
      <c r="AJ1657" t="s">
        <v>2970</v>
      </c>
      <c r="AK1657">
        <v>1</v>
      </c>
      <c r="AL1657" t="s">
        <v>710</v>
      </c>
      <c r="AO1657" t="s">
        <v>2969</v>
      </c>
      <c r="AT1657" t="s">
        <v>1967</v>
      </c>
    </row>
    <row r="1658" spans="2:47" ht="15">
      <c r="B1658" t="s">
        <v>78</v>
      </c>
      <c r="C1658">
        <v>17247</v>
      </c>
      <c r="D1658">
        <v>16912</v>
      </c>
      <c r="E1658" t="s">
        <v>1334</v>
      </c>
      <c r="F1658">
        <v>12121</v>
      </c>
      <c r="G1658" t="s">
        <v>2966</v>
      </c>
      <c r="J1658" t="s">
        <v>779</v>
      </c>
      <c r="L1658">
        <v>999</v>
      </c>
      <c r="M1658">
        <v>999</v>
      </c>
      <c r="O1658" t="s">
        <v>2669</v>
      </c>
      <c r="R1658">
        <v>1.1000000000000001</v>
      </c>
      <c r="S1658" t="s">
        <v>2967</v>
      </c>
      <c r="T1658" t="s">
        <v>1787</v>
      </c>
      <c r="Y1658">
        <v>1</v>
      </c>
      <c r="Z1658">
        <v>999</v>
      </c>
      <c r="AB1658">
        <v>999</v>
      </c>
      <c r="AC1658">
        <v>999</v>
      </c>
      <c r="AH1658">
        <v>999</v>
      </c>
      <c r="AJ1658" t="s">
        <v>1682</v>
      </c>
      <c r="AK1658">
        <v>1</v>
      </c>
      <c r="AL1658" t="s">
        <v>710</v>
      </c>
      <c r="AO1658" t="s">
        <v>2969</v>
      </c>
      <c r="AT1658" t="s">
        <v>1967</v>
      </c>
    </row>
    <row r="1659" spans="2:47" ht="15">
      <c r="B1659" t="s">
        <v>78</v>
      </c>
      <c r="C1659">
        <v>17248</v>
      </c>
      <c r="D1659">
        <v>16912</v>
      </c>
      <c r="E1659" t="s">
        <v>1339</v>
      </c>
      <c r="F1659">
        <v>12122</v>
      </c>
      <c r="G1659" t="s">
        <v>2971</v>
      </c>
      <c r="J1659" t="s">
        <v>779</v>
      </c>
      <c r="L1659">
        <v>999</v>
      </c>
      <c r="M1659">
        <v>999</v>
      </c>
      <c r="O1659" t="s">
        <v>2164</v>
      </c>
      <c r="R1659">
        <v>11.8</v>
      </c>
      <c r="S1659" t="s">
        <v>2967</v>
      </c>
      <c r="T1659" t="s">
        <v>1787</v>
      </c>
      <c r="Y1659">
        <v>1</v>
      </c>
      <c r="Z1659">
        <v>999</v>
      </c>
      <c r="AH1659">
        <v>999</v>
      </c>
      <c r="AJ1659" t="s">
        <v>2972</v>
      </c>
      <c r="AL1659" t="s">
        <v>710</v>
      </c>
      <c r="AO1659" t="s">
        <v>2973</v>
      </c>
      <c r="AT1659" t="s">
        <v>1967</v>
      </c>
    </row>
    <row r="1660" spans="2:47" ht="15">
      <c r="B1660" t="s">
        <v>78</v>
      </c>
      <c r="C1660">
        <v>17248</v>
      </c>
      <c r="D1660">
        <v>16912</v>
      </c>
      <c r="E1660" t="s">
        <v>1339</v>
      </c>
      <c r="F1660">
        <v>12122</v>
      </c>
      <c r="G1660" t="s">
        <v>2971</v>
      </c>
      <c r="J1660" t="s">
        <v>779</v>
      </c>
      <c r="L1660">
        <v>999</v>
      </c>
      <c r="M1660">
        <v>999</v>
      </c>
      <c r="O1660" t="s">
        <v>2672</v>
      </c>
      <c r="R1660">
        <v>11.6</v>
      </c>
      <c r="S1660" t="s">
        <v>2967</v>
      </c>
      <c r="T1660" t="s">
        <v>1787</v>
      </c>
      <c r="AB1660" t="s">
        <v>1627</v>
      </c>
      <c r="AC1660">
        <v>10</v>
      </c>
      <c r="AJ1660" t="s">
        <v>2974</v>
      </c>
      <c r="AK1660">
        <v>999</v>
      </c>
      <c r="AL1660" t="s">
        <v>710</v>
      </c>
      <c r="AO1660" t="s">
        <v>2973</v>
      </c>
      <c r="AT1660" t="s">
        <v>1967</v>
      </c>
    </row>
    <row r="1661" spans="2:47" ht="15">
      <c r="B1661" t="s">
        <v>78</v>
      </c>
      <c r="C1661">
        <v>17248</v>
      </c>
      <c r="D1661">
        <v>16912</v>
      </c>
      <c r="E1661" t="s">
        <v>1339</v>
      </c>
      <c r="F1661">
        <v>12122</v>
      </c>
      <c r="G1661" t="s">
        <v>2975</v>
      </c>
      <c r="J1661" t="s">
        <v>779</v>
      </c>
      <c r="L1661">
        <v>999</v>
      </c>
      <c r="M1661">
        <v>999</v>
      </c>
      <c r="O1661" t="s">
        <v>2669</v>
      </c>
      <c r="R1661">
        <v>0.2</v>
      </c>
      <c r="S1661" t="s">
        <v>2967</v>
      </c>
      <c r="T1661" t="s">
        <v>1787</v>
      </c>
      <c r="Y1661">
        <v>1</v>
      </c>
      <c r="Z1661">
        <v>999</v>
      </c>
      <c r="AB1661">
        <v>999</v>
      </c>
      <c r="AC1661">
        <v>999</v>
      </c>
      <c r="AH1661">
        <v>999</v>
      </c>
      <c r="AJ1661" t="s">
        <v>1682</v>
      </c>
      <c r="AK1661">
        <v>1</v>
      </c>
      <c r="AL1661" t="s">
        <v>710</v>
      </c>
      <c r="AO1661" t="s">
        <v>2973</v>
      </c>
      <c r="AT1661" t="s">
        <v>1967</v>
      </c>
    </row>
    <row r="1662" spans="2:47" ht="15">
      <c r="B1662" t="s">
        <v>78</v>
      </c>
      <c r="C1662">
        <v>17249</v>
      </c>
      <c r="D1662">
        <v>16912</v>
      </c>
      <c r="E1662" t="s">
        <v>1341</v>
      </c>
      <c r="F1662">
        <v>12123</v>
      </c>
      <c r="G1662" t="s">
        <v>2976</v>
      </c>
      <c r="J1662" t="s">
        <v>779</v>
      </c>
      <c r="L1662">
        <v>999</v>
      </c>
      <c r="M1662">
        <v>999</v>
      </c>
      <c r="O1662" t="s">
        <v>2164</v>
      </c>
      <c r="R1662">
        <v>9.9</v>
      </c>
      <c r="S1662" t="s">
        <v>2967</v>
      </c>
      <c r="T1662" t="s">
        <v>1787</v>
      </c>
      <c r="Y1662">
        <v>1</v>
      </c>
      <c r="Z1662">
        <v>999</v>
      </c>
      <c r="AH1662">
        <v>999</v>
      </c>
      <c r="AJ1662" t="s">
        <v>2977</v>
      </c>
      <c r="AL1662" t="s">
        <v>710</v>
      </c>
      <c r="AO1662" t="s">
        <v>2978</v>
      </c>
      <c r="AT1662" t="s">
        <v>1967</v>
      </c>
    </row>
    <row r="1663" spans="2:47" ht="15">
      <c r="B1663" t="s">
        <v>78</v>
      </c>
      <c r="C1663">
        <v>17249</v>
      </c>
      <c r="D1663">
        <v>16912</v>
      </c>
      <c r="E1663" t="s">
        <v>1341</v>
      </c>
      <c r="F1663">
        <v>12123</v>
      </c>
      <c r="G1663" t="s">
        <v>2976</v>
      </c>
      <c r="J1663" t="s">
        <v>779</v>
      </c>
      <c r="L1663">
        <v>999</v>
      </c>
      <c r="M1663">
        <v>999</v>
      </c>
      <c r="O1663" t="s">
        <v>2672</v>
      </c>
      <c r="R1663">
        <v>9.1</v>
      </c>
      <c r="S1663" t="s">
        <v>2967</v>
      </c>
      <c r="T1663" t="s">
        <v>1787</v>
      </c>
      <c r="AB1663" t="s">
        <v>1627</v>
      </c>
      <c r="AC1663">
        <v>10</v>
      </c>
      <c r="AJ1663" t="s">
        <v>2979</v>
      </c>
      <c r="AK1663">
        <v>999</v>
      </c>
      <c r="AL1663" t="s">
        <v>710</v>
      </c>
      <c r="AO1663" t="s">
        <v>2978</v>
      </c>
      <c r="AT1663" t="s">
        <v>1967</v>
      </c>
    </row>
    <row r="1664" spans="2:47" ht="15">
      <c r="B1664" t="s">
        <v>78</v>
      </c>
      <c r="C1664">
        <v>17249</v>
      </c>
      <c r="D1664">
        <v>16912</v>
      </c>
      <c r="E1664" t="s">
        <v>1341</v>
      </c>
      <c r="F1664">
        <v>12123</v>
      </c>
      <c r="G1664" t="s">
        <v>2976</v>
      </c>
      <c r="J1664" t="s">
        <v>779</v>
      </c>
      <c r="L1664">
        <v>999</v>
      </c>
      <c r="M1664">
        <v>999</v>
      </c>
      <c r="O1664" t="s">
        <v>2669</v>
      </c>
      <c r="R1664">
        <v>0.8</v>
      </c>
      <c r="S1664" t="s">
        <v>2967</v>
      </c>
      <c r="T1664" t="s">
        <v>1787</v>
      </c>
      <c r="Y1664">
        <v>1</v>
      </c>
      <c r="Z1664">
        <v>999</v>
      </c>
      <c r="AB1664">
        <v>999</v>
      </c>
      <c r="AC1664">
        <v>999</v>
      </c>
      <c r="AH1664">
        <v>999</v>
      </c>
      <c r="AJ1664" t="s">
        <v>1682</v>
      </c>
      <c r="AK1664">
        <v>1</v>
      </c>
      <c r="AL1664" t="s">
        <v>710</v>
      </c>
      <c r="AO1664" t="s">
        <v>2978</v>
      </c>
      <c r="AT1664" t="s">
        <v>1967</v>
      </c>
    </row>
    <row r="1665" spans="2:46" ht="15">
      <c r="B1665" t="s">
        <v>78</v>
      </c>
      <c r="C1665">
        <v>17250</v>
      </c>
      <c r="D1665">
        <v>16912</v>
      </c>
      <c r="E1665" t="s">
        <v>1345</v>
      </c>
      <c r="F1665">
        <v>12124</v>
      </c>
      <c r="G1665" t="s">
        <v>2980</v>
      </c>
      <c r="J1665" t="s">
        <v>779</v>
      </c>
      <c r="L1665">
        <v>999</v>
      </c>
      <c r="M1665">
        <v>999</v>
      </c>
      <c r="O1665" t="s">
        <v>2164</v>
      </c>
      <c r="R1665">
        <v>5.8</v>
      </c>
      <c r="S1665" t="s">
        <v>2967</v>
      </c>
      <c r="T1665" t="s">
        <v>1787</v>
      </c>
      <c r="Y1665">
        <v>1</v>
      </c>
      <c r="Z1665">
        <v>999</v>
      </c>
      <c r="AH1665">
        <v>999</v>
      </c>
      <c r="AJ1665" t="s">
        <v>2981</v>
      </c>
      <c r="AL1665" t="s">
        <v>710</v>
      </c>
      <c r="AO1665">
        <v>999</v>
      </c>
      <c r="AT1665" t="s">
        <v>1967</v>
      </c>
    </row>
    <row r="1666" spans="2:46" ht="15">
      <c r="B1666" t="s">
        <v>78</v>
      </c>
      <c r="C1666">
        <v>17250</v>
      </c>
      <c r="D1666">
        <v>16912</v>
      </c>
      <c r="E1666" t="s">
        <v>1345</v>
      </c>
      <c r="F1666">
        <v>12124</v>
      </c>
      <c r="G1666" t="s">
        <v>2980</v>
      </c>
      <c r="J1666" t="s">
        <v>779</v>
      </c>
      <c r="L1666">
        <v>999</v>
      </c>
      <c r="M1666">
        <v>999</v>
      </c>
      <c r="O1666" t="s">
        <v>2672</v>
      </c>
      <c r="R1666">
        <v>4.2</v>
      </c>
      <c r="S1666" t="s">
        <v>2967</v>
      </c>
      <c r="T1666" t="s">
        <v>1787</v>
      </c>
      <c r="AB1666" t="s">
        <v>1627</v>
      </c>
      <c r="AC1666">
        <v>10</v>
      </c>
      <c r="AJ1666" t="s">
        <v>2982</v>
      </c>
      <c r="AK1666">
        <v>999</v>
      </c>
      <c r="AL1666" t="s">
        <v>710</v>
      </c>
      <c r="AO1666">
        <v>999</v>
      </c>
      <c r="AT1666" t="s">
        <v>1967</v>
      </c>
    </row>
    <row r="1667" spans="2:46" ht="15">
      <c r="B1667" t="s">
        <v>78</v>
      </c>
      <c r="C1667">
        <v>17250</v>
      </c>
      <c r="D1667">
        <v>16912</v>
      </c>
      <c r="E1667" t="s">
        <v>1345</v>
      </c>
      <c r="F1667">
        <v>12124</v>
      </c>
      <c r="G1667" t="s">
        <v>2980</v>
      </c>
      <c r="J1667" t="s">
        <v>779</v>
      </c>
      <c r="L1667">
        <v>999</v>
      </c>
      <c r="M1667">
        <v>999</v>
      </c>
      <c r="O1667" t="s">
        <v>2669</v>
      </c>
      <c r="R1667">
        <v>1.6</v>
      </c>
      <c r="S1667" t="s">
        <v>2967</v>
      </c>
      <c r="T1667" t="s">
        <v>1787</v>
      </c>
      <c r="Y1667">
        <v>1</v>
      </c>
      <c r="Z1667">
        <v>999</v>
      </c>
      <c r="AB1667">
        <v>999</v>
      </c>
      <c r="AC1667">
        <v>999</v>
      </c>
      <c r="AH1667">
        <v>999</v>
      </c>
      <c r="AJ1667" t="s">
        <v>1682</v>
      </c>
      <c r="AK1667">
        <v>1</v>
      </c>
      <c r="AL1667" t="s">
        <v>710</v>
      </c>
      <c r="AO1667">
        <v>999</v>
      </c>
      <c r="AT1667" t="s">
        <v>1967</v>
      </c>
    </row>
    <row r="1668" spans="2:46" ht="15">
      <c r="B1668" t="s">
        <v>78</v>
      </c>
      <c r="C1668">
        <v>17251</v>
      </c>
      <c r="D1668">
        <v>16912</v>
      </c>
      <c r="E1668" t="s">
        <v>1347</v>
      </c>
      <c r="F1668">
        <v>12125</v>
      </c>
      <c r="G1668" t="s">
        <v>2983</v>
      </c>
      <c r="J1668" t="s">
        <v>779</v>
      </c>
      <c r="L1668">
        <v>999</v>
      </c>
      <c r="M1668">
        <v>999</v>
      </c>
      <c r="O1668" t="s">
        <v>2164</v>
      </c>
      <c r="R1668">
        <v>13.9</v>
      </c>
      <c r="S1668" t="s">
        <v>2967</v>
      </c>
      <c r="T1668" t="s">
        <v>1787</v>
      </c>
      <c r="Y1668">
        <v>1</v>
      </c>
      <c r="Z1668">
        <v>999</v>
      </c>
      <c r="AH1668">
        <v>999</v>
      </c>
      <c r="AJ1668" t="s">
        <v>2984</v>
      </c>
      <c r="AK1668">
        <v>999</v>
      </c>
      <c r="AL1668" t="s">
        <v>710</v>
      </c>
      <c r="AO1668">
        <v>999</v>
      </c>
      <c r="AT1668" t="s">
        <v>1967</v>
      </c>
    </row>
    <row r="1669" spans="2:46" ht="15">
      <c r="B1669" t="s">
        <v>78</v>
      </c>
      <c r="C1669">
        <v>17251</v>
      </c>
      <c r="D1669">
        <v>16912</v>
      </c>
      <c r="E1669" t="s">
        <v>1347</v>
      </c>
      <c r="F1669">
        <v>12125</v>
      </c>
      <c r="G1669" t="s">
        <v>2983</v>
      </c>
      <c r="J1669" t="s">
        <v>779</v>
      </c>
      <c r="L1669">
        <v>999</v>
      </c>
      <c r="M1669">
        <v>999</v>
      </c>
      <c r="O1669" t="s">
        <v>2672</v>
      </c>
      <c r="R1669">
        <v>11.8</v>
      </c>
      <c r="S1669" t="s">
        <v>2967</v>
      </c>
      <c r="T1669" t="s">
        <v>1787</v>
      </c>
      <c r="AB1669" t="s">
        <v>1627</v>
      </c>
      <c r="AC1669">
        <v>10</v>
      </c>
      <c r="AJ1669" t="s">
        <v>2985</v>
      </c>
      <c r="AK1669">
        <v>999</v>
      </c>
      <c r="AL1669" t="s">
        <v>710</v>
      </c>
      <c r="AO1669">
        <v>999</v>
      </c>
      <c r="AT1669" t="s">
        <v>1967</v>
      </c>
    </row>
    <row r="1670" spans="2:46" ht="15">
      <c r="B1670" t="s">
        <v>78</v>
      </c>
      <c r="C1670">
        <v>17251</v>
      </c>
      <c r="D1670">
        <v>16912</v>
      </c>
      <c r="E1670" t="s">
        <v>1347</v>
      </c>
      <c r="F1670">
        <v>12125</v>
      </c>
      <c r="G1670" t="s">
        <v>1962</v>
      </c>
      <c r="J1670" t="s">
        <v>779</v>
      </c>
      <c r="L1670">
        <v>999</v>
      </c>
      <c r="M1670">
        <v>999</v>
      </c>
      <c r="O1670" t="s">
        <v>2669</v>
      </c>
      <c r="R1670">
        <v>2.1</v>
      </c>
      <c r="S1670" t="s">
        <v>2967</v>
      </c>
      <c r="T1670" t="s">
        <v>1787</v>
      </c>
      <c r="Y1670">
        <v>1</v>
      </c>
      <c r="Z1670">
        <v>999</v>
      </c>
      <c r="AB1670">
        <v>999</v>
      </c>
      <c r="AC1670">
        <v>999</v>
      </c>
      <c r="AH1670">
        <v>999</v>
      </c>
      <c r="AJ1670" t="s">
        <v>1682</v>
      </c>
      <c r="AK1670">
        <v>1</v>
      </c>
      <c r="AL1670" t="s">
        <v>710</v>
      </c>
      <c r="AO1670">
        <v>999</v>
      </c>
      <c r="AT1670" t="s">
        <v>1967</v>
      </c>
    </row>
    <row r="1671" spans="2:46" ht="15">
      <c r="B1671" t="s">
        <v>78</v>
      </c>
      <c r="C1671">
        <v>17184</v>
      </c>
      <c r="D1671">
        <v>16928</v>
      </c>
      <c r="E1671" t="s">
        <v>1351</v>
      </c>
      <c r="F1671">
        <v>11853</v>
      </c>
      <c r="G1671" t="s">
        <v>2986</v>
      </c>
      <c r="J1671" t="s">
        <v>2987</v>
      </c>
      <c r="L1671">
        <v>999</v>
      </c>
      <c r="M1671">
        <v>5</v>
      </c>
      <c r="O1671" t="s">
        <v>1611</v>
      </c>
      <c r="R1671">
        <v>15.28</v>
      </c>
      <c r="S1671" t="s">
        <v>1625</v>
      </c>
      <c r="T1671" t="s">
        <v>1605</v>
      </c>
      <c r="U1671">
        <v>999</v>
      </c>
      <c r="V1671">
        <v>999</v>
      </c>
      <c r="W1671">
        <v>999</v>
      </c>
      <c r="X1671">
        <v>999</v>
      </c>
      <c r="Y1671">
        <v>2</v>
      </c>
      <c r="Z1671">
        <v>999</v>
      </c>
      <c r="AB1671" t="s">
        <v>1627</v>
      </c>
      <c r="AC1671">
        <v>5</v>
      </c>
      <c r="AD1671">
        <v>999</v>
      </c>
      <c r="AE1671">
        <v>999</v>
      </c>
      <c r="AF1671">
        <v>999</v>
      </c>
      <c r="AG1671">
        <v>999</v>
      </c>
      <c r="AH1671">
        <v>999</v>
      </c>
      <c r="AJ1671" t="s">
        <v>2988</v>
      </c>
      <c r="AK1671">
        <v>6</v>
      </c>
      <c r="AL1671" t="s">
        <v>710</v>
      </c>
      <c r="AM1671">
        <v>999</v>
      </c>
      <c r="AN1671">
        <v>999</v>
      </c>
      <c r="AO1671">
        <v>999</v>
      </c>
      <c r="AP1671">
        <v>999</v>
      </c>
      <c r="AQ1671">
        <v>999</v>
      </c>
    </row>
    <row r="1672" spans="2:46" ht="15">
      <c r="B1672" t="s">
        <v>78</v>
      </c>
      <c r="C1672">
        <v>17184</v>
      </c>
      <c r="D1672">
        <v>16928</v>
      </c>
      <c r="E1672" t="s">
        <v>1351</v>
      </c>
      <c r="F1672">
        <v>11853</v>
      </c>
      <c r="G1672" t="s">
        <v>2986</v>
      </c>
      <c r="J1672" t="s">
        <v>2987</v>
      </c>
      <c r="L1672">
        <v>999</v>
      </c>
      <c r="M1672">
        <v>5</v>
      </c>
      <c r="O1672" t="s">
        <v>1807</v>
      </c>
      <c r="R1672">
        <v>0.42</v>
      </c>
      <c r="S1672" t="s">
        <v>1625</v>
      </c>
      <c r="T1672" t="s">
        <v>1605</v>
      </c>
      <c r="U1672">
        <v>999</v>
      </c>
      <c r="V1672">
        <v>999</v>
      </c>
      <c r="W1672">
        <v>999</v>
      </c>
      <c r="X1672">
        <v>999</v>
      </c>
      <c r="Y1672">
        <v>2</v>
      </c>
      <c r="Z1672">
        <v>999</v>
      </c>
      <c r="AB1672">
        <v>999</v>
      </c>
      <c r="AC1672">
        <v>999</v>
      </c>
      <c r="AD1672">
        <v>999</v>
      </c>
      <c r="AE1672">
        <v>999</v>
      </c>
      <c r="AF1672">
        <v>999</v>
      </c>
      <c r="AG1672">
        <v>999</v>
      </c>
      <c r="AH1672">
        <v>999</v>
      </c>
      <c r="AJ1672" t="s">
        <v>2988</v>
      </c>
      <c r="AK1672">
        <v>6</v>
      </c>
      <c r="AL1672" t="s">
        <v>710</v>
      </c>
      <c r="AM1672">
        <v>999</v>
      </c>
      <c r="AN1672">
        <v>999</v>
      </c>
      <c r="AO1672">
        <v>999</v>
      </c>
      <c r="AP1672">
        <v>999</v>
      </c>
      <c r="AQ1672">
        <v>999</v>
      </c>
    </row>
    <row r="1673" spans="2:46" ht="15">
      <c r="B1673" t="s">
        <v>78</v>
      </c>
      <c r="C1673">
        <v>17327</v>
      </c>
      <c r="D1673">
        <v>16931</v>
      </c>
      <c r="E1673" t="s">
        <v>1356</v>
      </c>
      <c r="F1673">
        <v>12715</v>
      </c>
      <c r="I1673" t="s">
        <v>2201</v>
      </c>
      <c r="J1673" t="s">
        <v>770</v>
      </c>
      <c r="L1673">
        <v>1982</v>
      </c>
      <c r="M1673">
        <v>3.5</v>
      </c>
      <c r="O1673" t="s">
        <v>1805</v>
      </c>
      <c r="R1673">
        <v>54.63</v>
      </c>
      <c r="S1673" t="s">
        <v>1625</v>
      </c>
      <c r="T1673" t="s">
        <v>1605</v>
      </c>
      <c r="Y1673">
        <v>1</v>
      </c>
      <c r="Z1673">
        <v>1111</v>
      </c>
      <c r="AB1673" t="s">
        <v>1627</v>
      </c>
      <c r="AC1673">
        <v>0</v>
      </c>
      <c r="AH1673" t="s">
        <v>1711</v>
      </c>
      <c r="AJ1673" t="s">
        <v>2989</v>
      </c>
      <c r="AK1673">
        <v>1</v>
      </c>
      <c r="AL1673" t="s">
        <v>1701</v>
      </c>
      <c r="AM1673">
        <v>999</v>
      </c>
      <c r="AN1673">
        <v>999</v>
      </c>
      <c r="AO1673" t="s">
        <v>2990</v>
      </c>
      <c r="AP1673">
        <v>999</v>
      </c>
      <c r="AQ1673">
        <v>999</v>
      </c>
      <c r="AR1673">
        <v>999</v>
      </c>
    </row>
    <row r="1674" spans="2:46" ht="15">
      <c r="B1674" t="s">
        <v>78</v>
      </c>
      <c r="C1674">
        <v>17327</v>
      </c>
      <c r="D1674">
        <v>16931</v>
      </c>
      <c r="E1674" t="s">
        <v>1356</v>
      </c>
      <c r="F1674">
        <v>12716</v>
      </c>
      <c r="I1674" t="s">
        <v>2201</v>
      </c>
      <c r="J1674" t="s">
        <v>770</v>
      </c>
      <c r="L1674">
        <v>1982</v>
      </c>
      <c r="M1674">
        <v>3.5</v>
      </c>
      <c r="O1674" t="s">
        <v>1805</v>
      </c>
      <c r="R1674">
        <v>57.83</v>
      </c>
      <c r="S1674" t="s">
        <v>1625</v>
      </c>
      <c r="T1674" t="s">
        <v>1605</v>
      </c>
      <c r="Y1674">
        <v>1</v>
      </c>
      <c r="Z1674">
        <v>1111</v>
      </c>
      <c r="AB1674" t="s">
        <v>1627</v>
      </c>
      <c r="AC1674">
        <v>0</v>
      </c>
      <c r="AH1674" t="s">
        <v>1711</v>
      </c>
      <c r="AJ1674" t="s">
        <v>2989</v>
      </c>
      <c r="AK1674">
        <v>1</v>
      </c>
      <c r="AL1674" t="s">
        <v>1701</v>
      </c>
      <c r="AM1674">
        <v>999</v>
      </c>
      <c r="AN1674">
        <v>999</v>
      </c>
      <c r="AO1674" t="s">
        <v>2990</v>
      </c>
      <c r="AP1674">
        <v>999</v>
      </c>
      <c r="AQ1674">
        <v>999</v>
      </c>
      <c r="AR1674">
        <v>999</v>
      </c>
    </row>
    <row r="1675" spans="2:46" ht="15">
      <c r="B1675" t="s">
        <v>78</v>
      </c>
      <c r="C1675">
        <v>17327</v>
      </c>
      <c r="D1675">
        <v>16931</v>
      </c>
      <c r="E1675" t="s">
        <v>1356</v>
      </c>
      <c r="F1675">
        <v>12717</v>
      </c>
      <c r="I1675" t="s">
        <v>2201</v>
      </c>
      <c r="J1675" t="s">
        <v>770</v>
      </c>
      <c r="L1675">
        <v>1982</v>
      </c>
      <c r="M1675">
        <v>3.5</v>
      </c>
      <c r="O1675" t="s">
        <v>1805</v>
      </c>
      <c r="R1675">
        <v>54.89</v>
      </c>
      <c r="S1675" t="s">
        <v>1625</v>
      </c>
      <c r="T1675" t="s">
        <v>1605</v>
      </c>
      <c r="Y1675">
        <v>1</v>
      </c>
      <c r="Z1675">
        <v>1022</v>
      </c>
      <c r="AB1675" t="s">
        <v>1627</v>
      </c>
      <c r="AC1675">
        <v>0</v>
      </c>
      <c r="AH1675" t="s">
        <v>1711</v>
      </c>
      <c r="AJ1675" t="s">
        <v>2989</v>
      </c>
      <c r="AK1675">
        <v>1</v>
      </c>
      <c r="AL1675" t="s">
        <v>1701</v>
      </c>
      <c r="AM1675">
        <v>999</v>
      </c>
      <c r="AN1675">
        <v>999</v>
      </c>
      <c r="AO1675" t="s">
        <v>2990</v>
      </c>
      <c r="AP1675">
        <v>999</v>
      </c>
      <c r="AQ1675">
        <v>999</v>
      </c>
      <c r="AR1675">
        <v>999</v>
      </c>
    </row>
    <row r="1676" spans="2:46" ht="15">
      <c r="B1676" t="s">
        <v>78</v>
      </c>
      <c r="C1676">
        <v>17327</v>
      </c>
      <c r="D1676">
        <v>16931</v>
      </c>
      <c r="E1676" t="s">
        <v>1356</v>
      </c>
      <c r="F1676">
        <v>12718</v>
      </c>
      <c r="I1676" t="s">
        <v>2201</v>
      </c>
      <c r="J1676" t="s">
        <v>770</v>
      </c>
      <c r="L1676">
        <v>1982</v>
      </c>
      <c r="M1676">
        <v>3.5</v>
      </c>
      <c r="O1676" t="s">
        <v>1805</v>
      </c>
      <c r="R1676">
        <v>57.19</v>
      </c>
      <c r="S1676" t="s">
        <v>1625</v>
      </c>
      <c r="T1676" t="s">
        <v>1605</v>
      </c>
      <c r="Y1676">
        <v>1</v>
      </c>
      <c r="Z1676">
        <v>1111</v>
      </c>
      <c r="AB1676" t="s">
        <v>1627</v>
      </c>
      <c r="AC1676">
        <v>0</v>
      </c>
      <c r="AH1676" t="s">
        <v>1711</v>
      </c>
      <c r="AJ1676" t="s">
        <v>2989</v>
      </c>
      <c r="AK1676">
        <v>1</v>
      </c>
      <c r="AL1676" t="s">
        <v>1701</v>
      </c>
      <c r="AM1676">
        <v>999</v>
      </c>
      <c r="AN1676">
        <v>999</v>
      </c>
      <c r="AO1676" t="s">
        <v>2990</v>
      </c>
      <c r="AP1676">
        <v>999</v>
      </c>
      <c r="AQ1676">
        <v>999</v>
      </c>
      <c r="AR1676">
        <v>999</v>
      </c>
    </row>
    <row r="1677" spans="2:46" ht="15">
      <c r="B1677" t="s">
        <v>78</v>
      </c>
      <c r="C1677">
        <v>17327</v>
      </c>
      <c r="D1677">
        <v>16931</v>
      </c>
      <c r="E1677" t="s">
        <v>1356</v>
      </c>
      <c r="F1677">
        <v>12719</v>
      </c>
      <c r="I1677" t="s">
        <v>2201</v>
      </c>
      <c r="J1677" t="s">
        <v>770</v>
      </c>
      <c r="L1677">
        <v>1982</v>
      </c>
      <c r="M1677">
        <v>3.5</v>
      </c>
      <c r="O1677" t="s">
        <v>1805</v>
      </c>
      <c r="R1677">
        <v>47.56</v>
      </c>
      <c r="S1677" t="s">
        <v>1625</v>
      </c>
      <c r="T1677" t="s">
        <v>1605</v>
      </c>
      <c r="Y1677">
        <v>1</v>
      </c>
      <c r="Z1677">
        <v>1067</v>
      </c>
      <c r="AB1677" t="s">
        <v>1627</v>
      </c>
      <c r="AC1677">
        <v>0</v>
      </c>
      <c r="AH1677" t="s">
        <v>1711</v>
      </c>
      <c r="AJ1677" t="s">
        <v>2989</v>
      </c>
      <c r="AK1677">
        <v>1</v>
      </c>
      <c r="AL1677" t="s">
        <v>1701</v>
      </c>
      <c r="AM1677">
        <v>999</v>
      </c>
      <c r="AN1677">
        <v>999</v>
      </c>
      <c r="AO1677" t="s">
        <v>2990</v>
      </c>
      <c r="AP1677">
        <v>999</v>
      </c>
      <c r="AQ1677">
        <v>999</v>
      </c>
      <c r="AR1677">
        <v>999</v>
      </c>
    </row>
    <row r="1678" spans="2:46" ht="15">
      <c r="B1678" t="s">
        <v>78</v>
      </c>
      <c r="C1678">
        <v>17327</v>
      </c>
      <c r="D1678">
        <v>16931</v>
      </c>
      <c r="E1678" t="s">
        <v>1356</v>
      </c>
      <c r="F1678">
        <v>12720</v>
      </c>
      <c r="I1678" t="s">
        <v>2201</v>
      </c>
      <c r="J1678" t="s">
        <v>770</v>
      </c>
      <c r="L1678">
        <v>1982</v>
      </c>
      <c r="M1678">
        <v>3.5</v>
      </c>
      <c r="O1678" t="s">
        <v>1805</v>
      </c>
      <c r="R1678">
        <v>54.49</v>
      </c>
      <c r="S1678" t="s">
        <v>1625</v>
      </c>
      <c r="T1678" t="s">
        <v>1605</v>
      </c>
      <c r="Y1678">
        <v>1</v>
      </c>
      <c r="Z1678">
        <v>1111</v>
      </c>
      <c r="AB1678" t="s">
        <v>1627</v>
      </c>
      <c r="AC1678">
        <v>0</v>
      </c>
      <c r="AH1678" t="s">
        <v>1711</v>
      </c>
      <c r="AJ1678" t="s">
        <v>2989</v>
      </c>
      <c r="AK1678">
        <v>1</v>
      </c>
      <c r="AL1678" t="s">
        <v>1701</v>
      </c>
      <c r="AM1678">
        <v>999</v>
      </c>
      <c r="AN1678">
        <v>999</v>
      </c>
      <c r="AO1678" t="s">
        <v>2990</v>
      </c>
      <c r="AP1678">
        <v>999</v>
      </c>
      <c r="AQ1678">
        <v>999</v>
      </c>
      <c r="AR1678">
        <v>999</v>
      </c>
    </row>
    <row r="1679" spans="2:46" ht="15">
      <c r="B1679" t="s">
        <v>78</v>
      </c>
      <c r="C1679">
        <v>17185</v>
      </c>
      <c r="D1679">
        <v>16945</v>
      </c>
      <c r="E1679" t="s">
        <v>1359</v>
      </c>
      <c r="F1679">
        <v>11868</v>
      </c>
      <c r="G1679" t="s">
        <v>2991</v>
      </c>
      <c r="I1679" t="s">
        <v>1950</v>
      </c>
      <c r="J1679" t="s">
        <v>1847</v>
      </c>
      <c r="L1679">
        <v>1999</v>
      </c>
      <c r="M1679" s="6">
        <v>8</v>
      </c>
      <c r="O1679" t="s">
        <v>1672</v>
      </c>
      <c r="R1679" s="6">
        <v>5.5084999999999997</v>
      </c>
      <c r="S1679" t="s">
        <v>1648</v>
      </c>
      <c r="T1679" t="s">
        <v>1891</v>
      </c>
      <c r="U1679">
        <v>999</v>
      </c>
      <c r="V1679">
        <v>999</v>
      </c>
      <c r="W1679">
        <v>999</v>
      </c>
      <c r="X1679">
        <v>999</v>
      </c>
      <c r="Y1679">
        <v>999</v>
      </c>
      <c r="Z1679">
        <v>999</v>
      </c>
      <c r="AB1679">
        <v>999</v>
      </c>
      <c r="AC1679">
        <v>999</v>
      </c>
      <c r="AD1679">
        <v>999</v>
      </c>
      <c r="AE1679">
        <v>999</v>
      </c>
      <c r="AF1679">
        <v>999</v>
      </c>
      <c r="AG1679">
        <v>999</v>
      </c>
      <c r="AH1679">
        <v>999</v>
      </c>
      <c r="AJ1679">
        <v>999</v>
      </c>
      <c r="AK1679">
        <v>999</v>
      </c>
      <c r="AL1679" t="s">
        <v>710</v>
      </c>
      <c r="AM1679">
        <v>999</v>
      </c>
      <c r="AN1679">
        <v>999</v>
      </c>
      <c r="AO1679">
        <v>999</v>
      </c>
      <c r="AP1679">
        <v>999</v>
      </c>
      <c r="AQ1679">
        <v>999</v>
      </c>
      <c r="AT1679" t="s">
        <v>2992</v>
      </c>
    </row>
    <row r="1680" spans="2:46" ht="15">
      <c r="B1680" t="s">
        <v>78</v>
      </c>
      <c r="C1680">
        <v>17185</v>
      </c>
      <c r="D1680">
        <v>16945</v>
      </c>
      <c r="E1680" t="s">
        <v>1359</v>
      </c>
      <c r="F1680">
        <v>11869</v>
      </c>
      <c r="G1680" t="s">
        <v>2991</v>
      </c>
      <c r="I1680" t="s">
        <v>1950</v>
      </c>
      <c r="J1680" t="s">
        <v>1847</v>
      </c>
      <c r="L1680">
        <v>1999</v>
      </c>
      <c r="M1680" s="6">
        <v>9</v>
      </c>
      <c r="O1680" t="s">
        <v>1672</v>
      </c>
      <c r="R1680" s="6">
        <v>14.4068</v>
      </c>
      <c r="S1680" t="s">
        <v>1648</v>
      </c>
      <c r="T1680" t="s">
        <v>1891</v>
      </c>
      <c r="U1680">
        <v>999</v>
      </c>
      <c r="V1680">
        <v>999</v>
      </c>
      <c r="W1680">
        <v>999</v>
      </c>
      <c r="X1680">
        <v>999</v>
      </c>
      <c r="Y1680">
        <v>999</v>
      </c>
      <c r="Z1680">
        <v>999</v>
      </c>
      <c r="AB1680">
        <v>999</v>
      </c>
      <c r="AC1680">
        <v>999</v>
      </c>
      <c r="AD1680">
        <v>999</v>
      </c>
      <c r="AE1680">
        <v>999</v>
      </c>
      <c r="AF1680">
        <v>999</v>
      </c>
      <c r="AG1680">
        <v>999</v>
      </c>
      <c r="AH1680">
        <v>999</v>
      </c>
      <c r="AJ1680">
        <v>999</v>
      </c>
      <c r="AK1680">
        <v>999</v>
      </c>
      <c r="AL1680" t="s">
        <v>710</v>
      </c>
      <c r="AM1680">
        <v>999</v>
      </c>
      <c r="AN1680">
        <v>999</v>
      </c>
      <c r="AO1680">
        <v>999</v>
      </c>
      <c r="AP1680">
        <v>999</v>
      </c>
      <c r="AQ1680">
        <v>999</v>
      </c>
      <c r="AT1680" t="s">
        <v>2992</v>
      </c>
    </row>
    <row r="1681" spans="2:46" ht="15">
      <c r="B1681" t="s">
        <v>78</v>
      </c>
      <c r="C1681">
        <v>17185</v>
      </c>
      <c r="D1681">
        <v>16945</v>
      </c>
      <c r="E1681" t="s">
        <v>1359</v>
      </c>
      <c r="F1681">
        <v>11870</v>
      </c>
      <c r="G1681" t="s">
        <v>2991</v>
      </c>
      <c r="I1681" t="s">
        <v>1950</v>
      </c>
      <c r="J1681" t="s">
        <v>1847</v>
      </c>
      <c r="L1681">
        <v>1999</v>
      </c>
      <c r="M1681" s="6">
        <v>19</v>
      </c>
      <c r="O1681" t="s">
        <v>1672</v>
      </c>
      <c r="R1681" s="6">
        <v>10.5932</v>
      </c>
      <c r="S1681" t="s">
        <v>1648</v>
      </c>
      <c r="T1681" t="s">
        <v>1891</v>
      </c>
      <c r="U1681">
        <v>999</v>
      </c>
      <c r="V1681">
        <v>999</v>
      </c>
      <c r="W1681">
        <v>999</v>
      </c>
      <c r="X1681">
        <v>999</v>
      </c>
      <c r="Y1681">
        <v>999</v>
      </c>
      <c r="Z1681">
        <v>999</v>
      </c>
      <c r="AB1681">
        <v>999</v>
      </c>
      <c r="AC1681">
        <v>999</v>
      </c>
      <c r="AD1681">
        <v>999</v>
      </c>
      <c r="AE1681">
        <v>999</v>
      </c>
      <c r="AF1681">
        <v>999</v>
      </c>
      <c r="AG1681">
        <v>999</v>
      </c>
      <c r="AH1681">
        <v>999</v>
      </c>
      <c r="AJ1681">
        <v>999</v>
      </c>
      <c r="AK1681">
        <v>999</v>
      </c>
      <c r="AL1681" t="s">
        <v>710</v>
      </c>
      <c r="AM1681">
        <v>999</v>
      </c>
      <c r="AN1681">
        <v>999</v>
      </c>
      <c r="AO1681">
        <v>999</v>
      </c>
      <c r="AP1681">
        <v>999</v>
      </c>
      <c r="AQ1681">
        <v>999</v>
      </c>
      <c r="AT1681" t="s">
        <v>2992</v>
      </c>
    </row>
    <row r="1682" spans="2:46" ht="15">
      <c r="B1682" t="s">
        <v>78</v>
      </c>
      <c r="C1682">
        <v>17185</v>
      </c>
      <c r="D1682">
        <v>16945</v>
      </c>
      <c r="E1682" t="s">
        <v>1359</v>
      </c>
      <c r="F1682">
        <v>11871</v>
      </c>
      <c r="G1682" t="s">
        <v>2991</v>
      </c>
      <c r="I1682" t="s">
        <v>1950</v>
      </c>
      <c r="J1682" t="s">
        <v>1847</v>
      </c>
      <c r="L1682">
        <v>1999</v>
      </c>
      <c r="M1682" s="6">
        <v>21</v>
      </c>
      <c r="O1682" t="s">
        <v>1672</v>
      </c>
      <c r="R1682" s="6">
        <v>25.8475</v>
      </c>
      <c r="S1682" t="s">
        <v>1648</v>
      </c>
      <c r="T1682" t="s">
        <v>1891</v>
      </c>
      <c r="U1682">
        <v>999</v>
      </c>
      <c r="V1682">
        <v>999</v>
      </c>
      <c r="W1682">
        <v>999</v>
      </c>
      <c r="X1682">
        <v>999</v>
      </c>
      <c r="Y1682">
        <v>999</v>
      </c>
      <c r="Z1682">
        <v>999</v>
      </c>
      <c r="AB1682">
        <v>999</v>
      </c>
      <c r="AC1682">
        <v>999</v>
      </c>
      <c r="AD1682">
        <v>999</v>
      </c>
      <c r="AE1682">
        <v>999</v>
      </c>
      <c r="AF1682">
        <v>999</v>
      </c>
      <c r="AG1682">
        <v>999</v>
      </c>
      <c r="AH1682">
        <v>999</v>
      </c>
      <c r="AJ1682">
        <v>999</v>
      </c>
      <c r="AK1682">
        <v>999</v>
      </c>
      <c r="AL1682" t="s">
        <v>710</v>
      </c>
      <c r="AM1682">
        <v>999</v>
      </c>
      <c r="AN1682">
        <v>999</v>
      </c>
      <c r="AO1682">
        <v>999</v>
      </c>
      <c r="AP1682">
        <v>999</v>
      </c>
      <c r="AQ1682">
        <v>999</v>
      </c>
      <c r="AT1682" t="s">
        <v>2992</v>
      </c>
    </row>
    <row r="1683" spans="2:46" ht="15">
      <c r="B1683" t="s">
        <v>78</v>
      </c>
      <c r="C1683">
        <v>17185</v>
      </c>
      <c r="D1683">
        <v>16945</v>
      </c>
      <c r="E1683" t="s">
        <v>1359</v>
      </c>
      <c r="F1683">
        <v>11854</v>
      </c>
      <c r="G1683" t="s">
        <v>2993</v>
      </c>
      <c r="I1683" t="s">
        <v>1950</v>
      </c>
      <c r="J1683" t="s">
        <v>2994</v>
      </c>
      <c r="L1683">
        <v>1999</v>
      </c>
      <c r="M1683" s="6">
        <v>8</v>
      </c>
      <c r="O1683" t="s">
        <v>1672</v>
      </c>
      <c r="R1683" s="6">
        <v>24.5763</v>
      </c>
      <c r="S1683" t="s">
        <v>1648</v>
      </c>
      <c r="T1683" t="s">
        <v>1891</v>
      </c>
      <c r="U1683">
        <v>999</v>
      </c>
      <c r="V1683">
        <v>999</v>
      </c>
      <c r="W1683">
        <v>999</v>
      </c>
      <c r="X1683">
        <v>999</v>
      </c>
      <c r="Y1683">
        <v>999</v>
      </c>
      <c r="Z1683">
        <v>999</v>
      </c>
      <c r="AB1683">
        <v>999</v>
      </c>
      <c r="AC1683">
        <v>999</v>
      </c>
      <c r="AD1683">
        <v>999</v>
      </c>
      <c r="AE1683">
        <v>999</v>
      </c>
      <c r="AF1683">
        <v>999</v>
      </c>
      <c r="AG1683">
        <v>999</v>
      </c>
      <c r="AH1683">
        <v>999</v>
      </c>
      <c r="AJ1683">
        <v>999</v>
      </c>
      <c r="AK1683">
        <v>999</v>
      </c>
      <c r="AL1683" t="s">
        <v>710</v>
      </c>
      <c r="AM1683">
        <v>999</v>
      </c>
      <c r="AN1683">
        <v>999</v>
      </c>
      <c r="AO1683">
        <v>999</v>
      </c>
      <c r="AP1683">
        <v>999</v>
      </c>
      <c r="AQ1683">
        <v>999</v>
      </c>
      <c r="AT1683" t="s">
        <v>2992</v>
      </c>
    </row>
    <row r="1684" spans="2:46" ht="15">
      <c r="B1684" t="s">
        <v>78</v>
      </c>
      <c r="C1684">
        <v>17185</v>
      </c>
      <c r="D1684">
        <v>16945</v>
      </c>
      <c r="E1684" t="s">
        <v>1359</v>
      </c>
      <c r="F1684">
        <v>11855</v>
      </c>
      <c r="G1684" t="s">
        <v>2993</v>
      </c>
      <c r="I1684" t="s">
        <v>1950</v>
      </c>
      <c r="J1684" t="s">
        <v>2994</v>
      </c>
      <c r="L1684">
        <v>1999</v>
      </c>
      <c r="M1684" s="6">
        <v>11</v>
      </c>
      <c r="O1684" t="s">
        <v>1672</v>
      </c>
      <c r="R1684" s="6">
        <v>24.5763</v>
      </c>
      <c r="S1684" t="s">
        <v>1648</v>
      </c>
      <c r="T1684" t="s">
        <v>1891</v>
      </c>
      <c r="U1684">
        <v>999</v>
      </c>
      <c r="V1684">
        <v>999</v>
      </c>
      <c r="W1684">
        <v>999</v>
      </c>
      <c r="X1684">
        <v>999</v>
      </c>
      <c r="Y1684">
        <v>999</v>
      </c>
      <c r="Z1684">
        <v>999</v>
      </c>
      <c r="AB1684">
        <v>999</v>
      </c>
      <c r="AC1684">
        <v>999</v>
      </c>
      <c r="AD1684">
        <v>999</v>
      </c>
      <c r="AE1684">
        <v>999</v>
      </c>
      <c r="AF1684">
        <v>999</v>
      </c>
      <c r="AG1684">
        <v>999</v>
      </c>
      <c r="AH1684">
        <v>999</v>
      </c>
      <c r="AJ1684">
        <v>999</v>
      </c>
      <c r="AK1684">
        <v>999</v>
      </c>
      <c r="AL1684" t="s">
        <v>710</v>
      </c>
      <c r="AM1684">
        <v>999</v>
      </c>
      <c r="AN1684">
        <v>999</v>
      </c>
      <c r="AO1684">
        <v>999</v>
      </c>
      <c r="AP1684">
        <v>999</v>
      </c>
      <c r="AQ1684">
        <v>999</v>
      </c>
      <c r="AT1684" t="s">
        <v>2992</v>
      </c>
    </row>
    <row r="1685" spans="2:46" ht="15">
      <c r="B1685" t="s">
        <v>78</v>
      </c>
      <c r="C1685">
        <v>17185</v>
      </c>
      <c r="D1685">
        <v>16945</v>
      </c>
      <c r="E1685" t="s">
        <v>1359</v>
      </c>
      <c r="F1685">
        <v>11856</v>
      </c>
      <c r="G1685" t="s">
        <v>2993</v>
      </c>
      <c r="I1685" t="s">
        <v>1950</v>
      </c>
      <c r="J1685" t="s">
        <v>2994</v>
      </c>
      <c r="L1685">
        <v>1999</v>
      </c>
      <c r="M1685" s="6">
        <v>15</v>
      </c>
      <c r="O1685" t="s">
        <v>1672</v>
      </c>
      <c r="R1685" s="6">
        <v>39.830500000000001</v>
      </c>
      <c r="S1685" t="s">
        <v>1648</v>
      </c>
      <c r="T1685" t="s">
        <v>1891</v>
      </c>
      <c r="U1685">
        <v>999</v>
      </c>
      <c r="V1685">
        <v>999</v>
      </c>
      <c r="W1685">
        <v>999</v>
      </c>
      <c r="X1685">
        <v>999</v>
      </c>
      <c r="Y1685">
        <v>999</v>
      </c>
      <c r="Z1685">
        <v>999</v>
      </c>
      <c r="AB1685">
        <v>999</v>
      </c>
      <c r="AC1685">
        <v>999</v>
      </c>
      <c r="AD1685">
        <v>999</v>
      </c>
      <c r="AE1685">
        <v>999</v>
      </c>
      <c r="AF1685">
        <v>999</v>
      </c>
      <c r="AG1685">
        <v>999</v>
      </c>
      <c r="AH1685">
        <v>999</v>
      </c>
      <c r="AJ1685">
        <v>999</v>
      </c>
      <c r="AK1685">
        <v>999</v>
      </c>
      <c r="AL1685" t="s">
        <v>710</v>
      </c>
      <c r="AM1685">
        <v>999</v>
      </c>
      <c r="AN1685">
        <v>999</v>
      </c>
      <c r="AO1685">
        <v>999</v>
      </c>
      <c r="AP1685">
        <v>999</v>
      </c>
      <c r="AQ1685">
        <v>999</v>
      </c>
      <c r="AT1685" t="s">
        <v>2992</v>
      </c>
    </row>
    <row r="1686" spans="2:46" ht="15">
      <c r="B1686" t="s">
        <v>78</v>
      </c>
      <c r="C1686">
        <v>17185</v>
      </c>
      <c r="D1686">
        <v>16945</v>
      </c>
      <c r="E1686" t="s">
        <v>1359</v>
      </c>
      <c r="F1686">
        <v>11857</v>
      </c>
      <c r="G1686" t="s">
        <v>2993</v>
      </c>
      <c r="I1686" t="s">
        <v>1950</v>
      </c>
      <c r="J1686" t="s">
        <v>2994</v>
      </c>
      <c r="L1686">
        <v>1999</v>
      </c>
      <c r="M1686" s="6">
        <v>16</v>
      </c>
      <c r="O1686" t="s">
        <v>1672</v>
      </c>
      <c r="R1686" s="6">
        <v>25.8475</v>
      </c>
      <c r="S1686" t="s">
        <v>1648</v>
      </c>
      <c r="T1686" t="s">
        <v>1891</v>
      </c>
      <c r="U1686">
        <v>999</v>
      </c>
      <c r="V1686">
        <v>999</v>
      </c>
      <c r="W1686">
        <v>999</v>
      </c>
      <c r="X1686">
        <v>999</v>
      </c>
      <c r="Y1686">
        <v>999</v>
      </c>
      <c r="Z1686">
        <v>999</v>
      </c>
      <c r="AB1686">
        <v>999</v>
      </c>
      <c r="AC1686">
        <v>999</v>
      </c>
      <c r="AD1686">
        <v>999</v>
      </c>
      <c r="AE1686">
        <v>999</v>
      </c>
      <c r="AF1686">
        <v>999</v>
      </c>
      <c r="AG1686">
        <v>999</v>
      </c>
      <c r="AH1686">
        <v>999</v>
      </c>
      <c r="AJ1686">
        <v>999</v>
      </c>
      <c r="AK1686">
        <v>999</v>
      </c>
      <c r="AL1686" t="s">
        <v>710</v>
      </c>
      <c r="AM1686">
        <v>999</v>
      </c>
      <c r="AN1686">
        <v>999</v>
      </c>
      <c r="AO1686">
        <v>999</v>
      </c>
      <c r="AP1686">
        <v>999</v>
      </c>
      <c r="AQ1686">
        <v>999</v>
      </c>
      <c r="AT1686" t="s">
        <v>2992</v>
      </c>
    </row>
    <row r="1687" spans="2:46" ht="15">
      <c r="B1687" t="s">
        <v>78</v>
      </c>
      <c r="C1687">
        <v>17185</v>
      </c>
      <c r="D1687">
        <v>16945</v>
      </c>
      <c r="E1687" t="s">
        <v>1359</v>
      </c>
      <c r="F1687">
        <v>11858</v>
      </c>
      <c r="G1687" t="s">
        <v>2993</v>
      </c>
      <c r="I1687" t="s">
        <v>1950</v>
      </c>
      <c r="J1687" t="s">
        <v>2994</v>
      </c>
      <c r="L1687">
        <v>1999</v>
      </c>
      <c r="M1687" s="6">
        <v>20</v>
      </c>
      <c r="O1687" t="s">
        <v>1672</v>
      </c>
      <c r="R1687" s="6">
        <v>48.7288</v>
      </c>
      <c r="S1687" t="s">
        <v>1648</v>
      </c>
      <c r="T1687" t="s">
        <v>1891</v>
      </c>
      <c r="U1687">
        <v>999</v>
      </c>
      <c r="V1687">
        <v>999</v>
      </c>
      <c r="W1687">
        <v>999</v>
      </c>
      <c r="X1687">
        <v>999</v>
      </c>
      <c r="Y1687">
        <v>999</v>
      </c>
      <c r="Z1687">
        <v>999</v>
      </c>
      <c r="AB1687">
        <v>999</v>
      </c>
      <c r="AC1687">
        <v>999</v>
      </c>
      <c r="AD1687">
        <v>999</v>
      </c>
      <c r="AE1687">
        <v>999</v>
      </c>
      <c r="AF1687">
        <v>999</v>
      </c>
      <c r="AG1687">
        <v>999</v>
      </c>
      <c r="AH1687">
        <v>999</v>
      </c>
      <c r="AJ1687">
        <v>999</v>
      </c>
      <c r="AK1687">
        <v>999</v>
      </c>
      <c r="AL1687" t="s">
        <v>710</v>
      </c>
      <c r="AM1687">
        <v>999</v>
      </c>
      <c r="AN1687">
        <v>999</v>
      </c>
      <c r="AO1687">
        <v>999</v>
      </c>
      <c r="AP1687">
        <v>999</v>
      </c>
      <c r="AQ1687">
        <v>999</v>
      </c>
      <c r="AT1687" t="s">
        <v>2992</v>
      </c>
    </row>
    <row r="1688" spans="2:46" ht="15">
      <c r="B1688" t="s">
        <v>78</v>
      </c>
      <c r="C1688">
        <v>17185</v>
      </c>
      <c r="D1688">
        <v>16945</v>
      </c>
      <c r="E1688" t="s">
        <v>1359</v>
      </c>
      <c r="F1688">
        <v>11859</v>
      </c>
      <c r="G1688" t="s">
        <v>2993</v>
      </c>
      <c r="I1688" t="s">
        <v>1950</v>
      </c>
      <c r="J1688" t="s">
        <v>2994</v>
      </c>
      <c r="L1688">
        <v>1999</v>
      </c>
      <c r="M1688" s="6">
        <v>20</v>
      </c>
      <c r="O1688" t="s">
        <v>1672</v>
      </c>
      <c r="R1688" s="6">
        <v>52.542400000000001</v>
      </c>
      <c r="S1688" t="s">
        <v>1648</v>
      </c>
      <c r="T1688" t="s">
        <v>1891</v>
      </c>
      <c r="U1688">
        <v>999</v>
      </c>
      <c r="V1688">
        <v>999</v>
      </c>
      <c r="W1688">
        <v>999</v>
      </c>
      <c r="X1688">
        <v>999</v>
      </c>
      <c r="Y1688">
        <v>999</v>
      </c>
      <c r="Z1688">
        <v>999</v>
      </c>
      <c r="AB1688">
        <v>999</v>
      </c>
      <c r="AC1688">
        <v>999</v>
      </c>
      <c r="AD1688">
        <v>999</v>
      </c>
      <c r="AE1688">
        <v>999</v>
      </c>
      <c r="AF1688">
        <v>999</v>
      </c>
      <c r="AG1688">
        <v>999</v>
      </c>
      <c r="AH1688">
        <v>999</v>
      </c>
      <c r="AJ1688">
        <v>999</v>
      </c>
      <c r="AK1688">
        <v>999</v>
      </c>
      <c r="AL1688" t="s">
        <v>710</v>
      </c>
      <c r="AM1688">
        <v>999</v>
      </c>
      <c r="AN1688">
        <v>999</v>
      </c>
      <c r="AO1688">
        <v>999</v>
      </c>
      <c r="AP1688">
        <v>999</v>
      </c>
      <c r="AQ1688">
        <v>999</v>
      </c>
      <c r="AT1688" t="s">
        <v>2992</v>
      </c>
    </row>
    <row r="1689" spans="2:46" ht="15">
      <c r="B1689" t="s">
        <v>78</v>
      </c>
      <c r="C1689">
        <v>17185</v>
      </c>
      <c r="D1689">
        <v>16945</v>
      </c>
      <c r="E1689" t="s">
        <v>1359</v>
      </c>
      <c r="F1689">
        <v>11860</v>
      </c>
      <c r="G1689" t="s">
        <v>2993</v>
      </c>
      <c r="I1689" t="s">
        <v>1950</v>
      </c>
      <c r="J1689" t="s">
        <v>2994</v>
      </c>
      <c r="L1689">
        <v>1999</v>
      </c>
      <c r="M1689" s="6">
        <v>27</v>
      </c>
      <c r="O1689" t="s">
        <v>1672</v>
      </c>
      <c r="R1689" s="6">
        <v>20.762699999999999</v>
      </c>
      <c r="S1689" t="s">
        <v>1648</v>
      </c>
      <c r="T1689" t="s">
        <v>1891</v>
      </c>
      <c r="U1689">
        <v>999</v>
      </c>
      <c r="V1689">
        <v>999</v>
      </c>
      <c r="W1689">
        <v>999</v>
      </c>
      <c r="X1689">
        <v>999</v>
      </c>
      <c r="Y1689">
        <v>999</v>
      </c>
      <c r="Z1689">
        <v>999</v>
      </c>
      <c r="AB1689">
        <v>999</v>
      </c>
      <c r="AC1689">
        <v>999</v>
      </c>
      <c r="AD1689">
        <v>999</v>
      </c>
      <c r="AE1689">
        <v>999</v>
      </c>
      <c r="AF1689">
        <v>999</v>
      </c>
      <c r="AG1689">
        <v>999</v>
      </c>
      <c r="AH1689">
        <v>999</v>
      </c>
      <c r="AJ1689">
        <v>999</v>
      </c>
      <c r="AK1689">
        <v>999</v>
      </c>
      <c r="AL1689" t="s">
        <v>710</v>
      </c>
      <c r="AM1689">
        <v>999</v>
      </c>
      <c r="AN1689">
        <v>999</v>
      </c>
      <c r="AO1689">
        <v>999</v>
      </c>
      <c r="AP1689">
        <v>999</v>
      </c>
      <c r="AQ1689">
        <v>999</v>
      </c>
      <c r="AT1689" t="s">
        <v>2992</v>
      </c>
    </row>
    <row r="1690" spans="2:46" ht="15">
      <c r="B1690" t="s">
        <v>78</v>
      </c>
      <c r="C1690">
        <v>17185</v>
      </c>
      <c r="D1690">
        <v>16945</v>
      </c>
      <c r="E1690" t="s">
        <v>1359</v>
      </c>
      <c r="F1690">
        <v>11861</v>
      </c>
      <c r="G1690" t="s">
        <v>2993</v>
      </c>
      <c r="I1690" t="s">
        <v>1950</v>
      </c>
      <c r="J1690" t="s">
        <v>2994</v>
      </c>
      <c r="L1690">
        <v>1999</v>
      </c>
      <c r="M1690" s="6">
        <v>34</v>
      </c>
      <c r="O1690" t="s">
        <v>1672</v>
      </c>
      <c r="R1690" s="6">
        <v>38.5593</v>
      </c>
      <c r="S1690" t="s">
        <v>1648</v>
      </c>
      <c r="T1690" t="s">
        <v>1891</v>
      </c>
      <c r="U1690">
        <v>999</v>
      </c>
      <c r="V1690">
        <v>999</v>
      </c>
      <c r="W1690">
        <v>999</v>
      </c>
      <c r="X1690">
        <v>999</v>
      </c>
      <c r="Y1690">
        <v>999</v>
      </c>
      <c r="Z1690">
        <v>999</v>
      </c>
      <c r="AB1690">
        <v>999</v>
      </c>
      <c r="AC1690">
        <v>999</v>
      </c>
      <c r="AD1690">
        <v>999</v>
      </c>
      <c r="AE1690">
        <v>999</v>
      </c>
      <c r="AF1690">
        <v>999</v>
      </c>
      <c r="AG1690">
        <v>999</v>
      </c>
      <c r="AH1690">
        <v>999</v>
      </c>
      <c r="AJ1690">
        <v>999</v>
      </c>
      <c r="AK1690">
        <v>999</v>
      </c>
      <c r="AL1690" t="s">
        <v>710</v>
      </c>
      <c r="AM1690">
        <v>999</v>
      </c>
      <c r="AN1690">
        <v>999</v>
      </c>
      <c r="AO1690">
        <v>999</v>
      </c>
      <c r="AP1690">
        <v>999</v>
      </c>
      <c r="AQ1690">
        <v>999</v>
      </c>
      <c r="AT1690" t="s">
        <v>2992</v>
      </c>
    </row>
    <row r="1691" spans="2:46" ht="15">
      <c r="B1691" t="s">
        <v>78</v>
      </c>
      <c r="C1691">
        <v>17185</v>
      </c>
      <c r="D1691">
        <v>16945</v>
      </c>
      <c r="E1691" t="s">
        <v>1359</v>
      </c>
      <c r="F1691">
        <v>11862</v>
      </c>
      <c r="G1691" t="s">
        <v>2993</v>
      </c>
      <c r="I1691" t="s">
        <v>1950</v>
      </c>
      <c r="J1691" t="s">
        <v>2994</v>
      </c>
      <c r="L1691">
        <v>1999</v>
      </c>
      <c r="M1691" s="6">
        <v>29</v>
      </c>
      <c r="O1691" t="s">
        <v>1672</v>
      </c>
      <c r="R1691" s="6">
        <v>51.2712</v>
      </c>
      <c r="S1691" t="s">
        <v>1648</v>
      </c>
      <c r="T1691" t="s">
        <v>1891</v>
      </c>
      <c r="U1691">
        <v>999</v>
      </c>
      <c r="V1691">
        <v>999</v>
      </c>
      <c r="W1691">
        <v>999</v>
      </c>
      <c r="X1691">
        <v>999</v>
      </c>
      <c r="Y1691">
        <v>999</v>
      </c>
      <c r="Z1691">
        <v>999</v>
      </c>
      <c r="AB1691">
        <v>999</v>
      </c>
      <c r="AC1691">
        <v>999</v>
      </c>
      <c r="AD1691">
        <v>999</v>
      </c>
      <c r="AE1691">
        <v>999</v>
      </c>
      <c r="AF1691">
        <v>999</v>
      </c>
      <c r="AG1691">
        <v>999</v>
      </c>
      <c r="AH1691">
        <v>999</v>
      </c>
      <c r="AJ1691">
        <v>999</v>
      </c>
      <c r="AK1691">
        <v>999</v>
      </c>
      <c r="AL1691" t="s">
        <v>710</v>
      </c>
      <c r="AM1691">
        <v>999</v>
      </c>
      <c r="AN1691">
        <v>999</v>
      </c>
      <c r="AO1691">
        <v>999</v>
      </c>
      <c r="AP1691">
        <v>999</v>
      </c>
      <c r="AQ1691">
        <v>999</v>
      </c>
      <c r="AT1691" t="s">
        <v>2992</v>
      </c>
    </row>
    <row r="1692" spans="2:46" ht="15">
      <c r="B1692" t="s">
        <v>78</v>
      </c>
      <c r="C1692">
        <v>17185</v>
      </c>
      <c r="D1692">
        <v>16945</v>
      </c>
      <c r="E1692" t="s">
        <v>1359</v>
      </c>
      <c r="F1692">
        <v>11863</v>
      </c>
      <c r="G1692" t="s">
        <v>2993</v>
      </c>
      <c r="I1692" t="s">
        <v>1950</v>
      </c>
      <c r="J1692" t="s">
        <v>2994</v>
      </c>
      <c r="L1692">
        <v>1999</v>
      </c>
      <c r="M1692" s="6">
        <v>28</v>
      </c>
      <c r="O1692" t="s">
        <v>1672</v>
      </c>
      <c r="R1692" s="6">
        <v>63.9831</v>
      </c>
      <c r="S1692" t="s">
        <v>1648</v>
      </c>
      <c r="T1692" t="s">
        <v>1891</v>
      </c>
      <c r="U1692">
        <v>999</v>
      </c>
      <c r="V1692">
        <v>999</v>
      </c>
      <c r="W1692">
        <v>999</v>
      </c>
      <c r="X1692">
        <v>999</v>
      </c>
      <c r="Y1692">
        <v>999</v>
      </c>
      <c r="Z1692">
        <v>999</v>
      </c>
      <c r="AB1692">
        <v>999</v>
      </c>
      <c r="AC1692">
        <v>999</v>
      </c>
      <c r="AD1692">
        <v>999</v>
      </c>
      <c r="AE1692">
        <v>999</v>
      </c>
      <c r="AF1692">
        <v>999</v>
      </c>
      <c r="AG1692">
        <v>999</v>
      </c>
      <c r="AH1692">
        <v>999</v>
      </c>
      <c r="AJ1692">
        <v>999</v>
      </c>
      <c r="AK1692">
        <v>999</v>
      </c>
      <c r="AL1692" t="s">
        <v>710</v>
      </c>
      <c r="AM1692">
        <v>999</v>
      </c>
      <c r="AN1692">
        <v>999</v>
      </c>
      <c r="AO1692">
        <v>999</v>
      </c>
      <c r="AP1692">
        <v>999</v>
      </c>
      <c r="AQ1692">
        <v>999</v>
      </c>
      <c r="AT1692" t="s">
        <v>2992</v>
      </c>
    </row>
    <row r="1693" spans="2:46" ht="15">
      <c r="B1693" t="s">
        <v>78</v>
      </c>
      <c r="C1693">
        <v>17185</v>
      </c>
      <c r="D1693">
        <v>16945</v>
      </c>
      <c r="E1693" t="s">
        <v>1359</v>
      </c>
      <c r="F1693">
        <v>11864</v>
      </c>
      <c r="G1693" t="s">
        <v>2993</v>
      </c>
      <c r="I1693" t="s">
        <v>1950</v>
      </c>
      <c r="J1693" t="s">
        <v>2994</v>
      </c>
      <c r="L1693">
        <v>1999</v>
      </c>
      <c r="M1693" s="6">
        <v>28</v>
      </c>
      <c r="O1693" t="s">
        <v>1672</v>
      </c>
      <c r="R1693" s="6">
        <v>66.525400000000005</v>
      </c>
      <c r="S1693" t="s">
        <v>1648</v>
      </c>
      <c r="T1693" t="s">
        <v>1891</v>
      </c>
      <c r="U1693">
        <v>999</v>
      </c>
      <c r="V1693">
        <v>999</v>
      </c>
      <c r="W1693">
        <v>999</v>
      </c>
      <c r="X1693">
        <v>999</v>
      </c>
      <c r="Y1693">
        <v>999</v>
      </c>
      <c r="Z1693">
        <v>999</v>
      </c>
      <c r="AB1693">
        <v>999</v>
      </c>
      <c r="AC1693">
        <v>999</v>
      </c>
      <c r="AD1693">
        <v>999</v>
      </c>
      <c r="AE1693">
        <v>999</v>
      </c>
      <c r="AF1693">
        <v>999</v>
      </c>
      <c r="AG1693">
        <v>999</v>
      </c>
      <c r="AH1693">
        <v>999</v>
      </c>
      <c r="AJ1693">
        <v>999</v>
      </c>
      <c r="AK1693">
        <v>999</v>
      </c>
      <c r="AL1693" t="s">
        <v>710</v>
      </c>
      <c r="AM1693">
        <v>999</v>
      </c>
      <c r="AN1693">
        <v>999</v>
      </c>
      <c r="AO1693">
        <v>999</v>
      </c>
      <c r="AP1693">
        <v>999</v>
      </c>
      <c r="AQ1693">
        <v>999</v>
      </c>
      <c r="AT1693" t="s">
        <v>2992</v>
      </c>
    </row>
    <row r="1694" spans="2:46" ht="15">
      <c r="B1694" t="s">
        <v>78</v>
      </c>
      <c r="C1694">
        <v>17185</v>
      </c>
      <c r="D1694">
        <v>16945</v>
      </c>
      <c r="E1694" t="s">
        <v>1359</v>
      </c>
      <c r="F1694">
        <v>11865</v>
      </c>
      <c r="G1694" t="s">
        <v>2993</v>
      </c>
      <c r="I1694" t="s">
        <v>1950</v>
      </c>
      <c r="J1694" t="s">
        <v>2994</v>
      </c>
      <c r="L1694">
        <v>1999</v>
      </c>
      <c r="M1694" s="6">
        <v>26</v>
      </c>
      <c r="O1694" t="s">
        <v>1672</v>
      </c>
      <c r="R1694" s="6">
        <v>70.338999999999999</v>
      </c>
      <c r="S1694" t="s">
        <v>1648</v>
      </c>
      <c r="T1694" t="s">
        <v>1891</v>
      </c>
      <c r="U1694">
        <v>999</v>
      </c>
      <c r="V1694">
        <v>999</v>
      </c>
      <c r="W1694">
        <v>999</v>
      </c>
      <c r="X1694">
        <v>999</v>
      </c>
      <c r="Y1694">
        <v>999</v>
      </c>
      <c r="Z1694">
        <v>999</v>
      </c>
      <c r="AB1694">
        <v>999</v>
      </c>
      <c r="AC1694">
        <v>999</v>
      </c>
      <c r="AD1694">
        <v>999</v>
      </c>
      <c r="AE1694">
        <v>999</v>
      </c>
      <c r="AF1694">
        <v>999</v>
      </c>
      <c r="AG1694">
        <v>999</v>
      </c>
      <c r="AH1694">
        <v>999</v>
      </c>
      <c r="AJ1694">
        <v>999</v>
      </c>
      <c r="AK1694">
        <v>999</v>
      </c>
      <c r="AL1694" t="s">
        <v>710</v>
      </c>
      <c r="AM1694">
        <v>999</v>
      </c>
      <c r="AN1694">
        <v>999</v>
      </c>
      <c r="AO1694">
        <v>999</v>
      </c>
      <c r="AP1694">
        <v>999</v>
      </c>
      <c r="AQ1694">
        <v>999</v>
      </c>
      <c r="AT1694" t="s">
        <v>2992</v>
      </c>
    </row>
    <row r="1695" spans="2:46" ht="15">
      <c r="B1695" t="s">
        <v>78</v>
      </c>
      <c r="C1695">
        <v>17185</v>
      </c>
      <c r="D1695">
        <v>16945</v>
      </c>
      <c r="E1695" t="s">
        <v>1359</v>
      </c>
      <c r="F1695">
        <v>11866</v>
      </c>
      <c r="G1695" t="s">
        <v>2993</v>
      </c>
      <c r="I1695" t="s">
        <v>1950</v>
      </c>
      <c r="J1695" t="s">
        <v>2994</v>
      </c>
      <c r="L1695">
        <v>1999</v>
      </c>
      <c r="M1695" s="6">
        <v>40</v>
      </c>
      <c r="O1695" t="s">
        <v>1672</v>
      </c>
      <c r="R1695" s="6">
        <v>61.4407</v>
      </c>
      <c r="S1695" t="s">
        <v>1648</v>
      </c>
      <c r="T1695" t="s">
        <v>1891</v>
      </c>
      <c r="U1695">
        <v>999</v>
      </c>
      <c r="V1695">
        <v>999</v>
      </c>
      <c r="W1695">
        <v>999</v>
      </c>
      <c r="X1695">
        <v>999</v>
      </c>
      <c r="Y1695">
        <v>999</v>
      </c>
      <c r="Z1695">
        <v>999</v>
      </c>
      <c r="AB1695">
        <v>999</v>
      </c>
      <c r="AC1695">
        <v>999</v>
      </c>
      <c r="AD1695">
        <v>999</v>
      </c>
      <c r="AE1695">
        <v>999</v>
      </c>
      <c r="AF1695">
        <v>999</v>
      </c>
      <c r="AG1695">
        <v>999</v>
      </c>
      <c r="AH1695">
        <v>999</v>
      </c>
      <c r="AJ1695">
        <v>999</v>
      </c>
      <c r="AK1695">
        <v>999</v>
      </c>
      <c r="AL1695" t="s">
        <v>710</v>
      </c>
      <c r="AM1695">
        <v>999</v>
      </c>
      <c r="AN1695">
        <v>999</v>
      </c>
      <c r="AO1695">
        <v>999</v>
      </c>
      <c r="AP1695">
        <v>999</v>
      </c>
      <c r="AQ1695">
        <v>999</v>
      </c>
      <c r="AT1695" t="s">
        <v>2992</v>
      </c>
    </row>
    <row r="1696" spans="2:46" ht="15">
      <c r="B1696" t="s">
        <v>78</v>
      </c>
      <c r="C1696">
        <v>17183</v>
      </c>
      <c r="D1696">
        <v>16956</v>
      </c>
      <c r="E1696" t="s">
        <v>1364</v>
      </c>
      <c r="F1696">
        <v>11848</v>
      </c>
      <c r="G1696" t="s">
        <v>2995</v>
      </c>
      <c r="J1696" s="7" t="s">
        <v>779</v>
      </c>
      <c r="L1696">
        <v>999</v>
      </c>
      <c r="M1696">
        <v>999</v>
      </c>
      <c r="O1696" t="s">
        <v>1727</v>
      </c>
      <c r="R1696">
        <v>27.3</v>
      </c>
      <c r="S1696" t="s">
        <v>1648</v>
      </c>
      <c r="T1696" t="s">
        <v>1615</v>
      </c>
      <c r="U1696">
        <v>999</v>
      </c>
      <c r="V1696">
        <v>999</v>
      </c>
      <c r="W1696">
        <v>999</v>
      </c>
      <c r="X1696">
        <v>999</v>
      </c>
      <c r="Y1696">
        <v>7</v>
      </c>
      <c r="Z1696">
        <v>999</v>
      </c>
      <c r="AB1696" t="s">
        <v>2908</v>
      </c>
      <c r="AC1696" t="s">
        <v>2996</v>
      </c>
      <c r="AD1696">
        <v>999</v>
      </c>
      <c r="AE1696">
        <v>999</v>
      </c>
      <c r="AF1696">
        <v>999</v>
      </c>
      <c r="AG1696">
        <v>999</v>
      </c>
      <c r="AH1696">
        <v>999</v>
      </c>
      <c r="AJ1696" t="s">
        <v>2997</v>
      </c>
      <c r="AK1696">
        <v>4</v>
      </c>
      <c r="AL1696" t="s">
        <v>710</v>
      </c>
      <c r="AM1696">
        <v>999</v>
      </c>
      <c r="AN1696">
        <v>999</v>
      </c>
      <c r="AO1696">
        <v>999</v>
      </c>
      <c r="AP1696">
        <v>999</v>
      </c>
      <c r="AQ1696">
        <v>999</v>
      </c>
      <c r="AT1696" t="s">
        <v>2998</v>
      </c>
    </row>
    <row r="1697" spans="2:46" ht="15">
      <c r="B1697" t="s">
        <v>78</v>
      </c>
      <c r="C1697">
        <v>17183</v>
      </c>
      <c r="D1697">
        <v>16956</v>
      </c>
      <c r="E1697" t="s">
        <v>1364</v>
      </c>
      <c r="F1697">
        <v>11848</v>
      </c>
      <c r="G1697" t="s">
        <v>2995</v>
      </c>
      <c r="J1697" s="7" t="s">
        <v>779</v>
      </c>
      <c r="L1697">
        <v>999</v>
      </c>
      <c r="M1697">
        <v>999</v>
      </c>
      <c r="O1697" t="s">
        <v>1647</v>
      </c>
      <c r="R1697">
        <v>11</v>
      </c>
      <c r="S1697" t="s">
        <v>1648</v>
      </c>
      <c r="T1697" t="s">
        <v>1615</v>
      </c>
      <c r="U1697">
        <v>999</v>
      </c>
      <c r="V1697">
        <v>999</v>
      </c>
      <c r="W1697">
        <v>999</v>
      </c>
      <c r="X1697">
        <v>999</v>
      </c>
      <c r="Y1697">
        <v>7</v>
      </c>
      <c r="Z1697">
        <v>999</v>
      </c>
      <c r="AB1697">
        <v>999</v>
      </c>
      <c r="AC1697">
        <v>999</v>
      </c>
      <c r="AD1697">
        <v>999</v>
      </c>
      <c r="AE1697">
        <v>999</v>
      </c>
      <c r="AF1697">
        <v>999</v>
      </c>
      <c r="AG1697">
        <v>999</v>
      </c>
      <c r="AH1697">
        <v>999</v>
      </c>
      <c r="AJ1697" t="s">
        <v>2997</v>
      </c>
      <c r="AK1697">
        <v>4</v>
      </c>
      <c r="AL1697" t="s">
        <v>710</v>
      </c>
      <c r="AM1697">
        <v>999</v>
      </c>
      <c r="AN1697">
        <v>999</v>
      </c>
      <c r="AO1697">
        <v>999</v>
      </c>
      <c r="AP1697">
        <v>999</v>
      </c>
      <c r="AQ1697">
        <v>999</v>
      </c>
      <c r="AT1697" t="s">
        <v>2998</v>
      </c>
    </row>
    <row r="1698" spans="2:46" ht="15">
      <c r="B1698" t="s">
        <v>78</v>
      </c>
      <c r="C1698">
        <v>17183</v>
      </c>
      <c r="D1698">
        <v>16956</v>
      </c>
      <c r="E1698" t="s">
        <v>1364</v>
      </c>
      <c r="F1698">
        <v>11848</v>
      </c>
      <c r="G1698" t="s">
        <v>2995</v>
      </c>
      <c r="J1698" s="7" t="s">
        <v>779</v>
      </c>
      <c r="L1698">
        <v>999</v>
      </c>
      <c r="M1698">
        <v>999</v>
      </c>
      <c r="O1698" t="s">
        <v>1671</v>
      </c>
      <c r="R1698">
        <v>5.6</v>
      </c>
      <c r="S1698" t="s">
        <v>1648</v>
      </c>
      <c r="T1698" t="s">
        <v>1615</v>
      </c>
      <c r="U1698">
        <v>999</v>
      </c>
      <c r="V1698">
        <v>999</v>
      </c>
      <c r="W1698">
        <v>999</v>
      </c>
      <c r="X1698">
        <v>999</v>
      </c>
      <c r="Y1698">
        <v>7</v>
      </c>
      <c r="Z1698">
        <v>999</v>
      </c>
      <c r="AB1698">
        <v>999</v>
      </c>
      <c r="AC1698">
        <v>999</v>
      </c>
      <c r="AD1698">
        <v>999</v>
      </c>
      <c r="AE1698">
        <v>999</v>
      </c>
      <c r="AF1698">
        <v>999</v>
      </c>
      <c r="AG1698">
        <v>999</v>
      </c>
      <c r="AH1698">
        <v>999</v>
      </c>
      <c r="AJ1698" t="s">
        <v>2997</v>
      </c>
      <c r="AK1698">
        <v>4</v>
      </c>
      <c r="AL1698" t="s">
        <v>710</v>
      </c>
      <c r="AM1698">
        <v>999</v>
      </c>
      <c r="AN1698">
        <v>999</v>
      </c>
      <c r="AO1698">
        <v>999</v>
      </c>
      <c r="AP1698">
        <v>999</v>
      </c>
      <c r="AQ1698">
        <v>999</v>
      </c>
    </row>
    <row r="1699" spans="2:46" ht="15">
      <c r="B1699" t="s">
        <v>78</v>
      </c>
      <c r="C1699">
        <v>17183</v>
      </c>
      <c r="D1699">
        <v>16956</v>
      </c>
      <c r="E1699" t="s">
        <v>1364</v>
      </c>
      <c r="F1699">
        <v>11848</v>
      </c>
      <c r="G1699" t="s">
        <v>2995</v>
      </c>
      <c r="J1699" s="7" t="s">
        <v>779</v>
      </c>
      <c r="L1699">
        <v>999</v>
      </c>
      <c r="M1699">
        <v>999</v>
      </c>
      <c r="O1699" t="s">
        <v>1664</v>
      </c>
      <c r="R1699">
        <v>39.200000000000003</v>
      </c>
      <c r="S1699" t="s">
        <v>1648</v>
      </c>
      <c r="T1699" t="s">
        <v>1615</v>
      </c>
      <c r="U1699">
        <v>999</v>
      </c>
      <c r="V1699">
        <v>999</v>
      </c>
      <c r="W1699">
        <v>999</v>
      </c>
      <c r="X1699">
        <v>999</v>
      </c>
      <c r="Y1699">
        <v>7</v>
      </c>
      <c r="Z1699">
        <v>999</v>
      </c>
      <c r="AB1699" t="s">
        <v>1616</v>
      </c>
      <c r="AC1699">
        <v>10</v>
      </c>
      <c r="AD1699" t="s">
        <v>1617</v>
      </c>
      <c r="AE1699">
        <v>0</v>
      </c>
      <c r="AF1699" t="s">
        <v>1666</v>
      </c>
      <c r="AG1699">
        <v>999</v>
      </c>
      <c r="AH1699">
        <v>999</v>
      </c>
      <c r="AI1699" t="s">
        <v>1667</v>
      </c>
      <c r="AJ1699" t="s">
        <v>2997</v>
      </c>
      <c r="AK1699">
        <v>4</v>
      </c>
      <c r="AL1699" t="s">
        <v>710</v>
      </c>
      <c r="AM1699">
        <v>999</v>
      </c>
      <c r="AN1699">
        <v>999</v>
      </c>
      <c r="AO1699">
        <v>999</v>
      </c>
      <c r="AP1699">
        <v>999</v>
      </c>
      <c r="AQ1699">
        <v>999</v>
      </c>
    </row>
    <row r="1700" spans="2:46" ht="15">
      <c r="B1700" t="s">
        <v>78</v>
      </c>
      <c r="C1700">
        <v>17183</v>
      </c>
      <c r="D1700">
        <v>16956</v>
      </c>
      <c r="E1700" t="s">
        <v>1364</v>
      </c>
      <c r="F1700">
        <v>11848</v>
      </c>
      <c r="G1700" t="s">
        <v>2995</v>
      </c>
      <c r="J1700" s="7" t="s">
        <v>779</v>
      </c>
      <c r="L1700">
        <v>999</v>
      </c>
      <c r="M1700">
        <v>999</v>
      </c>
      <c r="O1700" t="s">
        <v>1664</v>
      </c>
      <c r="R1700">
        <v>34.4</v>
      </c>
      <c r="S1700" t="s">
        <v>1648</v>
      </c>
      <c r="T1700" t="s">
        <v>1615</v>
      </c>
      <c r="U1700">
        <v>999</v>
      </c>
      <c r="V1700">
        <v>999</v>
      </c>
      <c r="W1700">
        <v>999</v>
      </c>
      <c r="X1700">
        <v>999</v>
      </c>
      <c r="Y1700">
        <v>7</v>
      </c>
      <c r="Z1700">
        <v>999</v>
      </c>
      <c r="AB1700" t="s">
        <v>1616</v>
      </c>
      <c r="AC1700">
        <v>20</v>
      </c>
      <c r="AD1700" t="s">
        <v>1617</v>
      </c>
      <c r="AE1700">
        <v>10</v>
      </c>
      <c r="AF1700" t="s">
        <v>1666</v>
      </c>
      <c r="AG1700">
        <v>999</v>
      </c>
      <c r="AH1700">
        <v>999</v>
      </c>
      <c r="AI1700" t="s">
        <v>1667</v>
      </c>
      <c r="AJ1700" t="s">
        <v>2997</v>
      </c>
      <c r="AK1700">
        <v>4</v>
      </c>
      <c r="AL1700" t="s">
        <v>710</v>
      </c>
      <c r="AM1700">
        <v>999</v>
      </c>
      <c r="AN1700">
        <v>999</v>
      </c>
      <c r="AO1700">
        <v>999</v>
      </c>
      <c r="AP1700">
        <v>999</v>
      </c>
      <c r="AQ1700">
        <v>999</v>
      </c>
    </row>
    <row r="1701" spans="2:46" ht="15">
      <c r="B1701" t="s">
        <v>78</v>
      </c>
      <c r="C1701">
        <v>17183</v>
      </c>
      <c r="D1701">
        <v>16956</v>
      </c>
      <c r="E1701" t="s">
        <v>1364</v>
      </c>
      <c r="F1701">
        <v>11848</v>
      </c>
      <c r="G1701" t="s">
        <v>2995</v>
      </c>
      <c r="J1701" s="7" t="s">
        <v>779</v>
      </c>
      <c r="L1701">
        <v>999</v>
      </c>
      <c r="M1701">
        <v>999</v>
      </c>
      <c r="O1701" t="s">
        <v>1664</v>
      </c>
      <c r="R1701">
        <v>27.6</v>
      </c>
      <c r="S1701" t="s">
        <v>1648</v>
      </c>
      <c r="T1701" t="s">
        <v>1615</v>
      </c>
      <c r="U1701">
        <v>999</v>
      </c>
      <c r="V1701">
        <v>999</v>
      </c>
      <c r="W1701">
        <v>999</v>
      </c>
      <c r="X1701">
        <v>999</v>
      </c>
      <c r="Y1701">
        <v>7</v>
      </c>
      <c r="Z1701">
        <v>999</v>
      </c>
      <c r="AB1701" t="s">
        <v>1616</v>
      </c>
      <c r="AC1701">
        <v>30</v>
      </c>
      <c r="AD1701" t="s">
        <v>1617</v>
      </c>
      <c r="AE1701">
        <v>20</v>
      </c>
      <c r="AF1701" t="s">
        <v>1666</v>
      </c>
      <c r="AG1701">
        <v>999</v>
      </c>
      <c r="AH1701">
        <v>999</v>
      </c>
      <c r="AI1701" t="s">
        <v>1667</v>
      </c>
      <c r="AJ1701" t="s">
        <v>2997</v>
      </c>
      <c r="AK1701">
        <v>4</v>
      </c>
      <c r="AL1701" t="s">
        <v>710</v>
      </c>
      <c r="AM1701">
        <v>999</v>
      </c>
      <c r="AN1701">
        <v>999</v>
      </c>
      <c r="AO1701">
        <v>999</v>
      </c>
      <c r="AP1701">
        <v>999</v>
      </c>
      <c r="AQ1701">
        <v>999</v>
      </c>
    </row>
    <row r="1702" spans="2:46" ht="15">
      <c r="B1702" t="s">
        <v>78</v>
      </c>
      <c r="C1702">
        <v>17183</v>
      </c>
      <c r="D1702">
        <v>16956</v>
      </c>
      <c r="E1702" t="s">
        <v>1364</v>
      </c>
      <c r="F1702">
        <v>11849</v>
      </c>
      <c r="G1702" t="s">
        <v>2999</v>
      </c>
      <c r="J1702" s="7" t="s">
        <v>779</v>
      </c>
      <c r="L1702">
        <v>999</v>
      </c>
      <c r="M1702">
        <v>999</v>
      </c>
      <c r="O1702" t="s">
        <v>1727</v>
      </c>
      <c r="R1702">
        <v>37.9</v>
      </c>
      <c r="S1702" t="s">
        <v>1648</v>
      </c>
      <c r="T1702" t="s">
        <v>1615</v>
      </c>
      <c r="U1702">
        <v>999</v>
      </c>
      <c r="V1702">
        <v>999</v>
      </c>
      <c r="W1702">
        <v>999</v>
      </c>
      <c r="X1702">
        <v>999</v>
      </c>
      <c r="Y1702">
        <v>6</v>
      </c>
      <c r="Z1702">
        <v>999</v>
      </c>
      <c r="AB1702" t="s">
        <v>2908</v>
      </c>
      <c r="AC1702" t="s">
        <v>2996</v>
      </c>
      <c r="AD1702">
        <v>999</v>
      </c>
      <c r="AE1702">
        <v>999</v>
      </c>
      <c r="AF1702">
        <v>999</v>
      </c>
      <c r="AG1702">
        <v>999</v>
      </c>
      <c r="AH1702">
        <v>999</v>
      </c>
      <c r="AJ1702" s="7" t="s">
        <v>3000</v>
      </c>
      <c r="AK1702">
        <v>999</v>
      </c>
      <c r="AL1702" t="s">
        <v>710</v>
      </c>
      <c r="AM1702">
        <v>999</v>
      </c>
      <c r="AN1702">
        <v>999</v>
      </c>
      <c r="AO1702">
        <v>999</v>
      </c>
      <c r="AP1702">
        <v>999</v>
      </c>
      <c r="AQ1702">
        <v>999</v>
      </c>
      <c r="AT1702" t="s">
        <v>2998</v>
      </c>
    </row>
    <row r="1703" spans="2:46" ht="15">
      <c r="B1703" t="s">
        <v>78</v>
      </c>
      <c r="C1703">
        <v>17183</v>
      </c>
      <c r="D1703">
        <v>16956</v>
      </c>
      <c r="E1703" t="s">
        <v>1364</v>
      </c>
      <c r="F1703">
        <v>11849</v>
      </c>
      <c r="G1703" t="s">
        <v>2999</v>
      </c>
      <c r="J1703" s="7" t="s">
        <v>779</v>
      </c>
      <c r="L1703">
        <v>999</v>
      </c>
      <c r="M1703">
        <v>999</v>
      </c>
      <c r="O1703" t="s">
        <v>1647</v>
      </c>
      <c r="R1703">
        <v>8.8000000000000007</v>
      </c>
      <c r="S1703" t="s">
        <v>1648</v>
      </c>
      <c r="T1703" t="s">
        <v>1615</v>
      </c>
      <c r="U1703">
        <v>999</v>
      </c>
      <c r="V1703">
        <v>999</v>
      </c>
      <c r="W1703">
        <v>999</v>
      </c>
      <c r="X1703">
        <v>999</v>
      </c>
      <c r="Y1703">
        <v>6</v>
      </c>
      <c r="Z1703">
        <v>999</v>
      </c>
      <c r="AB1703">
        <v>999</v>
      </c>
      <c r="AC1703">
        <v>999</v>
      </c>
      <c r="AD1703">
        <v>999</v>
      </c>
      <c r="AE1703">
        <v>999</v>
      </c>
      <c r="AF1703">
        <v>999</v>
      </c>
      <c r="AG1703">
        <v>999</v>
      </c>
      <c r="AH1703">
        <v>999</v>
      </c>
      <c r="AJ1703" s="7" t="s">
        <v>3000</v>
      </c>
      <c r="AK1703">
        <v>999</v>
      </c>
      <c r="AL1703" t="s">
        <v>710</v>
      </c>
      <c r="AM1703">
        <v>999</v>
      </c>
      <c r="AN1703">
        <v>999</v>
      </c>
      <c r="AO1703">
        <v>999</v>
      </c>
      <c r="AP1703">
        <v>999</v>
      </c>
      <c r="AQ1703">
        <v>999</v>
      </c>
      <c r="AT1703" t="s">
        <v>2998</v>
      </c>
    </row>
    <row r="1704" spans="2:46" ht="15">
      <c r="B1704" t="s">
        <v>78</v>
      </c>
      <c r="C1704">
        <v>17183</v>
      </c>
      <c r="D1704">
        <v>16956</v>
      </c>
      <c r="E1704" t="s">
        <v>1364</v>
      </c>
      <c r="F1704">
        <v>11849</v>
      </c>
      <c r="G1704" t="s">
        <v>2999</v>
      </c>
      <c r="J1704" s="7" t="s">
        <v>779</v>
      </c>
      <c r="L1704">
        <v>999</v>
      </c>
      <c r="M1704">
        <v>999</v>
      </c>
      <c r="O1704" t="s">
        <v>1671</v>
      </c>
      <c r="R1704">
        <v>5.7</v>
      </c>
      <c r="S1704" t="s">
        <v>1648</v>
      </c>
      <c r="T1704" t="s">
        <v>1615</v>
      </c>
      <c r="U1704">
        <v>999</v>
      </c>
      <c r="V1704">
        <v>999</v>
      </c>
      <c r="W1704">
        <v>999</v>
      </c>
      <c r="X1704">
        <v>999</v>
      </c>
      <c r="Y1704">
        <v>6</v>
      </c>
      <c r="Z1704">
        <v>999</v>
      </c>
      <c r="AB1704">
        <v>999</v>
      </c>
      <c r="AC1704">
        <v>999</v>
      </c>
      <c r="AD1704">
        <v>999</v>
      </c>
      <c r="AE1704">
        <v>999</v>
      </c>
      <c r="AF1704">
        <v>999</v>
      </c>
      <c r="AG1704">
        <v>999</v>
      </c>
      <c r="AH1704">
        <v>999</v>
      </c>
      <c r="AJ1704" s="7" t="s">
        <v>3000</v>
      </c>
      <c r="AK1704">
        <v>999</v>
      </c>
      <c r="AL1704" t="s">
        <v>710</v>
      </c>
      <c r="AM1704">
        <v>999</v>
      </c>
      <c r="AN1704">
        <v>999</v>
      </c>
      <c r="AO1704">
        <v>999</v>
      </c>
      <c r="AP1704">
        <v>999</v>
      </c>
      <c r="AQ1704">
        <v>999</v>
      </c>
    </row>
    <row r="1705" spans="2:46" ht="15">
      <c r="B1705" t="s">
        <v>78</v>
      </c>
      <c r="C1705">
        <v>17183</v>
      </c>
      <c r="D1705">
        <v>16956</v>
      </c>
      <c r="E1705" t="s">
        <v>1364</v>
      </c>
      <c r="F1705">
        <v>11849</v>
      </c>
      <c r="G1705" t="s">
        <v>2999</v>
      </c>
      <c r="J1705" s="7" t="s">
        <v>779</v>
      </c>
      <c r="L1705">
        <v>999</v>
      </c>
      <c r="M1705">
        <v>999</v>
      </c>
      <c r="O1705" t="s">
        <v>1664</v>
      </c>
      <c r="R1705">
        <v>43.9</v>
      </c>
      <c r="S1705" t="s">
        <v>1648</v>
      </c>
      <c r="T1705" t="s">
        <v>1615</v>
      </c>
      <c r="U1705">
        <v>999</v>
      </c>
      <c r="V1705">
        <v>999</v>
      </c>
      <c r="W1705">
        <v>999</v>
      </c>
      <c r="X1705">
        <v>999</v>
      </c>
      <c r="Y1705">
        <v>6</v>
      </c>
      <c r="Z1705">
        <v>999</v>
      </c>
      <c r="AB1705" t="s">
        <v>1616</v>
      </c>
      <c r="AC1705">
        <v>10</v>
      </c>
      <c r="AD1705" t="s">
        <v>1617</v>
      </c>
      <c r="AE1705">
        <v>0</v>
      </c>
      <c r="AF1705" t="s">
        <v>1666</v>
      </c>
      <c r="AG1705">
        <v>999</v>
      </c>
      <c r="AH1705">
        <v>999</v>
      </c>
      <c r="AI1705" t="s">
        <v>1667</v>
      </c>
      <c r="AJ1705" s="7" t="s">
        <v>3000</v>
      </c>
      <c r="AK1705">
        <v>999</v>
      </c>
      <c r="AL1705" t="s">
        <v>710</v>
      </c>
      <c r="AM1705">
        <v>999</v>
      </c>
      <c r="AN1705">
        <v>999</v>
      </c>
      <c r="AO1705">
        <v>999</v>
      </c>
      <c r="AP1705">
        <v>999</v>
      </c>
      <c r="AQ1705">
        <v>999</v>
      </c>
    </row>
    <row r="1706" spans="2:46" ht="15">
      <c r="B1706" t="s">
        <v>78</v>
      </c>
      <c r="C1706">
        <v>17183</v>
      </c>
      <c r="D1706">
        <v>16956</v>
      </c>
      <c r="E1706" t="s">
        <v>1364</v>
      </c>
      <c r="F1706">
        <v>11849</v>
      </c>
      <c r="G1706" t="s">
        <v>2999</v>
      </c>
      <c r="J1706" s="7" t="s">
        <v>779</v>
      </c>
      <c r="L1706">
        <v>999</v>
      </c>
      <c r="M1706">
        <v>999</v>
      </c>
      <c r="O1706" t="s">
        <v>1664</v>
      </c>
      <c r="R1706">
        <v>45.9</v>
      </c>
      <c r="S1706" t="s">
        <v>1648</v>
      </c>
      <c r="T1706" t="s">
        <v>1615</v>
      </c>
      <c r="U1706">
        <v>999</v>
      </c>
      <c r="V1706">
        <v>999</v>
      </c>
      <c r="W1706">
        <v>999</v>
      </c>
      <c r="X1706">
        <v>999</v>
      </c>
      <c r="Y1706">
        <v>6</v>
      </c>
      <c r="Z1706">
        <v>999</v>
      </c>
      <c r="AB1706" t="s">
        <v>1616</v>
      </c>
      <c r="AC1706">
        <v>20</v>
      </c>
      <c r="AD1706" t="s">
        <v>1617</v>
      </c>
      <c r="AE1706">
        <v>10</v>
      </c>
      <c r="AF1706" t="s">
        <v>1666</v>
      </c>
      <c r="AG1706">
        <v>999</v>
      </c>
      <c r="AH1706">
        <v>999</v>
      </c>
      <c r="AI1706" t="s">
        <v>1667</v>
      </c>
      <c r="AJ1706" s="7" t="s">
        <v>3000</v>
      </c>
      <c r="AK1706">
        <v>999</v>
      </c>
      <c r="AL1706" t="s">
        <v>710</v>
      </c>
      <c r="AM1706">
        <v>999</v>
      </c>
      <c r="AN1706">
        <v>999</v>
      </c>
      <c r="AO1706">
        <v>999</v>
      </c>
      <c r="AP1706">
        <v>999</v>
      </c>
      <c r="AQ1706">
        <v>999</v>
      </c>
    </row>
    <row r="1707" spans="2:46" ht="15">
      <c r="B1707" t="s">
        <v>78</v>
      </c>
      <c r="C1707">
        <v>17183</v>
      </c>
      <c r="D1707">
        <v>16956</v>
      </c>
      <c r="E1707" t="s">
        <v>1364</v>
      </c>
      <c r="F1707">
        <v>11849</v>
      </c>
      <c r="G1707" t="s">
        <v>2999</v>
      </c>
      <c r="J1707" s="7" t="s">
        <v>779</v>
      </c>
      <c r="L1707">
        <v>999</v>
      </c>
      <c r="M1707">
        <v>999</v>
      </c>
      <c r="O1707" t="s">
        <v>1664</v>
      </c>
      <c r="R1707">
        <v>41.4</v>
      </c>
      <c r="S1707" t="s">
        <v>1648</v>
      </c>
      <c r="T1707" t="s">
        <v>1615</v>
      </c>
      <c r="U1707">
        <v>999</v>
      </c>
      <c r="V1707">
        <v>999</v>
      </c>
      <c r="W1707">
        <v>999</v>
      </c>
      <c r="X1707">
        <v>999</v>
      </c>
      <c r="Y1707">
        <v>6</v>
      </c>
      <c r="Z1707">
        <v>999</v>
      </c>
      <c r="AB1707" t="s">
        <v>1616</v>
      </c>
      <c r="AC1707">
        <v>30</v>
      </c>
      <c r="AD1707" t="s">
        <v>1617</v>
      </c>
      <c r="AE1707">
        <v>20</v>
      </c>
      <c r="AF1707" t="s">
        <v>1666</v>
      </c>
      <c r="AG1707">
        <v>999</v>
      </c>
      <c r="AH1707">
        <v>999</v>
      </c>
      <c r="AI1707" t="s">
        <v>1667</v>
      </c>
      <c r="AJ1707" s="7" t="s">
        <v>3000</v>
      </c>
      <c r="AK1707">
        <v>999</v>
      </c>
      <c r="AL1707" t="s">
        <v>710</v>
      </c>
      <c r="AM1707">
        <v>999</v>
      </c>
      <c r="AN1707">
        <v>999</v>
      </c>
      <c r="AO1707">
        <v>999</v>
      </c>
      <c r="AP1707">
        <v>999</v>
      </c>
      <c r="AQ1707">
        <v>999</v>
      </c>
    </row>
    <row r="1708" spans="2:46" ht="15">
      <c r="B1708" t="s">
        <v>78</v>
      </c>
      <c r="C1708">
        <v>17183</v>
      </c>
      <c r="D1708">
        <v>16956</v>
      </c>
      <c r="E1708" t="s">
        <v>1364</v>
      </c>
      <c r="F1708">
        <v>11850</v>
      </c>
      <c r="G1708" t="s">
        <v>3001</v>
      </c>
      <c r="J1708" s="7" t="s">
        <v>779</v>
      </c>
      <c r="L1708">
        <v>999</v>
      </c>
      <c r="M1708">
        <v>999</v>
      </c>
      <c r="O1708" t="s">
        <v>1727</v>
      </c>
      <c r="R1708">
        <v>34.1</v>
      </c>
      <c r="S1708" t="s">
        <v>1648</v>
      </c>
      <c r="T1708" t="s">
        <v>1615</v>
      </c>
      <c r="U1708">
        <v>999</v>
      </c>
      <c r="V1708">
        <v>999</v>
      </c>
      <c r="W1708">
        <v>999</v>
      </c>
      <c r="X1708">
        <v>999</v>
      </c>
      <c r="Y1708">
        <v>7</v>
      </c>
      <c r="Z1708">
        <v>999</v>
      </c>
      <c r="AB1708" t="s">
        <v>2908</v>
      </c>
      <c r="AC1708" t="s">
        <v>2996</v>
      </c>
      <c r="AD1708">
        <v>999</v>
      </c>
      <c r="AE1708">
        <v>999</v>
      </c>
      <c r="AF1708">
        <v>999</v>
      </c>
      <c r="AG1708">
        <v>999</v>
      </c>
      <c r="AH1708">
        <v>999</v>
      </c>
      <c r="AJ1708" t="s">
        <v>3002</v>
      </c>
      <c r="AK1708">
        <v>999</v>
      </c>
      <c r="AL1708" t="s">
        <v>710</v>
      </c>
      <c r="AM1708">
        <v>999</v>
      </c>
      <c r="AN1708">
        <v>999</v>
      </c>
      <c r="AO1708">
        <v>999</v>
      </c>
      <c r="AP1708">
        <v>999</v>
      </c>
      <c r="AQ1708">
        <v>999</v>
      </c>
      <c r="AT1708" t="s">
        <v>2998</v>
      </c>
    </row>
    <row r="1709" spans="2:46" ht="15">
      <c r="B1709" t="s">
        <v>78</v>
      </c>
      <c r="C1709">
        <v>17183</v>
      </c>
      <c r="D1709">
        <v>16956</v>
      </c>
      <c r="E1709" t="s">
        <v>1364</v>
      </c>
      <c r="F1709">
        <v>11850</v>
      </c>
      <c r="G1709" t="s">
        <v>3001</v>
      </c>
      <c r="J1709" s="7" t="s">
        <v>779</v>
      </c>
      <c r="L1709">
        <v>999</v>
      </c>
      <c r="M1709">
        <v>999</v>
      </c>
      <c r="O1709" t="s">
        <v>1647</v>
      </c>
      <c r="R1709">
        <v>11.4</v>
      </c>
      <c r="S1709" t="s">
        <v>1648</v>
      </c>
      <c r="T1709" t="s">
        <v>1615</v>
      </c>
      <c r="U1709">
        <v>999</v>
      </c>
      <c r="V1709">
        <v>999</v>
      </c>
      <c r="W1709">
        <v>999</v>
      </c>
      <c r="X1709">
        <v>999</v>
      </c>
      <c r="Y1709">
        <v>7</v>
      </c>
      <c r="Z1709">
        <v>999</v>
      </c>
      <c r="AB1709">
        <v>999</v>
      </c>
      <c r="AC1709">
        <v>999</v>
      </c>
      <c r="AD1709">
        <v>999</v>
      </c>
      <c r="AE1709">
        <v>999</v>
      </c>
      <c r="AF1709">
        <v>999</v>
      </c>
      <c r="AG1709">
        <v>999</v>
      </c>
      <c r="AH1709">
        <v>999</v>
      </c>
      <c r="AJ1709" t="s">
        <v>3002</v>
      </c>
      <c r="AK1709">
        <v>999</v>
      </c>
      <c r="AL1709" t="s">
        <v>710</v>
      </c>
      <c r="AM1709">
        <v>999</v>
      </c>
      <c r="AN1709">
        <v>999</v>
      </c>
      <c r="AO1709">
        <v>999</v>
      </c>
      <c r="AP1709">
        <v>999</v>
      </c>
      <c r="AQ1709">
        <v>999</v>
      </c>
      <c r="AT1709" t="s">
        <v>2998</v>
      </c>
    </row>
    <row r="1710" spans="2:46" ht="15">
      <c r="B1710" t="s">
        <v>78</v>
      </c>
      <c r="C1710">
        <v>17183</v>
      </c>
      <c r="D1710">
        <v>16956</v>
      </c>
      <c r="E1710" t="s">
        <v>1364</v>
      </c>
      <c r="F1710">
        <v>11850</v>
      </c>
      <c r="G1710" t="s">
        <v>3001</v>
      </c>
      <c r="J1710" s="7" t="s">
        <v>779</v>
      </c>
      <c r="L1710">
        <v>999</v>
      </c>
      <c r="M1710">
        <v>999</v>
      </c>
      <c r="O1710" t="s">
        <v>1671</v>
      </c>
      <c r="R1710">
        <v>5.2</v>
      </c>
      <c r="S1710" t="s">
        <v>1648</v>
      </c>
      <c r="T1710" t="s">
        <v>1615</v>
      </c>
      <c r="U1710">
        <v>999</v>
      </c>
      <c r="V1710">
        <v>999</v>
      </c>
      <c r="W1710">
        <v>999</v>
      </c>
      <c r="X1710">
        <v>999</v>
      </c>
      <c r="Y1710">
        <v>7</v>
      </c>
      <c r="Z1710">
        <v>999</v>
      </c>
      <c r="AB1710">
        <v>999</v>
      </c>
      <c r="AC1710">
        <v>999</v>
      </c>
      <c r="AD1710">
        <v>999</v>
      </c>
      <c r="AE1710">
        <v>999</v>
      </c>
      <c r="AF1710">
        <v>999</v>
      </c>
      <c r="AG1710">
        <v>999</v>
      </c>
      <c r="AH1710">
        <v>999</v>
      </c>
      <c r="AJ1710" t="s">
        <v>3002</v>
      </c>
      <c r="AK1710">
        <v>999</v>
      </c>
      <c r="AL1710" t="s">
        <v>710</v>
      </c>
      <c r="AM1710">
        <v>999</v>
      </c>
      <c r="AN1710">
        <v>999</v>
      </c>
      <c r="AO1710">
        <v>999</v>
      </c>
      <c r="AP1710">
        <v>999</v>
      </c>
      <c r="AQ1710">
        <v>999</v>
      </c>
    </row>
    <row r="1711" spans="2:46" ht="15">
      <c r="B1711" t="s">
        <v>78</v>
      </c>
      <c r="C1711">
        <v>17183</v>
      </c>
      <c r="D1711">
        <v>16956</v>
      </c>
      <c r="E1711" t="s">
        <v>1364</v>
      </c>
      <c r="F1711">
        <v>11850</v>
      </c>
      <c r="G1711" t="s">
        <v>3001</v>
      </c>
      <c r="J1711" s="7" t="s">
        <v>779</v>
      </c>
      <c r="L1711">
        <v>999</v>
      </c>
      <c r="M1711">
        <v>999</v>
      </c>
      <c r="O1711" t="s">
        <v>1664</v>
      </c>
      <c r="R1711">
        <v>36.4</v>
      </c>
      <c r="S1711" t="s">
        <v>1648</v>
      </c>
      <c r="T1711" t="s">
        <v>1615</v>
      </c>
      <c r="U1711">
        <v>999</v>
      </c>
      <c r="V1711">
        <v>999</v>
      </c>
      <c r="W1711">
        <v>999</v>
      </c>
      <c r="X1711">
        <v>999</v>
      </c>
      <c r="Y1711">
        <v>7</v>
      </c>
      <c r="Z1711">
        <v>999</v>
      </c>
      <c r="AB1711" t="s">
        <v>1616</v>
      </c>
      <c r="AC1711">
        <v>10</v>
      </c>
      <c r="AD1711" t="s">
        <v>1617</v>
      </c>
      <c r="AE1711">
        <v>0</v>
      </c>
      <c r="AF1711" t="s">
        <v>1666</v>
      </c>
      <c r="AG1711">
        <v>999</v>
      </c>
      <c r="AH1711">
        <v>999</v>
      </c>
      <c r="AI1711" t="s">
        <v>1667</v>
      </c>
      <c r="AJ1711" t="s">
        <v>3002</v>
      </c>
      <c r="AK1711">
        <v>999</v>
      </c>
      <c r="AL1711" t="s">
        <v>710</v>
      </c>
      <c r="AM1711">
        <v>999</v>
      </c>
      <c r="AN1711">
        <v>999</v>
      </c>
      <c r="AO1711">
        <v>999</v>
      </c>
      <c r="AP1711">
        <v>999</v>
      </c>
      <c r="AQ1711">
        <v>999</v>
      </c>
    </row>
    <row r="1712" spans="2:46" ht="15">
      <c r="B1712" t="s">
        <v>78</v>
      </c>
      <c r="C1712">
        <v>17183</v>
      </c>
      <c r="D1712">
        <v>16956</v>
      </c>
      <c r="E1712" t="s">
        <v>1364</v>
      </c>
      <c r="F1712">
        <v>11850</v>
      </c>
      <c r="G1712" t="s">
        <v>3001</v>
      </c>
      <c r="J1712" s="7" t="s">
        <v>779</v>
      </c>
      <c r="L1712">
        <v>999</v>
      </c>
      <c r="M1712">
        <v>999</v>
      </c>
      <c r="O1712" t="s">
        <v>1664</v>
      </c>
      <c r="R1712">
        <v>23.2</v>
      </c>
      <c r="S1712" t="s">
        <v>1648</v>
      </c>
      <c r="T1712" t="s">
        <v>1615</v>
      </c>
      <c r="U1712">
        <v>999</v>
      </c>
      <c r="V1712">
        <v>999</v>
      </c>
      <c r="W1712">
        <v>999</v>
      </c>
      <c r="X1712">
        <v>999</v>
      </c>
      <c r="Y1712">
        <v>7</v>
      </c>
      <c r="Z1712">
        <v>999</v>
      </c>
      <c r="AB1712" t="s">
        <v>1616</v>
      </c>
      <c r="AC1712">
        <v>20</v>
      </c>
      <c r="AD1712" t="s">
        <v>1617</v>
      </c>
      <c r="AE1712">
        <v>10</v>
      </c>
      <c r="AF1712" t="s">
        <v>1666</v>
      </c>
      <c r="AG1712">
        <v>999</v>
      </c>
      <c r="AH1712">
        <v>999</v>
      </c>
      <c r="AI1712" t="s">
        <v>1667</v>
      </c>
      <c r="AJ1712" t="s">
        <v>3002</v>
      </c>
      <c r="AK1712">
        <v>999</v>
      </c>
      <c r="AL1712" t="s">
        <v>710</v>
      </c>
      <c r="AM1712">
        <v>999</v>
      </c>
      <c r="AN1712">
        <v>999</v>
      </c>
      <c r="AO1712">
        <v>999</v>
      </c>
      <c r="AP1712">
        <v>999</v>
      </c>
      <c r="AQ1712">
        <v>999</v>
      </c>
    </row>
    <row r="1713" spans="2:46" ht="15">
      <c r="B1713" t="s">
        <v>78</v>
      </c>
      <c r="C1713">
        <v>17183</v>
      </c>
      <c r="D1713">
        <v>16956</v>
      </c>
      <c r="E1713" t="s">
        <v>1364</v>
      </c>
      <c r="F1713">
        <v>11850</v>
      </c>
      <c r="G1713" t="s">
        <v>3001</v>
      </c>
      <c r="J1713" s="7" t="s">
        <v>779</v>
      </c>
      <c r="L1713">
        <v>999</v>
      </c>
      <c r="M1713">
        <v>999</v>
      </c>
      <c r="O1713" t="s">
        <v>1664</v>
      </c>
      <c r="R1713">
        <v>16.2</v>
      </c>
      <c r="S1713" t="s">
        <v>1648</v>
      </c>
      <c r="T1713" t="s">
        <v>1615</v>
      </c>
      <c r="U1713">
        <v>999</v>
      </c>
      <c r="V1713">
        <v>999</v>
      </c>
      <c r="W1713">
        <v>999</v>
      </c>
      <c r="X1713">
        <v>999</v>
      </c>
      <c r="Y1713">
        <v>7</v>
      </c>
      <c r="Z1713">
        <v>999</v>
      </c>
      <c r="AB1713" t="s">
        <v>1616</v>
      </c>
      <c r="AC1713">
        <v>30</v>
      </c>
      <c r="AD1713" t="s">
        <v>1617</v>
      </c>
      <c r="AE1713">
        <v>20</v>
      </c>
      <c r="AF1713" t="s">
        <v>1666</v>
      </c>
      <c r="AG1713">
        <v>999</v>
      </c>
      <c r="AH1713">
        <v>999</v>
      </c>
      <c r="AI1713" t="s">
        <v>1667</v>
      </c>
      <c r="AJ1713" t="s">
        <v>3002</v>
      </c>
      <c r="AK1713">
        <v>999</v>
      </c>
      <c r="AL1713" t="s">
        <v>710</v>
      </c>
      <c r="AM1713">
        <v>999</v>
      </c>
      <c r="AN1713">
        <v>999</v>
      </c>
      <c r="AO1713">
        <v>999</v>
      </c>
      <c r="AP1713">
        <v>999</v>
      </c>
      <c r="AQ1713">
        <v>999</v>
      </c>
    </row>
    <row r="1714" spans="2:46" ht="15">
      <c r="B1714" t="s">
        <v>100</v>
      </c>
      <c r="C1714">
        <v>19473</v>
      </c>
      <c r="D1714">
        <v>16958</v>
      </c>
      <c r="E1714" s="6" t="s">
        <v>1345</v>
      </c>
      <c r="F1714">
        <v>13699</v>
      </c>
      <c r="G1714" s="6" t="s">
        <v>3003</v>
      </c>
      <c r="J1714" s="6" t="s">
        <v>3003</v>
      </c>
      <c r="L1714" s="6">
        <v>2000</v>
      </c>
      <c r="M1714" s="6" t="s">
        <v>3004</v>
      </c>
      <c r="O1714" s="6" t="s">
        <v>1672</v>
      </c>
      <c r="P1714" s="28"/>
      <c r="R1714" s="6">
        <v>10.57</v>
      </c>
      <c r="S1714" s="6" t="s">
        <v>3005</v>
      </c>
      <c r="T1714" s="6" t="s">
        <v>1649</v>
      </c>
      <c r="U1714" s="6">
        <v>999</v>
      </c>
      <c r="V1714" s="6">
        <v>999</v>
      </c>
      <c r="W1714" s="6">
        <v>999</v>
      </c>
      <c r="X1714" s="6">
        <v>3.99</v>
      </c>
      <c r="Y1714" s="6">
        <v>999</v>
      </c>
      <c r="Z1714" s="6">
        <v>156</v>
      </c>
      <c r="AA1714" s="6">
        <v>999</v>
      </c>
      <c r="AB1714" s="6">
        <v>999</v>
      </c>
      <c r="AC1714" s="6">
        <v>999</v>
      </c>
      <c r="AD1714" s="6">
        <v>999</v>
      </c>
      <c r="AE1714" s="6">
        <v>999</v>
      </c>
      <c r="AF1714" s="6">
        <v>999</v>
      </c>
      <c r="AG1714" s="6">
        <v>999</v>
      </c>
      <c r="AH1714" s="6">
        <v>999</v>
      </c>
      <c r="AI1714" s="6">
        <v>999</v>
      </c>
      <c r="AJ1714" s="6" t="s">
        <v>3006</v>
      </c>
      <c r="AK1714" s="6">
        <v>2</v>
      </c>
      <c r="AL1714" s="6" t="s">
        <v>3007</v>
      </c>
      <c r="AM1714" s="6"/>
      <c r="AN1714" s="6"/>
      <c r="AO1714" s="6"/>
    </row>
    <row r="1715" spans="2:46" ht="15">
      <c r="B1715" t="s">
        <v>100</v>
      </c>
      <c r="C1715">
        <v>19473</v>
      </c>
      <c r="D1715">
        <v>16958</v>
      </c>
      <c r="E1715" s="6" t="s">
        <v>1345</v>
      </c>
      <c r="F1715">
        <v>13699</v>
      </c>
      <c r="G1715" s="6" t="s">
        <v>3003</v>
      </c>
      <c r="J1715" s="6" t="s">
        <v>3003</v>
      </c>
      <c r="L1715" s="6">
        <v>2000</v>
      </c>
      <c r="M1715" s="6" t="s">
        <v>3004</v>
      </c>
      <c r="O1715" s="6" t="s">
        <v>1664</v>
      </c>
      <c r="P1715" s="28"/>
      <c r="R1715" s="6">
        <v>184.43</v>
      </c>
      <c r="S1715" s="6" t="s">
        <v>3005</v>
      </c>
      <c r="T1715" s="6" t="s">
        <v>1649</v>
      </c>
      <c r="U1715" s="6">
        <v>999</v>
      </c>
      <c r="V1715" s="6">
        <v>999</v>
      </c>
      <c r="W1715" s="6">
        <v>999</v>
      </c>
      <c r="X1715" s="6">
        <v>13.8</v>
      </c>
      <c r="Y1715" s="6">
        <v>999</v>
      </c>
      <c r="Z1715" s="6">
        <v>156</v>
      </c>
      <c r="AA1715" s="6">
        <v>999</v>
      </c>
      <c r="AB1715" s="6" t="s">
        <v>1616</v>
      </c>
      <c r="AC1715" s="6" t="s">
        <v>3008</v>
      </c>
      <c r="AD1715" s="6">
        <v>999</v>
      </c>
      <c r="AE1715" s="6">
        <v>999</v>
      </c>
      <c r="AF1715" s="6">
        <v>999</v>
      </c>
      <c r="AG1715" s="6">
        <v>999</v>
      </c>
      <c r="AH1715" s="6">
        <v>999</v>
      </c>
      <c r="AI1715" s="6">
        <v>999</v>
      </c>
      <c r="AJ1715" s="6" t="s">
        <v>3006</v>
      </c>
      <c r="AK1715" s="6">
        <v>2</v>
      </c>
      <c r="AL1715" s="6" t="s">
        <v>3007</v>
      </c>
      <c r="AM1715" s="6"/>
      <c r="AN1715" s="6"/>
      <c r="AO1715" s="6"/>
    </row>
    <row r="1716" spans="2:46" ht="15">
      <c r="B1716" t="s">
        <v>100</v>
      </c>
      <c r="C1716">
        <v>19473</v>
      </c>
      <c r="D1716">
        <v>16958</v>
      </c>
      <c r="E1716" s="6" t="s">
        <v>1345</v>
      </c>
      <c r="F1716">
        <v>13696</v>
      </c>
      <c r="G1716" s="6" t="s">
        <v>3009</v>
      </c>
      <c r="J1716" s="6" t="s">
        <v>3009</v>
      </c>
      <c r="L1716" s="6">
        <v>2000</v>
      </c>
      <c r="M1716" s="6">
        <v>4</v>
      </c>
      <c r="O1716" s="6" t="s">
        <v>1672</v>
      </c>
      <c r="P1716" s="28"/>
      <c r="R1716" s="6">
        <v>12.53</v>
      </c>
      <c r="S1716" s="6" t="s">
        <v>3005</v>
      </c>
      <c r="T1716" s="6" t="s">
        <v>1649</v>
      </c>
      <c r="U1716" s="6">
        <v>999</v>
      </c>
      <c r="V1716" s="6">
        <v>999</v>
      </c>
      <c r="W1716" s="6">
        <v>999</v>
      </c>
      <c r="X1716" s="6">
        <v>4.17</v>
      </c>
      <c r="Y1716" s="6">
        <v>999</v>
      </c>
      <c r="Z1716" s="6">
        <v>277</v>
      </c>
      <c r="AA1716" s="6">
        <v>999</v>
      </c>
      <c r="AB1716" s="6">
        <v>999</v>
      </c>
      <c r="AC1716" s="6">
        <v>999</v>
      </c>
      <c r="AD1716" s="6">
        <v>999</v>
      </c>
      <c r="AE1716" s="6">
        <v>999</v>
      </c>
      <c r="AF1716" s="6">
        <v>999</v>
      </c>
      <c r="AG1716" s="6">
        <v>999</v>
      </c>
      <c r="AH1716" s="6">
        <v>999</v>
      </c>
      <c r="AI1716" s="6">
        <v>999</v>
      </c>
      <c r="AJ1716" s="6" t="s">
        <v>3010</v>
      </c>
      <c r="AK1716" s="6">
        <v>2</v>
      </c>
      <c r="AL1716" s="6" t="s">
        <v>3007</v>
      </c>
      <c r="AM1716" s="6"/>
      <c r="AN1716" s="6"/>
      <c r="AO1716" s="6"/>
    </row>
    <row r="1717" spans="2:46" ht="15">
      <c r="B1717" t="s">
        <v>100</v>
      </c>
      <c r="C1717">
        <v>19473</v>
      </c>
      <c r="D1717">
        <v>16958</v>
      </c>
      <c r="E1717" s="6" t="s">
        <v>1345</v>
      </c>
      <c r="F1717">
        <v>13697</v>
      </c>
      <c r="G1717" s="6" t="s">
        <v>3011</v>
      </c>
      <c r="J1717" s="6" t="s">
        <v>3009</v>
      </c>
      <c r="L1717" s="6">
        <v>2000</v>
      </c>
      <c r="M1717" s="6">
        <v>6</v>
      </c>
      <c r="O1717" s="6" t="s">
        <v>1672</v>
      </c>
      <c r="P1717" s="28"/>
      <c r="R1717" s="6">
        <v>7.74</v>
      </c>
      <c r="S1717" s="6" t="s">
        <v>3005</v>
      </c>
      <c r="T1717" s="6" t="s">
        <v>1649</v>
      </c>
      <c r="U1717" s="6">
        <v>999</v>
      </c>
      <c r="V1717" s="6">
        <v>999</v>
      </c>
      <c r="W1717" s="6">
        <v>999</v>
      </c>
      <c r="X1717" s="6">
        <v>2.52</v>
      </c>
      <c r="Y1717" s="6">
        <v>999</v>
      </c>
      <c r="Z1717" s="6">
        <v>156</v>
      </c>
      <c r="AA1717" s="6">
        <v>999</v>
      </c>
      <c r="AB1717" s="6">
        <v>999</v>
      </c>
      <c r="AC1717" s="6">
        <v>999</v>
      </c>
      <c r="AD1717" s="6">
        <v>999</v>
      </c>
      <c r="AE1717" s="6">
        <v>999</v>
      </c>
      <c r="AF1717" s="6">
        <v>999</v>
      </c>
      <c r="AG1717" s="6">
        <v>999</v>
      </c>
      <c r="AH1717" s="6">
        <v>999</v>
      </c>
      <c r="AI1717" s="6">
        <v>999</v>
      </c>
      <c r="AJ1717" s="6" t="s">
        <v>3010</v>
      </c>
      <c r="AK1717" s="6">
        <v>2</v>
      </c>
      <c r="AL1717" s="6" t="s">
        <v>3007</v>
      </c>
      <c r="AM1717" s="6"/>
      <c r="AN1717" s="6"/>
      <c r="AO1717" s="6"/>
    </row>
    <row r="1718" spans="2:46" ht="15">
      <c r="B1718" t="s">
        <v>100</v>
      </c>
      <c r="C1718">
        <v>19473</v>
      </c>
      <c r="D1718">
        <v>16958</v>
      </c>
      <c r="E1718" s="6" t="s">
        <v>1345</v>
      </c>
      <c r="F1718">
        <v>13698</v>
      </c>
      <c r="G1718" s="6" t="s">
        <v>3012</v>
      </c>
      <c r="J1718" s="6" t="s">
        <v>3009</v>
      </c>
      <c r="L1718" s="6">
        <v>2000</v>
      </c>
      <c r="M1718" s="6">
        <v>8</v>
      </c>
      <c r="O1718" s="6" t="s">
        <v>1672</v>
      </c>
      <c r="P1718" s="28"/>
      <c r="R1718" s="6">
        <v>12.29</v>
      </c>
      <c r="S1718" s="6" t="s">
        <v>3005</v>
      </c>
      <c r="T1718" s="6" t="s">
        <v>1649</v>
      </c>
      <c r="U1718" s="6">
        <v>999</v>
      </c>
      <c r="V1718" s="6">
        <v>999</v>
      </c>
      <c r="W1718" s="6">
        <v>999</v>
      </c>
      <c r="X1718" s="6">
        <v>5.96</v>
      </c>
      <c r="Y1718" s="6">
        <v>999</v>
      </c>
      <c r="Z1718" s="6">
        <v>156</v>
      </c>
      <c r="AA1718" s="6">
        <v>999</v>
      </c>
      <c r="AB1718" s="6">
        <v>999</v>
      </c>
      <c r="AC1718" s="6">
        <v>999</v>
      </c>
      <c r="AD1718" s="6">
        <v>999</v>
      </c>
      <c r="AE1718" s="6">
        <v>999</v>
      </c>
      <c r="AF1718" s="6">
        <v>999</v>
      </c>
      <c r="AG1718" s="6">
        <v>999</v>
      </c>
      <c r="AH1718" s="6">
        <v>999</v>
      </c>
      <c r="AI1718" s="6">
        <v>999</v>
      </c>
      <c r="AJ1718" s="6" t="s">
        <v>3010</v>
      </c>
      <c r="AK1718" s="6">
        <v>2</v>
      </c>
      <c r="AL1718" s="6" t="s">
        <v>3007</v>
      </c>
      <c r="AM1718" s="6"/>
      <c r="AN1718" s="6"/>
      <c r="AO1718" s="6"/>
    </row>
    <row r="1719" spans="2:46" ht="15">
      <c r="B1719" t="s">
        <v>100</v>
      </c>
      <c r="C1719">
        <v>19473</v>
      </c>
      <c r="D1719">
        <v>16958</v>
      </c>
      <c r="E1719" s="6" t="s">
        <v>1345</v>
      </c>
      <c r="F1719">
        <v>13696</v>
      </c>
      <c r="G1719" s="6" t="s">
        <v>3009</v>
      </c>
      <c r="J1719" s="6" t="s">
        <v>3009</v>
      </c>
      <c r="L1719" s="6">
        <v>2000</v>
      </c>
      <c r="M1719" s="6">
        <v>4</v>
      </c>
      <c r="O1719" s="6" t="s">
        <v>1664</v>
      </c>
      <c r="P1719" s="28"/>
      <c r="R1719" s="6">
        <v>139.13</v>
      </c>
      <c r="S1719" s="6" t="s">
        <v>3005</v>
      </c>
      <c r="T1719" s="6" t="s">
        <v>1649</v>
      </c>
      <c r="U1719" s="6">
        <v>999</v>
      </c>
      <c r="V1719" s="6">
        <v>999</v>
      </c>
      <c r="W1719" s="6">
        <v>999</v>
      </c>
      <c r="X1719" s="6">
        <v>23.31</v>
      </c>
      <c r="Y1719" s="6">
        <v>999</v>
      </c>
      <c r="Z1719" s="6">
        <v>277</v>
      </c>
      <c r="AA1719" s="6">
        <v>999</v>
      </c>
      <c r="AB1719" s="6" t="s">
        <v>1616</v>
      </c>
      <c r="AC1719" s="6" t="s">
        <v>3008</v>
      </c>
      <c r="AD1719" s="6">
        <v>999</v>
      </c>
      <c r="AE1719" s="6">
        <v>999</v>
      </c>
      <c r="AF1719" s="6">
        <v>999</v>
      </c>
      <c r="AG1719" s="6">
        <v>999</v>
      </c>
      <c r="AH1719" s="6">
        <v>999</v>
      </c>
      <c r="AI1719" s="6">
        <v>999</v>
      </c>
      <c r="AJ1719" s="6" t="s">
        <v>3010</v>
      </c>
      <c r="AK1719" s="6">
        <v>2</v>
      </c>
      <c r="AL1719" s="6" t="s">
        <v>3007</v>
      </c>
      <c r="AM1719" s="6"/>
      <c r="AN1719" s="6"/>
      <c r="AO1719" s="6"/>
    </row>
    <row r="1720" spans="2:46" ht="15">
      <c r="B1720" t="s">
        <v>100</v>
      </c>
      <c r="C1720">
        <v>19473</v>
      </c>
      <c r="D1720">
        <v>16958</v>
      </c>
      <c r="E1720" s="6" t="s">
        <v>1345</v>
      </c>
      <c r="F1720">
        <v>13697</v>
      </c>
      <c r="G1720" s="6" t="s">
        <v>3011</v>
      </c>
      <c r="J1720" s="6" t="s">
        <v>3009</v>
      </c>
      <c r="L1720" s="6">
        <v>2000</v>
      </c>
      <c r="M1720" s="6">
        <v>6</v>
      </c>
      <c r="O1720" s="6" t="s">
        <v>1664</v>
      </c>
      <c r="P1720" s="28"/>
      <c r="R1720" s="6">
        <v>161</v>
      </c>
      <c r="S1720" s="6" t="s">
        <v>3005</v>
      </c>
      <c r="T1720" s="6" t="s">
        <v>1649</v>
      </c>
      <c r="U1720" s="6">
        <v>999</v>
      </c>
      <c r="V1720" s="6">
        <v>999</v>
      </c>
      <c r="W1720" s="6">
        <v>999</v>
      </c>
      <c r="X1720" s="6">
        <v>54.4</v>
      </c>
      <c r="Y1720" s="6">
        <v>999</v>
      </c>
      <c r="Z1720" s="6">
        <v>156</v>
      </c>
      <c r="AA1720" s="6">
        <v>999</v>
      </c>
      <c r="AB1720" s="6" t="s">
        <v>1616</v>
      </c>
      <c r="AC1720" s="6" t="s">
        <v>3008</v>
      </c>
      <c r="AD1720" s="6">
        <v>999</v>
      </c>
      <c r="AE1720" s="6">
        <v>999</v>
      </c>
      <c r="AF1720" s="6">
        <v>999</v>
      </c>
      <c r="AG1720" s="6">
        <v>999</v>
      </c>
      <c r="AH1720" s="6">
        <v>999</v>
      </c>
      <c r="AI1720" s="6">
        <v>999</v>
      </c>
      <c r="AJ1720" s="6" t="s">
        <v>3010</v>
      </c>
      <c r="AK1720" s="6">
        <v>2</v>
      </c>
      <c r="AL1720" s="6" t="s">
        <v>3007</v>
      </c>
      <c r="AM1720" s="6"/>
      <c r="AN1720" s="6"/>
      <c r="AO1720" s="6"/>
    </row>
    <row r="1721" spans="2:46" ht="15">
      <c r="B1721" t="s">
        <v>100</v>
      </c>
      <c r="C1721">
        <v>19473</v>
      </c>
      <c r="D1721">
        <v>16958</v>
      </c>
      <c r="E1721" s="6" t="s">
        <v>1345</v>
      </c>
      <c r="F1721">
        <v>13698</v>
      </c>
      <c r="G1721" s="6" t="s">
        <v>3012</v>
      </c>
      <c r="J1721" s="6" t="s">
        <v>3009</v>
      </c>
      <c r="L1721" s="6">
        <v>2000</v>
      </c>
      <c r="M1721" s="6">
        <v>8</v>
      </c>
      <c r="O1721" s="6" t="s">
        <v>1664</v>
      </c>
      <c r="P1721" s="28"/>
      <c r="R1721" s="6">
        <v>108.63</v>
      </c>
      <c r="S1721" s="6" t="s">
        <v>3005</v>
      </c>
      <c r="T1721" s="6" t="s">
        <v>1649</v>
      </c>
      <c r="U1721" s="6">
        <v>999</v>
      </c>
      <c r="V1721" s="6">
        <v>999</v>
      </c>
      <c r="W1721" s="6">
        <v>999</v>
      </c>
      <c r="X1721" s="6">
        <v>15.41</v>
      </c>
      <c r="Y1721" s="6">
        <v>999</v>
      </c>
      <c r="Z1721" s="6">
        <v>156</v>
      </c>
      <c r="AA1721" s="6">
        <v>999</v>
      </c>
      <c r="AB1721" s="6" t="s">
        <v>1616</v>
      </c>
      <c r="AC1721" s="6" t="s">
        <v>3008</v>
      </c>
      <c r="AD1721" s="6">
        <v>999</v>
      </c>
      <c r="AE1721" s="6">
        <v>999</v>
      </c>
      <c r="AF1721" s="6">
        <v>999</v>
      </c>
      <c r="AG1721" s="6">
        <v>999</v>
      </c>
      <c r="AH1721" s="6">
        <v>999</v>
      </c>
      <c r="AI1721" s="6">
        <v>999</v>
      </c>
      <c r="AJ1721" s="6" t="s">
        <v>3010</v>
      </c>
      <c r="AK1721" s="6">
        <v>2</v>
      </c>
      <c r="AL1721" s="6" t="s">
        <v>3007</v>
      </c>
      <c r="AM1721" s="6"/>
      <c r="AN1721" s="6"/>
      <c r="AO1721" s="6"/>
    </row>
    <row r="1722" spans="2:46" ht="15">
      <c r="B1722" t="s">
        <v>100</v>
      </c>
      <c r="C1722">
        <v>19475</v>
      </c>
      <c r="D1722">
        <v>16958</v>
      </c>
      <c r="E1722" s="6" t="s">
        <v>3013</v>
      </c>
      <c r="F1722">
        <v>13702</v>
      </c>
      <c r="G1722" s="6" t="s">
        <v>3014</v>
      </c>
      <c r="J1722" s="6" t="s">
        <v>3014</v>
      </c>
      <c r="L1722" s="6">
        <v>2000</v>
      </c>
      <c r="M1722" s="6">
        <v>999</v>
      </c>
      <c r="O1722" s="6" t="s">
        <v>1672</v>
      </c>
      <c r="P1722" s="28"/>
      <c r="R1722" s="6">
        <v>10.44</v>
      </c>
      <c r="S1722" s="6" t="s">
        <v>3005</v>
      </c>
      <c r="T1722" s="6" t="s">
        <v>1649</v>
      </c>
      <c r="U1722" s="6">
        <v>999</v>
      </c>
      <c r="V1722" s="6">
        <v>999</v>
      </c>
      <c r="W1722" s="6">
        <v>999</v>
      </c>
      <c r="X1722" s="6">
        <v>3.35</v>
      </c>
      <c r="Y1722" s="6">
        <v>999</v>
      </c>
      <c r="Z1722" s="6">
        <v>999</v>
      </c>
      <c r="AA1722" s="6">
        <v>999</v>
      </c>
      <c r="AB1722" s="6">
        <v>999</v>
      </c>
      <c r="AC1722" s="6">
        <v>999</v>
      </c>
      <c r="AD1722" s="6">
        <v>999</v>
      </c>
      <c r="AE1722" s="6">
        <v>999</v>
      </c>
      <c r="AF1722" s="6">
        <v>999</v>
      </c>
      <c r="AG1722" s="6">
        <v>999</v>
      </c>
      <c r="AH1722" s="6">
        <v>999</v>
      </c>
      <c r="AI1722" s="6">
        <v>999</v>
      </c>
      <c r="AJ1722" s="6" t="s">
        <v>1682</v>
      </c>
      <c r="AK1722" s="6">
        <v>1</v>
      </c>
      <c r="AL1722" s="6" t="s">
        <v>3007</v>
      </c>
      <c r="AM1722" s="6"/>
      <c r="AN1722" s="6"/>
      <c r="AO1722" s="6"/>
    </row>
    <row r="1723" spans="2:46" ht="15">
      <c r="B1723" t="s">
        <v>100</v>
      </c>
      <c r="C1723">
        <v>19475</v>
      </c>
      <c r="D1723">
        <v>16958</v>
      </c>
      <c r="E1723" s="6" t="s">
        <v>3013</v>
      </c>
      <c r="F1723">
        <v>13702</v>
      </c>
      <c r="G1723" s="6" t="s">
        <v>3014</v>
      </c>
      <c r="J1723" s="6" t="s">
        <v>3014</v>
      </c>
      <c r="L1723" s="6">
        <v>2000</v>
      </c>
      <c r="M1723" s="6">
        <v>999</v>
      </c>
      <c r="O1723" s="6" t="s">
        <v>1664</v>
      </c>
      <c r="P1723" s="28"/>
      <c r="R1723" s="6">
        <v>153.88</v>
      </c>
      <c r="S1723" s="6" t="s">
        <v>3005</v>
      </c>
      <c r="T1723" s="6" t="s">
        <v>1649</v>
      </c>
      <c r="U1723" s="6">
        <v>999</v>
      </c>
      <c r="V1723" s="6">
        <v>999</v>
      </c>
      <c r="W1723" s="6">
        <v>999</v>
      </c>
      <c r="X1723" s="6">
        <v>37.08</v>
      </c>
      <c r="Y1723" s="6">
        <v>999</v>
      </c>
      <c r="Z1723" s="6">
        <v>999</v>
      </c>
      <c r="AA1723" s="6">
        <v>999</v>
      </c>
      <c r="AB1723" s="6" t="s">
        <v>1616</v>
      </c>
      <c r="AC1723" s="6" t="s">
        <v>3008</v>
      </c>
      <c r="AD1723" s="6">
        <v>999</v>
      </c>
      <c r="AE1723" s="6">
        <v>999</v>
      </c>
      <c r="AF1723" s="6">
        <v>999</v>
      </c>
      <c r="AG1723" s="6">
        <v>999</v>
      </c>
      <c r="AH1723" s="6">
        <v>999</v>
      </c>
      <c r="AI1723" s="6">
        <v>999</v>
      </c>
      <c r="AJ1723" s="6" t="s">
        <v>1682</v>
      </c>
      <c r="AK1723" s="6">
        <v>1</v>
      </c>
      <c r="AL1723" s="6" t="s">
        <v>3007</v>
      </c>
      <c r="AM1723" s="6"/>
      <c r="AN1723" s="6"/>
      <c r="AO1723" s="6"/>
    </row>
    <row r="1724" spans="2:46" ht="15">
      <c r="B1724" t="s">
        <v>78</v>
      </c>
      <c r="C1724">
        <v>17246</v>
      </c>
      <c r="D1724">
        <v>16962</v>
      </c>
      <c r="E1724" t="s">
        <v>3015</v>
      </c>
      <c r="F1724">
        <v>12117</v>
      </c>
      <c r="G1724" t="s">
        <v>3016</v>
      </c>
      <c r="I1724">
        <v>999</v>
      </c>
      <c r="J1724" t="s">
        <v>779</v>
      </c>
      <c r="L1724">
        <v>999</v>
      </c>
      <c r="M1724">
        <v>999</v>
      </c>
      <c r="O1724" t="s">
        <v>1672</v>
      </c>
      <c r="R1724" s="6">
        <v>25.925930000000001</v>
      </c>
      <c r="S1724" t="s">
        <v>1648</v>
      </c>
      <c r="T1724" t="s">
        <v>1634</v>
      </c>
      <c r="Y1724">
        <v>1</v>
      </c>
      <c r="Z1724">
        <v>999</v>
      </c>
      <c r="AB1724">
        <v>999</v>
      </c>
      <c r="AH1724">
        <v>999</v>
      </c>
      <c r="AJ1724" t="s">
        <v>3017</v>
      </c>
      <c r="AK1724">
        <v>1</v>
      </c>
      <c r="AL1724" t="s">
        <v>710</v>
      </c>
      <c r="AT1724" t="s">
        <v>1930</v>
      </c>
    </row>
    <row r="1725" spans="2:46" ht="15">
      <c r="B1725" t="s">
        <v>78</v>
      </c>
      <c r="C1725">
        <v>17246</v>
      </c>
      <c r="D1725">
        <v>16962</v>
      </c>
      <c r="E1725" t="s">
        <v>3015</v>
      </c>
      <c r="F1725">
        <v>12118</v>
      </c>
      <c r="G1725" t="s">
        <v>3018</v>
      </c>
      <c r="I1725">
        <v>999</v>
      </c>
      <c r="J1725" t="s">
        <v>779</v>
      </c>
      <c r="L1725">
        <v>999</v>
      </c>
      <c r="M1725">
        <v>999</v>
      </c>
      <c r="O1725" t="s">
        <v>1672</v>
      </c>
      <c r="R1725" s="6">
        <v>53.439149999999998</v>
      </c>
      <c r="S1725" t="s">
        <v>1648</v>
      </c>
      <c r="T1725" t="s">
        <v>1634</v>
      </c>
      <c r="Y1725">
        <v>1</v>
      </c>
      <c r="Z1725">
        <v>999</v>
      </c>
      <c r="AB1725">
        <v>999</v>
      </c>
      <c r="AH1725">
        <v>999</v>
      </c>
      <c r="AJ1725" t="s">
        <v>3017</v>
      </c>
      <c r="AK1725">
        <v>1</v>
      </c>
      <c r="AL1725" t="s">
        <v>2103</v>
      </c>
      <c r="AT1725" t="s">
        <v>1930</v>
      </c>
    </row>
    <row r="1726" spans="2:46" ht="15">
      <c r="B1726" t="s">
        <v>78</v>
      </c>
      <c r="C1726">
        <v>17190</v>
      </c>
      <c r="D1726">
        <v>16964</v>
      </c>
      <c r="E1726" t="s">
        <v>1374</v>
      </c>
      <c r="F1726">
        <v>11884</v>
      </c>
      <c r="I1726" t="s">
        <v>1932</v>
      </c>
      <c r="J1726" t="s">
        <v>3019</v>
      </c>
      <c r="L1726">
        <v>999</v>
      </c>
      <c r="M1726">
        <v>14</v>
      </c>
      <c r="O1726" t="s">
        <v>1647</v>
      </c>
      <c r="R1726">
        <v>10.199999999999999</v>
      </c>
      <c r="S1726" t="s">
        <v>1648</v>
      </c>
      <c r="T1726" t="s">
        <v>1605</v>
      </c>
      <c r="U1726">
        <v>8.6999999999999993</v>
      </c>
      <c r="V1726">
        <v>11.7</v>
      </c>
      <c r="W1726">
        <v>999</v>
      </c>
      <c r="X1726">
        <v>999</v>
      </c>
      <c r="Y1726">
        <v>1</v>
      </c>
      <c r="Z1726">
        <v>5819</v>
      </c>
      <c r="AB1726">
        <v>999</v>
      </c>
      <c r="AC1726">
        <v>999</v>
      </c>
      <c r="AD1726">
        <v>999</v>
      </c>
      <c r="AE1726">
        <v>999</v>
      </c>
      <c r="AF1726">
        <v>999</v>
      </c>
      <c r="AG1726">
        <v>999</v>
      </c>
      <c r="AH1726">
        <v>999</v>
      </c>
      <c r="AJ1726" t="s">
        <v>3020</v>
      </c>
      <c r="AK1726">
        <v>1</v>
      </c>
      <c r="AL1726" t="s">
        <v>710</v>
      </c>
      <c r="AM1726">
        <v>999</v>
      </c>
      <c r="AN1726">
        <v>999</v>
      </c>
      <c r="AO1726">
        <v>999</v>
      </c>
      <c r="AP1726">
        <v>999</v>
      </c>
      <c r="AQ1726">
        <v>999</v>
      </c>
      <c r="AT1726" t="s">
        <v>2965</v>
      </c>
    </row>
    <row r="1727" spans="2:46" ht="15">
      <c r="B1727" t="s">
        <v>78</v>
      </c>
      <c r="C1727">
        <v>17190</v>
      </c>
      <c r="D1727">
        <v>16964</v>
      </c>
      <c r="E1727" t="s">
        <v>1374</v>
      </c>
      <c r="F1727">
        <v>11884</v>
      </c>
      <c r="I1727" t="s">
        <v>1932</v>
      </c>
      <c r="J1727" t="s">
        <v>3019</v>
      </c>
      <c r="L1727">
        <v>999</v>
      </c>
      <c r="M1727">
        <v>14</v>
      </c>
      <c r="O1727" t="s">
        <v>1671</v>
      </c>
      <c r="R1727">
        <v>1.2</v>
      </c>
      <c r="S1727" t="s">
        <v>1648</v>
      </c>
      <c r="T1727" t="s">
        <v>1605</v>
      </c>
      <c r="U1727">
        <v>0.9</v>
      </c>
      <c r="V1727">
        <v>1.5</v>
      </c>
      <c r="W1727">
        <v>999</v>
      </c>
      <c r="X1727">
        <v>999</v>
      </c>
      <c r="Y1727">
        <v>1</v>
      </c>
      <c r="Z1727">
        <v>999</v>
      </c>
      <c r="AB1727">
        <v>999</v>
      </c>
      <c r="AC1727">
        <v>999</v>
      </c>
      <c r="AD1727">
        <v>999</v>
      </c>
      <c r="AE1727">
        <v>999</v>
      </c>
      <c r="AF1727">
        <v>999</v>
      </c>
      <c r="AG1727">
        <v>999</v>
      </c>
      <c r="AH1727">
        <v>999</v>
      </c>
      <c r="AJ1727" t="s">
        <v>3020</v>
      </c>
      <c r="AK1727">
        <v>1</v>
      </c>
      <c r="AL1727" t="s">
        <v>710</v>
      </c>
      <c r="AM1727">
        <v>999</v>
      </c>
      <c r="AN1727">
        <v>999</v>
      </c>
      <c r="AO1727">
        <v>999</v>
      </c>
      <c r="AP1727">
        <v>999</v>
      </c>
      <c r="AQ1727">
        <v>999</v>
      </c>
      <c r="AT1727" t="s">
        <v>2965</v>
      </c>
    </row>
    <row r="1728" spans="2:46" ht="15">
      <c r="B1728" t="s">
        <v>78</v>
      </c>
      <c r="C1728">
        <v>17191</v>
      </c>
      <c r="D1728">
        <v>16964</v>
      </c>
      <c r="E1728" t="s">
        <v>1377</v>
      </c>
      <c r="F1728">
        <v>11881</v>
      </c>
      <c r="I1728" t="s">
        <v>3021</v>
      </c>
      <c r="J1728" t="s">
        <v>779</v>
      </c>
      <c r="L1728">
        <v>999</v>
      </c>
      <c r="M1728">
        <v>4</v>
      </c>
      <c r="O1728" t="s">
        <v>1727</v>
      </c>
      <c r="R1728">
        <v>12.4</v>
      </c>
      <c r="S1728" t="s">
        <v>1648</v>
      </c>
      <c r="T1728" t="s">
        <v>1787</v>
      </c>
      <c r="U1728">
        <v>12.1</v>
      </c>
      <c r="V1728">
        <v>12.7</v>
      </c>
      <c r="W1728">
        <v>999</v>
      </c>
      <c r="X1728">
        <v>999</v>
      </c>
      <c r="Y1728">
        <v>3</v>
      </c>
      <c r="Z1728">
        <v>250</v>
      </c>
      <c r="AB1728">
        <v>999</v>
      </c>
      <c r="AC1728">
        <v>999</v>
      </c>
      <c r="AD1728">
        <v>999</v>
      </c>
      <c r="AE1728">
        <v>999</v>
      </c>
      <c r="AF1728">
        <v>999</v>
      </c>
      <c r="AG1728">
        <v>999</v>
      </c>
      <c r="AH1728">
        <v>999</v>
      </c>
      <c r="AJ1728" t="s">
        <v>2900</v>
      </c>
      <c r="AK1728">
        <v>1</v>
      </c>
      <c r="AL1728" t="s">
        <v>710</v>
      </c>
      <c r="AM1728">
        <v>999</v>
      </c>
      <c r="AN1728">
        <v>999</v>
      </c>
      <c r="AO1728">
        <v>999</v>
      </c>
      <c r="AP1728">
        <v>999</v>
      </c>
      <c r="AQ1728">
        <v>999</v>
      </c>
      <c r="AT1728" t="s">
        <v>2965</v>
      </c>
    </row>
    <row r="1729" spans="2:46" ht="15">
      <c r="B1729" t="s">
        <v>78</v>
      </c>
      <c r="C1729">
        <v>17191</v>
      </c>
      <c r="D1729">
        <v>16964</v>
      </c>
      <c r="E1729" t="s">
        <v>1377</v>
      </c>
      <c r="F1729">
        <v>11881</v>
      </c>
      <c r="I1729" t="s">
        <v>3021</v>
      </c>
      <c r="J1729" t="s">
        <v>779</v>
      </c>
      <c r="L1729">
        <v>999</v>
      </c>
      <c r="M1729">
        <v>4</v>
      </c>
      <c r="O1729" t="s">
        <v>1671</v>
      </c>
      <c r="R1729">
        <v>1.2</v>
      </c>
      <c r="S1729" t="s">
        <v>1648</v>
      </c>
      <c r="T1729" t="s">
        <v>1787</v>
      </c>
      <c r="U1729">
        <v>1.1000000000000001</v>
      </c>
      <c r="V1729">
        <v>1.3</v>
      </c>
      <c r="W1729">
        <v>999</v>
      </c>
      <c r="X1729">
        <v>999</v>
      </c>
      <c r="Y1729">
        <v>3</v>
      </c>
      <c r="Z1729">
        <v>999</v>
      </c>
      <c r="AB1729">
        <v>999</v>
      </c>
      <c r="AC1729">
        <v>999</v>
      </c>
      <c r="AD1729">
        <v>999</v>
      </c>
      <c r="AE1729">
        <v>999</v>
      </c>
      <c r="AF1729">
        <v>999</v>
      </c>
      <c r="AG1729">
        <v>999</v>
      </c>
      <c r="AH1729">
        <v>999</v>
      </c>
      <c r="AJ1729" t="s">
        <v>2900</v>
      </c>
      <c r="AK1729">
        <v>1</v>
      </c>
      <c r="AL1729" t="s">
        <v>710</v>
      </c>
      <c r="AM1729">
        <v>999</v>
      </c>
      <c r="AN1729">
        <v>999</v>
      </c>
      <c r="AO1729">
        <v>999</v>
      </c>
      <c r="AP1729">
        <v>999</v>
      </c>
      <c r="AQ1729">
        <v>999</v>
      </c>
      <c r="AT1729" t="s">
        <v>2965</v>
      </c>
    </row>
    <row r="1730" spans="2:46" ht="15">
      <c r="B1730" t="s">
        <v>78</v>
      </c>
      <c r="C1730">
        <v>17191</v>
      </c>
      <c r="D1730">
        <v>16964</v>
      </c>
      <c r="E1730" t="s">
        <v>1377</v>
      </c>
      <c r="F1730">
        <v>11882</v>
      </c>
      <c r="I1730" t="s">
        <v>3021</v>
      </c>
      <c r="J1730" t="s">
        <v>779</v>
      </c>
      <c r="L1730">
        <v>999</v>
      </c>
      <c r="M1730">
        <v>4</v>
      </c>
      <c r="O1730" t="s">
        <v>1727</v>
      </c>
      <c r="R1730">
        <v>5.3</v>
      </c>
      <c r="S1730" t="s">
        <v>1648</v>
      </c>
      <c r="T1730" t="s">
        <v>1787</v>
      </c>
      <c r="U1730">
        <v>5</v>
      </c>
      <c r="V1730">
        <v>5.6</v>
      </c>
      <c r="W1730">
        <v>999</v>
      </c>
      <c r="X1730">
        <v>999</v>
      </c>
      <c r="Y1730">
        <v>3</v>
      </c>
      <c r="Z1730">
        <v>250</v>
      </c>
      <c r="AB1730">
        <v>999</v>
      </c>
      <c r="AC1730">
        <v>999</v>
      </c>
      <c r="AD1730">
        <v>999</v>
      </c>
      <c r="AE1730">
        <v>999</v>
      </c>
      <c r="AF1730">
        <v>999</v>
      </c>
      <c r="AG1730">
        <v>999</v>
      </c>
      <c r="AH1730">
        <v>999</v>
      </c>
      <c r="AJ1730" t="s">
        <v>2153</v>
      </c>
      <c r="AK1730">
        <v>1</v>
      </c>
      <c r="AL1730" t="s">
        <v>710</v>
      </c>
      <c r="AM1730">
        <v>999</v>
      </c>
      <c r="AN1730">
        <v>999</v>
      </c>
      <c r="AO1730">
        <v>999</v>
      </c>
      <c r="AP1730">
        <v>999</v>
      </c>
      <c r="AQ1730">
        <v>999</v>
      </c>
      <c r="AT1730" t="s">
        <v>2965</v>
      </c>
    </row>
    <row r="1731" spans="2:46" ht="15">
      <c r="B1731" t="s">
        <v>78</v>
      </c>
      <c r="C1731">
        <v>17191</v>
      </c>
      <c r="D1731">
        <v>16964</v>
      </c>
      <c r="E1731" t="s">
        <v>1377</v>
      </c>
      <c r="F1731">
        <v>11882</v>
      </c>
      <c r="I1731" t="s">
        <v>3021</v>
      </c>
      <c r="J1731" t="s">
        <v>779</v>
      </c>
      <c r="L1731">
        <v>999</v>
      </c>
      <c r="M1731">
        <v>4</v>
      </c>
      <c r="O1731" t="s">
        <v>1647</v>
      </c>
      <c r="R1731">
        <v>5</v>
      </c>
      <c r="S1731" t="s">
        <v>1648</v>
      </c>
      <c r="T1731" t="s">
        <v>1787</v>
      </c>
      <c r="U1731">
        <v>4.5999999999999996</v>
      </c>
      <c r="V1731">
        <v>5.4</v>
      </c>
      <c r="W1731">
        <v>999</v>
      </c>
      <c r="X1731">
        <v>999</v>
      </c>
      <c r="Y1731">
        <v>3</v>
      </c>
      <c r="Z1731">
        <v>4720</v>
      </c>
      <c r="AB1731">
        <v>999</v>
      </c>
      <c r="AC1731">
        <v>999</v>
      </c>
      <c r="AD1731">
        <v>999</v>
      </c>
      <c r="AE1731">
        <v>999</v>
      </c>
      <c r="AF1731">
        <v>999</v>
      </c>
      <c r="AG1731">
        <v>999</v>
      </c>
      <c r="AH1731">
        <v>999</v>
      </c>
      <c r="AJ1731" t="s">
        <v>2153</v>
      </c>
      <c r="AK1731">
        <v>1</v>
      </c>
      <c r="AL1731" t="s">
        <v>710</v>
      </c>
      <c r="AM1731">
        <v>999</v>
      </c>
      <c r="AN1731">
        <v>999</v>
      </c>
      <c r="AO1731">
        <v>999</v>
      </c>
      <c r="AP1731">
        <v>999</v>
      </c>
      <c r="AQ1731">
        <v>999</v>
      </c>
      <c r="AT1731" t="s">
        <v>2965</v>
      </c>
    </row>
    <row r="1732" spans="2:46" ht="15">
      <c r="B1732" t="s">
        <v>78</v>
      </c>
      <c r="C1732">
        <v>17191</v>
      </c>
      <c r="D1732">
        <v>16964</v>
      </c>
      <c r="E1732" t="s">
        <v>1377</v>
      </c>
      <c r="F1732">
        <v>11882</v>
      </c>
      <c r="I1732" t="s">
        <v>3021</v>
      </c>
      <c r="J1732" t="s">
        <v>779</v>
      </c>
      <c r="L1732">
        <v>999</v>
      </c>
      <c r="M1732">
        <v>4</v>
      </c>
      <c r="O1732" t="s">
        <v>1671</v>
      </c>
      <c r="R1732">
        <v>1.4</v>
      </c>
      <c r="S1732" t="s">
        <v>1648</v>
      </c>
      <c r="T1732" t="s">
        <v>1787</v>
      </c>
      <c r="U1732">
        <v>1.3</v>
      </c>
      <c r="V1732">
        <v>1.5</v>
      </c>
      <c r="W1732">
        <v>999</v>
      </c>
      <c r="X1732">
        <v>999</v>
      </c>
      <c r="Y1732">
        <v>3</v>
      </c>
      <c r="Z1732">
        <v>999</v>
      </c>
      <c r="AB1732">
        <v>999</v>
      </c>
      <c r="AC1732">
        <v>999</v>
      </c>
      <c r="AD1732">
        <v>999</v>
      </c>
      <c r="AE1732">
        <v>999</v>
      </c>
      <c r="AF1732">
        <v>999</v>
      </c>
      <c r="AG1732">
        <v>999</v>
      </c>
      <c r="AH1732">
        <v>999</v>
      </c>
      <c r="AJ1732" t="s">
        <v>2153</v>
      </c>
      <c r="AK1732">
        <v>1</v>
      </c>
      <c r="AL1732" t="s">
        <v>710</v>
      </c>
      <c r="AM1732">
        <v>999</v>
      </c>
      <c r="AN1732">
        <v>999</v>
      </c>
      <c r="AO1732">
        <v>999</v>
      </c>
      <c r="AP1732">
        <v>999</v>
      </c>
      <c r="AQ1732">
        <v>999</v>
      </c>
      <c r="AT1732" t="s">
        <v>2965</v>
      </c>
    </row>
    <row r="1733" spans="2:46" ht="15">
      <c r="B1733" t="s">
        <v>78</v>
      </c>
      <c r="C1733">
        <v>17191</v>
      </c>
      <c r="D1733">
        <v>16964</v>
      </c>
      <c r="E1733" t="s">
        <v>1377</v>
      </c>
      <c r="F1733">
        <v>11883</v>
      </c>
      <c r="I1733" t="s">
        <v>3021</v>
      </c>
      <c r="J1733" t="s">
        <v>779</v>
      </c>
      <c r="L1733">
        <v>999</v>
      </c>
      <c r="M1733">
        <v>4</v>
      </c>
      <c r="O1733" t="s">
        <v>1727</v>
      </c>
      <c r="R1733">
        <v>4.7</v>
      </c>
      <c r="S1733" t="s">
        <v>1648</v>
      </c>
      <c r="T1733" t="s">
        <v>1787</v>
      </c>
      <c r="U1733">
        <v>4.2</v>
      </c>
      <c r="V1733">
        <v>7.2</v>
      </c>
      <c r="W1733">
        <v>999</v>
      </c>
      <c r="X1733">
        <v>999</v>
      </c>
      <c r="Y1733">
        <v>2</v>
      </c>
      <c r="Z1733">
        <v>156</v>
      </c>
      <c r="AB1733">
        <v>999</v>
      </c>
      <c r="AC1733">
        <v>999</v>
      </c>
      <c r="AD1733">
        <v>999</v>
      </c>
      <c r="AE1733">
        <v>999</v>
      </c>
      <c r="AF1733">
        <v>999</v>
      </c>
      <c r="AG1733">
        <v>999</v>
      </c>
      <c r="AH1733">
        <v>999</v>
      </c>
      <c r="AJ1733" t="s">
        <v>2089</v>
      </c>
      <c r="AK1733">
        <v>1</v>
      </c>
      <c r="AL1733" t="s">
        <v>710</v>
      </c>
      <c r="AM1733">
        <v>999</v>
      </c>
      <c r="AN1733">
        <v>999</v>
      </c>
      <c r="AO1733">
        <v>999</v>
      </c>
      <c r="AP1733">
        <v>999</v>
      </c>
      <c r="AQ1733">
        <v>999</v>
      </c>
      <c r="AT1733" t="s">
        <v>2965</v>
      </c>
    </row>
    <row r="1734" spans="2:46" ht="15">
      <c r="B1734" t="s">
        <v>78</v>
      </c>
      <c r="C1734">
        <v>17190</v>
      </c>
      <c r="D1734">
        <v>16964</v>
      </c>
      <c r="E1734" t="s">
        <v>1374</v>
      </c>
      <c r="F1734">
        <v>11885</v>
      </c>
      <c r="I1734" t="s">
        <v>1932</v>
      </c>
      <c r="J1734" t="s">
        <v>779</v>
      </c>
      <c r="L1734">
        <v>999</v>
      </c>
      <c r="M1734">
        <v>7</v>
      </c>
      <c r="O1734" t="s">
        <v>1727</v>
      </c>
      <c r="R1734">
        <v>14</v>
      </c>
      <c r="S1734" t="s">
        <v>1648</v>
      </c>
      <c r="T1734" t="s">
        <v>1605</v>
      </c>
      <c r="U1734">
        <v>13.4</v>
      </c>
      <c r="V1734">
        <v>14.6</v>
      </c>
      <c r="W1734">
        <v>999</v>
      </c>
      <c r="X1734">
        <v>999</v>
      </c>
      <c r="Y1734">
        <v>1</v>
      </c>
      <c r="Z1734">
        <v>120</v>
      </c>
      <c r="AB1734">
        <v>999</v>
      </c>
      <c r="AC1734">
        <v>999</v>
      </c>
      <c r="AD1734">
        <v>999</v>
      </c>
      <c r="AE1734">
        <v>999</v>
      </c>
      <c r="AF1734">
        <v>999</v>
      </c>
      <c r="AG1734">
        <v>999</v>
      </c>
      <c r="AH1734">
        <v>999</v>
      </c>
      <c r="AJ1734" t="s">
        <v>2153</v>
      </c>
      <c r="AK1734">
        <v>1</v>
      </c>
      <c r="AL1734" t="s">
        <v>710</v>
      </c>
      <c r="AM1734">
        <v>999</v>
      </c>
      <c r="AN1734">
        <v>999</v>
      </c>
      <c r="AO1734">
        <v>999</v>
      </c>
      <c r="AP1734">
        <v>999</v>
      </c>
      <c r="AQ1734">
        <v>999</v>
      </c>
      <c r="AT1734" t="s">
        <v>2965</v>
      </c>
    </row>
    <row r="1735" spans="2:46" ht="15">
      <c r="B1735" t="s">
        <v>78</v>
      </c>
      <c r="C1735">
        <v>17190</v>
      </c>
      <c r="D1735">
        <v>16964</v>
      </c>
      <c r="E1735" t="s">
        <v>1374</v>
      </c>
      <c r="F1735">
        <v>11885</v>
      </c>
      <c r="I1735" t="s">
        <v>1932</v>
      </c>
      <c r="J1735" t="s">
        <v>779</v>
      </c>
      <c r="L1735">
        <v>999</v>
      </c>
      <c r="M1735">
        <v>14</v>
      </c>
      <c r="O1735" t="s">
        <v>1647</v>
      </c>
      <c r="R1735">
        <v>10.199999999999999</v>
      </c>
      <c r="S1735" t="s">
        <v>1648</v>
      </c>
      <c r="T1735" t="s">
        <v>1605</v>
      </c>
      <c r="U1735">
        <v>9.1</v>
      </c>
      <c r="V1735">
        <v>11.3</v>
      </c>
      <c r="W1735">
        <v>999</v>
      </c>
      <c r="X1735">
        <v>999</v>
      </c>
      <c r="Y1735">
        <v>1</v>
      </c>
      <c r="Z1735">
        <v>6035</v>
      </c>
      <c r="AB1735">
        <v>999</v>
      </c>
      <c r="AC1735">
        <v>999</v>
      </c>
      <c r="AD1735">
        <v>999</v>
      </c>
      <c r="AE1735">
        <v>999</v>
      </c>
      <c r="AF1735">
        <v>999</v>
      </c>
      <c r="AG1735">
        <v>999</v>
      </c>
      <c r="AH1735">
        <v>999</v>
      </c>
      <c r="AJ1735" t="s">
        <v>2153</v>
      </c>
      <c r="AK1735">
        <v>1</v>
      </c>
      <c r="AL1735" t="s">
        <v>710</v>
      </c>
      <c r="AM1735">
        <v>999</v>
      </c>
      <c r="AN1735">
        <v>999</v>
      </c>
      <c r="AO1735">
        <v>999</v>
      </c>
      <c r="AP1735">
        <v>999</v>
      </c>
      <c r="AQ1735">
        <v>999</v>
      </c>
      <c r="AT1735" t="s">
        <v>2965</v>
      </c>
    </row>
    <row r="1736" spans="2:46" ht="15">
      <c r="B1736" t="s">
        <v>78</v>
      </c>
      <c r="C1736">
        <v>17190</v>
      </c>
      <c r="D1736">
        <v>16964</v>
      </c>
      <c r="E1736" t="s">
        <v>1374</v>
      </c>
      <c r="F1736">
        <v>11885</v>
      </c>
      <c r="I1736" t="s">
        <v>1932</v>
      </c>
      <c r="J1736" t="s">
        <v>779</v>
      </c>
      <c r="L1736">
        <v>999</v>
      </c>
      <c r="M1736">
        <v>14</v>
      </c>
      <c r="O1736" t="s">
        <v>1671</v>
      </c>
      <c r="R1736">
        <v>4.2</v>
      </c>
      <c r="S1736" t="s">
        <v>1648</v>
      </c>
      <c r="T1736" t="s">
        <v>1605</v>
      </c>
      <c r="U1736">
        <v>3.4</v>
      </c>
      <c r="V1736">
        <v>5</v>
      </c>
      <c r="W1736">
        <v>999</v>
      </c>
      <c r="X1736">
        <v>999</v>
      </c>
      <c r="Y1736">
        <v>1</v>
      </c>
      <c r="Z1736">
        <v>999</v>
      </c>
      <c r="AB1736">
        <v>999</v>
      </c>
      <c r="AC1736">
        <v>999</v>
      </c>
      <c r="AD1736">
        <v>999</v>
      </c>
      <c r="AE1736">
        <v>999</v>
      </c>
      <c r="AF1736">
        <v>999</v>
      </c>
      <c r="AG1736">
        <v>999</v>
      </c>
      <c r="AH1736">
        <v>999</v>
      </c>
      <c r="AJ1736" t="s">
        <v>2153</v>
      </c>
      <c r="AK1736">
        <v>1</v>
      </c>
      <c r="AL1736" t="s">
        <v>710</v>
      </c>
      <c r="AM1736">
        <v>999</v>
      </c>
      <c r="AN1736">
        <v>999</v>
      </c>
      <c r="AO1736">
        <v>999</v>
      </c>
      <c r="AP1736">
        <v>999</v>
      </c>
      <c r="AQ1736">
        <v>999</v>
      </c>
      <c r="AT1736" t="s">
        <v>2965</v>
      </c>
    </row>
    <row r="1737" spans="2:46" ht="15">
      <c r="B1737" t="s">
        <v>100</v>
      </c>
      <c r="C1737">
        <v>19472</v>
      </c>
      <c r="D1737">
        <v>16966</v>
      </c>
      <c r="E1737" s="6" t="s">
        <v>1516</v>
      </c>
      <c r="F1737">
        <v>13694</v>
      </c>
      <c r="G1737" s="6" t="s">
        <v>1516</v>
      </c>
      <c r="J1737" s="6" t="s">
        <v>3022</v>
      </c>
      <c r="L1737" t="s">
        <v>3023</v>
      </c>
      <c r="M1737">
        <v>8</v>
      </c>
      <c r="O1737" s="6" t="s">
        <v>1672</v>
      </c>
      <c r="P1737" s="28"/>
      <c r="R1737">
        <v>14</v>
      </c>
      <c r="S1737" s="6" t="s">
        <v>3005</v>
      </c>
      <c r="T1737" t="s">
        <v>3024</v>
      </c>
      <c r="U1737">
        <v>999</v>
      </c>
      <c r="V1737">
        <v>999</v>
      </c>
      <c r="W1737">
        <v>999</v>
      </c>
      <c r="X1737">
        <v>10</v>
      </c>
      <c r="Y1737" s="6">
        <v>21</v>
      </c>
      <c r="Z1737" s="6">
        <v>78</v>
      </c>
      <c r="AA1737" s="6">
        <v>999</v>
      </c>
      <c r="AB1737" s="6" t="s">
        <v>1627</v>
      </c>
      <c r="AC1737" s="6" t="s">
        <v>3025</v>
      </c>
      <c r="AD1737" s="6" t="s">
        <v>1907</v>
      </c>
      <c r="AE1737" s="6" t="s">
        <v>3026</v>
      </c>
      <c r="AF1737">
        <v>999</v>
      </c>
      <c r="AG1737">
        <v>999</v>
      </c>
      <c r="AH1737">
        <v>999</v>
      </c>
      <c r="AI1737">
        <v>999</v>
      </c>
      <c r="AJ1737" s="6" t="s">
        <v>3027</v>
      </c>
      <c r="AK1737">
        <v>2</v>
      </c>
      <c r="AL1737" t="s">
        <v>3007</v>
      </c>
      <c r="AR1737">
        <v>14</v>
      </c>
    </row>
    <row r="1738" spans="2:46" ht="15">
      <c r="B1738" t="s">
        <v>100</v>
      </c>
      <c r="C1738">
        <v>19472</v>
      </c>
      <c r="D1738">
        <v>16966</v>
      </c>
      <c r="E1738" s="6" t="s">
        <v>1378</v>
      </c>
      <c r="F1738">
        <v>13693</v>
      </c>
      <c r="G1738" s="6" t="s">
        <v>1378</v>
      </c>
      <c r="J1738" s="6" t="s">
        <v>3028</v>
      </c>
      <c r="L1738" t="s">
        <v>3023</v>
      </c>
      <c r="M1738">
        <v>13</v>
      </c>
      <c r="O1738" s="6" t="s">
        <v>1672</v>
      </c>
      <c r="P1738" s="28"/>
      <c r="R1738">
        <v>39</v>
      </c>
      <c r="S1738" s="6" t="s">
        <v>3005</v>
      </c>
      <c r="T1738" t="s">
        <v>3029</v>
      </c>
      <c r="U1738">
        <v>999</v>
      </c>
      <c r="V1738">
        <v>999</v>
      </c>
      <c r="W1738">
        <v>999</v>
      </c>
      <c r="X1738">
        <v>27</v>
      </c>
      <c r="Y1738" s="6">
        <v>20</v>
      </c>
      <c r="Z1738" s="6">
        <v>184</v>
      </c>
      <c r="AA1738" s="6">
        <v>999</v>
      </c>
      <c r="AB1738" s="6" t="s">
        <v>1627</v>
      </c>
      <c r="AC1738" s="6" t="s">
        <v>3030</v>
      </c>
      <c r="AD1738" s="6" t="s">
        <v>1907</v>
      </c>
      <c r="AE1738" s="6" t="s">
        <v>3031</v>
      </c>
      <c r="AF1738">
        <v>999</v>
      </c>
      <c r="AG1738">
        <v>999</v>
      </c>
      <c r="AH1738">
        <v>999</v>
      </c>
      <c r="AI1738">
        <v>999</v>
      </c>
      <c r="AJ1738" s="6" t="s">
        <v>3032</v>
      </c>
      <c r="AK1738">
        <v>2</v>
      </c>
      <c r="AL1738" t="s">
        <v>3007</v>
      </c>
      <c r="AR1738">
        <v>14</v>
      </c>
    </row>
    <row r="1739" spans="2:46" ht="15">
      <c r="B1739" t="s">
        <v>100</v>
      </c>
      <c r="C1739">
        <v>19472</v>
      </c>
      <c r="D1739">
        <v>16966</v>
      </c>
      <c r="E1739" s="6" t="s">
        <v>3033</v>
      </c>
      <c r="F1739">
        <v>13695</v>
      </c>
      <c r="G1739" s="6" t="s">
        <v>3033</v>
      </c>
      <c r="J1739" s="6" t="s">
        <v>3034</v>
      </c>
      <c r="L1739" t="s">
        <v>3023</v>
      </c>
      <c r="M1739">
        <v>8</v>
      </c>
      <c r="O1739" s="6" t="s">
        <v>1672</v>
      </c>
      <c r="P1739" s="28"/>
      <c r="R1739">
        <v>32</v>
      </c>
      <c r="S1739" s="6" t="s">
        <v>3005</v>
      </c>
      <c r="T1739" t="s">
        <v>3035</v>
      </c>
      <c r="U1739">
        <v>999</v>
      </c>
      <c r="V1739">
        <v>999</v>
      </c>
      <c r="W1739">
        <v>999</v>
      </c>
      <c r="X1739">
        <v>16</v>
      </c>
      <c r="Y1739" s="6">
        <v>25</v>
      </c>
      <c r="Z1739" s="6">
        <v>373</v>
      </c>
      <c r="AA1739" s="6">
        <v>999</v>
      </c>
      <c r="AB1739" s="6" t="s">
        <v>1627</v>
      </c>
      <c r="AC1739" s="6" t="s">
        <v>3036</v>
      </c>
      <c r="AD1739" s="6" t="s">
        <v>1907</v>
      </c>
      <c r="AE1739" s="6" t="s">
        <v>3037</v>
      </c>
      <c r="AF1739">
        <v>999</v>
      </c>
      <c r="AG1739">
        <v>999</v>
      </c>
      <c r="AH1739">
        <v>999</v>
      </c>
      <c r="AI1739">
        <v>999</v>
      </c>
      <c r="AJ1739" s="6" t="s">
        <v>3038</v>
      </c>
      <c r="AK1739">
        <v>2</v>
      </c>
      <c r="AL1739" t="s">
        <v>3007</v>
      </c>
      <c r="AR1739">
        <v>63</v>
      </c>
    </row>
    <row r="1740" spans="2:46" ht="15">
      <c r="B1740" t="s">
        <v>78</v>
      </c>
      <c r="C1740">
        <v>17182</v>
      </c>
      <c r="D1740">
        <v>16968</v>
      </c>
      <c r="E1740" t="s">
        <v>1383</v>
      </c>
      <c r="F1740">
        <v>11846</v>
      </c>
      <c r="I1740">
        <v>999</v>
      </c>
      <c r="J1740" t="s">
        <v>770</v>
      </c>
      <c r="L1740">
        <v>1982</v>
      </c>
      <c r="M1740">
        <v>5</v>
      </c>
      <c r="O1740" t="s">
        <v>1805</v>
      </c>
      <c r="R1740">
        <v>31.9</v>
      </c>
      <c r="S1740" t="s">
        <v>2655</v>
      </c>
      <c r="T1740" t="s">
        <v>1605</v>
      </c>
      <c r="U1740">
        <v>999</v>
      </c>
      <c r="V1740">
        <v>999</v>
      </c>
      <c r="W1740">
        <v>999</v>
      </c>
      <c r="X1740">
        <v>999</v>
      </c>
      <c r="Y1740">
        <v>999</v>
      </c>
      <c r="Z1740">
        <v>278</v>
      </c>
      <c r="AB1740">
        <v>999</v>
      </c>
      <c r="AC1740">
        <v>999</v>
      </c>
      <c r="AD1740">
        <v>999</v>
      </c>
      <c r="AE1740">
        <v>999</v>
      </c>
      <c r="AF1740">
        <v>999</v>
      </c>
      <c r="AG1740">
        <v>999</v>
      </c>
      <c r="AH1740">
        <v>999</v>
      </c>
      <c r="AJ1740" s="7" t="s">
        <v>2090</v>
      </c>
      <c r="AK1740">
        <v>1</v>
      </c>
      <c r="AL1740" t="s">
        <v>1701</v>
      </c>
      <c r="AM1740">
        <v>999</v>
      </c>
      <c r="AN1740">
        <v>999</v>
      </c>
      <c r="AO1740">
        <v>999</v>
      </c>
      <c r="AP1740">
        <v>999</v>
      </c>
      <c r="AQ1740">
        <v>999</v>
      </c>
    </row>
    <row r="1741" spans="2:46" ht="15">
      <c r="B1741" t="s">
        <v>78</v>
      </c>
      <c r="C1741">
        <v>17182</v>
      </c>
      <c r="D1741">
        <v>16968</v>
      </c>
      <c r="E1741" t="s">
        <v>1383</v>
      </c>
      <c r="F1741">
        <v>11846</v>
      </c>
      <c r="I1741">
        <v>999</v>
      </c>
      <c r="J1741" t="s">
        <v>770</v>
      </c>
      <c r="L1741">
        <v>1982</v>
      </c>
      <c r="M1741">
        <v>5</v>
      </c>
      <c r="O1741" t="s">
        <v>1856</v>
      </c>
      <c r="R1741">
        <v>9.8000000000000007</v>
      </c>
      <c r="S1741" t="s">
        <v>2655</v>
      </c>
      <c r="T1741" t="s">
        <v>1605</v>
      </c>
      <c r="U1741">
        <v>999</v>
      </c>
      <c r="V1741">
        <v>999</v>
      </c>
      <c r="W1741">
        <v>999</v>
      </c>
      <c r="X1741">
        <v>999</v>
      </c>
      <c r="Y1741">
        <v>999</v>
      </c>
      <c r="Z1741">
        <v>1111</v>
      </c>
      <c r="AB1741">
        <v>999</v>
      </c>
      <c r="AC1741">
        <v>999</v>
      </c>
      <c r="AD1741">
        <v>999</v>
      </c>
      <c r="AE1741">
        <v>999</v>
      </c>
      <c r="AF1741">
        <v>999</v>
      </c>
      <c r="AG1741">
        <v>999</v>
      </c>
      <c r="AH1741">
        <v>999</v>
      </c>
      <c r="AJ1741" s="7" t="s">
        <v>1608</v>
      </c>
      <c r="AK1741">
        <v>1</v>
      </c>
      <c r="AL1741" t="s">
        <v>1701</v>
      </c>
      <c r="AM1741">
        <v>999</v>
      </c>
      <c r="AN1741">
        <v>999</v>
      </c>
      <c r="AO1741">
        <v>999</v>
      </c>
      <c r="AP1741">
        <v>999</v>
      </c>
      <c r="AQ1741">
        <v>999</v>
      </c>
    </row>
    <row r="1742" spans="2:46" ht="15">
      <c r="B1742" t="s">
        <v>78</v>
      </c>
      <c r="C1742">
        <v>17182</v>
      </c>
      <c r="D1742">
        <v>16968</v>
      </c>
      <c r="E1742" t="s">
        <v>1383</v>
      </c>
      <c r="F1742">
        <v>11846</v>
      </c>
      <c r="I1742">
        <v>999</v>
      </c>
      <c r="J1742" t="s">
        <v>770</v>
      </c>
      <c r="L1742">
        <v>1987</v>
      </c>
      <c r="M1742">
        <v>10</v>
      </c>
      <c r="O1742" t="s">
        <v>1805</v>
      </c>
      <c r="R1742">
        <v>49.7</v>
      </c>
      <c r="S1742" t="s">
        <v>2655</v>
      </c>
      <c r="T1742" t="s">
        <v>1605</v>
      </c>
      <c r="U1742">
        <v>999</v>
      </c>
      <c r="V1742">
        <v>999</v>
      </c>
      <c r="W1742">
        <v>999</v>
      </c>
      <c r="X1742">
        <v>999</v>
      </c>
      <c r="Y1742">
        <v>999</v>
      </c>
      <c r="Z1742">
        <v>278</v>
      </c>
      <c r="AB1742">
        <v>999</v>
      </c>
      <c r="AC1742">
        <v>999</v>
      </c>
      <c r="AD1742">
        <v>999</v>
      </c>
      <c r="AE1742">
        <v>999</v>
      </c>
      <c r="AF1742">
        <v>999</v>
      </c>
      <c r="AG1742">
        <v>999</v>
      </c>
      <c r="AH1742">
        <v>999</v>
      </c>
      <c r="AJ1742" s="7" t="s">
        <v>2090</v>
      </c>
      <c r="AK1742">
        <v>1</v>
      </c>
      <c r="AL1742" t="s">
        <v>1701</v>
      </c>
      <c r="AM1742">
        <v>999</v>
      </c>
      <c r="AN1742">
        <v>999</v>
      </c>
      <c r="AO1742">
        <v>999</v>
      </c>
      <c r="AP1742">
        <v>999</v>
      </c>
      <c r="AQ1742">
        <v>999</v>
      </c>
    </row>
    <row r="1743" spans="2:46" ht="15">
      <c r="B1743" t="s">
        <v>78</v>
      </c>
      <c r="C1743">
        <v>17182</v>
      </c>
      <c r="D1743">
        <v>16968</v>
      </c>
      <c r="E1743" t="s">
        <v>1383</v>
      </c>
      <c r="F1743">
        <v>11846</v>
      </c>
      <c r="I1743">
        <v>999</v>
      </c>
      <c r="J1743" t="s">
        <v>770</v>
      </c>
      <c r="L1743">
        <v>1987</v>
      </c>
      <c r="M1743">
        <v>10</v>
      </c>
      <c r="O1743" t="s">
        <v>1856</v>
      </c>
      <c r="R1743">
        <v>35.9</v>
      </c>
      <c r="S1743" t="s">
        <v>2655</v>
      </c>
      <c r="T1743" t="s">
        <v>1605</v>
      </c>
      <c r="U1743">
        <v>999</v>
      </c>
      <c r="V1743">
        <v>999</v>
      </c>
      <c r="W1743">
        <v>999</v>
      </c>
      <c r="X1743">
        <v>999</v>
      </c>
      <c r="Y1743">
        <v>999</v>
      </c>
      <c r="Z1743">
        <v>1111</v>
      </c>
      <c r="AB1743">
        <v>999</v>
      </c>
      <c r="AC1743">
        <v>999</v>
      </c>
      <c r="AD1743">
        <v>999</v>
      </c>
      <c r="AE1743">
        <v>999</v>
      </c>
      <c r="AF1743">
        <v>999</v>
      </c>
      <c r="AG1743">
        <v>999</v>
      </c>
      <c r="AH1743">
        <v>999</v>
      </c>
      <c r="AJ1743" s="7" t="s">
        <v>1608</v>
      </c>
      <c r="AK1743">
        <v>1</v>
      </c>
      <c r="AL1743" t="s">
        <v>1701</v>
      </c>
      <c r="AM1743">
        <v>999</v>
      </c>
      <c r="AN1743">
        <v>999</v>
      </c>
      <c r="AO1743">
        <v>999</v>
      </c>
      <c r="AP1743">
        <v>999</v>
      </c>
      <c r="AQ1743">
        <v>999</v>
      </c>
    </row>
    <row r="1744" spans="2:46" ht="15">
      <c r="B1744" t="s">
        <v>78</v>
      </c>
      <c r="C1744">
        <v>17182</v>
      </c>
      <c r="D1744">
        <v>16968</v>
      </c>
      <c r="E1744" t="s">
        <v>1383</v>
      </c>
      <c r="F1744">
        <v>11847</v>
      </c>
      <c r="I1744">
        <v>999</v>
      </c>
      <c r="J1744" t="s">
        <v>770</v>
      </c>
      <c r="L1744">
        <v>1982</v>
      </c>
      <c r="M1744">
        <v>5</v>
      </c>
      <c r="O1744" t="s">
        <v>1805</v>
      </c>
      <c r="R1744">
        <v>15.6</v>
      </c>
      <c r="S1744" t="s">
        <v>2655</v>
      </c>
      <c r="T1744" t="s">
        <v>1605</v>
      </c>
      <c r="U1744">
        <v>999</v>
      </c>
      <c r="V1744">
        <v>999</v>
      </c>
      <c r="W1744">
        <v>999</v>
      </c>
      <c r="X1744">
        <v>999</v>
      </c>
      <c r="Y1744">
        <v>999</v>
      </c>
      <c r="Z1744">
        <v>278</v>
      </c>
      <c r="AB1744">
        <v>999</v>
      </c>
      <c r="AC1744">
        <v>999</v>
      </c>
      <c r="AD1744">
        <v>999</v>
      </c>
      <c r="AE1744">
        <v>999</v>
      </c>
      <c r="AF1744">
        <v>999</v>
      </c>
      <c r="AG1744">
        <v>999</v>
      </c>
      <c r="AH1744">
        <v>999</v>
      </c>
      <c r="AJ1744" t="s">
        <v>2089</v>
      </c>
      <c r="AK1744">
        <v>1</v>
      </c>
      <c r="AL1744" t="s">
        <v>1701</v>
      </c>
      <c r="AM1744">
        <v>999</v>
      </c>
      <c r="AN1744">
        <v>999</v>
      </c>
      <c r="AO1744">
        <v>999</v>
      </c>
      <c r="AP1744">
        <v>999</v>
      </c>
      <c r="AQ1744">
        <v>999</v>
      </c>
    </row>
    <row r="1745" spans="2:47" ht="15">
      <c r="B1745" t="s">
        <v>78</v>
      </c>
      <c r="C1745">
        <v>17182</v>
      </c>
      <c r="D1745">
        <v>16968</v>
      </c>
      <c r="E1745" t="s">
        <v>1383</v>
      </c>
      <c r="F1745">
        <v>11847</v>
      </c>
      <c r="I1745">
        <v>999</v>
      </c>
      <c r="J1745" t="s">
        <v>770</v>
      </c>
      <c r="L1745">
        <v>1982</v>
      </c>
      <c r="M1745">
        <v>5</v>
      </c>
      <c r="O1745" t="s">
        <v>1856</v>
      </c>
      <c r="R1745">
        <v>8.3000000000000007</v>
      </c>
      <c r="S1745" t="s">
        <v>2655</v>
      </c>
      <c r="T1745" t="s">
        <v>1605</v>
      </c>
      <c r="U1745">
        <v>999</v>
      </c>
      <c r="V1745">
        <v>999</v>
      </c>
      <c r="W1745">
        <v>999</v>
      </c>
      <c r="X1745">
        <v>999</v>
      </c>
      <c r="Y1745">
        <v>999</v>
      </c>
      <c r="Z1745">
        <v>1111</v>
      </c>
      <c r="AB1745">
        <v>999</v>
      </c>
      <c r="AC1745">
        <v>999</v>
      </c>
      <c r="AD1745">
        <v>999</v>
      </c>
      <c r="AE1745">
        <v>999</v>
      </c>
      <c r="AF1745">
        <v>999</v>
      </c>
      <c r="AG1745">
        <v>999</v>
      </c>
      <c r="AH1745">
        <v>999</v>
      </c>
      <c r="AJ1745" t="s">
        <v>1608</v>
      </c>
      <c r="AK1745">
        <v>1</v>
      </c>
      <c r="AL1745" t="s">
        <v>1701</v>
      </c>
      <c r="AM1745">
        <v>999</v>
      </c>
      <c r="AN1745">
        <v>999</v>
      </c>
      <c r="AO1745">
        <v>999</v>
      </c>
      <c r="AP1745">
        <v>999</v>
      </c>
      <c r="AQ1745">
        <v>999</v>
      </c>
    </row>
    <row r="1746" spans="2:47" ht="15">
      <c r="B1746" t="s">
        <v>78</v>
      </c>
      <c r="C1746">
        <v>17182</v>
      </c>
      <c r="D1746">
        <v>16968</v>
      </c>
      <c r="E1746" t="s">
        <v>1383</v>
      </c>
      <c r="F1746">
        <v>11847</v>
      </c>
      <c r="I1746">
        <v>999</v>
      </c>
      <c r="J1746" t="s">
        <v>770</v>
      </c>
      <c r="L1746">
        <v>1987</v>
      </c>
      <c r="M1746">
        <v>10</v>
      </c>
      <c r="O1746" t="s">
        <v>1805</v>
      </c>
      <c r="R1746">
        <v>37.9</v>
      </c>
      <c r="S1746" t="s">
        <v>2655</v>
      </c>
      <c r="T1746" t="s">
        <v>1605</v>
      </c>
      <c r="U1746">
        <v>999</v>
      </c>
      <c r="V1746">
        <v>999</v>
      </c>
      <c r="W1746">
        <v>999</v>
      </c>
      <c r="X1746">
        <v>999</v>
      </c>
      <c r="Y1746">
        <v>999</v>
      </c>
      <c r="Z1746">
        <v>278</v>
      </c>
      <c r="AB1746">
        <v>999</v>
      </c>
      <c r="AC1746">
        <v>999</v>
      </c>
      <c r="AD1746">
        <v>999</v>
      </c>
      <c r="AE1746">
        <v>999</v>
      </c>
      <c r="AF1746">
        <v>999</v>
      </c>
      <c r="AG1746">
        <v>999</v>
      </c>
      <c r="AH1746">
        <v>999</v>
      </c>
      <c r="AJ1746" t="s">
        <v>2089</v>
      </c>
      <c r="AK1746">
        <v>1</v>
      </c>
      <c r="AL1746" t="s">
        <v>1701</v>
      </c>
      <c r="AM1746">
        <v>999</v>
      </c>
      <c r="AN1746">
        <v>999</v>
      </c>
      <c r="AO1746">
        <v>999</v>
      </c>
      <c r="AP1746">
        <v>999</v>
      </c>
      <c r="AQ1746">
        <v>999</v>
      </c>
    </row>
    <row r="1747" spans="2:47" ht="15">
      <c r="B1747" t="s">
        <v>78</v>
      </c>
      <c r="C1747">
        <v>17182</v>
      </c>
      <c r="D1747">
        <v>16968</v>
      </c>
      <c r="E1747" t="s">
        <v>1383</v>
      </c>
      <c r="F1747">
        <v>11847</v>
      </c>
      <c r="I1747">
        <v>999</v>
      </c>
      <c r="J1747" t="s">
        <v>770</v>
      </c>
      <c r="L1747">
        <v>1987</v>
      </c>
      <c r="M1747">
        <v>10</v>
      </c>
      <c r="O1747" t="s">
        <v>1856</v>
      </c>
      <c r="R1747">
        <v>27.2</v>
      </c>
      <c r="S1747" t="s">
        <v>2655</v>
      </c>
      <c r="T1747" t="s">
        <v>1605</v>
      </c>
      <c r="U1747">
        <v>999</v>
      </c>
      <c r="V1747">
        <v>999</v>
      </c>
      <c r="W1747">
        <v>999</v>
      </c>
      <c r="X1747">
        <v>999</v>
      </c>
      <c r="Y1747">
        <v>999</v>
      </c>
      <c r="Z1747">
        <v>1111</v>
      </c>
      <c r="AB1747">
        <v>999</v>
      </c>
      <c r="AC1747">
        <v>999</v>
      </c>
      <c r="AD1747">
        <v>999</v>
      </c>
      <c r="AE1747">
        <v>999</v>
      </c>
      <c r="AF1747">
        <v>999</v>
      </c>
      <c r="AG1747">
        <v>999</v>
      </c>
      <c r="AH1747">
        <v>999</v>
      </c>
      <c r="AJ1747" t="s">
        <v>1608</v>
      </c>
      <c r="AK1747">
        <v>1</v>
      </c>
      <c r="AL1747" t="s">
        <v>1701</v>
      </c>
      <c r="AM1747">
        <v>999</v>
      </c>
      <c r="AN1747">
        <v>999</v>
      </c>
      <c r="AO1747">
        <v>999</v>
      </c>
      <c r="AP1747">
        <v>999</v>
      </c>
      <c r="AQ1747">
        <v>999</v>
      </c>
    </row>
    <row r="1748" spans="2:47" ht="15">
      <c r="B1748" t="s">
        <v>78</v>
      </c>
      <c r="C1748">
        <v>17182</v>
      </c>
      <c r="D1748">
        <v>16968</v>
      </c>
      <c r="E1748" t="s">
        <v>1383</v>
      </c>
      <c r="F1748">
        <v>11846</v>
      </c>
      <c r="I1748">
        <v>999</v>
      </c>
      <c r="J1748" t="s">
        <v>770</v>
      </c>
      <c r="L1748">
        <v>1977</v>
      </c>
      <c r="M1748">
        <v>0</v>
      </c>
      <c r="O1748" t="s">
        <v>1613</v>
      </c>
      <c r="R1748">
        <v>168.3</v>
      </c>
      <c r="S1748" t="s">
        <v>2655</v>
      </c>
      <c r="T1748" t="s">
        <v>2010</v>
      </c>
      <c r="U1748">
        <v>999</v>
      </c>
      <c r="V1748">
        <v>999</v>
      </c>
      <c r="W1748">
        <v>999</v>
      </c>
      <c r="X1748">
        <v>999</v>
      </c>
      <c r="Y1748">
        <v>999</v>
      </c>
      <c r="Z1748">
        <v>999</v>
      </c>
      <c r="AB1748" t="s">
        <v>1616</v>
      </c>
      <c r="AC1748">
        <v>45</v>
      </c>
      <c r="AD1748" t="s">
        <v>1617</v>
      </c>
      <c r="AE1748">
        <v>0</v>
      </c>
      <c r="AF1748" t="s">
        <v>1666</v>
      </c>
      <c r="AG1748">
        <v>999</v>
      </c>
      <c r="AH1748">
        <v>999</v>
      </c>
      <c r="AI1748" t="s">
        <v>1892</v>
      </c>
      <c r="AJ1748" s="7" t="s">
        <v>3039</v>
      </c>
      <c r="AK1748">
        <v>2</v>
      </c>
      <c r="AL1748" t="s">
        <v>1701</v>
      </c>
      <c r="AM1748">
        <v>999</v>
      </c>
      <c r="AN1748">
        <v>999</v>
      </c>
      <c r="AO1748">
        <v>999</v>
      </c>
      <c r="AP1748">
        <v>999</v>
      </c>
      <c r="AQ1748">
        <v>999</v>
      </c>
    </row>
    <row r="1749" spans="2:47" ht="15">
      <c r="B1749" t="s">
        <v>78</v>
      </c>
      <c r="C1749">
        <v>17182</v>
      </c>
      <c r="D1749">
        <v>16968</v>
      </c>
      <c r="E1749" t="s">
        <v>1383</v>
      </c>
      <c r="F1749">
        <v>11846</v>
      </c>
      <c r="I1749">
        <v>999</v>
      </c>
      <c r="J1749" t="s">
        <v>770</v>
      </c>
      <c r="L1749">
        <v>1982</v>
      </c>
      <c r="M1749">
        <v>5</v>
      </c>
      <c r="O1749" t="s">
        <v>1613</v>
      </c>
      <c r="R1749">
        <v>188.3</v>
      </c>
      <c r="S1749" t="s">
        <v>2655</v>
      </c>
      <c r="T1749" t="s">
        <v>2010</v>
      </c>
      <c r="U1749">
        <v>999</v>
      </c>
      <c r="V1749">
        <v>999</v>
      </c>
      <c r="W1749">
        <v>999</v>
      </c>
      <c r="X1749">
        <v>999</v>
      </c>
      <c r="Y1749">
        <v>999</v>
      </c>
      <c r="Z1749">
        <v>999</v>
      </c>
      <c r="AB1749" t="s">
        <v>1616</v>
      </c>
      <c r="AC1749">
        <v>45</v>
      </c>
      <c r="AD1749" t="s">
        <v>1617</v>
      </c>
      <c r="AE1749">
        <v>0</v>
      </c>
      <c r="AF1749" t="s">
        <v>1666</v>
      </c>
      <c r="AG1749">
        <v>999</v>
      </c>
      <c r="AH1749">
        <v>999</v>
      </c>
      <c r="AI1749" t="s">
        <v>1892</v>
      </c>
      <c r="AJ1749" s="7" t="s">
        <v>3039</v>
      </c>
      <c r="AK1749">
        <v>2</v>
      </c>
      <c r="AL1749" t="s">
        <v>1701</v>
      </c>
      <c r="AM1749">
        <v>999</v>
      </c>
      <c r="AN1749">
        <v>999</v>
      </c>
      <c r="AO1749">
        <v>999</v>
      </c>
      <c r="AP1749">
        <v>999</v>
      </c>
      <c r="AQ1749">
        <v>999</v>
      </c>
    </row>
    <row r="1750" spans="2:47" ht="15">
      <c r="B1750" t="s">
        <v>78</v>
      </c>
      <c r="C1750">
        <v>17182</v>
      </c>
      <c r="D1750">
        <v>16968</v>
      </c>
      <c r="E1750" t="s">
        <v>1383</v>
      </c>
      <c r="F1750">
        <v>11846</v>
      </c>
      <c r="I1750">
        <v>999</v>
      </c>
      <c r="J1750" t="s">
        <v>770</v>
      </c>
      <c r="L1750">
        <v>1986</v>
      </c>
      <c r="M1750">
        <v>9</v>
      </c>
      <c r="O1750" t="s">
        <v>1613</v>
      </c>
      <c r="R1750">
        <v>183.3</v>
      </c>
      <c r="S1750" t="s">
        <v>2655</v>
      </c>
      <c r="T1750" t="s">
        <v>2010</v>
      </c>
      <c r="U1750">
        <v>999</v>
      </c>
      <c r="V1750">
        <v>999</v>
      </c>
      <c r="W1750">
        <v>999</v>
      </c>
      <c r="X1750">
        <v>999</v>
      </c>
      <c r="Y1750">
        <v>999</v>
      </c>
      <c r="Z1750">
        <v>999</v>
      </c>
      <c r="AB1750" t="s">
        <v>1616</v>
      </c>
      <c r="AC1750">
        <v>45</v>
      </c>
      <c r="AD1750" t="s">
        <v>1617</v>
      </c>
      <c r="AE1750">
        <v>0</v>
      </c>
      <c r="AF1750" t="s">
        <v>1666</v>
      </c>
      <c r="AG1750">
        <v>999</v>
      </c>
      <c r="AH1750">
        <v>999</v>
      </c>
      <c r="AI1750" t="s">
        <v>1892</v>
      </c>
      <c r="AJ1750" s="7" t="s">
        <v>3039</v>
      </c>
      <c r="AK1750">
        <v>2</v>
      </c>
      <c r="AL1750" t="s">
        <v>1701</v>
      </c>
      <c r="AM1750">
        <v>999</v>
      </c>
      <c r="AN1750">
        <v>999</v>
      </c>
      <c r="AO1750">
        <v>999</v>
      </c>
      <c r="AP1750">
        <v>999</v>
      </c>
      <c r="AQ1750">
        <v>999</v>
      </c>
    </row>
    <row r="1751" spans="2:47" ht="15">
      <c r="B1751" t="s">
        <v>78</v>
      </c>
      <c r="C1751">
        <v>17182</v>
      </c>
      <c r="D1751">
        <v>16968</v>
      </c>
      <c r="E1751" t="s">
        <v>1383</v>
      </c>
      <c r="F1751">
        <v>11847</v>
      </c>
      <c r="I1751">
        <v>999</v>
      </c>
      <c r="J1751" t="s">
        <v>770</v>
      </c>
      <c r="L1751">
        <v>1977</v>
      </c>
      <c r="M1751">
        <v>0</v>
      </c>
      <c r="O1751" t="s">
        <v>1613</v>
      </c>
      <c r="R1751">
        <v>198.4</v>
      </c>
      <c r="S1751" t="s">
        <v>2655</v>
      </c>
      <c r="T1751" t="s">
        <v>2010</v>
      </c>
      <c r="U1751">
        <v>999</v>
      </c>
      <c r="V1751">
        <v>999</v>
      </c>
      <c r="W1751">
        <v>999</v>
      </c>
      <c r="X1751">
        <v>999</v>
      </c>
      <c r="Y1751">
        <v>999</v>
      </c>
      <c r="Z1751">
        <v>999</v>
      </c>
      <c r="AB1751" t="s">
        <v>1616</v>
      </c>
      <c r="AC1751">
        <v>45</v>
      </c>
      <c r="AD1751" t="s">
        <v>1617</v>
      </c>
      <c r="AE1751">
        <v>0</v>
      </c>
      <c r="AF1751" t="s">
        <v>1666</v>
      </c>
      <c r="AG1751">
        <v>999</v>
      </c>
      <c r="AH1751">
        <v>999</v>
      </c>
      <c r="AI1751" t="s">
        <v>1892</v>
      </c>
      <c r="AJ1751" t="s">
        <v>2179</v>
      </c>
      <c r="AK1751">
        <v>2</v>
      </c>
      <c r="AL1751" t="s">
        <v>1701</v>
      </c>
      <c r="AM1751">
        <v>999</v>
      </c>
      <c r="AN1751">
        <v>999</v>
      </c>
      <c r="AO1751">
        <v>999</v>
      </c>
      <c r="AP1751">
        <v>999</v>
      </c>
      <c r="AQ1751">
        <v>999</v>
      </c>
    </row>
    <row r="1752" spans="2:47" ht="15">
      <c r="B1752" t="s">
        <v>78</v>
      </c>
      <c r="C1752">
        <v>17182</v>
      </c>
      <c r="D1752">
        <v>16968</v>
      </c>
      <c r="E1752" t="s">
        <v>1383</v>
      </c>
      <c r="F1752">
        <v>11847</v>
      </c>
      <c r="I1752">
        <v>999</v>
      </c>
      <c r="J1752" t="s">
        <v>770</v>
      </c>
      <c r="L1752">
        <v>1982</v>
      </c>
      <c r="M1752">
        <v>5</v>
      </c>
      <c r="O1752" t="s">
        <v>1613</v>
      </c>
      <c r="R1752">
        <v>229.4</v>
      </c>
      <c r="S1752" t="s">
        <v>2655</v>
      </c>
      <c r="T1752" t="s">
        <v>2010</v>
      </c>
      <c r="U1752">
        <v>999</v>
      </c>
      <c r="V1752">
        <v>999</v>
      </c>
      <c r="W1752">
        <v>999</v>
      </c>
      <c r="X1752">
        <v>999</v>
      </c>
      <c r="Y1752">
        <v>999</v>
      </c>
      <c r="Z1752">
        <v>999</v>
      </c>
      <c r="AB1752" t="s">
        <v>1616</v>
      </c>
      <c r="AC1752">
        <v>45</v>
      </c>
      <c r="AD1752" t="s">
        <v>1617</v>
      </c>
      <c r="AE1752">
        <v>0</v>
      </c>
      <c r="AF1752" t="s">
        <v>1666</v>
      </c>
      <c r="AG1752">
        <v>999</v>
      </c>
      <c r="AH1752">
        <v>999</v>
      </c>
      <c r="AI1752" t="s">
        <v>1892</v>
      </c>
      <c r="AJ1752" t="s">
        <v>2179</v>
      </c>
      <c r="AK1752">
        <v>2</v>
      </c>
      <c r="AL1752" t="s">
        <v>1701</v>
      </c>
      <c r="AM1752">
        <v>999</v>
      </c>
      <c r="AN1752">
        <v>999</v>
      </c>
      <c r="AO1752">
        <v>999</v>
      </c>
      <c r="AP1752">
        <v>999</v>
      </c>
      <c r="AQ1752">
        <v>999</v>
      </c>
    </row>
    <row r="1753" spans="2:47" ht="15">
      <c r="B1753" t="s">
        <v>78</v>
      </c>
      <c r="C1753">
        <v>17182</v>
      </c>
      <c r="D1753">
        <v>16968</v>
      </c>
      <c r="E1753" t="s">
        <v>1383</v>
      </c>
      <c r="F1753">
        <v>11847</v>
      </c>
      <c r="I1753">
        <v>999</v>
      </c>
      <c r="J1753" t="s">
        <v>770</v>
      </c>
      <c r="L1753">
        <v>1986</v>
      </c>
      <c r="M1753">
        <v>9</v>
      </c>
      <c r="O1753" t="s">
        <v>1613</v>
      </c>
      <c r="R1753">
        <v>240</v>
      </c>
      <c r="S1753" t="s">
        <v>2655</v>
      </c>
      <c r="T1753" t="s">
        <v>2010</v>
      </c>
      <c r="U1753">
        <v>999</v>
      </c>
      <c r="V1753">
        <v>999</v>
      </c>
      <c r="W1753">
        <v>999</v>
      </c>
      <c r="X1753">
        <v>999</v>
      </c>
      <c r="Y1753">
        <v>999</v>
      </c>
      <c r="Z1753">
        <v>999</v>
      </c>
      <c r="AB1753" t="s">
        <v>1616</v>
      </c>
      <c r="AC1753">
        <v>45</v>
      </c>
      <c r="AD1753" t="s">
        <v>1617</v>
      </c>
      <c r="AE1753">
        <v>0</v>
      </c>
      <c r="AF1753" t="s">
        <v>1666</v>
      </c>
      <c r="AG1753">
        <v>999</v>
      </c>
      <c r="AH1753">
        <v>999</v>
      </c>
      <c r="AI1753" t="s">
        <v>1892</v>
      </c>
      <c r="AJ1753" t="s">
        <v>2179</v>
      </c>
      <c r="AK1753">
        <v>2</v>
      </c>
      <c r="AL1753" t="s">
        <v>1701</v>
      </c>
      <c r="AM1753">
        <v>999</v>
      </c>
      <c r="AN1753">
        <v>999</v>
      </c>
      <c r="AO1753">
        <v>999</v>
      </c>
      <c r="AP1753">
        <v>999</v>
      </c>
      <c r="AQ1753">
        <v>999</v>
      </c>
    </row>
    <row r="1754" spans="2:47" ht="15">
      <c r="B1754" t="s">
        <v>47</v>
      </c>
      <c r="C1754">
        <v>19193</v>
      </c>
      <c r="D1754">
        <v>16982</v>
      </c>
      <c r="E1754" t="s">
        <v>1384</v>
      </c>
      <c r="F1754">
        <v>11918</v>
      </c>
      <c r="G1754" t="s">
        <v>3040</v>
      </c>
      <c r="H1754" s="4">
        <v>16178</v>
      </c>
      <c r="I1754" t="s">
        <v>3041</v>
      </c>
      <c r="J1754" t="s">
        <v>3042</v>
      </c>
      <c r="K1754">
        <v>9</v>
      </c>
      <c r="L1754">
        <v>1997</v>
      </c>
      <c r="M1754">
        <v>9</v>
      </c>
      <c r="O1754" t="s">
        <v>3043</v>
      </c>
      <c r="R1754" s="6">
        <v>18.672566369999998</v>
      </c>
      <c r="S1754" t="s">
        <v>1768</v>
      </c>
      <c r="T1754" t="s">
        <v>1634</v>
      </c>
      <c r="U1754">
        <v>999</v>
      </c>
      <c r="V1754">
        <v>999</v>
      </c>
      <c r="W1754">
        <v>999</v>
      </c>
      <c r="X1754">
        <v>999</v>
      </c>
      <c r="Y1754">
        <v>3</v>
      </c>
      <c r="Z1754" t="s">
        <v>3044</v>
      </c>
      <c r="AB1754" t="s">
        <v>1616</v>
      </c>
      <c r="AC1754">
        <v>20</v>
      </c>
      <c r="AD1754" t="s">
        <v>1617</v>
      </c>
      <c r="AE1754">
        <v>0</v>
      </c>
      <c r="AI1754" t="s">
        <v>1667</v>
      </c>
      <c r="AJ1754" t="s">
        <v>3045</v>
      </c>
      <c r="AK1754">
        <v>3</v>
      </c>
      <c r="AO1754" t="s">
        <v>3046</v>
      </c>
    </row>
    <row r="1755" spans="2:47" ht="15">
      <c r="B1755" t="s">
        <v>47</v>
      </c>
      <c r="C1755">
        <v>19193</v>
      </c>
      <c r="D1755">
        <v>16982</v>
      </c>
      <c r="E1755" t="s">
        <v>1384</v>
      </c>
      <c r="F1755">
        <v>11918</v>
      </c>
      <c r="G1755" t="s">
        <v>3040</v>
      </c>
      <c r="H1755" s="4">
        <v>16179</v>
      </c>
      <c r="I1755" t="s">
        <v>3041</v>
      </c>
      <c r="J1755" t="s">
        <v>3042</v>
      </c>
      <c r="K1755">
        <v>9</v>
      </c>
      <c r="L1755">
        <v>1997</v>
      </c>
      <c r="M1755">
        <v>9</v>
      </c>
      <c r="O1755" t="s">
        <v>3043</v>
      </c>
      <c r="R1755" s="6">
        <v>11.68141593</v>
      </c>
      <c r="S1755" t="s">
        <v>1768</v>
      </c>
      <c r="T1755" t="s">
        <v>1634</v>
      </c>
      <c r="U1755">
        <v>999</v>
      </c>
      <c r="V1755">
        <v>999</v>
      </c>
      <c r="W1755">
        <v>999</v>
      </c>
      <c r="X1755">
        <v>999</v>
      </c>
      <c r="Y1755">
        <v>3</v>
      </c>
      <c r="Z1755" t="s">
        <v>3044</v>
      </c>
      <c r="AB1755" t="s">
        <v>1616</v>
      </c>
      <c r="AC1755">
        <v>40</v>
      </c>
      <c r="AD1755" t="s">
        <v>1617</v>
      </c>
      <c r="AE1755">
        <v>20</v>
      </c>
      <c r="AI1755" t="s">
        <v>1667</v>
      </c>
      <c r="AJ1755" t="s">
        <v>3045</v>
      </c>
      <c r="AK1755">
        <v>3</v>
      </c>
      <c r="AO1755" t="s">
        <v>3046</v>
      </c>
    </row>
    <row r="1756" spans="2:47" ht="15">
      <c r="B1756" t="s">
        <v>47</v>
      </c>
      <c r="C1756">
        <v>19194</v>
      </c>
      <c r="D1756">
        <v>16982</v>
      </c>
      <c r="E1756" t="s">
        <v>1389</v>
      </c>
      <c r="F1756">
        <v>11920</v>
      </c>
      <c r="G1756" t="s">
        <v>3047</v>
      </c>
      <c r="H1756" s="4">
        <v>16182</v>
      </c>
      <c r="I1756" t="s">
        <v>3041</v>
      </c>
      <c r="J1756" t="s">
        <v>3042</v>
      </c>
      <c r="K1756">
        <v>9</v>
      </c>
      <c r="L1756">
        <v>1997</v>
      </c>
      <c r="M1756">
        <v>9</v>
      </c>
      <c r="O1756" t="s">
        <v>3043</v>
      </c>
      <c r="R1756" s="6">
        <v>10.76106195</v>
      </c>
      <c r="S1756" t="s">
        <v>1768</v>
      </c>
      <c r="T1756" t="s">
        <v>1634</v>
      </c>
      <c r="U1756">
        <v>999</v>
      </c>
      <c r="V1756">
        <v>999</v>
      </c>
      <c r="W1756">
        <v>999</v>
      </c>
      <c r="X1756">
        <v>999</v>
      </c>
      <c r="Y1756">
        <v>3</v>
      </c>
      <c r="Z1756" t="s">
        <v>3044</v>
      </c>
      <c r="AB1756" t="s">
        <v>1616</v>
      </c>
      <c r="AC1756">
        <v>20</v>
      </c>
      <c r="AD1756" t="s">
        <v>1617</v>
      </c>
      <c r="AE1756">
        <v>0</v>
      </c>
      <c r="AI1756" t="s">
        <v>1667</v>
      </c>
      <c r="AJ1756" t="s">
        <v>3045</v>
      </c>
      <c r="AK1756">
        <v>3</v>
      </c>
      <c r="AO1756" t="s">
        <v>3046</v>
      </c>
    </row>
    <row r="1757" spans="2:47" ht="15">
      <c r="B1757" t="s">
        <v>47</v>
      </c>
      <c r="C1757">
        <v>19194</v>
      </c>
      <c r="D1757">
        <v>16982</v>
      </c>
      <c r="E1757" t="s">
        <v>1389</v>
      </c>
      <c r="F1757">
        <v>11920</v>
      </c>
      <c r="G1757" t="s">
        <v>3047</v>
      </c>
      <c r="H1757" s="4">
        <v>16183</v>
      </c>
      <c r="I1757" t="s">
        <v>3041</v>
      </c>
      <c r="J1757" t="s">
        <v>3042</v>
      </c>
      <c r="K1757">
        <v>9</v>
      </c>
      <c r="L1757">
        <v>1997</v>
      </c>
      <c r="M1757">
        <v>9</v>
      </c>
      <c r="O1757" t="s">
        <v>3043</v>
      </c>
      <c r="R1757" s="6">
        <v>7.079646018</v>
      </c>
      <c r="S1757" t="s">
        <v>1768</v>
      </c>
      <c r="T1757" t="s">
        <v>1634</v>
      </c>
      <c r="U1757">
        <v>999</v>
      </c>
      <c r="V1757">
        <v>999</v>
      </c>
      <c r="W1757">
        <v>999</v>
      </c>
      <c r="X1757">
        <v>999</v>
      </c>
      <c r="Y1757">
        <v>3</v>
      </c>
      <c r="Z1757" t="s">
        <v>3044</v>
      </c>
      <c r="AB1757" t="s">
        <v>1616</v>
      </c>
      <c r="AC1757">
        <v>40</v>
      </c>
      <c r="AD1757" t="s">
        <v>1617</v>
      </c>
      <c r="AE1757">
        <v>20</v>
      </c>
      <c r="AI1757" t="s">
        <v>1667</v>
      </c>
      <c r="AJ1757" t="s">
        <v>3045</v>
      </c>
      <c r="AK1757">
        <v>3</v>
      </c>
      <c r="AO1757" t="s">
        <v>3046</v>
      </c>
    </row>
    <row r="1758" spans="2:47" ht="15">
      <c r="B1758" t="s">
        <v>47</v>
      </c>
      <c r="C1758">
        <v>19195</v>
      </c>
      <c r="D1758">
        <v>16982</v>
      </c>
      <c r="E1758" t="s">
        <v>1391</v>
      </c>
      <c r="F1758">
        <v>11922</v>
      </c>
      <c r="G1758" t="s">
        <v>3048</v>
      </c>
      <c r="H1758" s="4">
        <v>16186</v>
      </c>
      <c r="I1758" t="s">
        <v>3041</v>
      </c>
      <c r="J1758" t="s">
        <v>3042</v>
      </c>
      <c r="K1758">
        <v>9</v>
      </c>
      <c r="L1758">
        <v>1997</v>
      </c>
      <c r="M1758">
        <v>9</v>
      </c>
      <c r="O1758" t="s">
        <v>3043</v>
      </c>
      <c r="R1758" s="6">
        <v>12.1938326</v>
      </c>
      <c r="S1758" t="s">
        <v>1768</v>
      </c>
      <c r="T1758" t="s">
        <v>1634</v>
      </c>
      <c r="U1758">
        <v>999</v>
      </c>
      <c r="V1758">
        <v>999</v>
      </c>
      <c r="W1758">
        <v>999</v>
      </c>
      <c r="X1758">
        <v>999</v>
      </c>
      <c r="Y1758">
        <v>3</v>
      </c>
      <c r="Z1758" t="s">
        <v>3044</v>
      </c>
      <c r="AB1758" t="s">
        <v>1616</v>
      </c>
      <c r="AC1758">
        <v>20</v>
      </c>
      <c r="AD1758" t="s">
        <v>1617</v>
      </c>
      <c r="AE1758">
        <v>0</v>
      </c>
      <c r="AI1758" t="s">
        <v>1667</v>
      </c>
      <c r="AJ1758" t="s">
        <v>3045</v>
      </c>
      <c r="AK1758">
        <v>3</v>
      </c>
      <c r="AO1758" t="s">
        <v>3046</v>
      </c>
    </row>
    <row r="1759" spans="2:47" ht="15">
      <c r="B1759" t="s">
        <v>47</v>
      </c>
      <c r="C1759">
        <v>19195</v>
      </c>
      <c r="D1759">
        <v>16982</v>
      </c>
      <c r="E1759" t="s">
        <v>1391</v>
      </c>
      <c r="F1759">
        <v>11922</v>
      </c>
      <c r="G1759" t="s">
        <v>3048</v>
      </c>
      <c r="H1759" s="4">
        <v>16187</v>
      </c>
      <c r="I1759" t="s">
        <v>3041</v>
      </c>
      <c r="J1759" t="s">
        <v>3042</v>
      </c>
      <c r="K1759">
        <v>9</v>
      </c>
      <c r="L1759">
        <v>1997</v>
      </c>
      <c r="M1759">
        <v>9</v>
      </c>
      <c r="O1759" t="s">
        <v>3043</v>
      </c>
      <c r="R1759" s="6">
        <v>8.8810572689999994</v>
      </c>
      <c r="S1759" t="s">
        <v>1768</v>
      </c>
      <c r="T1759" t="s">
        <v>1634</v>
      </c>
      <c r="U1759">
        <v>999</v>
      </c>
      <c r="V1759">
        <v>999</v>
      </c>
      <c r="W1759">
        <v>999</v>
      </c>
      <c r="X1759">
        <v>999</v>
      </c>
      <c r="Y1759">
        <v>3</v>
      </c>
      <c r="Z1759" t="s">
        <v>3044</v>
      </c>
      <c r="AB1759" t="s">
        <v>1616</v>
      </c>
      <c r="AC1759">
        <v>40</v>
      </c>
      <c r="AD1759" t="s">
        <v>1617</v>
      </c>
      <c r="AE1759">
        <v>20</v>
      </c>
      <c r="AI1759" t="s">
        <v>1667</v>
      </c>
      <c r="AJ1759" t="s">
        <v>3045</v>
      </c>
      <c r="AK1759">
        <v>3</v>
      </c>
      <c r="AO1759" t="s">
        <v>3046</v>
      </c>
    </row>
    <row r="1760" spans="2:47" ht="15">
      <c r="B1760" t="s">
        <v>78</v>
      </c>
      <c r="C1760">
        <v>17179</v>
      </c>
      <c r="D1760">
        <v>16984</v>
      </c>
      <c r="E1760" t="s">
        <v>1393</v>
      </c>
      <c r="F1760">
        <v>11839</v>
      </c>
      <c r="I1760">
        <v>999</v>
      </c>
      <c r="J1760" t="s">
        <v>3049</v>
      </c>
      <c r="M1760" t="s">
        <v>3050</v>
      </c>
      <c r="O1760" t="s">
        <v>1672</v>
      </c>
      <c r="R1760" s="6">
        <v>28.062830000000002</v>
      </c>
      <c r="S1760" t="s">
        <v>1648</v>
      </c>
      <c r="T1760" t="s">
        <v>1931</v>
      </c>
      <c r="U1760">
        <v>999</v>
      </c>
      <c r="V1760">
        <v>999</v>
      </c>
      <c r="W1760">
        <v>999</v>
      </c>
      <c r="X1760">
        <v>999</v>
      </c>
      <c r="Y1760">
        <v>5</v>
      </c>
      <c r="Z1760">
        <v>999</v>
      </c>
      <c r="AB1760" t="s">
        <v>1627</v>
      </c>
      <c r="AC1760">
        <v>10</v>
      </c>
      <c r="AD1760">
        <v>999</v>
      </c>
      <c r="AE1760">
        <v>999</v>
      </c>
      <c r="AF1760">
        <v>999</v>
      </c>
      <c r="AG1760">
        <v>999</v>
      </c>
      <c r="AH1760">
        <v>999</v>
      </c>
      <c r="AJ1760" t="s">
        <v>3051</v>
      </c>
      <c r="AK1760">
        <v>3</v>
      </c>
      <c r="AL1760" t="s">
        <v>710</v>
      </c>
      <c r="AM1760">
        <v>999</v>
      </c>
      <c r="AN1760">
        <v>999</v>
      </c>
      <c r="AO1760">
        <v>999</v>
      </c>
      <c r="AP1760">
        <v>999</v>
      </c>
      <c r="AQ1760">
        <v>999</v>
      </c>
      <c r="AU1760" t="s">
        <v>3052</v>
      </c>
    </row>
    <row r="1761" spans="2:47" ht="15">
      <c r="B1761" t="s">
        <v>78</v>
      </c>
      <c r="C1761">
        <v>17180</v>
      </c>
      <c r="D1761">
        <v>16984</v>
      </c>
      <c r="E1761" t="s">
        <v>1397</v>
      </c>
      <c r="F1761">
        <v>11842</v>
      </c>
      <c r="I1761">
        <v>999</v>
      </c>
      <c r="J1761" t="s">
        <v>3049</v>
      </c>
      <c r="M1761" t="s">
        <v>3050</v>
      </c>
      <c r="O1761" t="s">
        <v>1672</v>
      </c>
      <c r="R1761" s="6">
        <v>43.979059999999997</v>
      </c>
      <c r="S1761" t="s">
        <v>1648</v>
      </c>
      <c r="T1761" t="s">
        <v>1931</v>
      </c>
      <c r="U1761">
        <v>999</v>
      </c>
      <c r="V1761">
        <v>999</v>
      </c>
      <c r="W1761">
        <v>999</v>
      </c>
      <c r="X1761">
        <v>999</v>
      </c>
      <c r="Y1761">
        <v>5</v>
      </c>
      <c r="Z1761">
        <v>999</v>
      </c>
      <c r="AB1761" t="s">
        <v>1627</v>
      </c>
      <c r="AC1761">
        <v>10</v>
      </c>
      <c r="AD1761">
        <v>999</v>
      </c>
      <c r="AE1761">
        <v>999</v>
      </c>
      <c r="AF1761">
        <v>999</v>
      </c>
      <c r="AG1761">
        <v>999</v>
      </c>
      <c r="AH1761">
        <v>999</v>
      </c>
      <c r="AJ1761" t="s">
        <v>3051</v>
      </c>
      <c r="AK1761">
        <v>3</v>
      </c>
      <c r="AL1761" t="s">
        <v>710</v>
      </c>
      <c r="AM1761">
        <v>999</v>
      </c>
      <c r="AN1761">
        <v>999</v>
      </c>
      <c r="AO1761">
        <v>999</v>
      </c>
      <c r="AP1761">
        <v>999</v>
      </c>
      <c r="AQ1761">
        <v>999</v>
      </c>
      <c r="AU1761" t="s">
        <v>3052</v>
      </c>
    </row>
    <row r="1762" spans="2:47" ht="15">
      <c r="B1762" t="s">
        <v>78</v>
      </c>
      <c r="C1762">
        <v>17181</v>
      </c>
      <c r="D1762">
        <v>16984</v>
      </c>
      <c r="E1762" t="s">
        <v>1400</v>
      </c>
      <c r="F1762">
        <v>11845</v>
      </c>
      <c r="I1762">
        <v>999</v>
      </c>
      <c r="J1762" t="s">
        <v>3049</v>
      </c>
      <c r="M1762" t="s">
        <v>3053</v>
      </c>
      <c r="O1762" t="s">
        <v>1672</v>
      </c>
      <c r="R1762" s="6">
        <v>47.329839999999997</v>
      </c>
      <c r="S1762" t="s">
        <v>1648</v>
      </c>
      <c r="T1762" t="s">
        <v>1931</v>
      </c>
      <c r="U1762">
        <v>999</v>
      </c>
      <c r="V1762">
        <v>999</v>
      </c>
      <c r="W1762">
        <v>999</v>
      </c>
      <c r="X1762">
        <v>999</v>
      </c>
      <c r="Y1762">
        <v>5</v>
      </c>
      <c r="Z1762">
        <v>999</v>
      </c>
      <c r="AB1762" t="s">
        <v>1627</v>
      </c>
      <c r="AC1762">
        <v>10</v>
      </c>
      <c r="AD1762">
        <v>999</v>
      </c>
      <c r="AE1762">
        <v>999</v>
      </c>
      <c r="AF1762">
        <v>999</v>
      </c>
      <c r="AG1762">
        <v>999</v>
      </c>
      <c r="AH1762">
        <v>999</v>
      </c>
      <c r="AJ1762" t="s">
        <v>3051</v>
      </c>
      <c r="AK1762">
        <v>3</v>
      </c>
      <c r="AL1762" t="s">
        <v>710</v>
      </c>
      <c r="AM1762">
        <v>999</v>
      </c>
      <c r="AN1762">
        <v>999</v>
      </c>
      <c r="AO1762">
        <v>999</v>
      </c>
      <c r="AP1762">
        <v>999</v>
      </c>
      <c r="AQ1762">
        <v>999</v>
      </c>
      <c r="AU1762" t="s">
        <v>3052</v>
      </c>
    </row>
    <row r="1763" spans="2:47" ht="15">
      <c r="B1763" t="s">
        <v>78</v>
      </c>
      <c r="C1763">
        <v>17179</v>
      </c>
      <c r="D1763">
        <v>16984</v>
      </c>
      <c r="E1763" t="s">
        <v>1393</v>
      </c>
      <c r="F1763">
        <v>11837</v>
      </c>
      <c r="I1763">
        <v>999</v>
      </c>
      <c r="J1763" t="s">
        <v>3054</v>
      </c>
      <c r="M1763" t="s">
        <v>3050</v>
      </c>
      <c r="O1763" t="s">
        <v>1672</v>
      </c>
      <c r="R1763" s="6">
        <v>9.2146600000000003</v>
      </c>
      <c r="S1763" t="s">
        <v>1648</v>
      </c>
      <c r="T1763" t="s">
        <v>1931</v>
      </c>
      <c r="U1763">
        <v>999</v>
      </c>
      <c r="V1763">
        <v>999</v>
      </c>
      <c r="W1763">
        <v>999</v>
      </c>
      <c r="X1763">
        <v>999</v>
      </c>
      <c r="Y1763">
        <v>5</v>
      </c>
      <c r="Z1763">
        <v>999</v>
      </c>
      <c r="AB1763" t="s">
        <v>1627</v>
      </c>
      <c r="AC1763">
        <v>10</v>
      </c>
      <c r="AD1763">
        <v>999</v>
      </c>
      <c r="AE1763">
        <v>999</v>
      </c>
      <c r="AF1763">
        <v>999</v>
      </c>
      <c r="AG1763">
        <v>999</v>
      </c>
      <c r="AH1763">
        <v>999</v>
      </c>
      <c r="AJ1763" t="s">
        <v>3051</v>
      </c>
      <c r="AK1763">
        <v>3</v>
      </c>
      <c r="AL1763" t="s">
        <v>710</v>
      </c>
      <c r="AM1763">
        <v>999</v>
      </c>
      <c r="AN1763">
        <v>999</v>
      </c>
      <c r="AO1763">
        <v>999</v>
      </c>
      <c r="AP1763">
        <v>999</v>
      </c>
      <c r="AQ1763">
        <v>999</v>
      </c>
      <c r="AU1763" t="s">
        <v>3052</v>
      </c>
    </row>
    <row r="1764" spans="2:47" ht="15">
      <c r="B1764" t="s">
        <v>78</v>
      </c>
      <c r="C1764">
        <v>17180</v>
      </c>
      <c r="D1764">
        <v>16984</v>
      </c>
      <c r="E1764" t="s">
        <v>1397</v>
      </c>
      <c r="F1764">
        <v>11840</v>
      </c>
      <c r="I1764">
        <v>999</v>
      </c>
      <c r="J1764" t="s">
        <v>3054</v>
      </c>
      <c r="M1764" t="s">
        <v>3050</v>
      </c>
      <c r="O1764" t="s">
        <v>1672</v>
      </c>
      <c r="R1764" s="6">
        <v>10.05236</v>
      </c>
      <c r="S1764" t="s">
        <v>1648</v>
      </c>
      <c r="T1764" t="s">
        <v>1931</v>
      </c>
      <c r="U1764">
        <v>999</v>
      </c>
      <c r="V1764">
        <v>999</v>
      </c>
      <c r="W1764">
        <v>999</v>
      </c>
      <c r="X1764">
        <v>999</v>
      </c>
      <c r="Y1764">
        <v>5</v>
      </c>
      <c r="Z1764">
        <v>999</v>
      </c>
      <c r="AB1764" t="s">
        <v>1627</v>
      </c>
      <c r="AC1764">
        <v>10</v>
      </c>
      <c r="AD1764">
        <v>999</v>
      </c>
      <c r="AE1764">
        <v>999</v>
      </c>
      <c r="AF1764">
        <v>999</v>
      </c>
      <c r="AG1764">
        <v>999</v>
      </c>
      <c r="AH1764">
        <v>999</v>
      </c>
      <c r="AJ1764" t="s">
        <v>3051</v>
      </c>
      <c r="AK1764">
        <v>3</v>
      </c>
      <c r="AL1764" t="s">
        <v>710</v>
      </c>
      <c r="AM1764">
        <v>999</v>
      </c>
      <c r="AN1764">
        <v>999</v>
      </c>
      <c r="AO1764">
        <v>999</v>
      </c>
      <c r="AP1764">
        <v>999</v>
      </c>
      <c r="AQ1764">
        <v>999</v>
      </c>
      <c r="AU1764" t="s">
        <v>3052</v>
      </c>
    </row>
    <row r="1765" spans="2:47" ht="15">
      <c r="B1765" t="s">
        <v>78</v>
      </c>
      <c r="C1765">
        <v>17181</v>
      </c>
      <c r="D1765">
        <v>16984</v>
      </c>
      <c r="E1765" t="s">
        <v>1400</v>
      </c>
      <c r="F1765">
        <v>11843</v>
      </c>
      <c r="I1765">
        <v>999</v>
      </c>
      <c r="J1765" t="s">
        <v>3054</v>
      </c>
      <c r="M1765" t="s">
        <v>3053</v>
      </c>
      <c r="O1765" t="s">
        <v>1672</v>
      </c>
      <c r="R1765" s="6">
        <v>24.712039999999998</v>
      </c>
      <c r="S1765" t="s">
        <v>1648</v>
      </c>
      <c r="T1765" t="s">
        <v>1931</v>
      </c>
      <c r="U1765">
        <v>999</v>
      </c>
      <c r="V1765">
        <v>999</v>
      </c>
      <c r="W1765">
        <v>999</v>
      </c>
      <c r="X1765">
        <v>999</v>
      </c>
      <c r="Y1765">
        <v>5</v>
      </c>
      <c r="Z1765">
        <v>999</v>
      </c>
      <c r="AB1765" t="s">
        <v>1627</v>
      </c>
      <c r="AC1765">
        <v>10</v>
      </c>
      <c r="AD1765">
        <v>999</v>
      </c>
      <c r="AE1765">
        <v>999</v>
      </c>
      <c r="AF1765">
        <v>999</v>
      </c>
      <c r="AG1765">
        <v>999</v>
      </c>
      <c r="AH1765">
        <v>999</v>
      </c>
      <c r="AJ1765" t="s">
        <v>3051</v>
      </c>
      <c r="AK1765">
        <v>3</v>
      </c>
      <c r="AL1765" t="s">
        <v>710</v>
      </c>
      <c r="AM1765">
        <v>999</v>
      </c>
      <c r="AN1765">
        <v>999</v>
      </c>
      <c r="AO1765">
        <v>999</v>
      </c>
      <c r="AP1765">
        <v>999</v>
      </c>
      <c r="AQ1765">
        <v>999</v>
      </c>
      <c r="AU1765" t="s">
        <v>3052</v>
      </c>
    </row>
    <row r="1766" spans="2:47" ht="15">
      <c r="B1766" t="s">
        <v>78</v>
      </c>
      <c r="C1766">
        <v>17179</v>
      </c>
      <c r="D1766">
        <v>16984</v>
      </c>
      <c r="E1766" t="s">
        <v>1393</v>
      </c>
      <c r="F1766">
        <v>11838</v>
      </c>
      <c r="I1766">
        <v>999</v>
      </c>
      <c r="J1766" t="s">
        <v>3055</v>
      </c>
      <c r="M1766" t="s">
        <v>3050</v>
      </c>
      <c r="O1766" t="s">
        <v>1672</v>
      </c>
      <c r="R1766" s="6">
        <v>24.293189999999999</v>
      </c>
      <c r="S1766" t="s">
        <v>1648</v>
      </c>
      <c r="T1766" t="s">
        <v>1931</v>
      </c>
      <c r="U1766">
        <v>999</v>
      </c>
      <c r="V1766">
        <v>999</v>
      </c>
      <c r="W1766">
        <v>999</v>
      </c>
      <c r="X1766">
        <v>999</v>
      </c>
      <c r="Y1766">
        <v>5</v>
      </c>
      <c r="Z1766">
        <v>999</v>
      </c>
      <c r="AB1766" t="s">
        <v>1627</v>
      </c>
      <c r="AC1766">
        <v>10</v>
      </c>
      <c r="AD1766">
        <v>999</v>
      </c>
      <c r="AE1766">
        <v>999</v>
      </c>
      <c r="AF1766">
        <v>999</v>
      </c>
      <c r="AG1766">
        <v>999</v>
      </c>
      <c r="AH1766">
        <v>999</v>
      </c>
      <c r="AJ1766" t="s">
        <v>3051</v>
      </c>
      <c r="AK1766">
        <v>3</v>
      </c>
      <c r="AL1766" t="s">
        <v>710</v>
      </c>
      <c r="AM1766">
        <v>999</v>
      </c>
      <c r="AN1766">
        <v>999</v>
      </c>
      <c r="AO1766">
        <v>999</v>
      </c>
      <c r="AP1766">
        <v>999</v>
      </c>
      <c r="AQ1766">
        <v>999</v>
      </c>
      <c r="AU1766" t="s">
        <v>3052</v>
      </c>
    </row>
    <row r="1767" spans="2:47" ht="15">
      <c r="B1767" t="s">
        <v>78</v>
      </c>
      <c r="C1767">
        <v>17180</v>
      </c>
      <c r="D1767">
        <v>16984</v>
      </c>
      <c r="E1767" t="s">
        <v>1397</v>
      </c>
      <c r="F1767">
        <v>11841</v>
      </c>
      <c r="I1767">
        <v>999</v>
      </c>
      <c r="J1767" t="s">
        <v>3055</v>
      </c>
      <c r="M1767" t="s">
        <v>3050</v>
      </c>
      <c r="O1767" t="s">
        <v>1672</v>
      </c>
      <c r="R1767" s="6">
        <v>33.507849999999998</v>
      </c>
      <c r="S1767" t="s">
        <v>1648</v>
      </c>
      <c r="T1767" t="s">
        <v>1931</v>
      </c>
      <c r="U1767">
        <v>999</v>
      </c>
      <c r="V1767">
        <v>999</v>
      </c>
      <c r="W1767">
        <v>999</v>
      </c>
      <c r="X1767">
        <v>999</v>
      </c>
      <c r="Y1767">
        <v>5</v>
      </c>
      <c r="Z1767">
        <v>999</v>
      </c>
      <c r="AB1767" t="s">
        <v>1627</v>
      </c>
      <c r="AC1767">
        <v>10</v>
      </c>
      <c r="AD1767">
        <v>999</v>
      </c>
      <c r="AE1767">
        <v>999</v>
      </c>
      <c r="AF1767">
        <v>999</v>
      </c>
      <c r="AG1767">
        <v>999</v>
      </c>
      <c r="AH1767">
        <v>999</v>
      </c>
      <c r="AJ1767" t="s">
        <v>3051</v>
      </c>
      <c r="AK1767">
        <v>3</v>
      </c>
      <c r="AL1767" t="s">
        <v>710</v>
      </c>
      <c r="AM1767">
        <v>999</v>
      </c>
      <c r="AN1767">
        <v>999</v>
      </c>
      <c r="AO1767">
        <v>999</v>
      </c>
      <c r="AP1767">
        <v>999</v>
      </c>
      <c r="AQ1767">
        <v>999</v>
      </c>
      <c r="AU1767" t="s">
        <v>3052</v>
      </c>
    </row>
    <row r="1768" spans="2:47" ht="15">
      <c r="B1768" t="s">
        <v>78</v>
      </c>
      <c r="C1768">
        <v>17181</v>
      </c>
      <c r="D1768">
        <v>16984</v>
      </c>
      <c r="E1768" t="s">
        <v>1400</v>
      </c>
      <c r="F1768">
        <v>11844</v>
      </c>
      <c r="I1768">
        <v>999</v>
      </c>
      <c r="J1768" t="s">
        <v>3055</v>
      </c>
      <c r="M1768" t="s">
        <v>3053</v>
      </c>
      <c r="O1768" t="s">
        <v>1672</v>
      </c>
      <c r="R1768" s="6">
        <v>36.020940000000003</v>
      </c>
      <c r="S1768" t="s">
        <v>1648</v>
      </c>
      <c r="T1768" t="s">
        <v>1931</v>
      </c>
      <c r="U1768">
        <v>999</v>
      </c>
      <c r="V1768">
        <v>999</v>
      </c>
      <c r="W1768">
        <v>999</v>
      </c>
      <c r="X1768">
        <v>999</v>
      </c>
      <c r="Y1768">
        <v>5</v>
      </c>
      <c r="Z1768">
        <v>999</v>
      </c>
      <c r="AB1768" t="s">
        <v>1627</v>
      </c>
      <c r="AC1768">
        <v>10</v>
      </c>
      <c r="AD1768">
        <v>999</v>
      </c>
      <c r="AE1768">
        <v>999</v>
      </c>
      <c r="AF1768">
        <v>999</v>
      </c>
      <c r="AG1768">
        <v>999</v>
      </c>
      <c r="AH1768">
        <v>999</v>
      </c>
      <c r="AJ1768" t="s">
        <v>3051</v>
      </c>
      <c r="AK1768">
        <v>3</v>
      </c>
      <c r="AL1768" t="s">
        <v>710</v>
      </c>
      <c r="AM1768">
        <v>999</v>
      </c>
      <c r="AN1768">
        <v>999</v>
      </c>
      <c r="AO1768">
        <v>999</v>
      </c>
      <c r="AP1768">
        <v>999</v>
      </c>
      <c r="AQ1768">
        <v>999</v>
      </c>
      <c r="AU1768" t="s">
        <v>3052</v>
      </c>
    </row>
    <row r="1769" spans="2:47" ht="15">
      <c r="B1769" t="s">
        <v>78</v>
      </c>
      <c r="C1769">
        <v>17245</v>
      </c>
      <c r="D1769">
        <v>16990</v>
      </c>
      <c r="E1769" t="s">
        <v>1403</v>
      </c>
      <c r="F1769">
        <v>12112</v>
      </c>
      <c r="G1769" t="s">
        <v>3056</v>
      </c>
      <c r="I1769" t="s">
        <v>3057</v>
      </c>
      <c r="J1769" t="s">
        <v>770</v>
      </c>
      <c r="L1769">
        <v>999</v>
      </c>
      <c r="M1769" t="s">
        <v>3058</v>
      </c>
      <c r="O1769" t="s">
        <v>1664</v>
      </c>
      <c r="R1769">
        <v>28.7</v>
      </c>
      <c r="S1769" t="s">
        <v>1648</v>
      </c>
      <c r="T1769" t="s">
        <v>1615</v>
      </c>
      <c r="W1769">
        <v>1.6</v>
      </c>
      <c r="Y1769">
        <v>3</v>
      </c>
      <c r="Z1769">
        <v>1532</v>
      </c>
      <c r="AB1769" t="s">
        <v>1616</v>
      </c>
      <c r="AC1769">
        <v>15</v>
      </c>
      <c r="AD1769" t="s">
        <v>1617</v>
      </c>
      <c r="AE1769">
        <v>0</v>
      </c>
      <c r="AF1769" t="s">
        <v>1666</v>
      </c>
      <c r="AG1769">
        <v>999</v>
      </c>
      <c r="AH1769" t="s">
        <v>3059</v>
      </c>
      <c r="AI1769" t="s">
        <v>1667</v>
      </c>
      <c r="AJ1769" t="s">
        <v>3060</v>
      </c>
      <c r="AK1769">
        <v>3</v>
      </c>
      <c r="AL1769" t="s">
        <v>1701</v>
      </c>
      <c r="AM1769" t="s">
        <v>3061</v>
      </c>
      <c r="AT1769" t="s">
        <v>1967</v>
      </c>
    </row>
    <row r="1770" spans="2:47" ht="15">
      <c r="B1770" t="s">
        <v>78</v>
      </c>
      <c r="C1770">
        <v>17245</v>
      </c>
      <c r="D1770">
        <v>16990</v>
      </c>
      <c r="E1770" t="s">
        <v>1403</v>
      </c>
      <c r="F1770">
        <v>12112</v>
      </c>
      <c r="G1770" t="s">
        <v>3056</v>
      </c>
      <c r="I1770" t="s">
        <v>3057</v>
      </c>
      <c r="J1770" t="s">
        <v>770</v>
      </c>
      <c r="L1770">
        <v>999</v>
      </c>
      <c r="M1770" t="s">
        <v>3058</v>
      </c>
      <c r="O1770" t="s">
        <v>1664</v>
      </c>
      <c r="R1770">
        <v>68.5</v>
      </c>
      <c r="S1770" t="s">
        <v>1648</v>
      </c>
      <c r="T1770" t="s">
        <v>1615</v>
      </c>
      <c r="W1770">
        <v>4.8</v>
      </c>
      <c r="Y1770">
        <v>3</v>
      </c>
      <c r="Z1770">
        <v>1532</v>
      </c>
      <c r="AB1770" t="s">
        <v>1616</v>
      </c>
      <c r="AC1770">
        <v>100</v>
      </c>
      <c r="AD1770" t="s">
        <v>1617</v>
      </c>
      <c r="AE1770">
        <v>0</v>
      </c>
      <c r="AF1770" t="s">
        <v>1666</v>
      </c>
      <c r="AG1770">
        <v>999</v>
      </c>
      <c r="AH1770" t="s">
        <v>3059</v>
      </c>
      <c r="AI1770" t="s">
        <v>1667</v>
      </c>
      <c r="AJ1770" t="s">
        <v>3060</v>
      </c>
      <c r="AK1770">
        <v>3</v>
      </c>
      <c r="AL1770" t="s">
        <v>1701</v>
      </c>
      <c r="AM1770" t="s">
        <v>3061</v>
      </c>
      <c r="AT1770" t="s">
        <v>1967</v>
      </c>
    </row>
    <row r="1771" spans="2:47" ht="15">
      <c r="B1771" t="s">
        <v>78</v>
      </c>
      <c r="C1771">
        <v>17245</v>
      </c>
      <c r="D1771">
        <v>16990</v>
      </c>
      <c r="E1771" t="s">
        <v>1403</v>
      </c>
      <c r="F1771">
        <v>12112</v>
      </c>
      <c r="G1771" t="s">
        <v>3056</v>
      </c>
      <c r="I1771" t="s">
        <v>3057</v>
      </c>
      <c r="J1771" t="s">
        <v>770</v>
      </c>
      <c r="L1771">
        <v>999</v>
      </c>
      <c r="M1771" t="s">
        <v>3058</v>
      </c>
      <c r="O1771" t="s">
        <v>1706</v>
      </c>
      <c r="R1771">
        <v>1.9</v>
      </c>
      <c r="S1771" t="s">
        <v>1648</v>
      </c>
      <c r="T1771" t="s">
        <v>1615</v>
      </c>
      <c r="W1771">
        <v>0.9</v>
      </c>
      <c r="Y1771">
        <v>3</v>
      </c>
      <c r="Z1771">
        <v>1532</v>
      </c>
      <c r="AB1771">
        <v>999</v>
      </c>
      <c r="AH1771" t="s">
        <v>3059</v>
      </c>
      <c r="AJ1771" t="s">
        <v>3060</v>
      </c>
      <c r="AK1771">
        <v>3</v>
      </c>
      <c r="AL1771" t="s">
        <v>1701</v>
      </c>
      <c r="AM1771" t="s">
        <v>3061</v>
      </c>
      <c r="AT1771" t="s">
        <v>1967</v>
      </c>
    </row>
    <row r="1772" spans="2:47" ht="15">
      <c r="B1772" t="s">
        <v>78</v>
      </c>
      <c r="C1772">
        <v>17245</v>
      </c>
      <c r="D1772">
        <v>16990</v>
      </c>
      <c r="E1772" t="s">
        <v>1403</v>
      </c>
      <c r="F1772">
        <v>12112</v>
      </c>
      <c r="G1772" t="s">
        <v>3056</v>
      </c>
      <c r="I1772" t="s">
        <v>3057</v>
      </c>
      <c r="J1772" t="s">
        <v>770</v>
      </c>
      <c r="L1772">
        <v>999</v>
      </c>
      <c r="M1772" t="s">
        <v>3058</v>
      </c>
      <c r="O1772" t="s">
        <v>1671</v>
      </c>
      <c r="R1772">
        <v>1.6</v>
      </c>
      <c r="S1772" t="s">
        <v>1648</v>
      </c>
      <c r="T1772" t="s">
        <v>1615</v>
      </c>
      <c r="W1772">
        <v>0.5</v>
      </c>
      <c r="Y1772">
        <v>3</v>
      </c>
      <c r="Z1772">
        <v>1532</v>
      </c>
      <c r="AB1772">
        <v>999</v>
      </c>
      <c r="AH1772" t="s">
        <v>3059</v>
      </c>
      <c r="AJ1772" t="s">
        <v>3060</v>
      </c>
      <c r="AK1772">
        <v>3</v>
      </c>
      <c r="AL1772" t="s">
        <v>1701</v>
      </c>
      <c r="AM1772" t="s">
        <v>3061</v>
      </c>
      <c r="AT1772" t="s">
        <v>1967</v>
      </c>
    </row>
    <row r="1773" spans="2:47" ht="15">
      <c r="B1773" t="s">
        <v>78</v>
      </c>
      <c r="C1773">
        <v>17245</v>
      </c>
      <c r="D1773">
        <v>16990</v>
      </c>
      <c r="E1773" t="s">
        <v>1403</v>
      </c>
      <c r="F1773">
        <v>12112</v>
      </c>
      <c r="G1773" t="s">
        <v>3056</v>
      </c>
      <c r="I1773" t="s">
        <v>3057</v>
      </c>
      <c r="J1773" t="s">
        <v>770</v>
      </c>
      <c r="L1773">
        <v>999</v>
      </c>
      <c r="M1773" t="s">
        <v>3058</v>
      </c>
      <c r="O1773" t="s">
        <v>3062</v>
      </c>
      <c r="R1773">
        <v>0.7</v>
      </c>
      <c r="S1773" t="s">
        <v>1648</v>
      </c>
      <c r="T1773" t="s">
        <v>1615</v>
      </c>
      <c r="W1773">
        <v>0.1</v>
      </c>
      <c r="Y1773">
        <v>3</v>
      </c>
      <c r="Z1773">
        <v>1532</v>
      </c>
      <c r="AB1773">
        <v>999</v>
      </c>
      <c r="AC1773">
        <v>999</v>
      </c>
      <c r="AH1773" t="s">
        <v>3059</v>
      </c>
      <c r="AJ1773" t="s">
        <v>1608</v>
      </c>
      <c r="AK1773">
        <v>1</v>
      </c>
      <c r="AL1773" t="s">
        <v>1701</v>
      </c>
      <c r="AM1773" t="s">
        <v>3061</v>
      </c>
      <c r="AT1773" t="s">
        <v>1967</v>
      </c>
    </row>
    <row r="1774" spans="2:47" ht="15">
      <c r="B1774" t="s">
        <v>78</v>
      </c>
      <c r="C1774">
        <v>17245</v>
      </c>
      <c r="D1774">
        <v>16990</v>
      </c>
      <c r="E1774" t="s">
        <v>1403</v>
      </c>
      <c r="F1774">
        <v>12112</v>
      </c>
      <c r="G1774" t="s">
        <v>3056</v>
      </c>
      <c r="I1774" t="s">
        <v>3057</v>
      </c>
      <c r="J1774" t="s">
        <v>770</v>
      </c>
      <c r="L1774">
        <v>999</v>
      </c>
      <c r="M1774" t="s">
        <v>3058</v>
      </c>
      <c r="O1774" t="s">
        <v>1672</v>
      </c>
      <c r="R1774">
        <v>9.1999999999999993</v>
      </c>
      <c r="S1774" t="s">
        <v>1648</v>
      </c>
      <c r="T1774" t="s">
        <v>1615</v>
      </c>
      <c r="W1774">
        <v>4.5</v>
      </c>
      <c r="Y1774">
        <v>3</v>
      </c>
      <c r="Z1774">
        <v>1532</v>
      </c>
      <c r="AB1774" t="s">
        <v>1627</v>
      </c>
      <c r="AC1774">
        <v>0</v>
      </c>
      <c r="AH1774" t="s">
        <v>3059</v>
      </c>
      <c r="AJ1774" t="s">
        <v>3063</v>
      </c>
      <c r="AK1774">
        <v>2</v>
      </c>
      <c r="AL1774" t="s">
        <v>1701</v>
      </c>
      <c r="AM1774" t="s">
        <v>3061</v>
      </c>
      <c r="AT1774" t="s">
        <v>1967</v>
      </c>
    </row>
    <row r="1775" spans="2:47" ht="15">
      <c r="B1775" t="s">
        <v>78</v>
      </c>
      <c r="C1775">
        <v>17244</v>
      </c>
      <c r="D1775">
        <v>16994</v>
      </c>
      <c r="E1775" t="s">
        <v>1410</v>
      </c>
      <c r="F1775">
        <v>12109</v>
      </c>
      <c r="G1775" t="s">
        <v>3064</v>
      </c>
      <c r="J1775" t="s">
        <v>779</v>
      </c>
      <c r="L1775">
        <v>999</v>
      </c>
      <c r="M1775">
        <v>999</v>
      </c>
      <c r="O1775" t="s">
        <v>1672</v>
      </c>
      <c r="R1775" s="6">
        <v>72.727270000000004</v>
      </c>
      <c r="S1775" t="s">
        <v>1648</v>
      </c>
      <c r="T1775" t="s">
        <v>1634</v>
      </c>
      <c r="Y1775">
        <v>7</v>
      </c>
      <c r="Z1775">
        <v>129.714</v>
      </c>
      <c r="AB1775" t="s">
        <v>1627</v>
      </c>
      <c r="AC1775">
        <v>10</v>
      </c>
      <c r="AH1775" t="s">
        <v>3065</v>
      </c>
      <c r="AJ1775" t="s">
        <v>3066</v>
      </c>
      <c r="AK1775">
        <v>42</v>
      </c>
      <c r="AL1775" t="s">
        <v>710</v>
      </c>
      <c r="AT1775" t="s">
        <v>1967</v>
      </c>
    </row>
    <row r="1776" spans="2:47" ht="15">
      <c r="B1776" t="s">
        <v>78</v>
      </c>
      <c r="C1776">
        <v>17220</v>
      </c>
      <c r="D1776">
        <v>17002</v>
      </c>
      <c r="E1776" t="s">
        <v>1414</v>
      </c>
      <c r="F1776">
        <v>12024</v>
      </c>
      <c r="G1776" t="s">
        <v>3067</v>
      </c>
      <c r="J1776" t="s">
        <v>779</v>
      </c>
      <c r="L1776">
        <v>999</v>
      </c>
      <c r="M1776">
        <v>999</v>
      </c>
      <c r="O1776" t="s">
        <v>1672</v>
      </c>
      <c r="R1776">
        <v>82</v>
      </c>
      <c r="S1776" t="s">
        <v>1648</v>
      </c>
      <c r="T1776" t="s">
        <v>1705</v>
      </c>
      <c r="U1776">
        <v>999</v>
      </c>
      <c r="V1776">
        <v>999</v>
      </c>
      <c r="W1776">
        <v>999</v>
      </c>
      <c r="X1776">
        <v>999</v>
      </c>
      <c r="Y1776">
        <v>76</v>
      </c>
      <c r="Z1776">
        <v>78.599999999999994</v>
      </c>
      <c r="AB1776">
        <v>999</v>
      </c>
      <c r="AH1776">
        <v>999</v>
      </c>
      <c r="AJ1776">
        <v>999</v>
      </c>
      <c r="AK1776">
        <v>999</v>
      </c>
      <c r="AL1776" t="s">
        <v>710</v>
      </c>
    </row>
    <row r="1777" spans="2:46" ht="15">
      <c r="B1777" t="s">
        <v>78</v>
      </c>
      <c r="C1777">
        <v>17220</v>
      </c>
      <c r="D1777">
        <v>17002</v>
      </c>
      <c r="E1777" t="s">
        <v>1414</v>
      </c>
      <c r="F1777">
        <v>12024</v>
      </c>
      <c r="G1777" t="s">
        <v>3068</v>
      </c>
      <c r="J1777" t="s">
        <v>779</v>
      </c>
      <c r="L1777">
        <v>999</v>
      </c>
      <c r="M1777">
        <v>999</v>
      </c>
      <c r="O1777" t="s">
        <v>1672</v>
      </c>
      <c r="R1777">
        <v>101</v>
      </c>
      <c r="S1777" t="s">
        <v>1648</v>
      </c>
      <c r="T1777" t="s">
        <v>1705</v>
      </c>
      <c r="U1777">
        <v>999</v>
      </c>
      <c r="V1777">
        <v>999</v>
      </c>
      <c r="W1777">
        <v>999</v>
      </c>
      <c r="X1777">
        <v>999</v>
      </c>
      <c r="Y1777">
        <v>44</v>
      </c>
      <c r="Z1777">
        <v>103.3</v>
      </c>
      <c r="AB1777">
        <v>999</v>
      </c>
      <c r="AH1777">
        <v>999</v>
      </c>
      <c r="AJ1777">
        <v>999</v>
      </c>
      <c r="AK1777">
        <v>999</v>
      </c>
      <c r="AL1777" t="s">
        <v>710</v>
      </c>
    </row>
    <row r="1778" spans="2:46" ht="15">
      <c r="B1778" t="s">
        <v>78</v>
      </c>
      <c r="C1778">
        <v>17220</v>
      </c>
      <c r="D1778">
        <v>17002</v>
      </c>
      <c r="E1778" t="s">
        <v>1414</v>
      </c>
      <c r="F1778">
        <v>12024</v>
      </c>
      <c r="G1778" t="s">
        <v>3069</v>
      </c>
      <c r="J1778" t="s">
        <v>779</v>
      </c>
      <c r="L1778">
        <v>999</v>
      </c>
      <c r="M1778">
        <v>999</v>
      </c>
      <c r="O1778" t="s">
        <v>1672</v>
      </c>
      <c r="R1778">
        <v>90</v>
      </c>
      <c r="S1778" t="s">
        <v>1648</v>
      </c>
      <c r="T1778" t="s">
        <v>1705</v>
      </c>
      <c r="U1778">
        <v>999</v>
      </c>
      <c r="V1778">
        <v>999</v>
      </c>
      <c r="W1778">
        <v>999</v>
      </c>
      <c r="X1778">
        <v>999</v>
      </c>
      <c r="Y1778">
        <v>43</v>
      </c>
      <c r="Z1778">
        <v>90.7</v>
      </c>
      <c r="AB1778">
        <v>999</v>
      </c>
      <c r="AH1778">
        <v>999</v>
      </c>
      <c r="AJ1778">
        <v>999</v>
      </c>
      <c r="AK1778">
        <v>999</v>
      </c>
      <c r="AL1778" t="s">
        <v>710</v>
      </c>
    </row>
    <row r="1779" spans="2:46" ht="15">
      <c r="B1779" t="s">
        <v>78</v>
      </c>
      <c r="C1779">
        <v>17220</v>
      </c>
      <c r="D1779">
        <v>17002</v>
      </c>
      <c r="E1779" t="s">
        <v>1414</v>
      </c>
      <c r="F1779">
        <v>12024</v>
      </c>
      <c r="G1779" t="s">
        <v>3070</v>
      </c>
      <c r="J1779" t="s">
        <v>779</v>
      </c>
      <c r="L1779">
        <v>999</v>
      </c>
      <c r="M1779">
        <v>999</v>
      </c>
      <c r="O1779" t="s">
        <v>1672</v>
      </c>
      <c r="R1779">
        <v>110</v>
      </c>
      <c r="S1779" t="s">
        <v>1648</v>
      </c>
      <c r="T1779" t="s">
        <v>1705</v>
      </c>
      <c r="U1779">
        <v>999</v>
      </c>
      <c r="V1779">
        <v>999</v>
      </c>
      <c r="W1779">
        <v>999</v>
      </c>
      <c r="X1779">
        <v>999</v>
      </c>
      <c r="Y1779">
        <v>47</v>
      </c>
      <c r="Z1779">
        <v>108</v>
      </c>
      <c r="AB1779">
        <v>999</v>
      </c>
      <c r="AH1779">
        <v>999</v>
      </c>
      <c r="AJ1779">
        <v>999</v>
      </c>
      <c r="AK1779">
        <v>999</v>
      </c>
      <c r="AL1779" t="s">
        <v>710</v>
      </c>
    </row>
    <row r="1780" spans="2:46" ht="15">
      <c r="B1780" t="s">
        <v>78</v>
      </c>
      <c r="C1780">
        <v>17220</v>
      </c>
      <c r="D1780">
        <v>17002</v>
      </c>
      <c r="E1780" t="s">
        <v>1414</v>
      </c>
      <c r="F1780">
        <v>12024</v>
      </c>
      <c r="G1780" t="s">
        <v>2980</v>
      </c>
      <c r="J1780" t="s">
        <v>779</v>
      </c>
      <c r="L1780">
        <v>999</v>
      </c>
      <c r="M1780">
        <v>999</v>
      </c>
      <c r="O1780" t="s">
        <v>1672</v>
      </c>
      <c r="R1780">
        <v>150</v>
      </c>
      <c r="S1780" t="s">
        <v>1648</v>
      </c>
      <c r="T1780" t="s">
        <v>1705</v>
      </c>
      <c r="U1780">
        <v>999</v>
      </c>
      <c r="V1780">
        <v>999</v>
      </c>
      <c r="W1780">
        <v>999</v>
      </c>
      <c r="X1780">
        <v>999</v>
      </c>
      <c r="Y1780">
        <v>33</v>
      </c>
      <c r="Z1780">
        <v>91.5</v>
      </c>
      <c r="AB1780">
        <v>999</v>
      </c>
      <c r="AH1780">
        <v>999</v>
      </c>
      <c r="AJ1780">
        <v>999</v>
      </c>
      <c r="AK1780">
        <v>999</v>
      </c>
      <c r="AL1780" t="s">
        <v>710</v>
      </c>
    </row>
    <row r="1781" spans="2:46" ht="15">
      <c r="B1781" t="s">
        <v>78</v>
      </c>
      <c r="C1781">
        <v>17220</v>
      </c>
      <c r="D1781">
        <v>17002</v>
      </c>
      <c r="E1781" t="s">
        <v>1414</v>
      </c>
      <c r="F1781">
        <v>12024</v>
      </c>
      <c r="G1781" t="s">
        <v>3071</v>
      </c>
      <c r="J1781" t="s">
        <v>779</v>
      </c>
      <c r="L1781">
        <v>999</v>
      </c>
      <c r="M1781">
        <v>999</v>
      </c>
      <c r="O1781" t="s">
        <v>1672</v>
      </c>
      <c r="R1781">
        <v>146</v>
      </c>
      <c r="S1781" t="s">
        <v>1648</v>
      </c>
      <c r="T1781" t="s">
        <v>1705</v>
      </c>
      <c r="U1781">
        <v>999</v>
      </c>
      <c r="V1781">
        <v>999</v>
      </c>
      <c r="W1781">
        <v>999</v>
      </c>
      <c r="X1781">
        <v>999</v>
      </c>
      <c r="Y1781">
        <v>35</v>
      </c>
      <c r="Z1781">
        <v>97.1</v>
      </c>
      <c r="AB1781">
        <v>999</v>
      </c>
      <c r="AH1781">
        <v>999</v>
      </c>
      <c r="AJ1781">
        <v>999</v>
      </c>
      <c r="AK1781">
        <v>999</v>
      </c>
      <c r="AL1781" t="s">
        <v>710</v>
      </c>
    </row>
    <row r="1782" spans="2:46" ht="15">
      <c r="B1782" t="s">
        <v>78</v>
      </c>
      <c r="C1782">
        <v>17282</v>
      </c>
      <c r="D1782">
        <v>17003</v>
      </c>
      <c r="E1782" t="s">
        <v>1420</v>
      </c>
      <c r="F1782">
        <v>12105</v>
      </c>
      <c r="G1782" t="s">
        <v>3072</v>
      </c>
      <c r="J1782" t="s">
        <v>1847</v>
      </c>
      <c r="L1782">
        <v>2003</v>
      </c>
      <c r="M1782">
        <v>14</v>
      </c>
      <c r="O1782" t="s">
        <v>1647</v>
      </c>
      <c r="R1782">
        <v>9.8000000000000007</v>
      </c>
      <c r="S1782" t="s">
        <v>1648</v>
      </c>
      <c r="T1782" t="s">
        <v>3073</v>
      </c>
      <c r="Y1782">
        <v>1</v>
      </c>
      <c r="Z1782">
        <v>999</v>
      </c>
      <c r="AB1782">
        <v>999</v>
      </c>
      <c r="AH1782">
        <v>999</v>
      </c>
      <c r="AJ1782" t="s">
        <v>1682</v>
      </c>
      <c r="AK1782">
        <v>1</v>
      </c>
      <c r="AL1782" t="s">
        <v>710</v>
      </c>
      <c r="AO1782" t="s">
        <v>3074</v>
      </c>
      <c r="AT1782" t="s">
        <v>3075</v>
      </c>
    </row>
    <row r="1783" spans="2:46" ht="15">
      <c r="B1783" t="s">
        <v>78</v>
      </c>
      <c r="C1783">
        <v>17282</v>
      </c>
      <c r="D1783">
        <v>17003</v>
      </c>
      <c r="E1783" t="s">
        <v>1420</v>
      </c>
      <c r="F1783">
        <v>12105</v>
      </c>
      <c r="G1783" t="s">
        <v>3072</v>
      </c>
      <c r="J1783" t="s">
        <v>1847</v>
      </c>
      <c r="L1783">
        <v>2003</v>
      </c>
      <c r="M1783">
        <v>14</v>
      </c>
      <c r="O1783" t="s">
        <v>3076</v>
      </c>
      <c r="R1783">
        <v>1.2</v>
      </c>
      <c r="S1783" t="s">
        <v>1648</v>
      </c>
      <c r="T1783" t="s">
        <v>3073</v>
      </c>
      <c r="Y1783">
        <v>1</v>
      </c>
      <c r="Z1783">
        <v>999</v>
      </c>
      <c r="AB1783">
        <v>999</v>
      </c>
      <c r="AH1783">
        <v>999</v>
      </c>
      <c r="AJ1783" t="s">
        <v>1682</v>
      </c>
      <c r="AK1783">
        <v>1</v>
      </c>
      <c r="AL1783" t="s">
        <v>710</v>
      </c>
      <c r="AO1783" t="s">
        <v>3077</v>
      </c>
      <c r="AT1783" t="s">
        <v>3075</v>
      </c>
    </row>
    <row r="1784" spans="2:46" ht="15">
      <c r="B1784" t="s">
        <v>78</v>
      </c>
      <c r="C1784">
        <v>17283</v>
      </c>
      <c r="D1784">
        <v>17003</v>
      </c>
      <c r="E1784" t="s">
        <v>3078</v>
      </c>
      <c r="F1784">
        <v>12107</v>
      </c>
      <c r="G1784" t="s">
        <v>3072</v>
      </c>
      <c r="J1784" t="s">
        <v>1847</v>
      </c>
      <c r="L1784">
        <v>2003</v>
      </c>
      <c r="M1784">
        <v>7</v>
      </c>
      <c r="O1784" t="s">
        <v>1647</v>
      </c>
      <c r="R1784">
        <v>9</v>
      </c>
      <c r="S1784" t="s">
        <v>1648</v>
      </c>
      <c r="T1784" t="s">
        <v>3079</v>
      </c>
      <c r="Y1784">
        <v>1</v>
      </c>
      <c r="Z1784">
        <v>999</v>
      </c>
      <c r="AB1784">
        <v>999</v>
      </c>
      <c r="AH1784">
        <v>999</v>
      </c>
      <c r="AJ1784" t="s">
        <v>1682</v>
      </c>
      <c r="AK1784">
        <v>1</v>
      </c>
      <c r="AL1784" t="s">
        <v>710</v>
      </c>
      <c r="AO1784" t="s">
        <v>3080</v>
      </c>
      <c r="AT1784" t="s">
        <v>3075</v>
      </c>
    </row>
    <row r="1785" spans="2:46" ht="15">
      <c r="B1785" t="s">
        <v>78</v>
      </c>
      <c r="C1785">
        <v>17283</v>
      </c>
      <c r="D1785">
        <v>17003</v>
      </c>
      <c r="E1785" t="s">
        <v>3078</v>
      </c>
      <c r="F1785">
        <v>12107</v>
      </c>
      <c r="G1785" t="s">
        <v>3072</v>
      </c>
      <c r="J1785" t="s">
        <v>1847</v>
      </c>
      <c r="L1785">
        <v>2003</v>
      </c>
      <c r="M1785">
        <v>7</v>
      </c>
      <c r="O1785" t="s">
        <v>1671</v>
      </c>
      <c r="R1785">
        <v>1.5</v>
      </c>
      <c r="S1785" t="s">
        <v>1648</v>
      </c>
      <c r="T1785" t="s">
        <v>3079</v>
      </c>
      <c r="Y1785">
        <v>1</v>
      </c>
      <c r="Z1785">
        <v>999</v>
      </c>
      <c r="AB1785">
        <v>999</v>
      </c>
      <c r="AH1785">
        <v>999</v>
      </c>
      <c r="AJ1785" t="s">
        <v>1682</v>
      </c>
      <c r="AK1785">
        <v>1</v>
      </c>
      <c r="AL1785" t="s">
        <v>710</v>
      </c>
      <c r="AO1785" t="s">
        <v>3080</v>
      </c>
      <c r="AT1785" t="s">
        <v>3075</v>
      </c>
    </row>
    <row r="1786" spans="2:46" ht="15">
      <c r="B1786" t="s">
        <v>78</v>
      </c>
      <c r="C1786">
        <v>17282</v>
      </c>
      <c r="D1786">
        <v>17003</v>
      </c>
      <c r="E1786" t="s">
        <v>1420</v>
      </c>
      <c r="F1786">
        <v>12104</v>
      </c>
      <c r="G1786" t="s">
        <v>3081</v>
      </c>
      <c r="J1786" t="s">
        <v>779</v>
      </c>
      <c r="L1786">
        <v>2003</v>
      </c>
      <c r="M1786">
        <v>7</v>
      </c>
      <c r="O1786" t="s">
        <v>1727</v>
      </c>
      <c r="R1786">
        <v>13.5</v>
      </c>
      <c r="S1786" t="s">
        <v>1648</v>
      </c>
      <c r="T1786" t="s">
        <v>3073</v>
      </c>
      <c r="Y1786">
        <v>1</v>
      </c>
      <c r="Z1786">
        <v>110</v>
      </c>
      <c r="AB1786">
        <v>999</v>
      </c>
      <c r="AH1786">
        <v>999</v>
      </c>
      <c r="AJ1786" t="s">
        <v>2153</v>
      </c>
      <c r="AK1786">
        <v>1</v>
      </c>
      <c r="AL1786" t="s">
        <v>710</v>
      </c>
      <c r="AO1786" t="s">
        <v>3082</v>
      </c>
      <c r="AT1786" t="s">
        <v>3075</v>
      </c>
    </row>
    <row r="1787" spans="2:46" ht="15">
      <c r="B1787" t="s">
        <v>78</v>
      </c>
      <c r="C1787">
        <v>17282</v>
      </c>
      <c r="D1787">
        <v>17003</v>
      </c>
      <c r="E1787" t="s">
        <v>1420</v>
      </c>
      <c r="F1787">
        <v>12104</v>
      </c>
      <c r="G1787" t="s">
        <v>3081</v>
      </c>
      <c r="J1787" t="s">
        <v>779</v>
      </c>
      <c r="L1787">
        <v>2003</v>
      </c>
      <c r="M1787">
        <v>14</v>
      </c>
      <c r="O1787" t="s">
        <v>1647</v>
      </c>
      <c r="R1787">
        <v>9.8000000000000007</v>
      </c>
      <c r="S1787" t="s">
        <v>1648</v>
      </c>
      <c r="T1787" t="s">
        <v>3073</v>
      </c>
      <c r="Y1787">
        <v>1</v>
      </c>
      <c r="Z1787">
        <v>999</v>
      </c>
      <c r="AB1787">
        <v>999</v>
      </c>
      <c r="AH1787">
        <v>999</v>
      </c>
      <c r="AJ1787" t="s">
        <v>1682</v>
      </c>
      <c r="AK1787">
        <v>1</v>
      </c>
      <c r="AL1787" t="s">
        <v>710</v>
      </c>
      <c r="AO1787" t="s">
        <v>3083</v>
      </c>
      <c r="AT1787" t="s">
        <v>3075</v>
      </c>
    </row>
    <row r="1788" spans="2:46" ht="15">
      <c r="B1788" t="s">
        <v>78</v>
      </c>
      <c r="C1788">
        <v>17282</v>
      </c>
      <c r="D1788">
        <v>17003</v>
      </c>
      <c r="E1788" t="s">
        <v>1420</v>
      </c>
      <c r="F1788">
        <v>12104</v>
      </c>
      <c r="G1788" t="s">
        <v>3081</v>
      </c>
      <c r="J1788" t="s">
        <v>779</v>
      </c>
      <c r="L1788">
        <v>2003</v>
      </c>
      <c r="M1788">
        <v>14</v>
      </c>
      <c r="O1788" t="s">
        <v>3076</v>
      </c>
      <c r="R1788">
        <v>4.0999999999999996</v>
      </c>
      <c r="S1788" t="s">
        <v>1648</v>
      </c>
      <c r="T1788" t="s">
        <v>3073</v>
      </c>
      <c r="Y1788">
        <v>1</v>
      </c>
      <c r="Z1788">
        <v>999</v>
      </c>
      <c r="AB1788">
        <v>999</v>
      </c>
      <c r="AH1788">
        <v>999</v>
      </c>
      <c r="AJ1788" t="s">
        <v>3084</v>
      </c>
      <c r="AK1788">
        <v>2</v>
      </c>
      <c r="AL1788" t="s">
        <v>710</v>
      </c>
      <c r="AO1788" t="s">
        <v>3085</v>
      </c>
      <c r="AT1788" t="s">
        <v>3075</v>
      </c>
    </row>
    <row r="1789" spans="2:46" ht="15">
      <c r="B1789" t="s">
        <v>78</v>
      </c>
      <c r="C1789">
        <v>17283</v>
      </c>
      <c r="D1789">
        <v>17003</v>
      </c>
      <c r="E1789" t="s">
        <v>3078</v>
      </c>
      <c r="F1789">
        <v>12106</v>
      </c>
      <c r="G1789" t="s">
        <v>3086</v>
      </c>
      <c r="J1789" t="s">
        <v>779</v>
      </c>
      <c r="L1789">
        <v>2003</v>
      </c>
      <c r="M1789">
        <v>7</v>
      </c>
      <c r="O1789" t="s">
        <v>1727</v>
      </c>
      <c r="R1789">
        <v>13.7</v>
      </c>
      <c r="S1789" t="s">
        <v>1648</v>
      </c>
      <c r="T1789" t="s">
        <v>3079</v>
      </c>
      <c r="Y1789">
        <v>1</v>
      </c>
      <c r="Z1789">
        <v>278</v>
      </c>
      <c r="AB1789">
        <v>999</v>
      </c>
      <c r="AH1789">
        <v>999</v>
      </c>
      <c r="AJ1789" t="s">
        <v>3087</v>
      </c>
      <c r="AK1789">
        <v>1</v>
      </c>
      <c r="AL1789" t="s">
        <v>710</v>
      </c>
      <c r="AO1789" t="s">
        <v>3080</v>
      </c>
      <c r="AT1789" t="s">
        <v>3075</v>
      </c>
    </row>
    <row r="1790" spans="2:46" ht="15">
      <c r="B1790" t="s">
        <v>78</v>
      </c>
      <c r="C1790">
        <v>17283</v>
      </c>
      <c r="D1790">
        <v>17003</v>
      </c>
      <c r="E1790" t="s">
        <v>3078</v>
      </c>
      <c r="F1790">
        <v>12106</v>
      </c>
      <c r="G1790" t="s">
        <v>3086</v>
      </c>
      <c r="J1790" t="s">
        <v>779</v>
      </c>
      <c r="L1790">
        <v>2003</v>
      </c>
      <c r="M1790">
        <v>7</v>
      </c>
      <c r="O1790" t="s">
        <v>1647</v>
      </c>
      <c r="R1790">
        <v>9.3000000000000007</v>
      </c>
      <c r="S1790" t="s">
        <v>1648</v>
      </c>
      <c r="T1790" t="s">
        <v>3079</v>
      </c>
      <c r="Y1790">
        <v>1</v>
      </c>
      <c r="Z1790">
        <v>999</v>
      </c>
      <c r="AB1790">
        <v>999</v>
      </c>
      <c r="AH1790">
        <v>999</v>
      </c>
      <c r="AJ1790" t="s">
        <v>1682</v>
      </c>
      <c r="AK1790">
        <v>1</v>
      </c>
      <c r="AL1790" t="s">
        <v>710</v>
      </c>
      <c r="AO1790" t="s">
        <v>3080</v>
      </c>
      <c r="AT1790" t="s">
        <v>3075</v>
      </c>
    </row>
    <row r="1791" spans="2:46" ht="15">
      <c r="B1791" t="s">
        <v>78</v>
      </c>
      <c r="C1791">
        <v>17283</v>
      </c>
      <c r="D1791">
        <v>17003</v>
      </c>
      <c r="E1791" t="s">
        <v>3078</v>
      </c>
      <c r="F1791">
        <v>12016</v>
      </c>
      <c r="G1791" t="s">
        <v>3086</v>
      </c>
      <c r="J1791" t="s">
        <v>779</v>
      </c>
      <c r="L1791">
        <v>2003</v>
      </c>
      <c r="M1791">
        <v>7</v>
      </c>
      <c r="O1791" t="s">
        <v>3076</v>
      </c>
      <c r="R1791">
        <v>2.4</v>
      </c>
      <c r="S1791" t="s">
        <v>1648</v>
      </c>
      <c r="T1791" t="s">
        <v>3079</v>
      </c>
      <c r="Y1791">
        <v>1</v>
      </c>
      <c r="Z1791">
        <v>999</v>
      </c>
      <c r="AB1791">
        <v>999</v>
      </c>
      <c r="AH1791">
        <v>999</v>
      </c>
      <c r="AJ1791" t="s">
        <v>3088</v>
      </c>
      <c r="AK1791">
        <v>2</v>
      </c>
      <c r="AL1791" t="s">
        <v>710</v>
      </c>
      <c r="AO1791" t="s">
        <v>3080</v>
      </c>
      <c r="AT1791" t="s">
        <v>3075</v>
      </c>
    </row>
    <row r="1792" spans="2:46" ht="15">
      <c r="B1792" t="s">
        <v>78</v>
      </c>
      <c r="C1792">
        <v>17242</v>
      </c>
      <c r="D1792">
        <v>17028</v>
      </c>
      <c r="E1792" t="s">
        <v>3089</v>
      </c>
      <c r="F1792">
        <v>12094</v>
      </c>
      <c r="G1792" t="s">
        <v>3090</v>
      </c>
      <c r="J1792" t="s">
        <v>770</v>
      </c>
      <c r="L1792" t="s">
        <v>3091</v>
      </c>
      <c r="M1792">
        <v>8</v>
      </c>
      <c r="O1792" t="s">
        <v>1727</v>
      </c>
      <c r="R1792" s="6">
        <v>23.46369</v>
      </c>
      <c r="S1792" t="s">
        <v>1648</v>
      </c>
      <c r="T1792" t="s">
        <v>1931</v>
      </c>
      <c r="Y1792">
        <v>1</v>
      </c>
      <c r="Z1792">
        <v>55</v>
      </c>
      <c r="AB1792" t="s">
        <v>1627</v>
      </c>
      <c r="AC1792">
        <v>2</v>
      </c>
      <c r="AH1792" t="s">
        <v>3092</v>
      </c>
      <c r="AJ1792" t="s">
        <v>3093</v>
      </c>
      <c r="AK1792">
        <v>7</v>
      </c>
      <c r="AL1792" t="s">
        <v>1701</v>
      </c>
    </row>
    <row r="1793" spans="2:38" ht="15">
      <c r="B1793" t="s">
        <v>78</v>
      </c>
      <c r="C1793">
        <v>17242</v>
      </c>
      <c r="D1793">
        <v>17028</v>
      </c>
      <c r="E1793" t="s">
        <v>3089</v>
      </c>
      <c r="F1793">
        <v>12094</v>
      </c>
      <c r="G1793" t="s">
        <v>3090</v>
      </c>
      <c r="J1793" t="s">
        <v>770</v>
      </c>
      <c r="L1793" t="s">
        <v>3091</v>
      </c>
      <c r="M1793">
        <v>8</v>
      </c>
      <c r="O1793" t="s">
        <v>1706</v>
      </c>
      <c r="R1793" s="6">
        <v>3.8961039999999998</v>
      </c>
      <c r="S1793" t="s">
        <v>1648</v>
      </c>
      <c r="T1793" t="s">
        <v>1931</v>
      </c>
      <c r="Y1793">
        <v>1</v>
      </c>
      <c r="Z1793">
        <v>999</v>
      </c>
      <c r="AB1793">
        <v>999</v>
      </c>
      <c r="AH1793" t="s">
        <v>3092</v>
      </c>
      <c r="AJ1793" t="s">
        <v>3094</v>
      </c>
      <c r="AK1793">
        <v>8</v>
      </c>
      <c r="AL1793" t="s">
        <v>1701</v>
      </c>
    </row>
    <row r="1794" spans="2:38" ht="15">
      <c r="B1794" t="s">
        <v>78</v>
      </c>
      <c r="C1794">
        <v>17242</v>
      </c>
      <c r="D1794">
        <v>17028</v>
      </c>
      <c r="E1794" t="s">
        <v>3089</v>
      </c>
      <c r="F1794">
        <v>12094</v>
      </c>
      <c r="G1794" t="s">
        <v>3090</v>
      </c>
      <c r="J1794" t="s">
        <v>770</v>
      </c>
      <c r="L1794" t="s">
        <v>3091</v>
      </c>
      <c r="M1794">
        <v>8</v>
      </c>
      <c r="O1794" t="s">
        <v>1647</v>
      </c>
      <c r="R1794" s="6">
        <v>19.386569999999999</v>
      </c>
      <c r="S1794" t="s">
        <v>1648</v>
      </c>
      <c r="T1794" t="s">
        <v>1931</v>
      </c>
      <c r="Y1794">
        <v>1</v>
      </c>
      <c r="Z1794">
        <v>709</v>
      </c>
      <c r="AB1794">
        <v>999</v>
      </c>
      <c r="AH1794" t="s">
        <v>3092</v>
      </c>
      <c r="AJ1794" t="s">
        <v>1608</v>
      </c>
      <c r="AK1794">
        <v>1</v>
      </c>
      <c r="AL1794" t="s">
        <v>1701</v>
      </c>
    </row>
    <row r="1795" spans="2:38" ht="15">
      <c r="B1795" t="s">
        <v>78</v>
      </c>
      <c r="C1795">
        <v>17242</v>
      </c>
      <c r="D1795">
        <v>17028</v>
      </c>
      <c r="E1795" t="s">
        <v>3089</v>
      </c>
      <c r="F1795">
        <v>12095</v>
      </c>
      <c r="G1795" t="s">
        <v>3095</v>
      </c>
      <c r="J1795" t="s">
        <v>770</v>
      </c>
      <c r="L1795" t="s">
        <v>3091</v>
      </c>
      <c r="M1795">
        <v>18</v>
      </c>
      <c r="O1795" t="s">
        <v>1727</v>
      </c>
      <c r="R1795" s="6">
        <v>2.5139659999999999</v>
      </c>
      <c r="S1795" t="s">
        <v>1648</v>
      </c>
      <c r="T1795" t="s">
        <v>1931</v>
      </c>
      <c r="Y1795">
        <v>1</v>
      </c>
      <c r="Z1795">
        <v>8</v>
      </c>
      <c r="AB1795" t="s">
        <v>1627</v>
      </c>
      <c r="AC1795">
        <v>2</v>
      </c>
      <c r="AH1795" t="s">
        <v>3092</v>
      </c>
      <c r="AJ1795" t="s">
        <v>3096</v>
      </c>
      <c r="AK1795">
        <v>2</v>
      </c>
      <c r="AL1795" t="s">
        <v>1701</v>
      </c>
    </row>
    <row r="1796" spans="2:38" ht="15">
      <c r="B1796" t="s">
        <v>78</v>
      </c>
      <c r="C1796">
        <v>17242</v>
      </c>
      <c r="D1796">
        <v>17028</v>
      </c>
      <c r="E1796" t="s">
        <v>3089</v>
      </c>
      <c r="F1796">
        <v>12095</v>
      </c>
      <c r="G1796" t="s">
        <v>3095</v>
      </c>
      <c r="J1796" t="s">
        <v>770</v>
      </c>
      <c r="L1796" t="s">
        <v>3091</v>
      </c>
      <c r="M1796">
        <v>18</v>
      </c>
      <c r="O1796" t="s">
        <v>1647</v>
      </c>
      <c r="R1796" s="6">
        <v>13.521330000000001</v>
      </c>
      <c r="S1796" t="s">
        <v>1648</v>
      </c>
      <c r="T1796" t="s">
        <v>1931</v>
      </c>
      <c r="Y1796">
        <v>1</v>
      </c>
      <c r="Z1796">
        <v>784</v>
      </c>
      <c r="AB1796">
        <v>999</v>
      </c>
      <c r="AH1796" t="s">
        <v>3092</v>
      </c>
      <c r="AJ1796" t="s">
        <v>1608</v>
      </c>
      <c r="AK1796">
        <v>1</v>
      </c>
      <c r="AL1796" t="s">
        <v>1701</v>
      </c>
    </row>
    <row r="1797" spans="2:38" ht="15">
      <c r="B1797" t="s">
        <v>78</v>
      </c>
      <c r="C1797">
        <v>17242</v>
      </c>
      <c r="D1797">
        <v>17028</v>
      </c>
      <c r="E1797" t="s">
        <v>3089</v>
      </c>
      <c r="F1797">
        <v>12096</v>
      </c>
      <c r="G1797" t="s">
        <v>3097</v>
      </c>
      <c r="J1797" t="s">
        <v>770</v>
      </c>
      <c r="L1797" t="s">
        <v>3091</v>
      </c>
      <c r="M1797">
        <v>30</v>
      </c>
      <c r="O1797" t="s">
        <v>1727</v>
      </c>
      <c r="R1797" s="6">
        <v>41.899439999999998</v>
      </c>
      <c r="S1797" t="s">
        <v>1648</v>
      </c>
      <c r="T1797" t="s">
        <v>1931</v>
      </c>
      <c r="Y1797">
        <v>1</v>
      </c>
      <c r="Z1797">
        <v>52</v>
      </c>
      <c r="AB1797" t="s">
        <v>1627</v>
      </c>
      <c r="AC1797">
        <v>2</v>
      </c>
      <c r="AH1797" t="s">
        <v>3092</v>
      </c>
      <c r="AJ1797" t="s">
        <v>3098</v>
      </c>
      <c r="AK1797">
        <v>6</v>
      </c>
      <c r="AL1797" t="s">
        <v>1701</v>
      </c>
    </row>
    <row r="1798" spans="2:38" ht="15">
      <c r="B1798" t="s">
        <v>78</v>
      </c>
      <c r="C1798">
        <v>17242</v>
      </c>
      <c r="D1798">
        <v>17028</v>
      </c>
      <c r="E1798" t="s">
        <v>3089</v>
      </c>
      <c r="F1798">
        <v>12096</v>
      </c>
      <c r="G1798" t="s">
        <v>3097</v>
      </c>
      <c r="J1798" t="s">
        <v>770</v>
      </c>
      <c r="L1798" t="s">
        <v>3091</v>
      </c>
      <c r="M1798">
        <v>30</v>
      </c>
      <c r="O1798" t="s">
        <v>1706</v>
      </c>
      <c r="R1798" s="6">
        <v>6.493506</v>
      </c>
      <c r="S1798" t="s">
        <v>1648</v>
      </c>
      <c r="T1798" t="s">
        <v>1931</v>
      </c>
      <c r="Y1798">
        <v>1</v>
      </c>
      <c r="Z1798">
        <v>999</v>
      </c>
      <c r="AB1798">
        <v>999</v>
      </c>
      <c r="AH1798" t="s">
        <v>3092</v>
      </c>
      <c r="AJ1798" t="s">
        <v>3099</v>
      </c>
      <c r="AK1798">
        <v>7</v>
      </c>
      <c r="AL1798" t="s">
        <v>1701</v>
      </c>
    </row>
    <row r="1799" spans="2:38" ht="15">
      <c r="B1799" t="s">
        <v>78</v>
      </c>
      <c r="C1799">
        <v>17242</v>
      </c>
      <c r="D1799">
        <v>17028</v>
      </c>
      <c r="E1799" t="s">
        <v>3089</v>
      </c>
      <c r="F1799">
        <v>12096</v>
      </c>
      <c r="G1799" t="s">
        <v>3097</v>
      </c>
      <c r="J1799" t="s">
        <v>770</v>
      </c>
      <c r="L1799" t="s">
        <v>3091</v>
      </c>
      <c r="M1799">
        <v>30</v>
      </c>
      <c r="O1799" t="s">
        <v>1647</v>
      </c>
      <c r="R1799" s="6">
        <v>17.43149</v>
      </c>
      <c r="S1799" t="s">
        <v>1648</v>
      </c>
      <c r="T1799" t="s">
        <v>1931</v>
      </c>
      <c r="Y1799">
        <v>1</v>
      </c>
      <c r="Z1799">
        <v>414</v>
      </c>
      <c r="AB1799">
        <v>999</v>
      </c>
      <c r="AH1799" t="s">
        <v>3092</v>
      </c>
      <c r="AJ1799" t="s">
        <v>1608</v>
      </c>
      <c r="AK1799">
        <v>1</v>
      </c>
      <c r="AL1799" t="s">
        <v>1701</v>
      </c>
    </row>
    <row r="1800" spans="2:38" ht="15">
      <c r="B1800" t="s">
        <v>78</v>
      </c>
      <c r="C1800">
        <v>17242</v>
      </c>
      <c r="D1800">
        <v>17028</v>
      </c>
      <c r="E1800" t="s">
        <v>3089</v>
      </c>
      <c r="F1800">
        <v>12097</v>
      </c>
      <c r="G1800" t="s">
        <v>3100</v>
      </c>
      <c r="J1800" t="s">
        <v>770</v>
      </c>
      <c r="L1800" t="s">
        <v>3091</v>
      </c>
      <c r="M1800">
        <v>9</v>
      </c>
      <c r="O1800" t="s">
        <v>1727</v>
      </c>
      <c r="R1800" s="6">
        <v>34.35754</v>
      </c>
      <c r="S1800" t="s">
        <v>1648</v>
      </c>
      <c r="T1800" t="s">
        <v>1931</v>
      </c>
      <c r="Y1800">
        <v>1</v>
      </c>
      <c r="Z1800">
        <v>72</v>
      </c>
      <c r="AB1800" t="s">
        <v>1627</v>
      </c>
      <c r="AC1800">
        <v>2</v>
      </c>
      <c r="AH1800" t="s">
        <v>3092</v>
      </c>
      <c r="AJ1800" t="s">
        <v>3101</v>
      </c>
      <c r="AK1800">
        <v>10</v>
      </c>
      <c r="AL1800" t="s">
        <v>1701</v>
      </c>
    </row>
    <row r="1801" spans="2:38" ht="15">
      <c r="B1801" t="s">
        <v>78</v>
      </c>
      <c r="C1801">
        <v>17242</v>
      </c>
      <c r="D1801">
        <v>17028</v>
      </c>
      <c r="E1801" t="s">
        <v>3089</v>
      </c>
      <c r="F1801">
        <v>12097</v>
      </c>
      <c r="G1801" t="s">
        <v>3100</v>
      </c>
      <c r="J1801" t="s">
        <v>770</v>
      </c>
      <c r="L1801" t="s">
        <v>3091</v>
      </c>
      <c r="M1801">
        <v>9</v>
      </c>
      <c r="O1801" t="s">
        <v>1706</v>
      </c>
      <c r="R1801" s="6">
        <v>3.8961039999999998</v>
      </c>
      <c r="S1801" t="s">
        <v>1648</v>
      </c>
      <c r="T1801" t="s">
        <v>1931</v>
      </c>
      <c r="Y1801">
        <v>1</v>
      </c>
      <c r="Z1801">
        <v>999</v>
      </c>
      <c r="AB1801">
        <v>999</v>
      </c>
      <c r="AH1801" t="s">
        <v>3092</v>
      </c>
      <c r="AJ1801" t="s">
        <v>3102</v>
      </c>
      <c r="AK1801">
        <v>11</v>
      </c>
      <c r="AL1801" t="s">
        <v>1701</v>
      </c>
    </row>
    <row r="1802" spans="2:38" ht="15">
      <c r="B1802" t="s">
        <v>78</v>
      </c>
      <c r="C1802">
        <v>17242</v>
      </c>
      <c r="D1802">
        <v>17028</v>
      </c>
      <c r="E1802" t="s">
        <v>3089</v>
      </c>
      <c r="F1802">
        <v>12097</v>
      </c>
      <c r="G1802" t="s">
        <v>3100</v>
      </c>
      <c r="J1802" t="s">
        <v>770</v>
      </c>
      <c r="L1802" t="s">
        <v>3091</v>
      </c>
      <c r="M1802">
        <v>9</v>
      </c>
      <c r="O1802" t="s">
        <v>1647</v>
      </c>
      <c r="R1802" s="6">
        <v>14.49887</v>
      </c>
      <c r="S1802" t="s">
        <v>1648</v>
      </c>
      <c r="T1802" t="s">
        <v>1931</v>
      </c>
      <c r="Y1802">
        <v>1</v>
      </c>
      <c r="Z1802">
        <v>337</v>
      </c>
      <c r="AB1802">
        <v>999</v>
      </c>
      <c r="AH1802" t="s">
        <v>3092</v>
      </c>
      <c r="AJ1802" t="s">
        <v>1608</v>
      </c>
      <c r="AK1802">
        <v>1</v>
      </c>
      <c r="AL1802" t="s">
        <v>1701</v>
      </c>
    </row>
    <row r="1803" spans="2:38" ht="15">
      <c r="B1803" t="s">
        <v>78</v>
      </c>
      <c r="C1803">
        <v>17242</v>
      </c>
      <c r="D1803">
        <v>17028</v>
      </c>
      <c r="E1803" t="s">
        <v>3089</v>
      </c>
      <c r="F1803">
        <v>12098</v>
      </c>
      <c r="G1803" t="s">
        <v>3103</v>
      </c>
      <c r="J1803" t="s">
        <v>770</v>
      </c>
      <c r="L1803" t="s">
        <v>3091</v>
      </c>
      <c r="M1803">
        <v>15</v>
      </c>
      <c r="O1803" t="s">
        <v>1727</v>
      </c>
      <c r="R1803" s="6">
        <v>31.005590000000002</v>
      </c>
      <c r="S1803" t="s">
        <v>1648</v>
      </c>
      <c r="T1803" t="s">
        <v>1931</v>
      </c>
      <c r="Y1803">
        <v>1</v>
      </c>
      <c r="Z1803">
        <v>52</v>
      </c>
      <c r="AB1803" t="s">
        <v>1627</v>
      </c>
      <c r="AC1803">
        <v>2</v>
      </c>
      <c r="AH1803" t="s">
        <v>3092</v>
      </c>
      <c r="AJ1803" t="s">
        <v>3104</v>
      </c>
      <c r="AK1803">
        <v>8</v>
      </c>
      <c r="AL1803" t="s">
        <v>1701</v>
      </c>
    </row>
    <row r="1804" spans="2:38" ht="15">
      <c r="B1804" t="s">
        <v>78</v>
      </c>
      <c r="C1804">
        <v>17242</v>
      </c>
      <c r="D1804">
        <v>17028</v>
      </c>
      <c r="E1804" t="s">
        <v>3089</v>
      </c>
      <c r="F1804">
        <v>12098</v>
      </c>
      <c r="G1804" t="s">
        <v>3103</v>
      </c>
      <c r="J1804" t="s">
        <v>770</v>
      </c>
      <c r="L1804" t="s">
        <v>3091</v>
      </c>
      <c r="M1804">
        <v>15</v>
      </c>
      <c r="O1804" t="s">
        <v>1706</v>
      </c>
      <c r="R1804" s="6">
        <v>2.5974029999999999</v>
      </c>
      <c r="S1804" t="s">
        <v>1648</v>
      </c>
      <c r="T1804" t="s">
        <v>1931</v>
      </c>
      <c r="Y1804">
        <v>1</v>
      </c>
      <c r="Z1804">
        <v>999</v>
      </c>
      <c r="AB1804">
        <v>999</v>
      </c>
      <c r="AH1804" t="s">
        <v>3092</v>
      </c>
      <c r="AJ1804" t="s">
        <v>3105</v>
      </c>
      <c r="AK1804">
        <v>9</v>
      </c>
      <c r="AL1804" t="s">
        <v>1701</v>
      </c>
    </row>
    <row r="1805" spans="2:38" ht="15">
      <c r="B1805" t="s">
        <v>78</v>
      </c>
      <c r="C1805">
        <v>17242</v>
      </c>
      <c r="D1805">
        <v>17028</v>
      </c>
      <c r="E1805" t="s">
        <v>3089</v>
      </c>
      <c r="F1805">
        <v>12098</v>
      </c>
      <c r="G1805" t="s">
        <v>3103</v>
      </c>
      <c r="J1805" t="s">
        <v>770</v>
      </c>
      <c r="L1805" t="s">
        <v>3091</v>
      </c>
      <c r="M1805">
        <v>15</v>
      </c>
      <c r="O1805" t="s">
        <v>1647</v>
      </c>
      <c r="R1805" s="6">
        <v>16.453949999999999</v>
      </c>
      <c r="S1805" t="s">
        <v>1648</v>
      </c>
      <c r="T1805" t="s">
        <v>1931</v>
      </c>
      <c r="Y1805">
        <v>1</v>
      </c>
      <c r="Z1805">
        <v>406</v>
      </c>
      <c r="AB1805">
        <v>999</v>
      </c>
      <c r="AH1805" t="s">
        <v>3092</v>
      </c>
      <c r="AJ1805" t="s">
        <v>1608</v>
      </c>
      <c r="AK1805">
        <v>1</v>
      </c>
      <c r="AL1805" t="s">
        <v>1701</v>
      </c>
    </row>
    <row r="1806" spans="2:38" ht="15">
      <c r="B1806" t="s">
        <v>78</v>
      </c>
      <c r="C1806">
        <v>17242</v>
      </c>
      <c r="D1806">
        <v>17028</v>
      </c>
      <c r="E1806" t="s">
        <v>3089</v>
      </c>
      <c r="F1806">
        <v>12099</v>
      </c>
      <c r="G1806" t="s">
        <v>3106</v>
      </c>
      <c r="J1806" t="s">
        <v>770</v>
      </c>
      <c r="L1806" t="s">
        <v>3091</v>
      </c>
      <c r="M1806">
        <v>40</v>
      </c>
      <c r="O1806" t="s">
        <v>1727</v>
      </c>
      <c r="R1806" s="6">
        <v>24.301680000000001</v>
      </c>
      <c r="S1806" t="s">
        <v>1648</v>
      </c>
      <c r="T1806" t="s">
        <v>1931</v>
      </c>
      <c r="Y1806">
        <v>1</v>
      </c>
      <c r="Z1806">
        <v>36</v>
      </c>
      <c r="AB1806" t="s">
        <v>1627</v>
      </c>
      <c r="AC1806">
        <v>2</v>
      </c>
      <c r="AH1806" t="s">
        <v>3092</v>
      </c>
      <c r="AJ1806" t="s">
        <v>3107</v>
      </c>
      <c r="AK1806">
        <v>6</v>
      </c>
      <c r="AL1806" t="s">
        <v>1701</v>
      </c>
    </row>
    <row r="1807" spans="2:38" ht="15">
      <c r="B1807" t="s">
        <v>78</v>
      </c>
      <c r="C1807">
        <v>17242</v>
      </c>
      <c r="D1807">
        <v>17028</v>
      </c>
      <c r="E1807" t="s">
        <v>3089</v>
      </c>
      <c r="F1807">
        <v>12099</v>
      </c>
      <c r="G1807" t="s">
        <v>3106</v>
      </c>
      <c r="J1807" t="s">
        <v>770</v>
      </c>
      <c r="L1807" t="s">
        <v>3091</v>
      </c>
      <c r="M1807">
        <v>40</v>
      </c>
      <c r="O1807" t="s">
        <v>1706</v>
      </c>
      <c r="R1807" s="6">
        <v>3.246753</v>
      </c>
      <c r="S1807" t="s">
        <v>1648</v>
      </c>
      <c r="T1807" t="s">
        <v>1931</v>
      </c>
      <c r="Y1807">
        <v>1</v>
      </c>
      <c r="Z1807">
        <v>738</v>
      </c>
      <c r="AB1807">
        <v>999</v>
      </c>
      <c r="AH1807" t="s">
        <v>3092</v>
      </c>
      <c r="AJ1807" t="s">
        <v>3108</v>
      </c>
      <c r="AK1807">
        <v>7</v>
      </c>
      <c r="AL1807" t="s">
        <v>1701</v>
      </c>
    </row>
    <row r="1808" spans="2:38" ht="15">
      <c r="B1808" t="s">
        <v>78</v>
      </c>
      <c r="C1808">
        <v>17242</v>
      </c>
      <c r="D1808">
        <v>17028</v>
      </c>
      <c r="E1808" t="s">
        <v>3089</v>
      </c>
      <c r="F1808">
        <v>12099</v>
      </c>
      <c r="G1808" t="s">
        <v>3106</v>
      </c>
      <c r="J1808" t="s">
        <v>770</v>
      </c>
      <c r="L1808" t="s">
        <v>3091</v>
      </c>
      <c r="M1808">
        <v>40</v>
      </c>
      <c r="O1808" t="s">
        <v>1647</v>
      </c>
      <c r="R1808" s="6">
        <v>28.184429999999999</v>
      </c>
      <c r="S1808" t="s">
        <v>1648</v>
      </c>
      <c r="T1808" t="s">
        <v>1931</v>
      </c>
      <c r="Y1808">
        <v>1</v>
      </c>
      <c r="Z1808">
        <v>999</v>
      </c>
      <c r="AB1808">
        <v>999</v>
      </c>
      <c r="AH1808" t="s">
        <v>3092</v>
      </c>
      <c r="AJ1808" t="s">
        <v>1608</v>
      </c>
      <c r="AK1808">
        <v>1</v>
      </c>
      <c r="AL1808" t="s">
        <v>1701</v>
      </c>
    </row>
    <row r="1809" spans="2:38" ht="15">
      <c r="B1809" t="s">
        <v>78</v>
      </c>
      <c r="C1809">
        <v>17242</v>
      </c>
      <c r="D1809">
        <v>17028</v>
      </c>
      <c r="E1809" t="s">
        <v>3089</v>
      </c>
      <c r="F1809">
        <v>12100</v>
      </c>
      <c r="G1809" t="s">
        <v>3109</v>
      </c>
      <c r="J1809" t="s">
        <v>770</v>
      </c>
      <c r="L1809" t="s">
        <v>3091</v>
      </c>
      <c r="M1809">
        <v>30</v>
      </c>
      <c r="O1809" t="s">
        <v>1727</v>
      </c>
      <c r="R1809" s="6">
        <v>5.8659220000000003</v>
      </c>
      <c r="S1809" t="s">
        <v>1648</v>
      </c>
      <c r="T1809" t="s">
        <v>1931</v>
      </c>
      <c r="Y1809">
        <v>1</v>
      </c>
      <c r="Z1809">
        <v>61</v>
      </c>
      <c r="AB1809" t="s">
        <v>1627</v>
      </c>
      <c r="AC1809">
        <v>2</v>
      </c>
      <c r="AH1809" t="s">
        <v>3092</v>
      </c>
      <c r="AJ1809" t="s">
        <v>3110</v>
      </c>
      <c r="AK1809">
        <v>7</v>
      </c>
      <c r="AL1809" t="s">
        <v>1701</v>
      </c>
    </row>
    <row r="1810" spans="2:38" ht="15">
      <c r="B1810" t="s">
        <v>78</v>
      </c>
      <c r="C1810">
        <v>17242</v>
      </c>
      <c r="D1810">
        <v>17028</v>
      </c>
      <c r="E1810" t="s">
        <v>3089</v>
      </c>
      <c r="F1810">
        <v>12100</v>
      </c>
      <c r="G1810" t="s">
        <v>3109</v>
      </c>
      <c r="J1810" t="s">
        <v>770</v>
      </c>
      <c r="L1810" t="s">
        <v>3091</v>
      </c>
      <c r="M1810">
        <v>30</v>
      </c>
      <c r="O1810" t="s">
        <v>1647</v>
      </c>
      <c r="R1810" s="6">
        <v>14.49887</v>
      </c>
      <c r="S1810" t="s">
        <v>1648</v>
      </c>
      <c r="T1810" t="s">
        <v>1931</v>
      </c>
      <c r="Y1810">
        <v>1</v>
      </c>
      <c r="Z1810">
        <v>117</v>
      </c>
      <c r="AB1810">
        <v>999</v>
      </c>
      <c r="AH1810" t="s">
        <v>3092</v>
      </c>
      <c r="AJ1810" t="s">
        <v>1608</v>
      </c>
      <c r="AK1810">
        <v>1</v>
      </c>
      <c r="AL1810" t="s">
        <v>1701</v>
      </c>
    </row>
    <row r="1811" spans="2:38" ht="15">
      <c r="B1811" t="s">
        <v>78</v>
      </c>
      <c r="C1811">
        <v>17242</v>
      </c>
      <c r="D1811">
        <v>17028</v>
      </c>
      <c r="E1811" t="s">
        <v>3089</v>
      </c>
      <c r="F1811">
        <v>12101</v>
      </c>
      <c r="G1811" t="s">
        <v>3111</v>
      </c>
      <c r="J1811" t="s">
        <v>770</v>
      </c>
      <c r="L1811" t="s">
        <v>3091</v>
      </c>
      <c r="M1811">
        <v>50</v>
      </c>
      <c r="O1811" t="s">
        <v>1672</v>
      </c>
      <c r="R1811" s="6">
        <v>139.1061</v>
      </c>
      <c r="S1811" t="s">
        <v>1648</v>
      </c>
      <c r="T1811" t="s">
        <v>1931</v>
      </c>
      <c r="Y1811">
        <v>1</v>
      </c>
      <c r="Z1811">
        <v>119</v>
      </c>
      <c r="AB1811" t="s">
        <v>1627</v>
      </c>
      <c r="AC1811">
        <v>2</v>
      </c>
      <c r="AH1811" t="s">
        <v>3092</v>
      </c>
      <c r="AJ1811" t="s">
        <v>3112</v>
      </c>
      <c r="AK1811">
        <v>7</v>
      </c>
      <c r="AL1811" t="s">
        <v>1701</v>
      </c>
    </row>
    <row r="1812" spans="2:38" ht="15">
      <c r="B1812" t="s">
        <v>78</v>
      </c>
      <c r="C1812">
        <v>17242</v>
      </c>
      <c r="D1812">
        <v>17028</v>
      </c>
      <c r="E1812" t="s">
        <v>3089</v>
      </c>
      <c r="F1812">
        <v>12101</v>
      </c>
      <c r="G1812" t="s">
        <v>3111</v>
      </c>
      <c r="J1812" t="s">
        <v>770</v>
      </c>
      <c r="L1812" t="s">
        <v>3091</v>
      </c>
      <c r="M1812">
        <v>50</v>
      </c>
      <c r="O1812" t="s">
        <v>1706</v>
      </c>
      <c r="R1812" s="6">
        <v>19.480519999999999</v>
      </c>
      <c r="S1812" t="s">
        <v>1648</v>
      </c>
      <c r="T1812" t="s">
        <v>1931</v>
      </c>
      <c r="Y1812">
        <v>1</v>
      </c>
      <c r="Z1812">
        <v>999</v>
      </c>
      <c r="AB1812">
        <v>999</v>
      </c>
      <c r="AH1812" t="s">
        <v>3092</v>
      </c>
      <c r="AJ1812" t="s">
        <v>3113</v>
      </c>
      <c r="AK1812">
        <v>8</v>
      </c>
      <c r="AL1812" t="s">
        <v>1701</v>
      </c>
    </row>
    <row r="1813" spans="2:38" ht="15">
      <c r="B1813" t="s">
        <v>78</v>
      </c>
      <c r="C1813">
        <v>17242</v>
      </c>
      <c r="D1813">
        <v>17028</v>
      </c>
      <c r="E1813" t="s">
        <v>3089</v>
      </c>
      <c r="F1813">
        <v>12101</v>
      </c>
      <c r="G1813" t="s">
        <v>3111</v>
      </c>
      <c r="J1813" t="s">
        <v>770</v>
      </c>
      <c r="L1813" t="s">
        <v>3091</v>
      </c>
      <c r="M1813">
        <v>50</v>
      </c>
      <c r="O1813" t="s">
        <v>1647</v>
      </c>
      <c r="R1813" s="6">
        <v>18.409030000000001</v>
      </c>
      <c r="S1813" t="s">
        <v>1648</v>
      </c>
      <c r="T1813" t="s">
        <v>1931</v>
      </c>
      <c r="Y1813">
        <v>1</v>
      </c>
      <c r="Z1813">
        <v>478</v>
      </c>
      <c r="AB1813">
        <v>999</v>
      </c>
      <c r="AH1813" t="s">
        <v>3092</v>
      </c>
      <c r="AJ1813" t="s">
        <v>1608</v>
      </c>
      <c r="AK1813">
        <v>1</v>
      </c>
      <c r="AL1813" t="s">
        <v>1701</v>
      </c>
    </row>
    <row r="1814" spans="2:38" ht="15">
      <c r="B1814" t="s">
        <v>78</v>
      </c>
      <c r="C1814">
        <v>17241</v>
      </c>
      <c r="D1814">
        <v>17030</v>
      </c>
      <c r="E1814" t="s">
        <v>1427</v>
      </c>
      <c r="F1814">
        <v>12088</v>
      </c>
      <c r="G1814" t="s">
        <v>3114</v>
      </c>
      <c r="J1814" t="s">
        <v>770</v>
      </c>
      <c r="L1814" t="s">
        <v>2426</v>
      </c>
      <c r="M1814" t="s">
        <v>3115</v>
      </c>
      <c r="O1814" t="s">
        <v>1727</v>
      </c>
      <c r="R1814">
        <v>57.9</v>
      </c>
      <c r="S1814" t="s">
        <v>1648</v>
      </c>
      <c r="T1814" t="s">
        <v>1665</v>
      </c>
      <c r="Y1814">
        <v>10</v>
      </c>
      <c r="Z1814">
        <v>24</v>
      </c>
      <c r="AB1814" t="s">
        <v>1627</v>
      </c>
      <c r="AC1814">
        <v>10</v>
      </c>
      <c r="AH1814" t="s">
        <v>3116</v>
      </c>
      <c r="AJ1814" t="s">
        <v>3117</v>
      </c>
      <c r="AK1814">
        <v>38</v>
      </c>
      <c r="AL1814" t="s">
        <v>1701</v>
      </c>
    </row>
    <row r="1815" spans="2:38" ht="15">
      <c r="B1815" t="s">
        <v>78</v>
      </c>
      <c r="C1815">
        <v>17241</v>
      </c>
      <c r="D1815">
        <v>17030</v>
      </c>
      <c r="E1815" t="s">
        <v>1427</v>
      </c>
      <c r="F1815">
        <v>12088</v>
      </c>
      <c r="G1815" t="s">
        <v>3114</v>
      </c>
      <c r="J1815" t="s">
        <v>770</v>
      </c>
      <c r="L1815" t="s">
        <v>2426</v>
      </c>
      <c r="M1815" t="s">
        <v>3115</v>
      </c>
      <c r="O1815" t="s">
        <v>1647</v>
      </c>
      <c r="R1815">
        <v>22.9</v>
      </c>
      <c r="S1815" t="s">
        <v>1648</v>
      </c>
      <c r="T1815" t="s">
        <v>1665</v>
      </c>
      <c r="Y1815">
        <v>10</v>
      </c>
      <c r="Z1815">
        <v>966</v>
      </c>
      <c r="AB1815">
        <v>999</v>
      </c>
      <c r="AH1815" t="s">
        <v>3116</v>
      </c>
      <c r="AJ1815" t="s">
        <v>1608</v>
      </c>
      <c r="AK1815">
        <v>1</v>
      </c>
      <c r="AL1815" t="s">
        <v>1701</v>
      </c>
    </row>
    <row r="1816" spans="2:38" ht="15">
      <c r="B1816" t="s">
        <v>78</v>
      </c>
      <c r="C1816">
        <v>17241</v>
      </c>
      <c r="D1816">
        <v>17030</v>
      </c>
      <c r="E1816" t="s">
        <v>1427</v>
      </c>
      <c r="F1816">
        <v>12088</v>
      </c>
      <c r="G1816" t="s">
        <v>3114</v>
      </c>
      <c r="J1816" t="s">
        <v>770</v>
      </c>
      <c r="L1816" t="s">
        <v>2426</v>
      </c>
      <c r="M1816" t="s">
        <v>3115</v>
      </c>
      <c r="O1816" t="s">
        <v>1706</v>
      </c>
      <c r="R1816">
        <v>7.4</v>
      </c>
      <c r="S1816" t="s">
        <v>1648</v>
      </c>
      <c r="T1816" t="s">
        <v>1665</v>
      </c>
      <c r="Y1816">
        <v>10</v>
      </c>
      <c r="Z1816">
        <v>999</v>
      </c>
      <c r="AH1816" t="s">
        <v>3116</v>
      </c>
      <c r="AJ1816" t="s">
        <v>3118</v>
      </c>
      <c r="AK1816">
        <v>39</v>
      </c>
      <c r="AL1816" t="s">
        <v>1701</v>
      </c>
    </row>
    <row r="1817" spans="2:38" ht="15">
      <c r="B1817" t="s">
        <v>78</v>
      </c>
      <c r="C1817">
        <v>17241</v>
      </c>
      <c r="D1817">
        <v>17030</v>
      </c>
      <c r="E1817" t="s">
        <v>1427</v>
      </c>
      <c r="F1817">
        <v>12088</v>
      </c>
      <c r="G1817" t="s">
        <v>3114</v>
      </c>
      <c r="J1817" t="s">
        <v>770</v>
      </c>
      <c r="L1817" t="s">
        <v>2426</v>
      </c>
      <c r="M1817" t="s">
        <v>3115</v>
      </c>
      <c r="O1817" t="s">
        <v>1671</v>
      </c>
      <c r="R1817">
        <v>2.9</v>
      </c>
      <c r="S1817" t="s">
        <v>1648</v>
      </c>
      <c r="T1817" t="s">
        <v>1665</v>
      </c>
      <c r="Y1817">
        <v>10</v>
      </c>
      <c r="Z1817">
        <v>999</v>
      </c>
      <c r="AH1817" t="s">
        <v>3116</v>
      </c>
      <c r="AJ1817" t="s">
        <v>3118</v>
      </c>
      <c r="AK1817">
        <v>39</v>
      </c>
      <c r="AL1817" t="s">
        <v>1701</v>
      </c>
    </row>
    <row r="1818" spans="2:38" ht="15">
      <c r="B1818" t="s">
        <v>78</v>
      </c>
      <c r="C1818">
        <v>17241</v>
      </c>
      <c r="D1818">
        <v>17030</v>
      </c>
      <c r="E1818" t="s">
        <v>1427</v>
      </c>
      <c r="F1818">
        <v>12089</v>
      </c>
      <c r="G1818" t="s">
        <v>3119</v>
      </c>
      <c r="J1818" t="s">
        <v>770</v>
      </c>
      <c r="L1818" t="s">
        <v>2426</v>
      </c>
      <c r="M1818" t="s">
        <v>1211</v>
      </c>
      <c r="O1818" t="s">
        <v>1727</v>
      </c>
      <c r="R1818">
        <v>101.2</v>
      </c>
      <c r="S1818" t="s">
        <v>1648</v>
      </c>
      <c r="T1818" t="s">
        <v>1665</v>
      </c>
      <c r="Y1818">
        <v>15</v>
      </c>
      <c r="Z1818">
        <v>14</v>
      </c>
      <c r="AB1818" t="s">
        <v>1627</v>
      </c>
      <c r="AC1818">
        <v>10</v>
      </c>
      <c r="AH1818" t="s">
        <v>3116</v>
      </c>
      <c r="AJ1818" t="s">
        <v>3117</v>
      </c>
      <c r="AK1818">
        <v>38</v>
      </c>
      <c r="AL1818" t="s">
        <v>1701</v>
      </c>
    </row>
    <row r="1819" spans="2:38" ht="15">
      <c r="B1819" t="s">
        <v>78</v>
      </c>
      <c r="C1819">
        <v>17241</v>
      </c>
      <c r="D1819">
        <v>17030</v>
      </c>
      <c r="E1819" t="s">
        <v>1427</v>
      </c>
      <c r="F1819">
        <v>12089</v>
      </c>
      <c r="G1819" t="s">
        <v>3119</v>
      </c>
      <c r="J1819" t="s">
        <v>770</v>
      </c>
      <c r="L1819" t="s">
        <v>2426</v>
      </c>
      <c r="M1819" t="s">
        <v>1211</v>
      </c>
      <c r="O1819" t="s">
        <v>1647</v>
      </c>
      <c r="R1819">
        <v>33.4</v>
      </c>
      <c r="S1819" t="s">
        <v>1648</v>
      </c>
      <c r="T1819" t="s">
        <v>1665</v>
      </c>
      <c r="Y1819">
        <v>15</v>
      </c>
      <c r="Z1819">
        <v>1086</v>
      </c>
      <c r="AB1819">
        <v>999</v>
      </c>
      <c r="AH1819" t="s">
        <v>3116</v>
      </c>
      <c r="AJ1819" t="s">
        <v>1608</v>
      </c>
      <c r="AK1819">
        <v>1</v>
      </c>
      <c r="AL1819" t="s">
        <v>1701</v>
      </c>
    </row>
    <row r="1820" spans="2:38" ht="15">
      <c r="B1820" t="s">
        <v>78</v>
      </c>
      <c r="C1820">
        <v>17241</v>
      </c>
      <c r="D1820">
        <v>17030</v>
      </c>
      <c r="E1820" t="s">
        <v>1427</v>
      </c>
      <c r="F1820">
        <v>12089</v>
      </c>
      <c r="G1820" t="s">
        <v>3119</v>
      </c>
      <c r="J1820" t="s">
        <v>770</v>
      </c>
      <c r="L1820" t="s">
        <v>2426</v>
      </c>
      <c r="M1820" t="s">
        <v>1211</v>
      </c>
      <c r="O1820" t="s">
        <v>1706</v>
      </c>
      <c r="R1820">
        <v>8.8000000000000007</v>
      </c>
      <c r="S1820" t="s">
        <v>1648</v>
      </c>
      <c r="T1820" t="s">
        <v>1665</v>
      </c>
      <c r="Y1820">
        <v>15</v>
      </c>
      <c r="AH1820" t="s">
        <v>3116</v>
      </c>
      <c r="AJ1820" t="s">
        <v>3118</v>
      </c>
      <c r="AK1820">
        <v>39</v>
      </c>
      <c r="AL1820" t="s">
        <v>1701</v>
      </c>
    </row>
    <row r="1821" spans="2:38" ht="15">
      <c r="B1821" t="s">
        <v>78</v>
      </c>
      <c r="C1821">
        <v>17241</v>
      </c>
      <c r="D1821">
        <v>17030</v>
      </c>
      <c r="E1821" t="s">
        <v>1427</v>
      </c>
      <c r="F1821">
        <v>12089</v>
      </c>
      <c r="G1821" t="s">
        <v>3119</v>
      </c>
      <c r="J1821" t="s">
        <v>770</v>
      </c>
      <c r="L1821" t="s">
        <v>2426</v>
      </c>
      <c r="M1821" t="s">
        <v>1211</v>
      </c>
      <c r="O1821" t="s">
        <v>1671</v>
      </c>
      <c r="R1821">
        <v>2.8</v>
      </c>
      <c r="S1821" t="s">
        <v>1648</v>
      </c>
      <c r="T1821" t="s">
        <v>1665</v>
      </c>
      <c r="Y1821">
        <v>15</v>
      </c>
      <c r="AH1821" t="s">
        <v>3116</v>
      </c>
      <c r="AJ1821" t="s">
        <v>3118</v>
      </c>
      <c r="AK1821">
        <v>39</v>
      </c>
      <c r="AL1821" t="s">
        <v>1701</v>
      </c>
    </row>
    <row r="1822" spans="2:38" ht="15">
      <c r="B1822" t="s">
        <v>78</v>
      </c>
      <c r="C1822">
        <v>17241</v>
      </c>
      <c r="D1822">
        <v>17030</v>
      </c>
      <c r="E1822" t="s">
        <v>1427</v>
      </c>
      <c r="F1822">
        <v>12090</v>
      </c>
      <c r="G1822" t="s">
        <v>3120</v>
      </c>
      <c r="J1822" t="s">
        <v>770</v>
      </c>
      <c r="L1822" t="s">
        <v>2426</v>
      </c>
      <c r="M1822" t="s">
        <v>2647</v>
      </c>
      <c r="O1822" t="s">
        <v>1727</v>
      </c>
      <c r="R1822">
        <v>123.7</v>
      </c>
      <c r="S1822" t="s">
        <v>1648</v>
      </c>
      <c r="T1822" t="s">
        <v>1665</v>
      </c>
      <c r="Y1822">
        <v>15</v>
      </c>
      <c r="Z1822">
        <v>25</v>
      </c>
      <c r="AB1822" t="s">
        <v>1627</v>
      </c>
      <c r="AC1822">
        <v>10</v>
      </c>
      <c r="AH1822" t="s">
        <v>3116</v>
      </c>
      <c r="AJ1822" t="s">
        <v>3117</v>
      </c>
      <c r="AK1822">
        <v>38</v>
      </c>
      <c r="AL1822" t="s">
        <v>1701</v>
      </c>
    </row>
    <row r="1823" spans="2:38" ht="15">
      <c r="B1823" t="s">
        <v>78</v>
      </c>
      <c r="C1823">
        <v>17241</v>
      </c>
      <c r="D1823">
        <v>17030</v>
      </c>
      <c r="E1823" t="s">
        <v>1427</v>
      </c>
      <c r="F1823">
        <v>12090</v>
      </c>
      <c r="G1823" t="s">
        <v>3120</v>
      </c>
      <c r="J1823" t="s">
        <v>770</v>
      </c>
      <c r="L1823" t="s">
        <v>2426</v>
      </c>
      <c r="M1823" t="s">
        <v>2647</v>
      </c>
      <c r="O1823" t="s">
        <v>1647</v>
      </c>
      <c r="R1823">
        <v>35.1</v>
      </c>
      <c r="S1823" t="s">
        <v>1648</v>
      </c>
      <c r="T1823" t="s">
        <v>1665</v>
      </c>
      <c r="Y1823">
        <v>15</v>
      </c>
      <c r="Z1823">
        <v>1039</v>
      </c>
      <c r="AB1823">
        <v>999</v>
      </c>
      <c r="AH1823" t="s">
        <v>3116</v>
      </c>
      <c r="AJ1823" t="s">
        <v>1608</v>
      </c>
      <c r="AK1823">
        <v>1</v>
      </c>
      <c r="AL1823" t="s">
        <v>1701</v>
      </c>
    </row>
    <row r="1824" spans="2:38" ht="15">
      <c r="B1824" t="s">
        <v>78</v>
      </c>
      <c r="C1824">
        <v>17241</v>
      </c>
      <c r="D1824">
        <v>17030</v>
      </c>
      <c r="E1824" t="s">
        <v>1427</v>
      </c>
      <c r="F1824">
        <v>12090</v>
      </c>
      <c r="G1824" t="s">
        <v>3120</v>
      </c>
      <c r="J1824" t="s">
        <v>770</v>
      </c>
      <c r="L1824" t="s">
        <v>2426</v>
      </c>
      <c r="M1824" t="s">
        <v>2647</v>
      </c>
      <c r="O1824" t="s">
        <v>1706</v>
      </c>
      <c r="R1824">
        <v>8.9</v>
      </c>
      <c r="S1824" t="s">
        <v>1648</v>
      </c>
      <c r="T1824" t="s">
        <v>1665</v>
      </c>
      <c r="Y1824">
        <v>15</v>
      </c>
      <c r="AH1824" t="s">
        <v>3116</v>
      </c>
      <c r="AJ1824" t="s">
        <v>3118</v>
      </c>
      <c r="AK1824">
        <v>39</v>
      </c>
      <c r="AL1824" t="s">
        <v>1701</v>
      </c>
    </row>
    <row r="1825" spans="2:38" ht="15">
      <c r="B1825" t="s">
        <v>78</v>
      </c>
      <c r="C1825">
        <v>17241</v>
      </c>
      <c r="D1825">
        <v>17030</v>
      </c>
      <c r="E1825" t="s">
        <v>1427</v>
      </c>
      <c r="F1825">
        <v>12090</v>
      </c>
      <c r="G1825" t="s">
        <v>3120</v>
      </c>
      <c r="J1825" t="s">
        <v>770</v>
      </c>
      <c r="L1825" t="s">
        <v>2426</v>
      </c>
      <c r="M1825" t="s">
        <v>2647</v>
      </c>
      <c r="O1825" t="s">
        <v>1671</v>
      </c>
      <c r="R1825">
        <v>3.9</v>
      </c>
      <c r="S1825" t="s">
        <v>1648</v>
      </c>
      <c r="T1825" t="s">
        <v>1665</v>
      </c>
      <c r="Y1825">
        <v>15</v>
      </c>
      <c r="AH1825" t="s">
        <v>3116</v>
      </c>
      <c r="AJ1825" t="s">
        <v>3118</v>
      </c>
      <c r="AK1825">
        <v>39</v>
      </c>
      <c r="AL1825" t="s">
        <v>1701</v>
      </c>
    </row>
    <row r="1826" spans="2:38" ht="15">
      <c r="B1826" t="s">
        <v>78</v>
      </c>
      <c r="C1826">
        <v>17241</v>
      </c>
      <c r="D1826">
        <v>17030</v>
      </c>
      <c r="E1826" t="s">
        <v>1427</v>
      </c>
      <c r="F1826">
        <v>12091</v>
      </c>
      <c r="G1826" t="s">
        <v>3121</v>
      </c>
      <c r="J1826" t="s">
        <v>770</v>
      </c>
      <c r="L1826" t="s">
        <v>2426</v>
      </c>
      <c r="M1826" t="s">
        <v>3115</v>
      </c>
      <c r="O1826" t="s">
        <v>1727</v>
      </c>
      <c r="R1826">
        <v>5</v>
      </c>
      <c r="S1826" t="s">
        <v>1648</v>
      </c>
      <c r="T1826" t="s">
        <v>1665</v>
      </c>
      <c r="Y1826">
        <v>12</v>
      </c>
      <c r="Z1826">
        <v>77</v>
      </c>
      <c r="AB1826" t="s">
        <v>1627</v>
      </c>
      <c r="AC1826">
        <v>10</v>
      </c>
      <c r="AH1826" t="s">
        <v>3116</v>
      </c>
      <c r="AJ1826" t="s">
        <v>3122</v>
      </c>
      <c r="AK1826">
        <v>8</v>
      </c>
      <c r="AL1826" t="s">
        <v>1701</v>
      </c>
    </row>
    <row r="1827" spans="2:38" ht="15">
      <c r="B1827" t="s">
        <v>78</v>
      </c>
      <c r="C1827">
        <v>17241</v>
      </c>
      <c r="D1827">
        <v>17030</v>
      </c>
      <c r="E1827" t="s">
        <v>1427</v>
      </c>
      <c r="F1827">
        <v>12091</v>
      </c>
      <c r="G1827" t="s">
        <v>3121</v>
      </c>
      <c r="J1827" t="s">
        <v>770</v>
      </c>
      <c r="L1827" t="s">
        <v>2426</v>
      </c>
      <c r="M1827" t="s">
        <v>3115</v>
      </c>
      <c r="O1827" t="s">
        <v>1647</v>
      </c>
      <c r="R1827">
        <v>10.9</v>
      </c>
      <c r="S1827" t="s">
        <v>1648</v>
      </c>
      <c r="T1827" t="s">
        <v>1665</v>
      </c>
      <c r="Y1827">
        <v>12</v>
      </c>
      <c r="Z1827">
        <v>1128</v>
      </c>
      <c r="AB1827">
        <v>999</v>
      </c>
      <c r="AH1827" t="s">
        <v>3116</v>
      </c>
      <c r="AJ1827" t="s">
        <v>1608</v>
      </c>
      <c r="AK1827">
        <v>1</v>
      </c>
      <c r="AL1827" t="s">
        <v>1701</v>
      </c>
    </row>
    <row r="1828" spans="2:38" ht="15">
      <c r="B1828" t="s">
        <v>78</v>
      </c>
      <c r="C1828">
        <v>17241</v>
      </c>
      <c r="D1828">
        <v>17030</v>
      </c>
      <c r="E1828" t="s">
        <v>1427</v>
      </c>
      <c r="F1828">
        <v>12091</v>
      </c>
      <c r="G1828" t="s">
        <v>3121</v>
      </c>
      <c r="J1828" t="s">
        <v>770</v>
      </c>
      <c r="L1828" t="s">
        <v>2426</v>
      </c>
      <c r="M1828" t="s">
        <v>3115</v>
      </c>
      <c r="O1828" t="s">
        <v>1706</v>
      </c>
      <c r="R1828">
        <v>7.3</v>
      </c>
      <c r="S1828" t="s">
        <v>1648</v>
      </c>
      <c r="T1828" t="s">
        <v>1665</v>
      </c>
      <c r="Y1828">
        <v>12</v>
      </c>
      <c r="AH1828" t="s">
        <v>3116</v>
      </c>
      <c r="AJ1828" t="s">
        <v>3123</v>
      </c>
      <c r="AK1828">
        <v>9</v>
      </c>
      <c r="AL1828" t="s">
        <v>1701</v>
      </c>
    </row>
    <row r="1829" spans="2:38" ht="15">
      <c r="B1829" t="s">
        <v>78</v>
      </c>
      <c r="C1829">
        <v>17241</v>
      </c>
      <c r="D1829">
        <v>17030</v>
      </c>
      <c r="E1829" t="s">
        <v>1427</v>
      </c>
      <c r="F1829">
        <v>12091</v>
      </c>
      <c r="G1829" t="s">
        <v>3121</v>
      </c>
      <c r="J1829" t="s">
        <v>770</v>
      </c>
      <c r="L1829" t="s">
        <v>2426</v>
      </c>
      <c r="M1829" t="s">
        <v>3115</v>
      </c>
      <c r="O1829" t="s">
        <v>1671</v>
      </c>
      <c r="R1829">
        <v>4.9000000000000004</v>
      </c>
      <c r="S1829" t="s">
        <v>1648</v>
      </c>
      <c r="T1829" t="s">
        <v>1665</v>
      </c>
      <c r="Y1829">
        <v>12</v>
      </c>
      <c r="AH1829" t="s">
        <v>3116</v>
      </c>
      <c r="AJ1829" t="s">
        <v>3123</v>
      </c>
      <c r="AK1829">
        <v>9</v>
      </c>
      <c r="AL1829" t="s">
        <v>1701</v>
      </c>
    </row>
    <row r="1830" spans="2:38" ht="15">
      <c r="B1830" t="s">
        <v>78</v>
      </c>
      <c r="C1830">
        <v>17241</v>
      </c>
      <c r="D1830">
        <v>17030</v>
      </c>
      <c r="E1830" t="s">
        <v>1427</v>
      </c>
      <c r="F1830">
        <v>12092</v>
      </c>
      <c r="G1830" t="s">
        <v>3124</v>
      </c>
      <c r="J1830" t="s">
        <v>770</v>
      </c>
      <c r="L1830" t="s">
        <v>2426</v>
      </c>
      <c r="M1830" t="s">
        <v>1211</v>
      </c>
      <c r="O1830" t="s">
        <v>1727</v>
      </c>
      <c r="R1830">
        <v>0.7</v>
      </c>
      <c r="S1830" t="s">
        <v>1648</v>
      </c>
      <c r="T1830" t="s">
        <v>1665</v>
      </c>
      <c r="Y1830">
        <v>15</v>
      </c>
      <c r="Z1830">
        <v>86</v>
      </c>
      <c r="AB1830" t="s">
        <v>1627</v>
      </c>
      <c r="AC1830">
        <v>10</v>
      </c>
      <c r="AH1830" t="s">
        <v>3116</v>
      </c>
      <c r="AJ1830" t="s">
        <v>3122</v>
      </c>
      <c r="AK1830">
        <v>8</v>
      </c>
      <c r="AL1830" t="s">
        <v>1701</v>
      </c>
    </row>
    <row r="1831" spans="2:38" ht="15">
      <c r="B1831" t="s">
        <v>78</v>
      </c>
      <c r="C1831">
        <v>17241</v>
      </c>
      <c r="D1831">
        <v>17030</v>
      </c>
      <c r="E1831" t="s">
        <v>1427</v>
      </c>
      <c r="F1831">
        <v>12092</v>
      </c>
      <c r="G1831" t="s">
        <v>3124</v>
      </c>
      <c r="J1831" t="s">
        <v>770</v>
      </c>
      <c r="L1831" t="s">
        <v>2426</v>
      </c>
      <c r="M1831" t="s">
        <v>1211</v>
      </c>
      <c r="O1831" t="s">
        <v>1647</v>
      </c>
      <c r="R1831">
        <v>29.6</v>
      </c>
      <c r="S1831" t="s">
        <v>1648</v>
      </c>
      <c r="T1831" t="s">
        <v>1665</v>
      </c>
      <c r="Y1831">
        <v>15</v>
      </c>
      <c r="Z1831">
        <v>1136</v>
      </c>
      <c r="AB1831">
        <v>999</v>
      </c>
      <c r="AH1831" t="s">
        <v>3116</v>
      </c>
      <c r="AJ1831" t="s">
        <v>1608</v>
      </c>
      <c r="AK1831">
        <v>1</v>
      </c>
      <c r="AL1831" t="s">
        <v>1701</v>
      </c>
    </row>
    <row r="1832" spans="2:38" ht="15">
      <c r="B1832" t="s">
        <v>78</v>
      </c>
      <c r="C1832">
        <v>17241</v>
      </c>
      <c r="D1832">
        <v>17030</v>
      </c>
      <c r="E1832" t="s">
        <v>1427</v>
      </c>
      <c r="F1832">
        <v>12092</v>
      </c>
      <c r="G1832" t="s">
        <v>3124</v>
      </c>
      <c r="J1832" t="s">
        <v>770</v>
      </c>
      <c r="L1832" t="s">
        <v>2426</v>
      </c>
      <c r="M1832" t="s">
        <v>1211</v>
      </c>
      <c r="O1832" t="s">
        <v>1706</v>
      </c>
      <c r="R1832">
        <v>8.9</v>
      </c>
      <c r="S1832" t="s">
        <v>1648</v>
      </c>
      <c r="T1832" t="s">
        <v>1665</v>
      </c>
      <c r="Y1832">
        <v>15</v>
      </c>
      <c r="AH1832" t="s">
        <v>3116</v>
      </c>
      <c r="AJ1832" t="s">
        <v>3123</v>
      </c>
      <c r="AK1832">
        <v>9</v>
      </c>
      <c r="AL1832" t="s">
        <v>1701</v>
      </c>
    </row>
    <row r="1833" spans="2:38" ht="15">
      <c r="B1833" t="s">
        <v>78</v>
      </c>
      <c r="C1833">
        <v>17241</v>
      </c>
      <c r="D1833">
        <v>17030</v>
      </c>
      <c r="E1833" t="s">
        <v>1427</v>
      </c>
      <c r="F1833">
        <v>12092</v>
      </c>
      <c r="G1833" t="s">
        <v>3124</v>
      </c>
      <c r="J1833" t="s">
        <v>770</v>
      </c>
      <c r="L1833" t="s">
        <v>2426</v>
      </c>
      <c r="M1833" t="s">
        <v>1211</v>
      </c>
      <c r="O1833" t="s">
        <v>1671</v>
      </c>
      <c r="R1833">
        <v>4.5999999999999996</v>
      </c>
      <c r="S1833" t="s">
        <v>1648</v>
      </c>
      <c r="T1833" t="s">
        <v>1665</v>
      </c>
      <c r="Y1833">
        <v>15</v>
      </c>
      <c r="AH1833" t="s">
        <v>3116</v>
      </c>
      <c r="AJ1833" t="s">
        <v>3123</v>
      </c>
      <c r="AK1833">
        <v>9</v>
      </c>
      <c r="AL1833" t="s">
        <v>1701</v>
      </c>
    </row>
    <row r="1834" spans="2:38" ht="15">
      <c r="B1834" t="s">
        <v>78</v>
      </c>
      <c r="C1834">
        <v>17241</v>
      </c>
      <c r="D1834">
        <v>17030</v>
      </c>
      <c r="E1834" t="s">
        <v>1427</v>
      </c>
      <c r="F1834">
        <v>12093</v>
      </c>
      <c r="G1834" t="s">
        <v>3125</v>
      </c>
      <c r="J1834" t="s">
        <v>770</v>
      </c>
      <c r="L1834" t="s">
        <v>2426</v>
      </c>
      <c r="M1834" t="s">
        <v>2647</v>
      </c>
      <c r="O1834" t="s">
        <v>1727</v>
      </c>
      <c r="R1834">
        <v>2.7</v>
      </c>
      <c r="S1834" t="s">
        <v>1648</v>
      </c>
      <c r="T1834" t="s">
        <v>1665</v>
      </c>
      <c r="Y1834">
        <v>15</v>
      </c>
      <c r="Z1834">
        <v>91</v>
      </c>
      <c r="AB1834" t="s">
        <v>1627</v>
      </c>
      <c r="AC1834">
        <v>10</v>
      </c>
      <c r="AH1834" t="s">
        <v>3116</v>
      </c>
      <c r="AJ1834" t="s">
        <v>3122</v>
      </c>
      <c r="AK1834">
        <v>8</v>
      </c>
      <c r="AL1834" t="s">
        <v>1701</v>
      </c>
    </row>
    <row r="1835" spans="2:38" ht="15">
      <c r="B1835" t="s">
        <v>78</v>
      </c>
      <c r="C1835">
        <v>17241</v>
      </c>
      <c r="D1835">
        <v>17030</v>
      </c>
      <c r="E1835" t="s">
        <v>1427</v>
      </c>
      <c r="F1835">
        <v>12093</v>
      </c>
      <c r="G1835" t="s">
        <v>3125</v>
      </c>
      <c r="J1835" t="s">
        <v>770</v>
      </c>
      <c r="L1835" t="s">
        <v>2426</v>
      </c>
      <c r="M1835" t="s">
        <v>2647</v>
      </c>
      <c r="O1835" t="s">
        <v>1647</v>
      </c>
      <c r="R1835">
        <v>37.700000000000003</v>
      </c>
      <c r="S1835" t="s">
        <v>1648</v>
      </c>
      <c r="T1835" t="s">
        <v>1665</v>
      </c>
      <c r="Y1835">
        <v>15</v>
      </c>
      <c r="Z1835">
        <v>1136</v>
      </c>
      <c r="AB1835">
        <v>999</v>
      </c>
      <c r="AH1835" t="s">
        <v>3116</v>
      </c>
      <c r="AJ1835" t="s">
        <v>1608</v>
      </c>
      <c r="AK1835">
        <v>1</v>
      </c>
      <c r="AL1835" t="s">
        <v>1701</v>
      </c>
    </row>
    <row r="1836" spans="2:38" ht="15">
      <c r="B1836" t="s">
        <v>78</v>
      </c>
      <c r="C1836">
        <v>17241</v>
      </c>
      <c r="D1836">
        <v>17030</v>
      </c>
      <c r="E1836" t="s">
        <v>1427</v>
      </c>
      <c r="F1836">
        <v>12093</v>
      </c>
      <c r="G1836" t="s">
        <v>3125</v>
      </c>
      <c r="J1836" t="s">
        <v>770</v>
      </c>
      <c r="L1836" t="s">
        <v>2426</v>
      </c>
      <c r="M1836" t="s">
        <v>2647</v>
      </c>
      <c r="O1836" t="s">
        <v>1706</v>
      </c>
      <c r="R1836">
        <v>11.2</v>
      </c>
      <c r="S1836" t="s">
        <v>1648</v>
      </c>
      <c r="T1836" t="s">
        <v>1665</v>
      </c>
      <c r="Y1836">
        <v>15</v>
      </c>
      <c r="AH1836" t="s">
        <v>3116</v>
      </c>
      <c r="AJ1836" t="s">
        <v>3123</v>
      </c>
      <c r="AK1836">
        <v>9</v>
      </c>
      <c r="AL1836" t="s">
        <v>1701</v>
      </c>
    </row>
    <row r="1837" spans="2:38" ht="15">
      <c r="B1837" t="s">
        <v>78</v>
      </c>
      <c r="C1837">
        <v>17241</v>
      </c>
      <c r="D1837">
        <v>17030</v>
      </c>
      <c r="E1837" t="s">
        <v>1427</v>
      </c>
      <c r="F1837">
        <v>12093</v>
      </c>
      <c r="G1837" t="s">
        <v>3125</v>
      </c>
      <c r="J1837" t="s">
        <v>770</v>
      </c>
      <c r="L1837" t="s">
        <v>2426</v>
      </c>
      <c r="M1837" t="s">
        <v>2647</v>
      </c>
      <c r="O1837" t="s">
        <v>1671</v>
      </c>
      <c r="R1837">
        <v>3.9</v>
      </c>
      <c r="S1837" t="s">
        <v>1648</v>
      </c>
      <c r="T1837" t="s">
        <v>1665</v>
      </c>
      <c r="Y1837">
        <v>15</v>
      </c>
      <c r="AH1837" t="s">
        <v>3116</v>
      </c>
      <c r="AJ1837" t="s">
        <v>3123</v>
      </c>
      <c r="AK1837">
        <v>9</v>
      </c>
      <c r="AL1837" t="s">
        <v>1701</v>
      </c>
    </row>
    <row r="1838" spans="2:38" ht="15">
      <c r="B1838" t="s">
        <v>78</v>
      </c>
      <c r="C1838">
        <v>17240</v>
      </c>
      <c r="D1838">
        <v>17035</v>
      </c>
      <c r="E1838" t="s">
        <v>1220</v>
      </c>
      <c r="F1838">
        <v>12085</v>
      </c>
      <c r="G1838" t="s">
        <v>3126</v>
      </c>
      <c r="J1838" t="s">
        <v>3127</v>
      </c>
      <c r="M1838" t="s">
        <v>3128</v>
      </c>
      <c r="O1838" t="s">
        <v>1805</v>
      </c>
      <c r="R1838">
        <v>248.6</v>
      </c>
      <c r="S1838" t="s">
        <v>1625</v>
      </c>
      <c r="T1838" t="s">
        <v>3129</v>
      </c>
      <c r="Y1838">
        <v>10</v>
      </c>
      <c r="AB1838" t="s">
        <v>3130</v>
      </c>
      <c r="AC1838">
        <v>30</v>
      </c>
      <c r="AH1838">
        <v>999</v>
      </c>
      <c r="AJ1838">
        <v>999</v>
      </c>
      <c r="AK1838">
        <v>999</v>
      </c>
      <c r="AL1838" t="s">
        <v>1701</v>
      </c>
    </row>
    <row r="1839" spans="2:38" ht="15">
      <c r="B1839" t="s">
        <v>78</v>
      </c>
      <c r="C1839">
        <v>17240</v>
      </c>
      <c r="D1839">
        <v>17035</v>
      </c>
      <c r="E1839" t="s">
        <v>1220</v>
      </c>
      <c r="F1839">
        <v>12085</v>
      </c>
      <c r="G1839" t="s">
        <v>3126</v>
      </c>
      <c r="J1839" t="s">
        <v>3127</v>
      </c>
      <c r="M1839" t="s">
        <v>3128</v>
      </c>
      <c r="O1839" t="s">
        <v>1856</v>
      </c>
      <c r="R1839">
        <v>5.3</v>
      </c>
      <c r="S1839" t="s">
        <v>1625</v>
      </c>
      <c r="T1839" t="s">
        <v>3129</v>
      </c>
      <c r="Y1839">
        <v>10</v>
      </c>
      <c r="Z1839">
        <v>870.8</v>
      </c>
      <c r="AH1839">
        <v>999</v>
      </c>
      <c r="AJ1839" t="s">
        <v>1608</v>
      </c>
      <c r="AK1839">
        <v>1</v>
      </c>
      <c r="AL1839" t="s">
        <v>1701</v>
      </c>
    </row>
    <row r="1840" spans="2:38" ht="15">
      <c r="B1840" t="s">
        <v>78</v>
      </c>
      <c r="C1840">
        <v>17240</v>
      </c>
      <c r="D1840">
        <v>17035</v>
      </c>
      <c r="E1840" t="s">
        <v>1220</v>
      </c>
      <c r="F1840">
        <v>12085</v>
      </c>
      <c r="G1840" t="s">
        <v>3131</v>
      </c>
      <c r="J1840" t="s">
        <v>3127</v>
      </c>
      <c r="M1840" t="s">
        <v>3132</v>
      </c>
      <c r="O1840" t="s">
        <v>1805</v>
      </c>
      <c r="R1840">
        <v>267.5</v>
      </c>
      <c r="S1840" t="s">
        <v>1625</v>
      </c>
      <c r="T1840" t="s">
        <v>3129</v>
      </c>
      <c r="Y1840">
        <v>10</v>
      </c>
      <c r="AB1840" t="s">
        <v>3130</v>
      </c>
      <c r="AC1840">
        <v>30</v>
      </c>
      <c r="AH1840">
        <v>999</v>
      </c>
      <c r="AJ1840">
        <v>999</v>
      </c>
      <c r="AK1840">
        <v>999</v>
      </c>
      <c r="AL1840" t="s">
        <v>1701</v>
      </c>
    </row>
    <row r="1841" spans="2:46" ht="15">
      <c r="B1841" t="s">
        <v>78</v>
      </c>
      <c r="C1841">
        <v>17240</v>
      </c>
      <c r="D1841">
        <v>17035</v>
      </c>
      <c r="E1841" t="s">
        <v>1220</v>
      </c>
      <c r="F1841">
        <v>12085</v>
      </c>
      <c r="G1841" t="s">
        <v>3131</v>
      </c>
      <c r="J1841" t="s">
        <v>3127</v>
      </c>
      <c r="M1841" t="s">
        <v>3132</v>
      </c>
      <c r="O1841" t="s">
        <v>1856</v>
      </c>
      <c r="R1841">
        <v>5.0999999999999996</v>
      </c>
      <c r="S1841" t="s">
        <v>1625</v>
      </c>
      <c r="T1841" t="s">
        <v>3129</v>
      </c>
      <c r="Y1841">
        <v>10</v>
      </c>
      <c r="Z1841">
        <v>937.5</v>
      </c>
      <c r="AH1841">
        <v>999</v>
      </c>
      <c r="AJ1841" t="s">
        <v>1608</v>
      </c>
      <c r="AK1841">
        <v>1</v>
      </c>
      <c r="AL1841" t="s">
        <v>1701</v>
      </c>
    </row>
    <row r="1842" spans="2:46" ht="15">
      <c r="B1842" t="s">
        <v>78</v>
      </c>
      <c r="C1842">
        <v>17240</v>
      </c>
      <c r="D1842">
        <v>17035</v>
      </c>
      <c r="E1842" t="s">
        <v>1220</v>
      </c>
      <c r="F1842">
        <v>12085</v>
      </c>
      <c r="G1842" t="s">
        <v>3133</v>
      </c>
      <c r="J1842" t="s">
        <v>3127</v>
      </c>
      <c r="M1842" t="s">
        <v>3134</v>
      </c>
      <c r="O1842" t="s">
        <v>1805</v>
      </c>
      <c r="R1842">
        <v>182.2</v>
      </c>
      <c r="S1842" t="s">
        <v>1625</v>
      </c>
      <c r="T1842" t="s">
        <v>3129</v>
      </c>
      <c r="Y1842">
        <v>10</v>
      </c>
      <c r="AB1842" t="s">
        <v>3130</v>
      </c>
      <c r="AC1842">
        <v>30</v>
      </c>
      <c r="AH1842">
        <v>999</v>
      </c>
      <c r="AJ1842">
        <v>999</v>
      </c>
      <c r="AK1842">
        <v>999</v>
      </c>
      <c r="AL1842" t="s">
        <v>1701</v>
      </c>
    </row>
    <row r="1843" spans="2:46" ht="15">
      <c r="B1843" t="s">
        <v>78</v>
      </c>
      <c r="C1843">
        <v>17240</v>
      </c>
      <c r="D1843">
        <v>17035</v>
      </c>
      <c r="E1843" t="s">
        <v>1220</v>
      </c>
      <c r="F1843">
        <v>12085</v>
      </c>
      <c r="G1843" t="s">
        <v>3135</v>
      </c>
      <c r="J1843" t="s">
        <v>3127</v>
      </c>
      <c r="M1843" t="s">
        <v>3134</v>
      </c>
      <c r="O1843" t="s">
        <v>1856</v>
      </c>
      <c r="R1843">
        <v>25.9</v>
      </c>
      <c r="S1843" t="s">
        <v>1625</v>
      </c>
      <c r="T1843" t="s">
        <v>3129</v>
      </c>
      <c r="Y1843">
        <v>10</v>
      </c>
      <c r="Z1843">
        <v>1633.3</v>
      </c>
      <c r="AH1843">
        <v>999</v>
      </c>
      <c r="AJ1843" t="s">
        <v>1608</v>
      </c>
      <c r="AK1843">
        <v>1</v>
      </c>
      <c r="AL1843" t="s">
        <v>1701</v>
      </c>
    </row>
    <row r="1844" spans="2:46" ht="15">
      <c r="B1844" t="s">
        <v>78</v>
      </c>
      <c r="C1844">
        <v>17240</v>
      </c>
      <c r="D1844">
        <v>17035</v>
      </c>
      <c r="E1844" t="s">
        <v>1220</v>
      </c>
      <c r="F1844">
        <v>12085</v>
      </c>
      <c r="G1844" t="s">
        <v>3136</v>
      </c>
      <c r="J1844" t="s">
        <v>3127</v>
      </c>
      <c r="M1844" t="s">
        <v>3137</v>
      </c>
      <c r="O1844" t="s">
        <v>1805</v>
      </c>
      <c r="R1844">
        <v>124.9</v>
      </c>
      <c r="S1844" t="s">
        <v>1625</v>
      </c>
      <c r="T1844" t="s">
        <v>3129</v>
      </c>
      <c r="Y1844">
        <v>10</v>
      </c>
      <c r="AB1844" t="s">
        <v>3130</v>
      </c>
      <c r="AC1844">
        <v>30</v>
      </c>
      <c r="AH1844">
        <v>999</v>
      </c>
      <c r="AJ1844">
        <v>999</v>
      </c>
      <c r="AK1844">
        <v>999</v>
      </c>
      <c r="AL1844" t="s">
        <v>1701</v>
      </c>
    </row>
    <row r="1845" spans="2:46" ht="15">
      <c r="B1845" t="s">
        <v>78</v>
      </c>
      <c r="C1845">
        <v>17240</v>
      </c>
      <c r="D1845">
        <v>17035</v>
      </c>
      <c r="E1845" t="s">
        <v>1220</v>
      </c>
      <c r="F1845">
        <v>12085</v>
      </c>
      <c r="G1845" t="s">
        <v>3136</v>
      </c>
      <c r="J1845" t="s">
        <v>3127</v>
      </c>
      <c r="M1845" t="s">
        <v>3137</v>
      </c>
      <c r="O1845" t="s">
        <v>1856</v>
      </c>
      <c r="R1845">
        <v>18.2</v>
      </c>
      <c r="S1845" t="s">
        <v>1625</v>
      </c>
      <c r="T1845" t="s">
        <v>3129</v>
      </c>
      <c r="Y1845">
        <v>10</v>
      </c>
      <c r="Z1845">
        <v>895.8</v>
      </c>
      <c r="AH1845">
        <v>999</v>
      </c>
      <c r="AJ1845" t="s">
        <v>1608</v>
      </c>
      <c r="AK1845">
        <v>1</v>
      </c>
      <c r="AL1845" t="s">
        <v>1701</v>
      </c>
    </row>
    <row r="1846" spans="2:46" ht="15">
      <c r="B1846" t="s">
        <v>78</v>
      </c>
      <c r="C1846">
        <v>17240</v>
      </c>
      <c r="D1846">
        <v>17035</v>
      </c>
      <c r="E1846" t="s">
        <v>1220</v>
      </c>
      <c r="F1846">
        <v>12083</v>
      </c>
      <c r="G1846" t="s">
        <v>3138</v>
      </c>
      <c r="J1846" t="s">
        <v>3139</v>
      </c>
      <c r="M1846" t="s">
        <v>3128</v>
      </c>
      <c r="O1846" t="s">
        <v>1805</v>
      </c>
      <c r="R1846">
        <v>31</v>
      </c>
      <c r="S1846" t="s">
        <v>1625</v>
      </c>
      <c r="T1846" t="s">
        <v>3140</v>
      </c>
      <c r="Y1846">
        <v>11</v>
      </c>
      <c r="AB1846" t="s">
        <v>3130</v>
      </c>
      <c r="AC1846">
        <v>30</v>
      </c>
      <c r="AH1846">
        <v>999</v>
      </c>
      <c r="AJ1846">
        <v>999</v>
      </c>
      <c r="AK1846">
        <v>999</v>
      </c>
      <c r="AL1846" t="s">
        <v>1701</v>
      </c>
    </row>
    <row r="1847" spans="2:46" ht="15">
      <c r="B1847" t="s">
        <v>78</v>
      </c>
      <c r="C1847">
        <v>17240</v>
      </c>
      <c r="D1847">
        <v>17035</v>
      </c>
      <c r="E1847" t="s">
        <v>1220</v>
      </c>
      <c r="F1847">
        <v>12083</v>
      </c>
      <c r="G1847" t="s">
        <v>3138</v>
      </c>
      <c r="J1847" t="s">
        <v>3139</v>
      </c>
      <c r="M1847" t="s">
        <v>3128</v>
      </c>
      <c r="O1847" t="s">
        <v>1856</v>
      </c>
      <c r="R1847">
        <v>2</v>
      </c>
      <c r="S1847" t="s">
        <v>1625</v>
      </c>
      <c r="T1847" t="s">
        <v>3140</v>
      </c>
      <c r="Y1847">
        <v>11</v>
      </c>
      <c r="Z1847">
        <v>1170.8</v>
      </c>
      <c r="AH1847">
        <v>999</v>
      </c>
      <c r="AJ1847" t="s">
        <v>1608</v>
      </c>
      <c r="AK1847">
        <v>1</v>
      </c>
      <c r="AL1847" t="s">
        <v>1701</v>
      </c>
    </row>
    <row r="1848" spans="2:46" ht="15">
      <c r="B1848" t="s">
        <v>78</v>
      </c>
      <c r="C1848">
        <v>17240</v>
      </c>
      <c r="D1848">
        <v>17035</v>
      </c>
      <c r="E1848" t="s">
        <v>1220</v>
      </c>
      <c r="F1848">
        <v>12083</v>
      </c>
      <c r="G1848" t="s">
        <v>3141</v>
      </c>
      <c r="J1848" t="s">
        <v>3139</v>
      </c>
      <c r="M1848" t="s">
        <v>3132</v>
      </c>
      <c r="O1848" t="s">
        <v>1805</v>
      </c>
      <c r="R1848">
        <v>22.5</v>
      </c>
      <c r="S1848" t="s">
        <v>1625</v>
      </c>
      <c r="T1848" t="s">
        <v>3140</v>
      </c>
      <c r="Y1848">
        <v>11</v>
      </c>
      <c r="AB1848" t="s">
        <v>3130</v>
      </c>
      <c r="AC1848">
        <v>30</v>
      </c>
      <c r="AH1848">
        <v>999</v>
      </c>
      <c r="AJ1848">
        <v>999</v>
      </c>
      <c r="AK1848">
        <v>999</v>
      </c>
      <c r="AL1848" t="s">
        <v>1701</v>
      </c>
    </row>
    <row r="1849" spans="2:46" ht="15">
      <c r="B1849" t="s">
        <v>78</v>
      </c>
      <c r="C1849">
        <v>17240</v>
      </c>
      <c r="D1849">
        <v>17035</v>
      </c>
      <c r="E1849" t="s">
        <v>1220</v>
      </c>
      <c r="F1849">
        <v>12083</v>
      </c>
      <c r="G1849" t="s">
        <v>3141</v>
      </c>
      <c r="J1849" t="s">
        <v>3139</v>
      </c>
      <c r="M1849" t="s">
        <v>3132</v>
      </c>
      <c r="O1849" t="s">
        <v>1856</v>
      </c>
      <c r="R1849">
        <v>11.9</v>
      </c>
      <c r="S1849" t="s">
        <v>1625</v>
      </c>
      <c r="T1849" t="s">
        <v>3140</v>
      </c>
      <c r="Y1849">
        <v>11</v>
      </c>
      <c r="Z1849">
        <v>1593.8</v>
      </c>
      <c r="AH1849">
        <v>999</v>
      </c>
      <c r="AJ1849" t="s">
        <v>1608</v>
      </c>
      <c r="AK1849">
        <v>1</v>
      </c>
      <c r="AL1849" t="s">
        <v>1701</v>
      </c>
    </row>
    <row r="1850" spans="2:46" ht="15">
      <c r="B1850" t="s">
        <v>78</v>
      </c>
      <c r="C1850">
        <v>17240</v>
      </c>
      <c r="D1850">
        <v>17035</v>
      </c>
      <c r="E1850" t="s">
        <v>1220</v>
      </c>
      <c r="F1850">
        <v>12083</v>
      </c>
      <c r="G1850" t="s">
        <v>3142</v>
      </c>
      <c r="J1850" t="s">
        <v>3139</v>
      </c>
      <c r="M1850" t="s">
        <v>3134</v>
      </c>
      <c r="O1850" t="s">
        <v>1805</v>
      </c>
      <c r="R1850">
        <v>134.1</v>
      </c>
      <c r="S1850" t="s">
        <v>1625</v>
      </c>
      <c r="T1850" t="s">
        <v>3140</v>
      </c>
      <c r="Y1850">
        <v>11</v>
      </c>
      <c r="AB1850" t="s">
        <v>3130</v>
      </c>
      <c r="AC1850">
        <v>30</v>
      </c>
      <c r="AH1850">
        <v>999</v>
      </c>
      <c r="AJ1850">
        <v>999</v>
      </c>
      <c r="AK1850">
        <v>999</v>
      </c>
      <c r="AL1850" t="s">
        <v>1701</v>
      </c>
    </row>
    <row r="1851" spans="2:46" ht="15">
      <c r="B1851" t="s">
        <v>78</v>
      </c>
      <c r="C1851">
        <v>17240</v>
      </c>
      <c r="D1851">
        <v>17035</v>
      </c>
      <c r="E1851" t="s">
        <v>1220</v>
      </c>
      <c r="F1851">
        <v>12083</v>
      </c>
      <c r="G1851" t="s">
        <v>3142</v>
      </c>
      <c r="J1851" t="s">
        <v>3139</v>
      </c>
      <c r="M1851" t="s">
        <v>3134</v>
      </c>
      <c r="O1851" t="s">
        <v>1856</v>
      </c>
      <c r="R1851">
        <v>20.7</v>
      </c>
      <c r="S1851" t="s">
        <v>1625</v>
      </c>
      <c r="T1851" t="s">
        <v>3140</v>
      </c>
      <c r="Y1851">
        <v>11</v>
      </c>
      <c r="Z1851">
        <v>1316.7</v>
      </c>
      <c r="AH1851">
        <v>999</v>
      </c>
      <c r="AJ1851" t="s">
        <v>1608</v>
      </c>
      <c r="AK1851">
        <v>1</v>
      </c>
      <c r="AL1851" t="s">
        <v>1701</v>
      </c>
    </row>
    <row r="1852" spans="2:46" ht="15">
      <c r="B1852" t="s">
        <v>78</v>
      </c>
      <c r="C1852">
        <v>17240</v>
      </c>
      <c r="D1852">
        <v>17035</v>
      </c>
      <c r="E1852" t="s">
        <v>1220</v>
      </c>
      <c r="F1852">
        <v>12083</v>
      </c>
      <c r="G1852" t="s">
        <v>3143</v>
      </c>
      <c r="J1852" t="s">
        <v>3139</v>
      </c>
      <c r="M1852" t="s">
        <v>3137</v>
      </c>
      <c r="O1852" t="s">
        <v>1805</v>
      </c>
      <c r="R1852">
        <v>103.7</v>
      </c>
      <c r="S1852" t="s">
        <v>1625</v>
      </c>
      <c r="T1852" t="s">
        <v>3140</v>
      </c>
      <c r="Y1852">
        <v>11</v>
      </c>
      <c r="AB1852" t="s">
        <v>3130</v>
      </c>
      <c r="AC1852">
        <v>30</v>
      </c>
      <c r="AH1852">
        <v>999</v>
      </c>
      <c r="AJ1852">
        <v>999</v>
      </c>
      <c r="AK1852">
        <v>999</v>
      </c>
      <c r="AL1852" t="s">
        <v>1701</v>
      </c>
    </row>
    <row r="1853" spans="2:46" ht="15">
      <c r="B1853" t="s">
        <v>78</v>
      </c>
      <c r="C1853">
        <v>17240</v>
      </c>
      <c r="D1853">
        <v>17035</v>
      </c>
      <c r="E1853" t="s">
        <v>1220</v>
      </c>
      <c r="F1853">
        <v>12083</v>
      </c>
      <c r="G1853" t="s">
        <v>3143</v>
      </c>
      <c r="J1853" t="s">
        <v>3139</v>
      </c>
      <c r="M1853" t="s">
        <v>3137</v>
      </c>
      <c r="O1853" t="s">
        <v>1856</v>
      </c>
      <c r="R1853">
        <v>20.100000000000001</v>
      </c>
      <c r="S1853" t="s">
        <v>1625</v>
      </c>
      <c r="T1853" t="s">
        <v>3140</v>
      </c>
      <c r="Y1853">
        <v>11</v>
      </c>
      <c r="Z1853">
        <v>1087.5</v>
      </c>
      <c r="AH1853">
        <v>999</v>
      </c>
      <c r="AJ1853" t="s">
        <v>1608</v>
      </c>
      <c r="AK1853">
        <v>1</v>
      </c>
      <c r="AL1853" t="s">
        <v>1701</v>
      </c>
    </row>
    <row r="1854" spans="2:46" ht="15">
      <c r="B1854" t="s">
        <v>78</v>
      </c>
      <c r="C1854">
        <v>17216</v>
      </c>
      <c r="D1854">
        <v>17039</v>
      </c>
      <c r="E1854" t="s">
        <v>1436</v>
      </c>
      <c r="F1854">
        <v>12007</v>
      </c>
      <c r="J1854" t="s">
        <v>1847</v>
      </c>
      <c r="L1854">
        <v>999</v>
      </c>
      <c r="M1854">
        <v>8</v>
      </c>
      <c r="O1854" t="s">
        <v>3144</v>
      </c>
      <c r="R1854">
        <v>15</v>
      </c>
      <c r="S1854" t="s">
        <v>1648</v>
      </c>
      <c r="T1854" t="s">
        <v>3145</v>
      </c>
      <c r="X1854">
        <v>2.66</v>
      </c>
      <c r="Y1854">
        <v>3</v>
      </c>
      <c r="Z1854">
        <v>1000</v>
      </c>
      <c r="AB1854">
        <v>999</v>
      </c>
      <c r="AH1854">
        <v>999</v>
      </c>
      <c r="AJ1854">
        <v>999</v>
      </c>
      <c r="AK1854">
        <v>1</v>
      </c>
      <c r="AL1854" t="s">
        <v>710</v>
      </c>
      <c r="AT1854" t="s">
        <v>3146</v>
      </c>
    </row>
    <row r="1855" spans="2:46" ht="15">
      <c r="B1855" t="s">
        <v>78</v>
      </c>
      <c r="C1855">
        <v>17216</v>
      </c>
      <c r="D1855">
        <v>17039</v>
      </c>
      <c r="E1855" t="s">
        <v>1436</v>
      </c>
      <c r="F1855">
        <v>12008</v>
      </c>
      <c r="J1855" t="s">
        <v>3147</v>
      </c>
      <c r="L1855">
        <v>999</v>
      </c>
      <c r="M1855">
        <v>10</v>
      </c>
      <c r="O1855" t="s">
        <v>3144</v>
      </c>
      <c r="R1855">
        <v>70.5</v>
      </c>
      <c r="S1855" t="s">
        <v>1648</v>
      </c>
      <c r="T1855" t="s">
        <v>3145</v>
      </c>
      <c r="X1855">
        <v>24.3</v>
      </c>
      <c r="Y1855">
        <v>3</v>
      </c>
      <c r="Z1855">
        <v>999</v>
      </c>
      <c r="AB1855">
        <v>999</v>
      </c>
      <c r="AH1855">
        <v>999</v>
      </c>
      <c r="AJ1855" t="s">
        <v>3148</v>
      </c>
      <c r="AK1855">
        <v>4</v>
      </c>
      <c r="AL1855" t="s">
        <v>2242</v>
      </c>
      <c r="AT1855" t="s">
        <v>3146</v>
      </c>
    </row>
    <row r="1856" spans="2:46" ht="15">
      <c r="B1856" t="s">
        <v>78</v>
      </c>
      <c r="C1856">
        <v>17215</v>
      </c>
      <c r="D1856">
        <v>17039</v>
      </c>
      <c r="E1856" t="s">
        <v>3149</v>
      </c>
      <c r="F1856">
        <v>12006</v>
      </c>
      <c r="J1856" t="s">
        <v>770</v>
      </c>
      <c r="L1856">
        <v>999</v>
      </c>
      <c r="M1856">
        <v>999</v>
      </c>
      <c r="O1856" t="s">
        <v>3144</v>
      </c>
      <c r="R1856">
        <v>88.7</v>
      </c>
      <c r="S1856" t="s">
        <v>1648</v>
      </c>
      <c r="T1856" t="s">
        <v>3145</v>
      </c>
      <c r="X1856">
        <v>31.6</v>
      </c>
      <c r="Y1856">
        <v>5</v>
      </c>
      <c r="Z1856">
        <v>999</v>
      </c>
      <c r="AB1856">
        <v>999</v>
      </c>
      <c r="AH1856">
        <v>999</v>
      </c>
      <c r="AJ1856">
        <v>999</v>
      </c>
      <c r="AK1856">
        <v>999</v>
      </c>
      <c r="AL1856" t="s">
        <v>1701</v>
      </c>
      <c r="AM1856" t="s">
        <v>3150</v>
      </c>
      <c r="AT1856" t="s">
        <v>3146</v>
      </c>
    </row>
    <row r="1857" spans="2:47" ht="15">
      <c r="B1857" t="s">
        <v>78</v>
      </c>
      <c r="C1857">
        <v>17214</v>
      </c>
      <c r="D1857">
        <v>17041</v>
      </c>
      <c r="E1857" t="s">
        <v>3151</v>
      </c>
      <c r="F1857">
        <v>12002</v>
      </c>
      <c r="G1857" t="s">
        <v>3152</v>
      </c>
      <c r="I1857" t="s">
        <v>3153</v>
      </c>
      <c r="J1857" t="s">
        <v>779</v>
      </c>
      <c r="L1857">
        <v>2000</v>
      </c>
      <c r="M1857" t="s">
        <v>3154</v>
      </c>
      <c r="O1857" t="s">
        <v>1611</v>
      </c>
      <c r="R1857">
        <v>93.8</v>
      </c>
      <c r="S1857" t="s">
        <v>2655</v>
      </c>
      <c r="T1857" t="s">
        <v>1705</v>
      </c>
      <c r="W1857">
        <v>12.2</v>
      </c>
      <c r="Y1857">
        <v>9</v>
      </c>
      <c r="Z1857">
        <v>276.7</v>
      </c>
      <c r="AB1857" t="s">
        <v>1627</v>
      </c>
      <c r="AC1857">
        <v>5</v>
      </c>
      <c r="AH1857">
        <v>999</v>
      </c>
      <c r="AJ1857">
        <v>999</v>
      </c>
      <c r="AK1857">
        <v>999</v>
      </c>
      <c r="AL1857" t="s">
        <v>710</v>
      </c>
      <c r="AN1857" t="s">
        <v>3155</v>
      </c>
      <c r="AO1857" t="s">
        <v>3156</v>
      </c>
    </row>
    <row r="1858" spans="2:47" ht="15">
      <c r="B1858" t="s">
        <v>78</v>
      </c>
      <c r="C1858">
        <v>17214</v>
      </c>
      <c r="D1858">
        <v>17041</v>
      </c>
      <c r="E1858" t="s">
        <v>3151</v>
      </c>
      <c r="F1858">
        <v>12003</v>
      </c>
      <c r="G1858" t="s">
        <v>779</v>
      </c>
      <c r="I1858" t="s">
        <v>3153</v>
      </c>
      <c r="J1858" t="s">
        <v>779</v>
      </c>
      <c r="L1858">
        <v>2000</v>
      </c>
      <c r="M1858" t="s">
        <v>3154</v>
      </c>
      <c r="O1858" t="s">
        <v>1611</v>
      </c>
      <c r="R1858">
        <v>42</v>
      </c>
      <c r="S1858" t="s">
        <v>2655</v>
      </c>
      <c r="T1858" t="s">
        <v>1705</v>
      </c>
      <c r="W1858">
        <v>8.1999999999999993</v>
      </c>
      <c r="Y1858">
        <v>7</v>
      </c>
      <c r="Z1858">
        <v>176.1</v>
      </c>
      <c r="AB1858" t="s">
        <v>1627</v>
      </c>
      <c r="AC1858">
        <v>5</v>
      </c>
      <c r="AH1858">
        <v>999</v>
      </c>
      <c r="AJ1858" t="s">
        <v>3157</v>
      </c>
      <c r="AK1858">
        <v>4</v>
      </c>
      <c r="AL1858" t="s">
        <v>710</v>
      </c>
      <c r="AN1858" t="s">
        <v>3155</v>
      </c>
      <c r="AO1858" t="s">
        <v>1855</v>
      </c>
    </row>
    <row r="1859" spans="2:47" ht="15">
      <c r="B1859" t="s">
        <v>78</v>
      </c>
      <c r="C1859">
        <v>17239</v>
      </c>
      <c r="D1859">
        <v>17042</v>
      </c>
      <c r="E1859" t="s">
        <v>1448</v>
      </c>
      <c r="F1859">
        <v>12076</v>
      </c>
      <c r="G1859" t="s">
        <v>3158</v>
      </c>
      <c r="J1859" t="s">
        <v>779</v>
      </c>
      <c r="M1859" t="s">
        <v>3159</v>
      </c>
      <c r="O1859" t="s">
        <v>1672</v>
      </c>
      <c r="S1859" t="s">
        <v>1648</v>
      </c>
      <c r="T1859" t="s">
        <v>1705</v>
      </c>
      <c r="Y1859">
        <v>3</v>
      </c>
      <c r="Z1859" t="s">
        <v>3160</v>
      </c>
      <c r="AB1859" t="s">
        <v>1627</v>
      </c>
      <c r="AC1859">
        <v>5</v>
      </c>
      <c r="AH1859" t="s">
        <v>3161</v>
      </c>
      <c r="AJ1859" t="s">
        <v>3162</v>
      </c>
      <c r="AK1859">
        <v>2</v>
      </c>
      <c r="AL1859" t="s">
        <v>710</v>
      </c>
    </row>
    <row r="1860" spans="2:47" ht="15">
      <c r="B1860" t="s">
        <v>78</v>
      </c>
      <c r="C1860">
        <v>17239</v>
      </c>
      <c r="D1860">
        <v>17042</v>
      </c>
      <c r="E1860" t="s">
        <v>1448</v>
      </c>
      <c r="F1860">
        <v>12076</v>
      </c>
      <c r="G1860" t="s">
        <v>3158</v>
      </c>
      <c r="J1860" t="s">
        <v>779</v>
      </c>
      <c r="M1860" t="s">
        <v>3159</v>
      </c>
      <c r="O1860" t="s">
        <v>1706</v>
      </c>
      <c r="S1860" t="s">
        <v>1648</v>
      </c>
      <c r="T1860" t="s">
        <v>1705</v>
      </c>
      <c r="Y1860">
        <v>3</v>
      </c>
      <c r="Z1860" t="s">
        <v>3160</v>
      </c>
      <c r="AB1860">
        <v>999</v>
      </c>
      <c r="AH1860" t="s">
        <v>3161</v>
      </c>
      <c r="AJ1860" t="s">
        <v>3162</v>
      </c>
      <c r="AK1860">
        <v>2</v>
      </c>
      <c r="AL1860" t="s">
        <v>710</v>
      </c>
    </row>
    <row r="1861" spans="2:47" ht="15">
      <c r="B1861" t="s">
        <v>78</v>
      </c>
      <c r="C1861">
        <v>17239</v>
      </c>
      <c r="D1861">
        <v>17042</v>
      </c>
      <c r="E1861" t="s">
        <v>1448</v>
      </c>
      <c r="F1861">
        <v>12076</v>
      </c>
      <c r="G1861" t="s">
        <v>3158</v>
      </c>
      <c r="J1861" t="s">
        <v>779</v>
      </c>
      <c r="M1861" t="s">
        <v>3159</v>
      </c>
      <c r="O1861" t="s">
        <v>1671</v>
      </c>
      <c r="S1861" t="s">
        <v>1648</v>
      </c>
      <c r="T1861" t="s">
        <v>1705</v>
      </c>
      <c r="Y1861">
        <v>3</v>
      </c>
      <c r="Z1861" t="s">
        <v>3160</v>
      </c>
      <c r="AB1861">
        <v>999</v>
      </c>
      <c r="AH1861" t="s">
        <v>3161</v>
      </c>
      <c r="AJ1861" t="s">
        <v>3162</v>
      </c>
      <c r="AK1861">
        <v>2</v>
      </c>
      <c r="AL1861" t="s">
        <v>710</v>
      </c>
    </row>
    <row r="1862" spans="2:47" ht="15">
      <c r="B1862" t="s">
        <v>78</v>
      </c>
      <c r="C1862">
        <v>17239</v>
      </c>
      <c r="D1862">
        <v>17042</v>
      </c>
      <c r="E1862" t="s">
        <v>1448</v>
      </c>
      <c r="F1862">
        <v>12077</v>
      </c>
      <c r="G1862" t="s">
        <v>3163</v>
      </c>
      <c r="J1862" t="s">
        <v>779</v>
      </c>
      <c r="M1862" t="s">
        <v>3159</v>
      </c>
      <c r="O1862" t="s">
        <v>1672</v>
      </c>
      <c r="S1862" t="s">
        <v>1648</v>
      </c>
      <c r="T1862" t="s">
        <v>1705</v>
      </c>
      <c r="Y1862">
        <v>3</v>
      </c>
      <c r="Z1862" t="s">
        <v>3160</v>
      </c>
      <c r="AB1862" t="s">
        <v>1627</v>
      </c>
      <c r="AC1862">
        <v>5</v>
      </c>
      <c r="AH1862" t="s">
        <v>3161</v>
      </c>
      <c r="AJ1862" t="s">
        <v>3162</v>
      </c>
      <c r="AK1862">
        <v>2</v>
      </c>
      <c r="AL1862" t="s">
        <v>710</v>
      </c>
      <c r="AO1862" t="s">
        <v>2964</v>
      </c>
    </row>
    <row r="1863" spans="2:47" ht="15">
      <c r="B1863" t="s">
        <v>78</v>
      </c>
      <c r="C1863">
        <v>17239</v>
      </c>
      <c r="D1863">
        <v>17042</v>
      </c>
      <c r="E1863" t="s">
        <v>1448</v>
      </c>
      <c r="F1863">
        <v>12077</v>
      </c>
      <c r="G1863" t="s">
        <v>3163</v>
      </c>
      <c r="J1863" t="s">
        <v>779</v>
      </c>
      <c r="M1863" t="s">
        <v>3159</v>
      </c>
      <c r="O1863" t="s">
        <v>1706</v>
      </c>
      <c r="S1863" t="s">
        <v>1648</v>
      </c>
      <c r="T1863" t="s">
        <v>1705</v>
      </c>
      <c r="Y1863">
        <v>3</v>
      </c>
      <c r="Z1863" t="s">
        <v>3160</v>
      </c>
      <c r="AB1863">
        <v>999</v>
      </c>
      <c r="AH1863" t="s">
        <v>3161</v>
      </c>
      <c r="AJ1863" t="s">
        <v>3162</v>
      </c>
      <c r="AK1863">
        <v>2</v>
      </c>
      <c r="AL1863" t="s">
        <v>710</v>
      </c>
      <c r="AO1863" t="s">
        <v>2964</v>
      </c>
    </row>
    <row r="1864" spans="2:47" ht="15">
      <c r="B1864" t="s">
        <v>78</v>
      </c>
      <c r="C1864">
        <v>17239</v>
      </c>
      <c r="D1864">
        <v>17042</v>
      </c>
      <c r="E1864" t="s">
        <v>1448</v>
      </c>
      <c r="F1864">
        <v>12077</v>
      </c>
      <c r="G1864" t="s">
        <v>3163</v>
      </c>
      <c r="J1864" t="s">
        <v>779</v>
      </c>
      <c r="M1864" t="s">
        <v>3159</v>
      </c>
      <c r="O1864" t="s">
        <v>1671</v>
      </c>
      <c r="S1864" t="s">
        <v>1648</v>
      </c>
      <c r="T1864" t="s">
        <v>1705</v>
      </c>
      <c r="Y1864">
        <v>3</v>
      </c>
      <c r="Z1864" t="s">
        <v>3160</v>
      </c>
      <c r="AB1864">
        <v>999</v>
      </c>
      <c r="AH1864" t="s">
        <v>3161</v>
      </c>
      <c r="AJ1864" t="s">
        <v>3162</v>
      </c>
      <c r="AK1864">
        <v>2</v>
      </c>
      <c r="AL1864" t="s">
        <v>710</v>
      </c>
      <c r="AO1864" t="s">
        <v>2964</v>
      </c>
    </row>
    <row r="1865" spans="2:47" ht="15">
      <c r="B1865" t="s">
        <v>78</v>
      </c>
      <c r="C1865">
        <v>17239</v>
      </c>
      <c r="D1865">
        <v>17042</v>
      </c>
      <c r="E1865" t="s">
        <v>1448</v>
      </c>
      <c r="F1865">
        <v>12078</v>
      </c>
      <c r="G1865" t="s">
        <v>3164</v>
      </c>
      <c r="J1865" t="s">
        <v>779</v>
      </c>
      <c r="M1865" t="s">
        <v>3159</v>
      </c>
      <c r="O1865" t="s">
        <v>1672</v>
      </c>
      <c r="S1865" t="s">
        <v>1648</v>
      </c>
      <c r="T1865" t="s">
        <v>1705</v>
      </c>
      <c r="Y1865">
        <v>3</v>
      </c>
      <c r="Z1865" t="s">
        <v>3160</v>
      </c>
      <c r="AB1865" t="s">
        <v>1627</v>
      </c>
      <c r="AC1865">
        <v>5</v>
      </c>
      <c r="AH1865" t="s">
        <v>3161</v>
      </c>
      <c r="AJ1865" t="s">
        <v>3162</v>
      </c>
      <c r="AK1865">
        <v>2</v>
      </c>
      <c r="AL1865" t="s">
        <v>710</v>
      </c>
      <c r="AO1865" t="s">
        <v>3165</v>
      </c>
    </row>
    <row r="1866" spans="2:47" ht="15">
      <c r="B1866" t="s">
        <v>78</v>
      </c>
      <c r="C1866">
        <v>17239</v>
      </c>
      <c r="D1866">
        <v>17042</v>
      </c>
      <c r="E1866" t="s">
        <v>1448</v>
      </c>
      <c r="F1866">
        <v>12078</v>
      </c>
      <c r="G1866" t="s">
        <v>3164</v>
      </c>
      <c r="J1866" t="s">
        <v>779</v>
      </c>
      <c r="M1866" t="s">
        <v>3159</v>
      </c>
      <c r="O1866" t="s">
        <v>1706</v>
      </c>
      <c r="S1866" t="s">
        <v>1648</v>
      </c>
      <c r="T1866" t="s">
        <v>1705</v>
      </c>
      <c r="Y1866">
        <v>3</v>
      </c>
      <c r="Z1866" t="s">
        <v>3160</v>
      </c>
      <c r="AB1866">
        <v>999</v>
      </c>
      <c r="AH1866" t="s">
        <v>3161</v>
      </c>
      <c r="AJ1866" t="s">
        <v>3162</v>
      </c>
      <c r="AK1866">
        <v>2</v>
      </c>
      <c r="AL1866" t="s">
        <v>710</v>
      </c>
      <c r="AO1866" t="s">
        <v>3165</v>
      </c>
    </row>
    <row r="1867" spans="2:47" ht="15">
      <c r="B1867" t="s">
        <v>78</v>
      </c>
      <c r="C1867">
        <v>17239</v>
      </c>
      <c r="D1867">
        <v>17042</v>
      </c>
      <c r="E1867" t="s">
        <v>1448</v>
      </c>
      <c r="F1867">
        <v>12078</v>
      </c>
      <c r="G1867" t="s">
        <v>3164</v>
      </c>
      <c r="J1867" t="s">
        <v>779</v>
      </c>
      <c r="M1867" t="s">
        <v>3159</v>
      </c>
      <c r="O1867" t="s">
        <v>1671</v>
      </c>
      <c r="S1867" t="s">
        <v>1648</v>
      </c>
      <c r="T1867" t="s">
        <v>1705</v>
      </c>
      <c r="Y1867">
        <v>3</v>
      </c>
      <c r="Z1867" t="s">
        <v>3160</v>
      </c>
      <c r="AB1867">
        <v>999</v>
      </c>
      <c r="AH1867" t="s">
        <v>3161</v>
      </c>
      <c r="AJ1867" t="s">
        <v>3162</v>
      </c>
      <c r="AK1867">
        <v>2</v>
      </c>
      <c r="AL1867" t="s">
        <v>710</v>
      </c>
      <c r="AO1867" t="s">
        <v>3165</v>
      </c>
    </row>
    <row r="1868" spans="2:47" ht="15">
      <c r="B1868" t="s">
        <v>78</v>
      </c>
      <c r="C1868">
        <v>17239</v>
      </c>
      <c r="D1868">
        <v>17042</v>
      </c>
      <c r="E1868" t="s">
        <v>1448</v>
      </c>
      <c r="F1868">
        <v>12079</v>
      </c>
      <c r="G1868" t="s">
        <v>3166</v>
      </c>
      <c r="J1868" t="s">
        <v>779</v>
      </c>
      <c r="M1868" t="s">
        <v>3159</v>
      </c>
      <c r="O1868" t="s">
        <v>1672</v>
      </c>
      <c r="S1868" t="s">
        <v>1648</v>
      </c>
      <c r="T1868" t="s">
        <v>1705</v>
      </c>
      <c r="Y1868">
        <v>3</v>
      </c>
      <c r="Z1868" t="s">
        <v>3160</v>
      </c>
      <c r="AB1868" t="s">
        <v>1627</v>
      </c>
      <c r="AC1868">
        <v>5</v>
      </c>
      <c r="AH1868" t="s">
        <v>3161</v>
      </c>
      <c r="AJ1868" t="s">
        <v>3162</v>
      </c>
      <c r="AK1868">
        <v>2</v>
      </c>
      <c r="AL1868" t="s">
        <v>710</v>
      </c>
      <c r="AO1868" t="s">
        <v>3167</v>
      </c>
    </row>
    <row r="1869" spans="2:47" ht="15">
      <c r="B1869" t="s">
        <v>78</v>
      </c>
      <c r="C1869">
        <v>17239</v>
      </c>
      <c r="D1869">
        <v>17042</v>
      </c>
      <c r="E1869" t="s">
        <v>1448</v>
      </c>
      <c r="F1869">
        <v>12079</v>
      </c>
      <c r="G1869" t="s">
        <v>3166</v>
      </c>
      <c r="J1869" t="s">
        <v>779</v>
      </c>
      <c r="M1869" t="s">
        <v>3159</v>
      </c>
      <c r="O1869" t="s">
        <v>1706</v>
      </c>
      <c r="S1869" t="s">
        <v>1648</v>
      </c>
      <c r="T1869" t="s">
        <v>1705</v>
      </c>
      <c r="Y1869">
        <v>3</v>
      </c>
      <c r="Z1869" t="s">
        <v>3160</v>
      </c>
      <c r="AB1869">
        <v>999</v>
      </c>
      <c r="AH1869" t="s">
        <v>3161</v>
      </c>
      <c r="AJ1869" t="s">
        <v>3162</v>
      </c>
      <c r="AK1869">
        <v>2</v>
      </c>
      <c r="AL1869" t="s">
        <v>710</v>
      </c>
      <c r="AO1869" t="s">
        <v>3167</v>
      </c>
    </row>
    <row r="1870" spans="2:47" ht="15">
      <c r="B1870" t="s">
        <v>78</v>
      </c>
      <c r="C1870">
        <v>17239</v>
      </c>
      <c r="D1870">
        <v>17042</v>
      </c>
      <c r="E1870" t="s">
        <v>1448</v>
      </c>
      <c r="F1870">
        <v>12079</v>
      </c>
      <c r="G1870" t="s">
        <v>3166</v>
      </c>
      <c r="J1870" t="s">
        <v>779</v>
      </c>
      <c r="M1870" t="s">
        <v>3159</v>
      </c>
      <c r="O1870" t="s">
        <v>1671</v>
      </c>
      <c r="S1870" t="s">
        <v>1648</v>
      </c>
      <c r="T1870" t="s">
        <v>1705</v>
      </c>
      <c r="Y1870">
        <v>3</v>
      </c>
      <c r="Z1870" t="s">
        <v>3160</v>
      </c>
      <c r="AB1870">
        <v>999</v>
      </c>
      <c r="AH1870" t="s">
        <v>3161</v>
      </c>
      <c r="AJ1870" t="s">
        <v>3162</v>
      </c>
      <c r="AK1870">
        <v>2</v>
      </c>
      <c r="AL1870" t="s">
        <v>710</v>
      </c>
      <c r="AO1870" t="s">
        <v>3167</v>
      </c>
    </row>
    <row r="1871" spans="2:47" ht="15">
      <c r="B1871" t="s">
        <v>100</v>
      </c>
      <c r="C1871">
        <v>19465</v>
      </c>
      <c r="D1871">
        <v>17056</v>
      </c>
      <c r="E1871" s="6" t="s">
        <v>3168</v>
      </c>
      <c r="F1871">
        <v>13663</v>
      </c>
      <c r="G1871" s="6" t="s">
        <v>3169</v>
      </c>
      <c r="I1871">
        <v>999</v>
      </c>
      <c r="J1871" s="6" t="s">
        <v>3170</v>
      </c>
      <c r="K1871">
        <v>999</v>
      </c>
      <c r="L1871">
        <v>2002</v>
      </c>
      <c r="M1871" s="6">
        <v>12</v>
      </c>
      <c r="N1871" s="6" t="s">
        <v>1672</v>
      </c>
      <c r="O1871" s="6" t="s">
        <v>1672</v>
      </c>
      <c r="P1871" s="28"/>
      <c r="R1871" s="6">
        <v>158.81</v>
      </c>
      <c r="S1871" s="6" t="s">
        <v>1625</v>
      </c>
      <c r="T1871" s="6" t="s">
        <v>1605</v>
      </c>
      <c r="U1871" s="6">
        <v>999</v>
      </c>
      <c r="V1871" s="6">
        <v>999</v>
      </c>
      <c r="W1871" s="6">
        <v>999</v>
      </c>
      <c r="X1871" s="6">
        <v>999</v>
      </c>
      <c r="Y1871" s="6">
        <v>999</v>
      </c>
      <c r="Z1871" s="6">
        <v>999</v>
      </c>
      <c r="AA1871" s="6">
        <v>999</v>
      </c>
      <c r="AB1871" s="6" t="s">
        <v>1627</v>
      </c>
      <c r="AC1871" s="6">
        <v>5</v>
      </c>
      <c r="AD1871" s="6" t="s">
        <v>2690</v>
      </c>
      <c r="AE1871" s="6" t="s">
        <v>2690</v>
      </c>
      <c r="AF1871" s="6" t="s">
        <v>2690</v>
      </c>
      <c r="AG1871" s="6" t="s">
        <v>2690</v>
      </c>
      <c r="AH1871" s="6" t="s">
        <v>2690</v>
      </c>
      <c r="AI1871" s="6" t="s">
        <v>2690</v>
      </c>
      <c r="AJ1871" s="6" t="s">
        <v>3171</v>
      </c>
      <c r="AK1871" s="6" t="s">
        <v>3172</v>
      </c>
      <c r="AL1871" s="6" t="s">
        <v>3173</v>
      </c>
      <c r="AM1871" s="6"/>
      <c r="AN1871" s="6" t="s">
        <v>2690</v>
      </c>
      <c r="AO1871" s="6" t="s">
        <v>2690</v>
      </c>
      <c r="AP1871" s="6" t="s">
        <v>2690</v>
      </c>
      <c r="AQ1871" s="6" t="s">
        <v>2690</v>
      </c>
      <c r="AR1871" s="6">
        <v>62</v>
      </c>
      <c r="AS1871" s="6" t="s">
        <v>3174</v>
      </c>
      <c r="AT1871" s="6"/>
      <c r="AU1871" s="6"/>
    </row>
    <row r="1872" spans="2:47" ht="15">
      <c r="B1872" t="s">
        <v>100</v>
      </c>
      <c r="C1872">
        <v>19465</v>
      </c>
      <c r="D1872">
        <v>17056</v>
      </c>
      <c r="E1872" s="6" t="s">
        <v>3168</v>
      </c>
      <c r="F1872">
        <v>13664</v>
      </c>
      <c r="G1872" s="6" t="s">
        <v>3175</v>
      </c>
      <c r="I1872">
        <v>999</v>
      </c>
      <c r="J1872" s="6" t="s">
        <v>3170</v>
      </c>
      <c r="K1872">
        <v>999</v>
      </c>
      <c r="L1872">
        <v>2002</v>
      </c>
      <c r="M1872" s="6">
        <v>12</v>
      </c>
      <c r="N1872" s="6" t="s">
        <v>1672</v>
      </c>
      <c r="O1872" s="6" t="s">
        <v>1672</v>
      </c>
      <c r="P1872" s="28"/>
      <c r="R1872" s="6">
        <v>181.26</v>
      </c>
      <c r="S1872" s="6" t="s">
        <v>1625</v>
      </c>
      <c r="T1872" s="6" t="s">
        <v>1605</v>
      </c>
      <c r="U1872" s="6">
        <v>999</v>
      </c>
      <c r="V1872" s="6">
        <v>999</v>
      </c>
      <c r="W1872" s="6">
        <v>999</v>
      </c>
      <c r="X1872" s="6">
        <v>999</v>
      </c>
      <c r="Y1872" s="6">
        <v>999</v>
      </c>
      <c r="Z1872" s="6">
        <v>999</v>
      </c>
      <c r="AA1872" s="6">
        <v>999</v>
      </c>
      <c r="AB1872" s="6" t="s">
        <v>1627</v>
      </c>
      <c r="AC1872" s="6">
        <v>5</v>
      </c>
      <c r="AD1872" s="6" t="s">
        <v>2690</v>
      </c>
      <c r="AE1872" s="6" t="s">
        <v>2690</v>
      </c>
      <c r="AF1872" s="6" t="s">
        <v>2690</v>
      </c>
      <c r="AG1872" s="6" t="s">
        <v>2690</v>
      </c>
      <c r="AH1872" s="6" t="s">
        <v>2690</v>
      </c>
      <c r="AI1872" s="6" t="s">
        <v>2690</v>
      </c>
      <c r="AJ1872" s="6" t="s">
        <v>3171</v>
      </c>
      <c r="AK1872" s="6" t="s">
        <v>3172</v>
      </c>
      <c r="AL1872" s="6" t="s">
        <v>3173</v>
      </c>
      <c r="AM1872" s="6"/>
      <c r="AN1872" s="6" t="s">
        <v>2690</v>
      </c>
      <c r="AO1872" s="6" t="s">
        <v>2690</v>
      </c>
      <c r="AP1872" s="6" t="s">
        <v>2690</v>
      </c>
      <c r="AQ1872" s="6" t="s">
        <v>2690</v>
      </c>
      <c r="AR1872" s="6">
        <v>62</v>
      </c>
      <c r="AS1872" s="6" t="s">
        <v>3174</v>
      </c>
      <c r="AT1872" s="6"/>
      <c r="AU1872" s="6"/>
    </row>
    <row r="1873" spans="2:47" ht="15">
      <c r="B1873" t="s">
        <v>100</v>
      </c>
      <c r="C1873">
        <v>19465</v>
      </c>
      <c r="D1873">
        <v>17056</v>
      </c>
      <c r="E1873" s="6" t="s">
        <v>3168</v>
      </c>
      <c r="F1873">
        <v>13665</v>
      </c>
      <c r="G1873" s="6" t="s">
        <v>3176</v>
      </c>
      <c r="I1873">
        <v>999</v>
      </c>
      <c r="J1873" s="6" t="s">
        <v>3170</v>
      </c>
      <c r="K1873">
        <v>999</v>
      </c>
      <c r="L1873">
        <v>2002</v>
      </c>
      <c r="M1873" s="6">
        <v>12</v>
      </c>
      <c r="N1873" s="6" t="s">
        <v>1672</v>
      </c>
      <c r="O1873" s="6" t="s">
        <v>1672</v>
      </c>
      <c r="P1873" s="28"/>
      <c r="R1873" s="6">
        <v>145.99</v>
      </c>
      <c r="S1873" s="6" t="s">
        <v>1625</v>
      </c>
      <c r="T1873" s="6" t="s">
        <v>1605</v>
      </c>
      <c r="U1873" s="6">
        <v>999</v>
      </c>
      <c r="V1873" s="6">
        <v>999</v>
      </c>
      <c r="W1873" s="6">
        <v>999</v>
      </c>
      <c r="X1873" s="6">
        <v>999</v>
      </c>
      <c r="Y1873" s="6">
        <v>999</v>
      </c>
      <c r="Z1873" s="6">
        <v>999</v>
      </c>
      <c r="AA1873" s="6">
        <v>999</v>
      </c>
      <c r="AB1873" s="6" t="s">
        <v>1627</v>
      </c>
      <c r="AC1873" s="6">
        <v>5</v>
      </c>
      <c r="AD1873" s="6" t="s">
        <v>2690</v>
      </c>
      <c r="AE1873" s="6" t="s">
        <v>2690</v>
      </c>
      <c r="AF1873" s="6" t="s">
        <v>2690</v>
      </c>
      <c r="AG1873" s="6" t="s">
        <v>2690</v>
      </c>
      <c r="AH1873" s="6" t="s">
        <v>2690</v>
      </c>
      <c r="AI1873" s="6" t="s">
        <v>2690</v>
      </c>
      <c r="AJ1873" s="6" t="s">
        <v>3171</v>
      </c>
      <c r="AK1873" s="6" t="s">
        <v>3172</v>
      </c>
      <c r="AL1873" s="6" t="s">
        <v>3173</v>
      </c>
      <c r="AM1873" s="6"/>
      <c r="AN1873" s="6" t="s">
        <v>2690</v>
      </c>
      <c r="AO1873" s="6" t="s">
        <v>2690</v>
      </c>
      <c r="AP1873" s="6" t="s">
        <v>2690</v>
      </c>
      <c r="AQ1873" s="6" t="s">
        <v>2690</v>
      </c>
      <c r="AR1873" s="6">
        <v>62</v>
      </c>
      <c r="AS1873" s="6" t="s">
        <v>3174</v>
      </c>
      <c r="AT1873" s="6"/>
      <c r="AU1873" s="6"/>
    </row>
    <row r="1874" spans="2:47" ht="15">
      <c r="B1874" t="s">
        <v>100</v>
      </c>
      <c r="C1874">
        <v>19465</v>
      </c>
      <c r="D1874">
        <v>17056</v>
      </c>
      <c r="E1874" s="6" t="s">
        <v>3168</v>
      </c>
      <c r="F1874">
        <v>13666</v>
      </c>
      <c r="G1874" s="6" t="s">
        <v>3177</v>
      </c>
      <c r="I1874">
        <v>999</v>
      </c>
      <c r="J1874" s="6" t="s">
        <v>3170</v>
      </c>
      <c r="K1874">
        <v>999</v>
      </c>
      <c r="L1874">
        <v>2002</v>
      </c>
      <c r="M1874" s="6">
        <v>12</v>
      </c>
      <c r="N1874" s="6" t="s">
        <v>1672</v>
      </c>
      <c r="O1874" s="6" t="s">
        <v>1672</v>
      </c>
      <c r="P1874" s="28"/>
      <c r="R1874" s="6">
        <v>57.96</v>
      </c>
      <c r="S1874" s="6" t="s">
        <v>1625</v>
      </c>
      <c r="T1874" s="6" t="s">
        <v>1605</v>
      </c>
      <c r="U1874" s="6">
        <v>999</v>
      </c>
      <c r="V1874" s="6">
        <v>999</v>
      </c>
      <c r="W1874" s="6">
        <v>999</v>
      </c>
      <c r="X1874" s="6">
        <v>999</v>
      </c>
      <c r="Y1874" s="6">
        <v>999</v>
      </c>
      <c r="Z1874" s="6">
        <v>999</v>
      </c>
      <c r="AA1874" s="6">
        <v>999</v>
      </c>
      <c r="AB1874" s="6" t="s">
        <v>1627</v>
      </c>
      <c r="AC1874" s="6">
        <v>5</v>
      </c>
      <c r="AD1874" s="6" t="s">
        <v>2690</v>
      </c>
      <c r="AE1874" s="6" t="s">
        <v>2690</v>
      </c>
      <c r="AF1874" s="6" t="s">
        <v>2690</v>
      </c>
      <c r="AG1874" s="6" t="s">
        <v>2690</v>
      </c>
      <c r="AH1874" s="6" t="s">
        <v>2690</v>
      </c>
      <c r="AI1874" s="6" t="s">
        <v>2690</v>
      </c>
      <c r="AJ1874" s="6" t="s">
        <v>3171</v>
      </c>
      <c r="AK1874" s="6" t="s">
        <v>3172</v>
      </c>
      <c r="AL1874" s="6" t="s">
        <v>3173</v>
      </c>
      <c r="AM1874" s="6"/>
      <c r="AN1874" s="6" t="s">
        <v>2690</v>
      </c>
      <c r="AO1874" s="6" t="s">
        <v>2690</v>
      </c>
      <c r="AP1874" s="6" t="s">
        <v>2690</v>
      </c>
      <c r="AQ1874" s="6" t="s">
        <v>2690</v>
      </c>
      <c r="AR1874" s="6">
        <v>62</v>
      </c>
      <c r="AS1874" s="6" t="s">
        <v>3174</v>
      </c>
      <c r="AT1874" s="6"/>
      <c r="AU1874" s="6"/>
    </row>
    <row r="1875" spans="2:47" ht="15">
      <c r="B1875" t="s">
        <v>100</v>
      </c>
      <c r="C1875">
        <v>19465</v>
      </c>
      <c r="D1875">
        <v>17056</v>
      </c>
      <c r="E1875" s="6" t="s">
        <v>3168</v>
      </c>
      <c r="F1875">
        <v>13667</v>
      </c>
      <c r="G1875" s="6" t="s">
        <v>3178</v>
      </c>
      <c r="I1875">
        <v>999</v>
      </c>
      <c r="J1875" s="6" t="s">
        <v>3170</v>
      </c>
      <c r="K1875">
        <v>999</v>
      </c>
      <c r="L1875">
        <v>2002</v>
      </c>
      <c r="M1875" s="6">
        <v>12</v>
      </c>
      <c r="N1875" s="6" t="s">
        <v>1672</v>
      </c>
      <c r="O1875" s="6" t="s">
        <v>1672</v>
      </c>
      <c r="P1875" s="28"/>
      <c r="R1875" s="6">
        <v>181.18</v>
      </c>
      <c r="S1875" s="6" t="s">
        <v>1625</v>
      </c>
      <c r="T1875" s="6" t="s">
        <v>1605</v>
      </c>
      <c r="U1875" s="6">
        <v>999</v>
      </c>
      <c r="V1875" s="6">
        <v>999</v>
      </c>
      <c r="W1875" s="6">
        <v>999</v>
      </c>
      <c r="X1875" s="6">
        <v>999</v>
      </c>
      <c r="Y1875" s="6">
        <v>999</v>
      </c>
      <c r="Z1875" s="6">
        <v>999</v>
      </c>
      <c r="AA1875" s="6">
        <v>999</v>
      </c>
      <c r="AB1875" s="6" t="s">
        <v>1627</v>
      </c>
      <c r="AC1875" s="6">
        <v>5</v>
      </c>
      <c r="AD1875" s="6" t="s">
        <v>2690</v>
      </c>
      <c r="AE1875" s="6" t="s">
        <v>2690</v>
      </c>
      <c r="AF1875" s="6" t="s">
        <v>2690</v>
      </c>
      <c r="AG1875" s="6" t="s">
        <v>2690</v>
      </c>
      <c r="AH1875" s="6" t="s">
        <v>2690</v>
      </c>
      <c r="AI1875" s="6" t="s">
        <v>2690</v>
      </c>
      <c r="AJ1875" s="6" t="s">
        <v>3171</v>
      </c>
      <c r="AK1875" s="6" t="s">
        <v>3172</v>
      </c>
      <c r="AL1875" s="6" t="s">
        <v>3173</v>
      </c>
      <c r="AM1875" s="6"/>
      <c r="AN1875" s="6" t="s">
        <v>2690</v>
      </c>
      <c r="AO1875" s="6" t="s">
        <v>2690</v>
      </c>
      <c r="AP1875" s="6" t="s">
        <v>2690</v>
      </c>
      <c r="AQ1875" s="6" t="s">
        <v>2690</v>
      </c>
      <c r="AR1875" s="6">
        <v>62</v>
      </c>
      <c r="AS1875" s="6" t="s">
        <v>3174</v>
      </c>
      <c r="AT1875" s="6"/>
      <c r="AU1875" s="6"/>
    </row>
    <row r="1876" spans="2:47" ht="15">
      <c r="B1876" t="s">
        <v>100</v>
      </c>
      <c r="C1876">
        <v>19465</v>
      </c>
      <c r="D1876">
        <v>17056</v>
      </c>
      <c r="E1876" s="6" t="s">
        <v>3168</v>
      </c>
      <c r="F1876">
        <v>13668</v>
      </c>
      <c r="G1876" s="6" t="s">
        <v>3179</v>
      </c>
      <c r="I1876">
        <v>999</v>
      </c>
      <c r="J1876" s="6" t="s">
        <v>3170</v>
      </c>
      <c r="K1876">
        <v>999</v>
      </c>
      <c r="L1876">
        <v>2002</v>
      </c>
      <c r="M1876" s="6">
        <v>12</v>
      </c>
      <c r="N1876" s="6" t="s">
        <v>1672</v>
      </c>
      <c r="O1876" s="6" t="s">
        <v>1672</v>
      </c>
      <c r="P1876" s="28"/>
      <c r="R1876" s="6">
        <v>110.25</v>
      </c>
      <c r="S1876" s="6" t="s">
        <v>1625</v>
      </c>
      <c r="T1876" s="6" t="s">
        <v>1605</v>
      </c>
      <c r="U1876" s="6">
        <v>999</v>
      </c>
      <c r="V1876" s="6">
        <v>999</v>
      </c>
      <c r="W1876" s="6">
        <v>999</v>
      </c>
      <c r="X1876" s="6">
        <v>999</v>
      </c>
      <c r="Y1876" s="6">
        <v>999</v>
      </c>
      <c r="Z1876" s="6">
        <v>999</v>
      </c>
      <c r="AA1876" s="6">
        <v>999</v>
      </c>
      <c r="AB1876" s="6" t="s">
        <v>1627</v>
      </c>
      <c r="AC1876" s="6">
        <v>5</v>
      </c>
      <c r="AD1876" s="6" t="s">
        <v>2690</v>
      </c>
      <c r="AE1876" s="6" t="s">
        <v>2690</v>
      </c>
      <c r="AF1876" s="6" t="s">
        <v>2690</v>
      </c>
      <c r="AG1876" s="6" t="s">
        <v>2690</v>
      </c>
      <c r="AH1876" s="6" t="s">
        <v>2690</v>
      </c>
      <c r="AI1876" s="6" t="s">
        <v>2690</v>
      </c>
      <c r="AJ1876" s="6" t="s">
        <v>3171</v>
      </c>
      <c r="AK1876" s="6" t="s">
        <v>3172</v>
      </c>
      <c r="AL1876" s="6" t="s">
        <v>3173</v>
      </c>
      <c r="AM1876" s="6"/>
      <c r="AN1876" s="6" t="s">
        <v>2690</v>
      </c>
      <c r="AO1876" s="6" t="s">
        <v>2690</v>
      </c>
      <c r="AP1876" s="6" t="s">
        <v>2690</v>
      </c>
      <c r="AQ1876" s="6" t="s">
        <v>2690</v>
      </c>
      <c r="AR1876" s="6">
        <v>62</v>
      </c>
      <c r="AS1876" s="6" t="s">
        <v>3174</v>
      </c>
      <c r="AT1876" s="6"/>
      <c r="AU1876" s="6"/>
    </row>
    <row r="1877" spans="2:47" ht="15">
      <c r="B1877" t="s">
        <v>100</v>
      </c>
      <c r="C1877">
        <v>19465</v>
      </c>
      <c r="D1877">
        <v>17056</v>
      </c>
      <c r="E1877" s="6" t="s">
        <v>3168</v>
      </c>
      <c r="F1877">
        <v>13669</v>
      </c>
      <c r="G1877" s="6" t="s">
        <v>3180</v>
      </c>
      <c r="I1877">
        <v>999</v>
      </c>
      <c r="J1877" s="6" t="s">
        <v>3170</v>
      </c>
      <c r="K1877">
        <v>999</v>
      </c>
      <c r="L1877">
        <v>2002</v>
      </c>
      <c r="M1877" s="6">
        <v>12</v>
      </c>
      <c r="N1877" s="6" t="s">
        <v>1672</v>
      </c>
      <c r="O1877" s="6" t="s">
        <v>1672</v>
      </c>
      <c r="P1877" s="28"/>
      <c r="R1877" s="6">
        <v>104.63</v>
      </c>
      <c r="S1877" s="6" t="s">
        <v>1625</v>
      </c>
      <c r="T1877" s="6" t="s">
        <v>1605</v>
      </c>
      <c r="U1877" s="6">
        <v>999</v>
      </c>
      <c r="V1877" s="6">
        <v>999</v>
      </c>
      <c r="W1877" s="6">
        <v>999</v>
      </c>
      <c r="X1877" s="6">
        <v>999</v>
      </c>
      <c r="Y1877" s="6">
        <v>999</v>
      </c>
      <c r="Z1877" s="6">
        <v>999</v>
      </c>
      <c r="AA1877" s="6">
        <v>999</v>
      </c>
      <c r="AB1877" s="6" t="s">
        <v>1627</v>
      </c>
      <c r="AC1877" s="6">
        <v>5</v>
      </c>
      <c r="AD1877" s="6" t="s">
        <v>2690</v>
      </c>
      <c r="AE1877" s="6" t="s">
        <v>2690</v>
      </c>
      <c r="AF1877" s="6" t="s">
        <v>2690</v>
      </c>
      <c r="AG1877" s="6" t="s">
        <v>2690</v>
      </c>
      <c r="AH1877" s="6" t="s">
        <v>2690</v>
      </c>
      <c r="AI1877" s="6" t="s">
        <v>2690</v>
      </c>
      <c r="AJ1877" s="6" t="s">
        <v>3171</v>
      </c>
      <c r="AK1877" s="6" t="s">
        <v>3172</v>
      </c>
      <c r="AL1877" s="6" t="s">
        <v>3173</v>
      </c>
      <c r="AM1877" s="6"/>
      <c r="AN1877" s="6" t="s">
        <v>2690</v>
      </c>
      <c r="AO1877" s="6" t="s">
        <v>2690</v>
      </c>
      <c r="AP1877" s="6" t="s">
        <v>2690</v>
      </c>
      <c r="AQ1877" s="6" t="s">
        <v>2690</v>
      </c>
      <c r="AR1877" s="6">
        <v>62</v>
      </c>
      <c r="AS1877" s="6" t="s">
        <v>3174</v>
      </c>
      <c r="AT1877" s="6"/>
      <c r="AU1877" s="6"/>
    </row>
    <row r="1878" spans="2:47" ht="15">
      <c r="B1878" t="s">
        <v>78</v>
      </c>
      <c r="C1878">
        <v>17236</v>
      </c>
      <c r="D1878">
        <v>17071</v>
      </c>
      <c r="E1878" t="s">
        <v>3181</v>
      </c>
      <c r="F1878">
        <v>12073</v>
      </c>
      <c r="G1878" t="s">
        <v>3182</v>
      </c>
      <c r="J1878" t="s">
        <v>770</v>
      </c>
      <c r="L1878">
        <v>2018</v>
      </c>
      <c r="M1878">
        <v>999</v>
      </c>
      <c r="O1878" t="s">
        <v>1672</v>
      </c>
      <c r="R1878">
        <v>362.1</v>
      </c>
      <c r="S1878" t="s">
        <v>1648</v>
      </c>
      <c r="T1878" t="s">
        <v>1665</v>
      </c>
      <c r="Y1878">
        <v>7</v>
      </c>
      <c r="Z1878">
        <v>999</v>
      </c>
      <c r="AB1878" t="s">
        <v>1627</v>
      </c>
      <c r="AC1878">
        <v>10</v>
      </c>
      <c r="AH1878">
        <v>999</v>
      </c>
      <c r="AJ1878">
        <v>999</v>
      </c>
      <c r="AK1878">
        <v>999</v>
      </c>
      <c r="AL1878" t="s">
        <v>1701</v>
      </c>
    </row>
    <row r="1879" spans="2:47" ht="15">
      <c r="B1879" t="s">
        <v>78</v>
      </c>
      <c r="C1879">
        <v>17237</v>
      </c>
      <c r="D1879">
        <v>17071</v>
      </c>
      <c r="E1879" t="s">
        <v>1461</v>
      </c>
      <c r="F1879">
        <v>12074</v>
      </c>
      <c r="G1879" t="s">
        <v>3183</v>
      </c>
      <c r="J1879" t="s">
        <v>770</v>
      </c>
      <c r="L1879">
        <v>2018</v>
      </c>
      <c r="M1879">
        <v>999</v>
      </c>
      <c r="O1879" t="s">
        <v>1672</v>
      </c>
      <c r="R1879">
        <v>224.1</v>
      </c>
      <c r="S1879" t="s">
        <v>1648</v>
      </c>
      <c r="T1879" t="s">
        <v>1665</v>
      </c>
      <c r="Y1879">
        <v>3</v>
      </c>
      <c r="Z1879">
        <v>999</v>
      </c>
      <c r="AB1879" t="s">
        <v>1627</v>
      </c>
      <c r="AC1879">
        <v>10</v>
      </c>
      <c r="AH1879">
        <v>999</v>
      </c>
      <c r="AJ1879">
        <v>999</v>
      </c>
      <c r="AK1879">
        <v>999</v>
      </c>
      <c r="AL1879" t="s">
        <v>1701</v>
      </c>
    </row>
    <row r="1880" spans="2:47" ht="15">
      <c r="B1880" t="s">
        <v>78</v>
      </c>
      <c r="C1880">
        <v>17238</v>
      </c>
      <c r="D1880">
        <v>17071</v>
      </c>
      <c r="E1880" t="s">
        <v>3184</v>
      </c>
      <c r="F1880">
        <v>12075</v>
      </c>
      <c r="G1880" t="s">
        <v>3185</v>
      </c>
      <c r="J1880" t="s">
        <v>770</v>
      </c>
      <c r="L1880">
        <v>2018</v>
      </c>
      <c r="M1880">
        <v>999</v>
      </c>
      <c r="O1880" t="s">
        <v>1672</v>
      </c>
      <c r="R1880">
        <v>329.4</v>
      </c>
      <c r="S1880" t="s">
        <v>1648</v>
      </c>
      <c r="T1880" t="s">
        <v>1665</v>
      </c>
      <c r="Y1880">
        <v>3</v>
      </c>
      <c r="Z1880">
        <v>999</v>
      </c>
      <c r="AB1880" t="s">
        <v>1627</v>
      </c>
      <c r="AC1880">
        <v>10</v>
      </c>
      <c r="AH1880">
        <v>999</v>
      </c>
      <c r="AJ1880">
        <v>999</v>
      </c>
      <c r="AK1880">
        <v>999</v>
      </c>
      <c r="AL1880" t="s">
        <v>1701</v>
      </c>
    </row>
    <row r="1881" spans="2:47" ht="15">
      <c r="B1881" t="s">
        <v>100</v>
      </c>
      <c r="C1881">
        <v>19466</v>
      </c>
      <c r="D1881">
        <v>17075</v>
      </c>
      <c r="E1881" s="6" t="s">
        <v>3186</v>
      </c>
      <c r="F1881">
        <v>13670</v>
      </c>
      <c r="G1881" s="6" t="s">
        <v>3187</v>
      </c>
      <c r="I1881" t="s">
        <v>3188</v>
      </c>
      <c r="J1881" s="6" t="s">
        <v>3189</v>
      </c>
      <c r="K1881">
        <v>999</v>
      </c>
      <c r="L1881">
        <v>1991</v>
      </c>
      <c r="M1881">
        <v>15</v>
      </c>
      <c r="O1881" s="6" t="s">
        <v>3190</v>
      </c>
      <c r="P1881" s="28"/>
      <c r="R1881">
        <v>89948</v>
      </c>
      <c r="S1881" s="6" t="s">
        <v>3191</v>
      </c>
      <c r="T1881" s="6" t="s">
        <v>1931</v>
      </c>
      <c r="U1881" s="6">
        <v>999</v>
      </c>
      <c r="V1881" s="6">
        <v>999</v>
      </c>
      <c r="W1881" s="6">
        <v>999</v>
      </c>
      <c r="X1881" s="6">
        <v>999</v>
      </c>
      <c r="Y1881" s="6">
        <v>999</v>
      </c>
      <c r="Z1881" s="6" t="s">
        <v>3192</v>
      </c>
      <c r="AA1881" s="6">
        <v>999</v>
      </c>
      <c r="AB1881" s="6" t="s">
        <v>1627</v>
      </c>
      <c r="AC1881">
        <v>0</v>
      </c>
      <c r="AH1881" s="6" t="s">
        <v>3193</v>
      </c>
      <c r="AI1881" s="6"/>
      <c r="AJ1881" s="6">
        <v>999</v>
      </c>
      <c r="AK1881" s="6">
        <v>2</v>
      </c>
      <c r="AL1881" s="6" t="s">
        <v>1701</v>
      </c>
      <c r="AM1881" s="6" t="s">
        <v>2690</v>
      </c>
      <c r="AN1881" s="6" t="s">
        <v>2690</v>
      </c>
      <c r="AO1881" s="6" t="s">
        <v>2690</v>
      </c>
      <c r="AP1881" s="6" t="s">
        <v>2690</v>
      </c>
      <c r="AQ1881" s="6" t="s">
        <v>2690</v>
      </c>
      <c r="AR1881" t="s">
        <v>1668</v>
      </c>
      <c r="AS1881" s="6" t="s">
        <v>3194</v>
      </c>
      <c r="AT1881" s="6"/>
    </row>
    <row r="1882" spans="2:47" ht="15">
      <c r="B1882" t="s">
        <v>100</v>
      </c>
      <c r="C1882">
        <v>19466</v>
      </c>
      <c r="D1882">
        <v>17075</v>
      </c>
      <c r="E1882" s="6" t="s">
        <v>3186</v>
      </c>
      <c r="F1882">
        <v>13670</v>
      </c>
      <c r="G1882" s="6" t="s">
        <v>3187</v>
      </c>
      <c r="I1882" t="s">
        <v>3195</v>
      </c>
      <c r="J1882" s="6" t="s">
        <v>3189</v>
      </c>
      <c r="K1882">
        <v>999</v>
      </c>
      <c r="L1882">
        <v>1991</v>
      </c>
      <c r="M1882">
        <v>15</v>
      </c>
      <c r="O1882" s="6" t="s">
        <v>1807</v>
      </c>
      <c r="P1882" s="28"/>
      <c r="R1882">
        <v>6760</v>
      </c>
      <c r="S1882" s="6" t="s">
        <v>3191</v>
      </c>
      <c r="T1882" s="6" t="s">
        <v>1634</v>
      </c>
      <c r="U1882" s="6">
        <v>999</v>
      </c>
      <c r="V1882" s="6">
        <v>999</v>
      </c>
      <c r="W1882" s="6">
        <v>999</v>
      </c>
      <c r="X1882" s="6">
        <v>999</v>
      </c>
      <c r="Y1882" s="6">
        <v>999</v>
      </c>
      <c r="Z1882" s="6" t="s">
        <v>3196</v>
      </c>
      <c r="AA1882" s="6">
        <v>999</v>
      </c>
      <c r="AB1882" s="6"/>
      <c r="AH1882" s="6" t="s">
        <v>3193</v>
      </c>
      <c r="AI1882" s="6"/>
      <c r="AJ1882" s="6">
        <v>999</v>
      </c>
      <c r="AK1882" s="6">
        <v>2</v>
      </c>
      <c r="AL1882" s="6" t="s">
        <v>1701</v>
      </c>
      <c r="AM1882" s="6" t="s">
        <v>2690</v>
      </c>
      <c r="AN1882" s="6" t="s">
        <v>2690</v>
      </c>
      <c r="AO1882" s="6" t="s">
        <v>2690</v>
      </c>
      <c r="AP1882" s="6" t="s">
        <v>2690</v>
      </c>
      <c r="AQ1882" s="6" t="s">
        <v>2690</v>
      </c>
      <c r="AS1882" s="6" t="s">
        <v>3197</v>
      </c>
      <c r="AT1882" s="6"/>
    </row>
    <row r="1883" spans="2:47" ht="15">
      <c r="B1883" t="s">
        <v>100</v>
      </c>
      <c r="C1883">
        <v>19466</v>
      </c>
      <c r="D1883">
        <v>17075</v>
      </c>
      <c r="E1883" s="6" t="s">
        <v>3186</v>
      </c>
      <c r="F1883">
        <v>13670</v>
      </c>
      <c r="G1883" s="6" t="s">
        <v>3187</v>
      </c>
      <c r="I1883" t="s">
        <v>3198</v>
      </c>
      <c r="J1883" s="6" t="s">
        <v>3189</v>
      </c>
      <c r="K1883">
        <v>999</v>
      </c>
      <c r="L1883">
        <v>1991</v>
      </c>
      <c r="M1883">
        <v>15</v>
      </c>
      <c r="O1883" s="6" t="s">
        <v>2450</v>
      </c>
      <c r="P1883" s="28"/>
      <c r="R1883" s="21">
        <v>27.745000000000001</v>
      </c>
      <c r="S1883" s="6" t="s">
        <v>3191</v>
      </c>
      <c r="T1883" s="6" t="s">
        <v>1728</v>
      </c>
      <c r="U1883" s="6">
        <v>999</v>
      </c>
      <c r="V1883" s="6">
        <v>999</v>
      </c>
      <c r="W1883" s="6">
        <v>999</v>
      </c>
      <c r="X1883" s="6">
        <v>999</v>
      </c>
      <c r="Y1883" s="6">
        <v>999</v>
      </c>
      <c r="Z1883" s="6" t="s">
        <v>3199</v>
      </c>
      <c r="AA1883" s="6">
        <v>999</v>
      </c>
      <c r="AB1883" s="6" t="s">
        <v>1616</v>
      </c>
      <c r="AC1883">
        <v>10</v>
      </c>
      <c r="AD1883" t="s">
        <v>1617</v>
      </c>
      <c r="AE1883">
        <v>0</v>
      </c>
      <c r="AH1883" s="6" t="s">
        <v>3193</v>
      </c>
      <c r="AI1883" s="6"/>
      <c r="AJ1883" s="6">
        <v>999</v>
      </c>
      <c r="AK1883" s="6">
        <v>2</v>
      </c>
      <c r="AL1883" s="6" t="s">
        <v>1701</v>
      </c>
      <c r="AM1883" s="6" t="s">
        <v>2690</v>
      </c>
      <c r="AN1883" s="6" t="s">
        <v>2690</v>
      </c>
      <c r="AO1883" s="6" t="s">
        <v>2690</v>
      </c>
      <c r="AP1883" s="6" t="s">
        <v>2690</v>
      </c>
      <c r="AQ1883" s="6" t="s">
        <v>2690</v>
      </c>
      <c r="AS1883" s="6" t="s">
        <v>3200</v>
      </c>
      <c r="AT1883" s="6"/>
    </row>
    <row r="1884" spans="2:47" ht="15">
      <c r="B1884" t="s">
        <v>100</v>
      </c>
      <c r="C1884">
        <v>19466</v>
      </c>
      <c r="D1884">
        <v>17075</v>
      </c>
      <c r="E1884" s="6" t="s">
        <v>3186</v>
      </c>
      <c r="F1884">
        <v>13670</v>
      </c>
      <c r="G1884" s="6" t="s">
        <v>3187</v>
      </c>
      <c r="I1884" t="s">
        <v>3201</v>
      </c>
      <c r="J1884" s="6" t="s">
        <v>3189</v>
      </c>
      <c r="K1884">
        <v>999</v>
      </c>
      <c r="L1884">
        <v>1991</v>
      </c>
      <c r="M1884">
        <v>15</v>
      </c>
      <c r="O1884" s="6" t="s">
        <v>2450</v>
      </c>
      <c r="P1884" s="28"/>
      <c r="R1884">
        <v>18.600000000000001</v>
      </c>
      <c r="S1884" s="6" t="s">
        <v>3191</v>
      </c>
      <c r="T1884" s="6" t="s">
        <v>1891</v>
      </c>
      <c r="U1884" s="6">
        <v>999</v>
      </c>
      <c r="V1884" s="6">
        <v>999</v>
      </c>
      <c r="W1884" s="6">
        <v>999</v>
      </c>
      <c r="X1884" s="6">
        <v>999</v>
      </c>
      <c r="Y1884" s="6">
        <v>999</v>
      </c>
      <c r="Z1884" s="6" t="s">
        <v>3202</v>
      </c>
      <c r="AA1884" s="6">
        <v>999</v>
      </c>
      <c r="AB1884" s="6" t="s">
        <v>1616</v>
      </c>
      <c r="AC1884">
        <v>20</v>
      </c>
      <c r="AD1884" t="s">
        <v>1617</v>
      </c>
      <c r="AE1884">
        <v>10</v>
      </c>
      <c r="AH1884" s="6" t="s">
        <v>3193</v>
      </c>
      <c r="AI1884" s="6"/>
      <c r="AJ1884" s="6">
        <v>999</v>
      </c>
      <c r="AK1884" s="6">
        <v>2</v>
      </c>
      <c r="AL1884" s="6" t="s">
        <v>1701</v>
      </c>
      <c r="AM1884" s="6" t="s">
        <v>2690</v>
      </c>
      <c r="AN1884" s="6" t="s">
        <v>2690</v>
      </c>
      <c r="AO1884" s="6" t="s">
        <v>2690</v>
      </c>
      <c r="AP1884" s="6" t="s">
        <v>2690</v>
      </c>
      <c r="AQ1884" s="6" t="s">
        <v>2690</v>
      </c>
      <c r="AS1884" s="6" t="s">
        <v>3200</v>
      </c>
    </row>
    <row r="1885" spans="2:47" ht="15">
      <c r="B1885" t="s">
        <v>100</v>
      </c>
      <c r="C1885">
        <v>19466</v>
      </c>
      <c r="D1885">
        <v>17075</v>
      </c>
      <c r="E1885" s="6" t="s">
        <v>3186</v>
      </c>
      <c r="F1885">
        <v>13670</v>
      </c>
      <c r="G1885" s="6" t="s">
        <v>3187</v>
      </c>
      <c r="I1885" t="s">
        <v>3203</v>
      </c>
      <c r="J1885" s="6" t="s">
        <v>3189</v>
      </c>
      <c r="K1885">
        <v>999</v>
      </c>
      <c r="L1885">
        <v>1991</v>
      </c>
      <c r="M1885">
        <v>15</v>
      </c>
      <c r="O1885" s="6" t="s">
        <v>2450</v>
      </c>
      <c r="P1885" s="28"/>
      <c r="R1885">
        <v>14.914999999999999</v>
      </c>
      <c r="S1885" s="6" t="s">
        <v>3191</v>
      </c>
      <c r="T1885" s="6" t="s">
        <v>2843</v>
      </c>
      <c r="U1885" s="6">
        <v>999</v>
      </c>
      <c r="V1885" s="6">
        <v>999</v>
      </c>
      <c r="W1885" s="6">
        <v>999</v>
      </c>
      <c r="X1885" s="6">
        <v>999</v>
      </c>
      <c r="Y1885" s="6">
        <v>999</v>
      </c>
      <c r="Z1885" s="6" t="s">
        <v>3204</v>
      </c>
      <c r="AA1885" s="6">
        <v>999</v>
      </c>
      <c r="AB1885" s="6" t="s">
        <v>1616</v>
      </c>
      <c r="AC1885">
        <v>30</v>
      </c>
      <c r="AD1885" t="s">
        <v>1617</v>
      </c>
      <c r="AE1885">
        <v>20</v>
      </c>
      <c r="AH1885" s="6" t="s">
        <v>3193</v>
      </c>
      <c r="AI1885" s="6"/>
      <c r="AJ1885" s="6">
        <v>999</v>
      </c>
      <c r="AK1885" s="6">
        <v>2</v>
      </c>
      <c r="AL1885" s="6" t="s">
        <v>1701</v>
      </c>
      <c r="AM1885" s="6" t="s">
        <v>2690</v>
      </c>
      <c r="AN1885" s="6" t="s">
        <v>2690</v>
      </c>
      <c r="AO1885" s="6" t="s">
        <v>2690</v>
      </c>
      <c r="AP1885" s="6" t="s">
        <v>2690</v>
      </c>
      <c r="AQ1885" s="6" t="s">
        <v>2690</v>
      </c>
      <c r="AS1885" s="6" t="s">
        <v>3200</v>
      </c>
    </row>
    <row r="1886" spans="2:47" ht="15">
      <c r="B1886" t="s">
        <v>100</v>
      </c>
      <c r="C1886">
        <v>19466</v>
      </c>
      <c r="D1886">
        <v>17075</v>
      </c>
      <c r="E1886" s="6" t="s">
        <v>3186</v>
      </c>
      <c r="F1886">
        <v>13670</v>
      </c>
      <c r="G1886" s="6" t="s">
        <v>3187</v>
      </c>
      <c r="I1886" t="s">
        <v>3205</v>
      </c>
      <c r="J1886" s="6" t="s">
        <v>3189</v>
      </c>
      <c r="K1886">
        <v>999</v>
      </c>
      <c r="L1886">
        <v>1991</v>
      </c>
      <c r="M1886">
        <v>15</v>
      </c>
      <c r="O1886" s="6" t="s">
        <v>2450</v>
      </c>
      <c r="P1886" s="28"/>
      <c r="R1886">
        <v>12.403</v>
      </c>
      <c r="S1886" s="6" t="s">
        <v>3191</v>
      </c>
      <c r="T1886" s="6" t="s">
        <v>1915</v>
      </c>
      <c r="U1886" s="6">
        <v>999</v>
      </c>
      <c r="V1886" s="6">
        <v>999</v>
      </c>
      <c r="W1886" s="6">
        <v>999</v>
      </c>
      <c r="X1886" s="6">
        <v>999</v>
      </c>
      <c r="Y1886" s="6">
        <v>999</v>
      </c>
      <c r="Z1886" s="6" t="s">
        <v>3206</v>
      </c>
      <c r="AA1886" s="6">
        <v>999</v>
      </c>
      <c r="AB1886" s="6" t="s">
        <v>1616</v>
      </c>
      <c r="AC1886">
        <v>40</v>
      </c>
      <c r="AD1886" t="s">
        <v>1617</v>
      </c>
      <c r="AE1886">
        <v>30</v>
      </c>
      <c r="AH1886" s="6" t="s">
        <v>3193</v>
      </c>
      <c r="AI1886" s="6"/>
      <c r="AJ1886" s="6">
        <v>999</v>
      </c>
      <c r="AK1886" s="6">
        <v>2</v>
      </c>
      <c r="AL1886" s="6" t="s">
        <v>1701</v>
      </c>
      <c r="AM1886" s="6" t="s">
        <v>2690</v>
      </c>
      <c r="AN1886" s="6" t="s">
        <v>2690</v>
      </c>
      <c r="AO1886" s="6" t="s">
        <v>2690</v>
      </c>
      <c r="AP1886" s="6" t="s">
        <v>2690</v>
      </c>
      <c r="AQ1886" s="6" t="s">
        <v>2690</v>
      </c>
      <c r="AS1886" s="6" t="s">
        <v>3200</v>
      </c>
    </row>
    <row r="1887" spans="2:47" ht="15">
      <c r="B1887" t="s">
        <v>100</v>
      </c>
      <c r="C1887">
        <v>19466</v>
      </c>
      <c r="D1887">
        <v>17075</v>
      </c>
      <c r="E1887" s="6" t="s">
        <v>3186</v>
      </c>
      <c r="F1887">
        <v>13670</v>
      </c>
      <c r="G1887" s="6" t="s">
        <v>3187</v>
      </c>
      <c r="I1887" t="s">
        <v>3207</v>
      </c>
      <c r="J1887" s="6" t="s">
        <v>3189</v>
      </c>
      <c r="K1887">
        <v>999</v>
      </c>
      <c r="L1887">
        <v>1991</v>
      </c>
      <c r="M1887">
        <v>15</v>
      </c>
      <c r="O1887" s="6" t="s">
        <v>2450</v>
      </c>
      <c r="P1887" s="28"/>
      <c r="R1887">
        <v>10.833</v>
      </c>
      <c r="S1887" s="6" t="s">
        <v>3191</v>
      </c>
      <c r="T1887" s="6" t="s">
        <v>2848</v>
      </c>
      <c r="U1887" s="6">
        <v>999</v>
      </c>
      <c r="V1887" s="6">
        <v>999</v>
      </c>
      <c r="W1887" s="6">
        <v>999</v>
      </c>
      <c r="X1887" s="6">
        <v>999</v>
      </c>
      <c r="Y1887" s="6">
        <v>999</v>
      </c>
      <c r="Z1887" s="6" t="s">
        <v>3208</v>
      </c>
      <c r="AA1887" s="6">
        <v>999</v>
      </c>
      <c r="AB1887" s="6" t="s">
        <v>1616</v>
      </c>
      <c r="AC1887">
        <v>50</v>
      </c>
      <c r="AD1887" t="s">
        <v>1617</v>
      </c>
      <c r="AE1887">
        <v>40</v>
      </c>
      <c r="AH1887" s="6" t="s">
        <v>3193</v>
      </c>
      <c r="AI1887" s="6"/>
      <c r="AJ1887" s="6">
        <v>999</v>
      </c>
      <c r="AK1887" s="6">
        <v>2</v>
      </c>
      <c r="AL1887" s="6" t="s">
        <v>1701</v>
      </c>
      <c r="AM1887" s="6" t="s">
        <v>2690</v>
      </c>
      <c r="AN1887" s="6" t="s">
        <v>2690</v>
      </c>
      <c r="AO1887" s="6" t="s">
        <v>2690</v>
      </c>
      <c r="AP1887" s="6" t="s">
        <v>2690</v>
      </c>
      <c r="AQ1887" s="6" t="s">
        <v>2690</v>
      </c>
      <c r="AS1887" s="6" t="s">
        <v>3200</v>
      </c>
    </row>
    <row r="1888" spans="2:47" ht="15">
      <c r="B1888" t="s">
        <v>100</v>
      </c>
      <c r="C1888">
        <v>19466</v>
      </c>
      <c r="D1888">
        <v>17075</v>
      </c>
      <c r="E1888" s="6" t="s">
        <v>3186</v>
      </c>
      <c r="F1888">
        <v>13670</v>
      </c>
      <c r="G1888" s="6" t="s">
        <v>3187</v>
      </c>
      <c r="I1888" t="s">
        <v>3209</v>
      </c>
      <c r="J1888" s="6" t="s">
        <v>3189</v>
      </c>
      <c r="K1888">
        <v>999</v>
      </c>
      <c r="L1888">
        <v>1991</v>
      </c>
      <c r="M1888">
        <v>15</v>
      </c>
      <c r="O1888" s="6" t="s">
        <v>2450</v>
      </c>
      <c r="P1888" s="28"/>
      <c r="R1888">
        <v>46.8</v>
      </c>
      <c r="S1888" s="6" t="s">
        <v>3191</v>
      </c>
      <c r="T1888" s="6" t="s">
        <v>3210</v>
      </c>
      <c r="U1888" s="6">
        <v>999</v>
      </c>
      <c r="V1888" s="6">
        <v>999</v>
      </c>
      <c r="W1888" s="6">
        <v>999</v>
      </c>
      <c r="X1888" s="6">
        <v>999</v>
      </c>
      <c r="Y1888" s="6">
        <v>999</v>
      </c>
      <c r="Z1888" s="6" t="s">
        <v>3211</v>
      </c>
      <c r="AA1888" s="6">
        <v>999</v>
      </c>
      <c r="AB1888" s="6" t="s">
        <v>1616</v>
      </c>
      <c r="AC1888">
        <v>100</v>
      </c>
      <c r="AD1888" t="s">
        <v>1617</v>
      </c>
      <c r="AE1888">
        <v>50</v>
      </c>
      <c r="AH1888" s="6" t="s">
        <v>3193</v>
      </c>
      <c r="AI1888" s="6"/>
      <c r="AJ1888" s="6">
        <v>999</v>
      </c>
      <c r="AK1888" s="6">
        <v>2</v>
      </c>
      <c r="AL1888" s="6" t="s">
        <v>1701</v>
      </c>
      <c r="AM1888" s="6" t="s">
        <v>2690</v>
      </c>
      <c r="AN1888" s="6" t="s">
        <v>2690</v>
      </c>
      <c r="AO1888" s="6" t="s">
        <v>2690</v>
      </c>
      <c r="AP1888" s="6" t="s">
        <v>2690</v>
      </c>
      <c r="AQ1888" s="6" t="s">
        <v>2690</v>
      </c>
      <c r="AS1888" s="6" t="s">
        <v>3200</v>
      </c>
    </row>
    <row r="1889" spans="2:46" ht="15">
      <c r="B1889" t="s">
        <v>78</v>
      </c>
      <c r="C1889">
        <v>17235</v>
      </c>
      <c r="D1889">
        <v>17080</v>
      </c>
      <c r="E1889" t="s">
        <v>1467</v>
      </c>
      <c r="F1889">
        <v>12070</v>
      </c>
      <c r="G1889" t="s">
        <v>3212</v>
      </c>
      <c r="I1889" t="s">
        <v>1950</v>
      </c>
      <c r="J1889" t="s">
        <v>779</v>
      </c>
      <c r="M1889">
        <v>999</v>
      </c>
      <c r="O1889" t="s">
        <v>1664</v>
      </c>
      <c r="R1889">
        <v>93.78</v>
      </c>
      <c r="S1889" t="s">
        <v>1648</v>
      </c>
      <c r="T1889" t="s">
        <v>1649</v>
      </c>
      <c r="W1889">
        <v>6.92</v>
      </c>
      <c r="Y1889">
        <v>3</v>
      </c>
      <c r="Z1889">
        <v>999</v>
      </c>
      <c r="AB1889" t="s">
        <v>1616</v>
      </c>
      <c r="AC1889">
        <v>20</v>
      </c>
      <c r="AD1889" t="s">
        <v>1617</v>
      </c>
      <c r="AE1889">
        <v>0</v>
      </c>
      <c r="AF1889" t="s">
        <v>1666</v>
      </c>
      <c r="AG1889">
        <v>1.39</v>
      </c>
      <c r="AH1889" t="s">
        <v>3213</v>
      </c>
      <c r="AI1889" t="s">
        <v>1667</v>
      </c>
      <c r="AJ1889" t="s">
        <v>3214</v>
      </c>
      <c r="AK1889">
        <v>2</v>
      </c>
      <c r="AL1889" t="s">
        <v>710</v>
      </c>
    </row>
    <row r="1890" spans="2:46" ht="15">
      <c r="B1890" t="s">
        <v>78</v>
      </c>
      <c r="C1890">
        <v>17235</v>
      </c>
      <c r="D1890">
        <v>17080</v>
      </c>
      <c r="E1890" t="s">
        <v>1467</v>
      </c>
      <c r="F1890">
        <v>12070</v>
      </c>
      <c r="G1890" t="s">
        <v>3212</v>
      </c>
      <c r="I1890" t="s">
        <v>1950</v>
      </c>
      <c r="J1890" t="s">
        <v>779</v>
      </c>
      <c r="M1890">
        <v>999</v>
      </c>
      <c r="O1890" t="s">
        <v>1664</v>
      </c>
      <c r="R1890">
        <v>81.069999999999993</v>
      </c>
      <c r="S1890" t="s">
        <v>1648</v>
      </c>
      <c r="T1890" t="s">
        <v>1649</v>
      </c>
      <c r="W1890">
        <v>16.690000000000001</v>
      </c>
      <c r="Y1890">
        <v>3</v>
      </c>
      <c r="Z1890">
        <v>999</v>
      </c>
      <c r="AB1890" t="s">
        <v>1616</v>
      </c>
      <c r="AC1890">
        <v>40</v>
      </c>
      <c r="AD1890" t="s">
        <v>1617</v>
      </c>
      <c r="AE1890">
        <v>20</v>
      </c>
      <c r="AF1890" t="s">
        <v>1666</v>
      </c>
      <c r="AG1890">
        <v>1.36</v>
      </c>
      <c r="AH1890" t="s">
        <v>3215</v>
      </c>
      <c r="AI1890" t="s">
        <v>1667</v>
      </c>
      <c r="AJ1890" t="s">
        <v>3214</v>
      </c>
      <c r="AK1890">
        <v>2</v>
      </c>
      <c r="AL1890" t="s">
        <v>710</v>
      </c>
    </row>
    <row r="1891" spans="2:46" ht="15">
      <c r="B1891" t="s">
        <v>78</v>
      </c>
      <c r="C1891">
        <v>17235</v>
      </c>
      <c r="D1891">
        <v>17080</v>
      </c>
      <c r="E1891" t="s">
        <v>1467</v>
      </c>
      <c r="F1891">
        <v>12070</v>
      </c>
      <c r="G1891" t="s">
        <v>3212</v>
      </c>
      <c r="I1891" t="s">
        <v>1950</v>
      </c>
      <c r="J1891" t="s">
        <v>779</v>
      </c>
      <c r="M1891">
        <v>999</v>
      </c>
      <c r="O1891" t="s">
        <v>1664</v>
      </c>
      <c r="R1891">
        <v>60.31</v>
      </c>
      <c r="S1891" t="s">
        <v>1648</v>
      </c>
      <c r="T1891" t="s">
        <v>1649</v>
      </c>
      <c r="W1891">
        <v>15.31</v>
      </c>
      <c r="Y1891">
        <v>3</v>
      </c>
      <c r="Z1891">
        <v>999</v>
      </c>
      <c r="AB1891" t="s">
        <v>1616</v>
      </c>
      <c r="AC1891">
        <v>60</v>
      </c>
      <c r="AD1891" t="s">
        <v>1617</v>
      </c>
      <c r="AE1891">
        <v>40</v>
      </c>
      <c r="AF1891" t="s">
        <v>1666</v>
      </c>
      <c r="AG1891">
        <v>1.53</v>
      </c>
      <c r="AH1891" t="s">
        <v>3216</v>
      </c>
      <c r="AI1891" t="s">
        <v>1667</v>
      </c>
      <c r="AJ1891" t="s">
        <v>3214</v>
      </c>
      <c r="AK1891">
        <v>2</v>
      </c>
      <c r="AL1891" t="s">
        <v>710</v>
      </c>
    </row>
    <row r="1892" spans="2:46" ht="15">
      <c r="B1892" t="s">
        <v>78</v>
      </c>
      <c r="C1892">
        <v>17235</v>
      </c>
      <c r="D1892">
        <v>17080</v>
      </c>
      <c r="E1892" t="s">
        <v>1467</v>
      </c>
      <c r="F1892">
        <v>12070</v>
      </c>
      <c r="G1892" t="s">
        <v>3212</v>
      </c>
      <c r="I1892" t="s">
        <v>1950</v>
      </c>
      <c r="J1892" t="s">
        <v>779</v>
      </c>
      <c r="M1892">
        <v>999</v>
      </c>
      <c r="O1892" t="s">
        <v>1672</v>
      </c>
      <c r="R1892">
        <v>17.260000000000002</v>
      </c>
      <c r="S1892" t="s">
        <v>1648</v>
      </c>
      <c r="T1892" t="s">
        <v>2012</v>
      </c>
      <c r="W1892">
        <v>1.9</v>
      </c>
      <c r="Y1892">
        <v>3</v>
      </c>
      <c r="Z1892">
        <v>999</v>
      </c>
      <c r="AB1892" t="s">
        <v>1627</v>
      </c>
      <c r="AC1892">
        <v>5</v>
      </c>
      <c r="AH1892" t="s">
        <v>3217</v>
      </c>
      <c r="AJ1892" t="s">
        <v>3214</v>
      </c>
      <c r="AK1892">
        <v>2</v>
      </c>
      <c r="AL1892" t="s">
        <v>710</v>
      </c>
    </row>
    <row r="1893" spans="2:46" ht="15">
      <c r="B1893" t="s">
        <v>78</v>
      </c>
      <c r="C1893">
        <v>17235</v>
      </c>
      <c r="D1893">
        <v>17080</v>
      </c>
      <c r="E1893" t="s">
        <v>1467</v>
      </c>
      <c r="F1893">
        <v>12070</v>
      </c>
      <c r="G1893" t="s">
        <v>3212</v>
      </c>
      <c r="I1893" t="s">
        <v>1950</v>
      </c>
      <c r="J1893" t="s">
        <v>779</v>
      </c>
      <c r="M1893">
        <v>999</v>
      </c>
      <c r="O1893" t="s">
        <v>1706</v>
      </c>
      <c r="R1893">
        <v>3.43</v>
      </c>
      <c r="S1893" t="s">
        <v>1648</v>
      </c>
      <c r="T1893" t="s">
        <v>2012</v>
      </c>
      <c r="W1893">
        <v>0.34</v>
      </c>
      <c r="Y1893">
        <v>3</v>
      </c>
      <c r="Z1893">
        <v>999</v>
      </c>
      <c r="AB1893">
        <v>999</v>
      </c>
      <c r="AH1893" t="s">
        <v>3217</v>
      </c>
      <c r="AJ1893" t="s">
        <v>3214</v>
      </c>
      <c r="AK1893">
        <v>2</v>
      </c>
      <c r="AL1893" t="s">
        <v>710</v>
      </c>
    </row>
    <row r="1894" spans="2:46" ht="15">
      <c r="B1894" t="s">
        <v>78</v>
      </c>
      <c r="C1894">
        <v>17235</v>
      </c>
      <c r="D1894">
        <v>17080</v>
      </c>
      <c r="E1894" t="s">
        <v>1467</v>
      </c>
      <c r="F1894">
        <v>12070</v>
      </c>
      <c r="G1894" t="s">
        <v>3212</v>
      </c>
      <c r="I1894" t="s">
        <v>1950</v>
      </c>
      <c r="J1894" t="s">
        <v>779</v>
      </c>
      <c r="M1894">
        <v>999</v>
      </c>
      <c r="O1894" t="s">
        <v>1671</v>
      </c>
      <c r="R1894">
        <v>0.36</v>
      </c>
      <c r="S1894" t="s">
        <v>1648</v>
      </c>
      <c r="T1894" t="s">
        <v>2012</v>
      </c>
      <c r="W1894">
        <v>0.04</v>
      </c>
      <c r="Y1894">
        <v>3</v>
      </c>
      <c r="Z1894">
        <v>999</v>
      </c>
      <c r="AB1894">
        <v>999</v>
      </c>
      <c r="AH1894" t="s">
        <v>3217</v>
      </c>
      <c r="AJ1894" t="s">
        <v>3214</v>
      </c>
      <c r="AK1894">
        <v>2</v>
      </c>
      <c r="AL1894" t="s">
        <v>710</v>
      </c>
    </row>
    <row r="1895" spans="2:46" ht="15">
      <c r="B1895" t="s">
        <v>78</v>
      </c>
      <c r="C1895">
        <v>17234</v>
      </c>
      <c r="D1895">
        <v>17081</v>
      </c>
      <c r="E1895" t="s">
        <v>1474</v>
      </c>
      <c r="F1895">
        <v>12068</v>
      </c>
      <c r="J1895" t="s">
        <v>1847</v>
      </c>
      <c r="L1895" t="s">
        <v>3218</v>
      </c>
      <c r="M1895">
        <v>999</v>
      </c>
      <c r="O1895" t="s">
        <v>1672</v>
      </c>
      <c r="R1895">
        <v>10.5</v>
      </c>
      <c r="S1895" t="s">
        <v>1648</v>
      </c>
      <c r="T1895" t="s">
        <v>1605</v>
      </c>
      <c r="X1895">
        <v>2.1</v>
      </c>
      <c r="Y1895">
        <v>30</v>
      </c>
      <c r="Z1895">
        <v>6557</v>
      </c>
      <c r="AB1895">
        <v>999</v>
      </c>
      <c r="AH1895">
        <v>999</v>
      </c>
      <c r="AJ1895">
        <v>999</v>
      </c>
      <c r="AK1895">
        <v>999</v>
      </c>
      <c r="AL1895" t="s">
        <v>710</v>
      </c>
      <c r="AN1895" t="s">
        <v>3219</v>
      </c>
      <c r="AO1895" t="s">
        <v>3220</v>
      </c>
      <c r="AT1895" t="s">
        <v>2965</v>
      </c>
    </row>
    <row r="1896" spans="2:46" ht="15">
      <c r="B1896" t="s">
        <v>78</v>
      </c>
      <c r="C1896">
        <v>17234</v>
      </c>
      <c r="D1896">
        <v>17081</v>
      </c>
      <c r="E1896" t="s">
        <v>1474</v>
      </c>
      <c r="F1896">
        <v>12065</v>
      </c>
      <c r="J1896" t="s">
        <v>779</v>
      </c>
      <c r="L1896" t="s">
        <v>3218</v>
      </c>
      <c r="M1896">
        <v>999</v>
      </c>
      <c r="O1896" t="s">
        <v>1727</v>
      </c>
      <c r="R1896">
        <v>36.299999999999997</v>
      </c>
      <c r="S1896" t="s">
        <v>1648</v>
      </c>
      <c r="T1896" t="s">
        <v>1605</v>
      </c>
      <c r="X1896">
        <v>13.9</v>
      </c>
      <c r="Y1896">
        <v>29</v>
      </c>
      <c r="Z1896">
        <v>305</v>
      </c>
      <c r="AB1896">
        <v>999</v>
      </c>
      <c r="AH1896">
        <v>999</v>
      </c>
      <c r="AJ1896">
        <v>999</v>
      </c>
      <c r="AK1896">
        <v>999</v>
      </c>
      <c r="AL1896" t="s">
        <v>710</v>
      </c>
      <c r="AN1896" t="s">
        <v>3221</v>
      </c>
      <c r="AO1896" t="s">
        <v>3222</v>
      </c>
      <c r="AT1896" t="s">
        <v>2965</v>
      </c>
    </row>
    <row r="1897" spans="2:46" ht="15">
      <c r="B1897" t="s">
        <v>78</v>
      </c>
      <c r="C1897">
        <v>17234</v>
      </c>
      <c r="D1897">
        <v>17081</v>
      </c>
      <c r="E1897" t="s">
        <v>1474</v>
      </c>
      <c r="F1897">
        <v>12065</v>
      </c>
      <c r="J1897" t="s">
        <v>779</v>
      </c>
      <c r="L1897" t="s">
        <v>3218</v>
      </c>
      <c r="M1897">
        <v>999</v>
      </c>
      <c r="O1897" t="s">
        <v>1647</v>
      </c>
      <c r="R1897">
        <v>6.3</v>
      </c>
      <c r="S1897" t="s">
        <v>1648</v>
      </c>
      <c r="T1897" t="s">
        <v>1605</v>
      </c>
      <c r="X1897">
        <v>1.1000000000000001</v>
      </c>
      <c r="Y1897">
        <v>29</v>
      </c>
      <c r="Z1897">
        <v>3958</v>
      </c>
      <c r="AB1897">
        <v>999</v>
      </c>
      <c r="AH1897">
        <v>999</v>
      </c>
      <c r="AJ1897" t="s">
        <v>1733</v>
      </c>
      <c r="AK1897">
        <v>1</v>
      </c>
      <c r="AL1897" t="s">
        <v>710</v>
      </c>
      <c r="AN1897" t="s">
        <v>3221</v>
      </c>
      <c r="AO1897" t="s">
        <v>3222</v>
      </c>
      <c r="AT1897" t="s">
        <v>2965</v>
      </c>
    </row>
    <row r="1898" spans="2:46" ht="15">
      <c r="B1898" t="s">
        <v>78</v>
      </c>
      <c r="C1898">
        <v>17234</v>
      </c>
      <c r="D1898">
        <v>17081</v>
      </c>
      <c r="E1898" t="s">
        <v>1474</v>
      </c>
      <c r="F1898">
        <v>12065</v>
      </c>
      <c r="J1898" t="s">
        <v>779</v>
      </c>
      <c r="L1898" t="s">
        <v>3218</v>
      </c>
      <c r="M1898">
        <v>999</v>
      </c>
      <c r="O1898" t="s">
        <v>1672</v>
      </c>
      <c r="R1898">
        <v>42.5</v>
      </c>
      <c r="S1898" t="s">
        <v>1648</v>
      </c>
      <c r="T1898" t="s">
        <v>1605</v>
      </c>
      <c r="X1898">
        <v>13.7</v>
      </c>
      <c r="Y1898">
        <v>29</v>
      </c>
      <c r="Z1898">
        <f>Z1896+Z1897</f>
        <v>4263</v>
      </c>
      <c r="AB1898">
        <v>999</v>
      </c>
      <c r="AH1898">
        <v>999</v>
      </c>
      <c r="AJ1898">
        <v>999</v>
      </c>
      <c r="AK1898">
        <v>999</v>
      </c>
      <c r="AL1898" t="s">
        <v>710</v>
      </c>
      <c r="AN1898" t="s">
        <v>3221</v>
      </c>
      <c r="AO1898" t="s">
        <v>3222</v>
      </c>
      <c r="AT1898" t="s">
        <v>2965</v>
      </c>
    </row>
    <row r="1899" spans="2:46" ht="15">
      <c r="B1899" t="s">
        <v>78</v>
      </c>
      <c r="C1899">
        <v>17234</v>
      </c>
      <c r="D1899">
        <v>17081</v>
      </c>
      <c r="E1899" t="s">
        <v>1474</v>
      </c>
      <c r="F1899">
        <v>12066</v>
      </c>
      <c r="J1899" t="s">
        <v>779</v>
      </c>
      <c r="L1899" t="s">
        <v>3218</v>
      </c>
      <c r="M1899">
        <v>999</v>
      </c>
      <c r="O1899" t="s">
        <v>1727</v>
      </c>
      <c r="R1899">
        <v>22.7</v>
      </c>
      <c r="S1899" t="s">
        <v>1648</v>
      </c>
      <c r="T1899" t="s">
        <v>1605</v>
      </c>
      <c r="X1899">
        <v>11.9</v>
      </c>
      <c r="Y1899">
        <v>29</v>
      </c>
      <c r="Z1899">
        <v>221</v>
      </c>
      <c r="AB1899">
        <v>999</v>
      </c>
      <c r="AH1899">
        <v>999</v>
      </c>
      <c r="AJ1899">
        <v>999</v>
      </c>
      <c r="AK1899">
        <v>999</v>
      </c>
      <c r="AL1899" t="s">
        <v>710</v>
      </c>
      <c r="AN1899" t="s">
        <v>3223</v>
      </c>
      <c r="AO1899" t="s">
        <v>3224</v>
      </c>
      <c r="AT1899" t="s">
        <v>2965</v>
      </c>
    </row>
    <row r="1900" spans="2:46" ht="15">
      <c r="B1900" t="s">
        <v>78</v>
      </c>
      <c r="C1900">
        <v>17234</v>
      </c>
      <c r="D1900">
        <v>17081</v>
      </c>
      <c r="E1900" t="s">
        <v>1474</v>
      </c>
      <c r="F1900">
        <v>12066</v>
      </c>
      <c r="J1900" t="s">
        <v>779</v>
      </c>
      <c r="L1900" t="s">
        <v>3218</v>
      </c>
      <c r="M1900">
        <v>999</v>
      </c>
      <c r="O1900" t="s">
        <v>1647</v>
      </c>
      <c r="R1900">
        <v>7.4</v>
      </c>
      <c r="S1900" t="s">
        <v>1648</v>
      </c>
      <c r="T1900" t="s">
        <v>1605</v>
      </c>
      <c r="X1900">
        <v>0.7</v>
      </c>
      <c r="Y1900">
        <v>29</v>
      </c>
      <c r="Z1900">
        <v>4636</v>
      </c>
      <c r="AB1900">
        <v>999</v>
      </c>
      <c r="AH1900">
        <v>999</v>
      </c>
      <c r="AJ1900" t="s">
        <v>1733</v>
      </c>
      <c r="AK1900">
        <v>1</v>
      </c>
      <c r="AL1900" t="s">
        <v>710</v>
      </c>
      <c r="AN1900" t="s">
        <v>3223</v>
      </c>
      <c r="AO1900" t="s">
        <v>3224</v>
      </c>
      <c r="AT1900" t="s">
        <v>2965</v>
      </c>
    </row>
    <row r="1901" spans="2:46" ht="15">
      <c r="B1901" t="s">
        <v>78</v>
      </c>
      <c r="C1901">
        <v>17234</v>
      </c>
      <c r="D1901">
        <v>17081</v>
      </c>
      <c r="E1901" t="s">
        <v>1474</v>
      </c>
      <c r="F1901">
        <v>12066</v>
      </c>
      <c r="J1901" t="s">
        <v>779</v>
      </c>
      <c r="L1901" t="s">
        <v>3218</v>
      </c>
      <c r="M1901">
        <v>999</v>
      </c>
      <c r="O1901" t="s">
        <v>1672</v>
      </c>
      <c r="R1901">
        <v>30.2</v>
      </c>
      <c r="S1901" t="s">
        <v>1648</v>
      </c>
      <c r="T1901" t="s">
        <v>1605</v>
      </c>
      <c r="X1901">
        <v>12</v>
      </c>
      <c r="Y1901">
        <v>29</v>
      </c>
      <c r="Z1901">
        <f>Z1899+Z1900</f>
        <v>4857</v>
      </c>
      <c r="AB1901">
        <v>999</v>
      </c>
      <c r="AH1901">
        <v>999</v>
      </c>
      <c r="AJ1901">
        <v>999</v>
      </c>
      <c r="AK1901">
        <v>999</v>
      </c>
      <c r="AL1901" t="s">
        <v>710</v>
      </c>
      <c r="AN1901" t="s">
        <v>3223</v>
      </c>
      <c r="AO1901" t="s">
        <v>3224</v>
      </c>
      <c r="AT1901" t="s">
        <v>2965</v>
      </c>
    </row>
    <row r="1902" spans="2:46" ht="15">
      <c r="B1902" t="s">
        <v>78</v>
      </c>
      <c r="C1902">
        <v>17234</v>
      </c>
      <c r="D1902">
        <v>17081</v>
      </c>
      <c r="E1902" t="s">
        <v>1474</v>
      </c>
      <c r="F1902">
        <v>12067</v>
      </c>
      <c r="J1902" t="s">
        <v>779</v>
      </c>
      <c r="L1902" t="s">
        <v>3218</v>
      </c>
      <c r="M1902">
        <v>999</v>
      </c>
      <c r="O1902" t="s">
        <v>1727</v>
      </c>
      <c r="R1902">
        <v>6.3</v>
      </c>
      <c r="S1902" t="s">
        <v>1648</v>
      </c>
      <c r="T1902" t="s">
        <v>1605</v>
      </c>
      <c r="X1902">
        <v>5.2</v>
      </c>
      <c r="Y1902">
        <v>28</v>
      </c>
      <c r="Z1902">
        <v>183</v>
      </c>
      <c r="AB1902">
        <v>999</v>
      </c>
      <c r="AH1902">
        <v>999</v>
      </c>
      <c r="AJ1902">
        <v>999</v>
      </c>
      <c r="AK1902">
        <v>999</v>
      </c>
      <c r="AL1902" t="s">
        <v>710</v>
      </c>
      <c r="AN1902" t="s">
        <v>3225</v>
      </c>
      <c r="AO1902" t="s">
        <v>3226</v>
      </c>
      <c r="AT1902" t="s">
        <v>2965</v>
      </c>
    </row>
    <row r="1903" spans="2:46" ht="15">
      <c r="B1903" t="s">
        <v>78</v>
      </c>
      <c r="C1903">
        <v>17234</v>
      </c>
      <c r="D1903">
        <v>17081</v>
      </c>
      <c r="E1903" t="s">
        <v>1474</v>
      </c>
      <c r="F1903">
        <v>12067</v>
      </c>
      <c r="J1903" t="s">
        <v>779</v>
      </c>
      <c r="L1903" t="s">
        <v>3218</v>
      </c>
      <c r="M1903">
        <v>999</v>
      </c>
      <c r="O1903" t="s">
        <v>1647</v>
      </c>
      <c r="R1903">
        <v>8</v>
      </c>
      <c r="S1903" t="s">
        <v>1648</v>
      </c>
      <c r="T1903" t="s">
        <v>1605</v>
      </c>
      <c r="X1903">
        <v>1.8</v>
      </c>
      <c r="Y1903">
        <v>28</v>
      </c>
      <c r="Z1903">
        <v>5003</v>
      </c>
      <c r="AB1903">
        <v>999</v>
      </c>
      <c r="AH1903">
        <v>999</v>
      </c>
      <c r="AJ1903" t="s">
        <v>1733</v>
      </c>
      <c r="AK1903">
        <v>1</v>
      </c>
      <c r="AL1903" t="s">
        <v>710</v>
      </c>
      <c r="AN1903" t="s">
        <v>3225</v>
      </c>
      <c r="AO1903" t="s">
        <v>3226</v>
      </c>
      <c r="AT1903" t="s">
        <v>2965</v>
      </c>
    </row>
    <row r="1904" spans="2:46" ht="15">
      <c r="B1904" t="s">
        <v>78</v>
      </c>
      <c r="C1904">
        <v>17234</v>
      </c>
      <c r="D1904">
        <v>17081</v>
      </c>
      <c r="E1904" t="s">
        <v>1474</v>
      </c>
      <c r="F1904">
        <v>12067</v>
      </c>
      <c r="J1904" t="s">
        <v>779</v>
      </c>
      <c r="L1904" t="s">
        <v>3218</v>
      </c>
      <c r="M1904">
        <v>999</v>
      </c>
      <c r="O1904" t="s">
        <v>1672</v>
      </c>
      <c r="R1904">
        <v>14.3</v>
      </c>
      <c r="S1904" t="s">
        <v>1648</v>
      </c>
      <c r="T1904" t="s">
        <v>1605</v>
      </c>
      <c r="X1904">
        <v>5.5</v>
      </c>
      <c r="Y1904">
        <v>28</v>
      </c>
      <c r="Z1904">
        <f>Z1902+Z1903</f>
        <v>5186</v>
      </c>
      <c r="AB1904">
        <v>999</v>
      </c>
      <c r="AH1904">
        <v>999</v>
      </c>
      <c r="AJ1904">
        <v>999</v>
      </c>
      <c r="AK1904">
        <v>999</v>
      </c>
      <c r="AL1904" t="s">
        <v>710</v>
      </c>
      <c r="AN1904" t="s">
        <v>3225</v>
      </c>
      <c r="AO1904" t="s">
        <v>3226</v>
      </c>
      <c r="AT1904" t="s">
        <v>2965</v>
      </c>
    </row>
    <row r="1905" spans="2:47" ht="15">
      <c r="B1905" t="s">
        <v>100</v>
      </c>
      <c r="C1905">
        <v>19469</v>
      </c>
      <c r="D1905">
        <v>17090</v>
      </c>
      <c r="E1905" s="6" t="s">
        <v>3227</v>
      </c>
      <c r="F1905" s="6">
        <v>13679</v>
      </c>
      <c r="G1905" s="6" t="s">
        <v>3228</v>
      </c>
      <c r="J1905" s="6" t="s">
        <v>3229</v>
      </c>
      <c r="M1905" s="6">
        <v>25</v>
      </c>
      <c r="N1905" s="6" t="s">
        <v>1672</v>
      </c>
      <c r="O1905" s="6" t="s">
        <v>1672</v>
      </c>
      <c r="P1905" s="28"/>
      <c r="R1905" s="6">
        <v>111.66</v>
      </c>
      <c r="S1905" s="6" t="s">
        <v>3005</v>
      </c>
      <c r="T1905" s="6" t="s">
        <v>2012</v>
      </c>
      <c r="U1905" s="6">
        <v>999</v>
      </c>
      <c r="V1905" s="6">
        <v>999</v>
      </c>
      <c r="W1905" s="6">
        <v>999</v>
      </c>
      <c r="X1905" s="6">
        <v>999</v>
      </c>
      <c r="Y1905" s="6">
        <v>999</v>
      </c>
      <c r="Z1905" s="6" t="s">
        <v>3230</v>
      </c>
      <c r="AA1905" s="6" t="s">
        <v>2689</v>
      </c>
      <c r="AB1905" s="6" t="s">
        <v>1627</v>
      </c>
      <c r="AC1905" s="6" t="s">
        <v>3231</v>
      </c>
      <c r="AD1905" s="6">
        <v>999</v>
      </c>
      <c r="AE1905" s="6">
        <v>999</v>
      </c>
      <c r="AF1905" s="6">
        <v>999</v>
      </c>
      <c r="AG1905" s="6">
        <v>999</v>
      </c>
      <c r="AH1905" s="6">
        <v>999</v>
      </c>
      <c r="AI1905" s="6">
        <v>999</v>
      </c>
      <c r="AJ1905" s="6" t="s">
        <v>3232</v>
      </c>
      <c r="AK1905" s="6">
        <v>3</v>
      </c>
      <c r="AL1905" s="6" t="s">
        <v>3233</v>
      </c>
      <c r="AM1905" s="6" t="s">
        <v>2690</v>
      </c>
      <c r="AN1905" s="6" t="s">
        <v>3234</v>
      </c>
      <c r="AO1905" s="6" t="s">
        <v>3234</v>
      </c>
      <c r="AP1905" s="6"/>
      <c r="AQ1905" s="6"/>
      <c r="AR1905" s="6">
        <v>8</v>
      </c>
      <c r="AS1905" s="6" t="s">
        <v>2690</v>
      </c>
      <c r="AT1905" s="6" t="s">
        <v>2690</v>
      </c>
      <c r="AU1905" s="6" t="s">
        <v>2690</v>
      </c>
    </row>
    <row r="1906" spans="2:47" ht="15">
      <c r="B1906" t="s">
        <v>100</v>
      </c>
      <c r="C1906">
        <v>19469</v>
      </c>
      <c r="D1906">
        <v>17090</v>
      </c>
      <c r="E1906" s="6" t="s">
        <v>3227</v>
      </c>
      <c r="F1906" s="6">
        <v>13680</v>
      </c>
      <c r="G1906" s="6" t="s">
        <v>3235</v>
      </c>
      <c r="J1906" s="6" t="s">
        <v>3229</v>
      </c>
      <c r="M1906" s="6">
        <v>6</v>
      </c>
      <c r="N1906" s="6" t="s">
        <v>1672</v>
      </c>
      <c r="O1906" s="6" t="s">
        <v>1672</v>
      </c>
      <c r="P1906" s="28"/>
      <c r="Q1906" s="6"/>
      <c r="R1906">
        <v>45.91</v>
      </c>
      <c r="S1906" s="6" t="s">
        <v>3005</v>
      </c>
      <c r="T1906" s="6" t="s">
        <v>2012</v>
      </c>
      <c r="U1906" s="6">
        <v>999</v>
      </c>
      <c r="V1906" s="6">
        <v>999</v>
      </c>
      <c r="W1906" s="6">
        <v>999</v>
      </c>
      <c r="X1906" s="6">
        <v>999</v>
      </c>
      <c r="Y1906" s="6" t="s">
        <v>2690</v>
      </c>
      <c r="Z1906" s="6" t="s">
        <v>2690</v>
      </c>
      <c r="AB1906" s="6" t="s">
        <v>1627</v>
      </c>
      <c r="AC1906" s="6" t="s">
        <v>3231</v>
      </c>
      <c r="AD1906" s="6">
        <v>999</v>
      </c>
      <c r="AE1906" s="6">
        <v>999</v>
      </c>
      <c r="AF1906" s="6">
        <v>999</v>
      </c>
      <c r="AG1906" s="6">
        <v>999</v>
      </c>
      <c r="AH1906" s="6">
        <v>999</v>
      </c>
      <c r="AJ1906" s="6" t="s">
        <v>3236</v>
      </c>
      <c r="AK1906" s="6">
        <v>3</v>
      </c>
      <c r="AL1906" s="6" t="s">
        <v>3233</v>
      </c>
      <c r="AM1906" s="6" t="s">
        <v>2690</v>
      </c>
      <c r="AN1906" s="6" t="s">
        <v>3234</v>
      </c>
      <c r="AO1906" s="6" t="s">
        <v>3234</v>
      </c>
      <c r="AP1906" s="6"/>
      <c r="AQ1906" s="6"/>
      <c r="AR1906" s="6">
        <v>8</v>
      </c>
    </row>
    <row r="1907" spans="2:47" ht="15">
      <c r="B1907" t="s">
        <v>100</v>
      </c>
      <c r="C1907">
        <v>19469</v>
      </c>
      <c r="D1907">
        <v>17090</v>
      </c>
      <c r="E1907" s="6" t="s">
        <v>3227</v>
      </c>
      <c r="F1907" s="6">
        <v>13681</v>
      </c>
      <c r="G1907" s="6" t="s">
        <v>3237</v>
      </c>
      <c r="J1907" s="6" t="s">
        <v>3229</v>
      </c>
      <c r="M1907" s="6">
        <v>8</v>
      </c>
      <c r="N1907" s="6" t="s">
        <v>1672</v>
      </c>
      <c r="O1907" s="6" t="s">
        <v>1672</v>
      </c>
      <c r="P1907" s="28"/>
      <c r="Q1907" s="6"/>
      <c r="R1907">
        <v>30.77</v>
      </c>
      <c r="S1907" s="6" t="s">
        <v>3005</v>
      </c>
      <c r="T1907" s="6" t="s">
        <v>2012</v>
      </c>
      <c r="U1907" s="6">
        <v>999</v>
      </c>
      <c r="V1907" s="6">
        <v>999</v>
      </c>
      <c r="W1907" s="6">
        <v>999</v>
      </c>
      <c r="X1907" s="6">
        <v>999</v>
      </c>
      <c r="Y1907" s="6" t="s">
        <v>2690</v>
      </c>
      <c r="Z1907" s="6" t="s">
        <v>2690</v>
      </c>
      <c r="AB1907" s="6" t="s">
        <v>1627</v>
      </c>
      <c r="AC1907" s="6" t="s">
        <v>3231</v>
      </c>
      <c r="AD1907" s="6">
        <v>999</v>
      </c>
      <c r="AE1907" s="6">
        <v>999</v>
      </c>
      <c r="AF1907" s="6">
        <v>999</v>
      </c>
      <c r="AG1907" s="6">
        <v>999</v>
      </c>
      <c r="AH1907" s="6">
        <v>999</v>
      </c>
      <c r="AJ1907" s="6" t="s">
        <v>3236</v>
      </c>
      <c r="AK1907" s="6">
        <v>3</v>
      </c>
      <c r="AL1907" s="6" t="s">
        <v>3233</v>
      </c>
      <c r="AM1907" s="6" t="s">
        <v>2690</v>
      </c>
      <c r="AN1907" s="6" t="s">
        <v>3234</v>
      </c>
      <c r="AO1907" s="6" t="s">
        <v>3234</v>
      </c>
      <c r="AP1907" s="6"/>
      <c r="AQ1907" s="6"/>
      <c r="AR1907" s="6">
        <v>8</v>
      </c>
    </row>
    <row r="1908" spans="2:47" ht="15">
      <c r="B1908" t="s">
        <v>100</v>
      </c>
      <c r="C1908">
        <v>19469</v>
      </c>
      <c r="D1908">
        <v>17090</v>
      </c>
      <c r="E1908" s="6" t="s">
        <v>3227</v>
      </c>
      <c r="F1908" s="6">
        <v>13681</v>
      </c>
      <c r="G1908" s="6" t="s">
        <v>3237</v>
      </c>
      <c r="J1908" s="6" t="s">
        <v>3229</v>
      </c>
      <c r="M1908" s="6">
        <v>25</v>
      </c>
      <c r="N1908" s="6" t="s">
        <v>1672</v>
      </c>
      <c r="O1908" s="6" t="s">
        <v>1672</v>
      </c>
      <c r="P1908" s="28"/>
      <c r="Q1908" s="6"/>
      <c r="R1908">
        <v>155.12</v>
      </c>
      <c r="S1908" s="6" t="s">
        <v>3005</v>
      </c>
      <c r="T1908" s="6" t="s">
        <v>2012</v>
      </c>
      <c r="U1908" s="6">
        <v>999</v>
      </c>
      <c r="V1908" s="6">
        <v>999</v>
      </c>
      <c r="W1908" s="6">
        <v>999</v>
      </c>
      <c r="X1908" s="6">
        <v>999</v>
      </c>
      <c r="Y1908" s="6" t="s">
        <v>3230</v>
      </c>
      <c r="Z1908" s="6" t="s">
        <v>2689</v>
      </c>
      <c r="AB1908" s="6" t="s">
        <v>1627</v>
      </c>
      <c r="AC1908" s="6" t="s">
        <v>3231</v>
      </c>
      <c r="AD1908" s="6">
        <v>999</v>
      </c>
      <c r="AE1908" s="6">
        <v>999</v>
      </c>
      <c r="AF1908" s="6">
        <v>999</v>
      </c>
      <c r="AG1908" s="6">
        <v>999</v>
      </c>
      <c r="AH1908" s="6">
        <v>999</v>
      </c>
      <c r="AJ1908" s="6" t="s">
        <v>3232</v>
      </c>
      <c r="AK1908" s="6">
        <v>3</v>
      </c>
      <c r="AL1908" s="6" t="s">
        <v>3233</v>
      </c>
      <c r="AM1908" s="6" t="s">
        <v>2690</v>
      </c>
      <c r="AN1908" s="6" t="s">
        <v>3234</v>
      </c>
      <c r="AO1908" s="6" t="s">
        <v>3234</v>
      </c>
      <c r="AP1908" s="6"/>
      <c r="AQ1908" s="6"/>
      <c r="AR1908" s="6">
        <v>8</v>
      </c>
    </row>
    <row r="1909" spans="2:47" ht="15">
      <c r="B1909" t="s">
        <v>100</v>
      </c>
      <c r="C1909">
        <v>19469</v>
      </c>
      <c r="D1909">
        <v>17090</v>
      </c>
      <c r="E1909" s="6" t="s">
        <v>3227</v>
      </c>
      <c r="F1909" s="6">
        <v>13682</v>
      </c>
      <c r="G1909" s="6" t="s">
        <v>3238</v>
      </c>
      <c r="J1909" s="6" t="s">
        <v>3229</v>
      </c>
      <c r="M1909" s="6">
        <v>3</v>
      </c>
      <c r="N1909" s="6" t="s">
        <v>1672</v>
      </c>
      <c r="O1909" s="6" t="s">
        <v>1672</v>
      </c>
      <c r="P1909" s="28"/>
      <c r="Q1909" s="6"/>
      <c r="R1909" s="6">
        <v>14.89</v>
      </c>
      <c r="S1909" s="6" t="s">
        <v>3005</v>
      </c>
      <c r="T1909" s="6" t="s">
        <v>2012</v>
      </c>
      <c r="U1909" s="6">
        <v>999</v>
      </c>
      <c r="V1909" s="6">
        <v>999</v>
      </c>
      <c r="W1909" s="6">
        <v>999</v>
      </c>
      <c r="X1909" s="6">
        <v>999</v>
      </c>
      <c r="Y1909" s="6" t="s">
        <v>2690</v>
      </c>
      <c r="Z1909" s="6" t="s">
        <v>2690</v>
      </c>
      <c r="AB1909" s="6" t="s">
        <v>1627</v>
      </c>
      <c r="AC1909" s="6" t="s">
        <v>3231</v>
      </c>
      <c r="AD1909" s="6">
        <v>999</v>
      </c>
      <c r="AE1909" s="6">
        <v>999</v>
      </c>
      <c r="AF1909" s="6">
        <v>999</v>
      </c>
      <c r="AG1909" s="6">
        <v>999</v>
      </c>
      <c r="AH1909" s="6">
        <v>999</v>
      </c>
      <c r="AJ1909" s="6" t="s">
        <v>3236</v>
      </c>
      <c r="AK1909" s="6">
        <v>3</v>
      </c>
      <c r="AL1909" s="6" t="s">
        <v>3233</v>
      </c>
      <c r="AM1909" s="6" t="s">
        <v>2690</v>
      </c>
      <c r="AN1909" s="6" t="s">
        <v>3234</v>
      </c>
      <c r="AO1909" s="6" t="s">
        <v>3234</v>
      </c>
      <c r="AP1909" s="6"/>
      <c r="AQ1909" s="6"/>
      <c r="AR1909" s="6">
        <v>8</v>
      </c>
    </row>
    <row r="1910" spans="2:47" ht="15">
      <c r="B1910" t="s">
        <v>100</v>
      </c>
      <c r="C1910">
        <v>19469</v>
      </c>
      <c r="D1910">
        <v>17090</v>
      </c>
      <c r="E1910" s="6" t="s">
        <v>3227</v>
      </c>
      <c r="F1910" s="6">
        <v>13682</v>
      </c>
      <c r="G1910" s="6" t="s">
        <v>3238</v>
      </c>
      <c r="J1910" s="6" t="s">
        <v>3229</v>
      </c>
      <c r="M1910" s="6">
        <v>7</v>
      </c>
      <c r="N1910" s="6" t="s">
        <v>1672</v>
      </c>
      <c r="O1910" s="6" t="s">
        <v>1672</v>
      </c>
      <c r="P1910" s="28"/>
      <c r="Q1910" s="6"/>
      <c r="R1910" s="6">
        <v>23.61</v>
      </c>
      <c r="S1910" s="6" t="s">
        <v>3005</v>
      </c>
      <c r="T1910" s="6" t="s">
        <v>2012</v>
      </c>
      <c r="U1910" s="6">
        <v>999</v>
      </c>
      <c r="V1910" s="6">
        <v>999</v>
      </c>
      <c r="W1910" s="6">
        <v>999</v>
      </c>
      <c r="X1910" s="6">
        <v>999</v>
      </c>
      <c r="Y1910" s="6" t="s">
        <v>3230</v>
      </c>
      <c r="Z1910" s="6" t="s">
        <v>2689</v>
      </c>
      <c r="AB1910" s="6" t="s">
        <v>1627</v>
      </c>
      <c r="AC1910" s="6" t="s">
        <v>3231</v>
      </c>
      <c r="AD1910" s="6">
        <v>999</v>
      </c>
      <c r="AE1910" s="6">
        <v>999</v>
      </c>
      <c r="AF1910" s="6">
        <v>999</v>
      </c>
      <c r="AG1910" s="6">
        <v>999</v>
      </c>
      <c r="AH1910" s="6">
        <v>999</v>
      </c>
      <c r="AJ1910" s="6" t="s">
        <v>3232</v>
      </c>
      <c r="AK1910" s="6">
        <v>3</v>
      </c>
      <c r="AL1910" s="6" t="s">
        <v>3233</v>
      </c>
      <c r="AM1910" s="6" t="s">
        <v>2690</v>
      </c>
      <c r="AN1910" s="6" t="s">
        <v>3234</v>
      </c>
      <c r="AO1910" s="6" t="s">
        <v>3234</v>
      </c>
      <c r="AP1910" s="6"/>
      <c r="AQ1910" s="6"/>
      <c r="AR1910" s="6">
        <v>8</v>
      </c>
    </row>
    <row r="1911" spans="2:47" ht="15">
      <c r="B1911" t="s">
        <v>100</v>
      </c>
      <c r="C1911">
        <v>19469</v>
      </c>
      <c r="D1911">
        <v>17090</v>
      </c>
      <c r="E1911" s="6" t="s">
        <v>3227</v>
      </c>
      <c r="F1911" s="6">
        <v>13679</v>
      </c>
      <c r="G1911" s="6" t="s">
        <v>3239</v>
      </c>
      <c r="J1911" s="6" t="s">
        <v>3240</v>
      </c>
      <c r="M1911" s="6">
        <v>10</v>
      </c>
      <c r="N1911" s="6" t="s">
        <v>1672</v>
      </c>
      <c r="O1911" s="6" t="s">
        <v>1672</v>
      </c>
      <c r="P1911" s="28"/>
      <c r="R1911" s="6">
        <v>54.28</v>
      </c>
      <c r="S1911" s="6" t="s">
        <v>3005</v>
      </c>
      <c r="T1911" s="6" t="s">
        <v>2012</v>
      </c>
      <c r="U1911" s="6">
        <v>999</v>
      </c>
      <c r="V1911" s="6">
        <v>999</v>
      </c>
      <c r="W1911" s="6">
        <v>999</v>
      </c>
      <c r="X1911" s="6">
        <v>999</v>
      </c>
      <c r="Y1911" s="6">
        <v>999</v>
      </c>
      <c r="Z1911" s="6" t="s">
        <v>2690</v>
      </c>
      <c r="AA1911" s="6" t="s">
        <v>2690</v>
      </c>
      <c r="AB1911" s="6" t="s">
        <v>1627</v>
      </c>
      <c r="AC1911" s="6" t="s">
        <v>3231</v>
      </c>
      <c r="AD1911" s="6">
        <v>999</v>
      </c>
      <c r="AE1911" s="6">
        <v>999</v>
      </c>
      <c r="AF1911" s="6">
        <v>999</v>
      </c>
      <c r="AG1911" s="6">
        <v>999</v>
      </c>
      <c r="AH1911" s="6">
        <v>999</v>
      </c>
      <c r="AI1911" s="6">
        <v>999</v>
      </c>
      <c r="AJ1911" s="6" t="s">
        <v>3241</v>
      </c>
      <c r="AK1911" s="6">
        <v>3</v>
      </c>
      <c r="AL1911" s="6" t="s">
        <v>3233</v>
      </c>
      <c r="AM1911" s="6" t="s">
        <v>2690</v>
      </c>
      <c r="AN1911" s="6" t="s">
        <v>3234</v>
      </c>
      <c r="AO1911" s="6" t="s">
        <v>3234</v>
      </c>
      <c r="AP1911" s="6"/>
      <c r="AQ1911" s="6"/>
      <c r="AR1911" s="6">
        <v>8</v>
      </c>
      <c r="AS1911" s="6" t="s">
        <v>2690</v>
      </c>
      <c r="AT1911" s="6" t="s">
        <v>2690</v>
      </c>
      <c r="AU1911" s="6" t="s">
        <v>2690</v>
      </c>
    </row>
    <row r="1912" spans="2:47" ht="15">
      <c r="B1912" t="s">
        <v>100</v>
      </c>
      <c r="C1912">
        <v>19469</v>
      </c>
      <c r="D1912">
        <v>17090</v>
      </c>
      <c r="E1912" s="6" t="s">
        <v>3227</v>
      </c>
      <c r="F1912" s="6">
        <v>13680</v>
      </c>
      <c r="G1912" s="6" t="s">
        <v>3242</v>
      </c>
      <c r="J1912" s="6" t="s">
        <v>3240</v>
      </c>
      <c r="M1912" s="6">
        <v>10</v>
      </c>
      <c r="N1912" s="6" t="s">
        <v>1672</v>
      </c>
      <c r="O1912" s="6" t="s">
        <v>1672</v>
      </c>
      <c r="P1912" s="28"/>
      <c r="Q1912" s="6"/>
      <c r="R1912">
        <v>120.72</v>
      </c>
      <c r="S1912" s="6" t="s">
        <v>3005</v>
      </c>
      <c r="T1912" s="6" t="s">
        <v>2012</v>
      </c>
      <c r="U1912" s="6">
        <v>999</v>
      </c>
      <c r="V1912" s="6">
        <v>999</v>
      </c>
      <c r="W1912" s="6">
        <v>999</v>
      </c>
      <c r="X1912" s="6">
        <v>999</v>
      </c>
      <c r="Y1912" s="6" t="s">
        <v>3230</v>
      </c>
      <c r="Z1912" s="6" t="s">
        <v>2689</v>
      </c>
      <c r="AB1912" s="6" t="s">
        <v>1627</v>
      </c>
      <c r="AC1912" s="6" t="s">
        <v>3231</v>
      </c>
      <c r="AD1912" s="6">
        <v>999</v>
      </c>
      <c r="AE1912" s="6">
        <v>999</v>
      </c>
      <c r="AF1912" s="6">
        <v>999</v>
      </c>
      <c r="AG1912" s="6">
        <v>999</v>
      </c>
      <c r="AH1912" s="6">
        <v>999</v>
      </c>
      <c r="AJ1912" s="6" t="s">
        <v>3232</v>
      </c>
      <c r="AK1912" s="6">
        <v>3</v>
      </c>
      <c r="AL1912" s="6" t="s">
        <v>3233</v>
      </c>
      <c r="AM1912" s="6" t="s">
        <v>2690</v>
      </c>
      <c r="AN1912" s="6" t="s">
        <v>3234</v>
      </c>
      <c r="AO1912" s="6" t="s">
        <v>3234</v>
      </c>
      <c r="AP1912" s="6"/>
      <c r="AQ1912" s="6"/>
      <c r="AR1912" s="6">
        <v>8</v>
      </c>
    </row>
    <row r="1913" spans="2:47" ht="15">
      <c r="B1913" t="s">
        <v>41</v>
      </c>
      <c r="C1913">
        <v>19463</v>
      </c>
      <c r="D1913">
        <v>17095</v>
      </c>
      <c r="E1913" t="s">
        <v>3243</v>
      </c>
      <c r="F1913">
        <v>13656</v>
      </c>
      <c r="G1913" t="s">
        <v>3244</v>
      </c>
      <c r="I1913">
        <v>999</v>
      </c>
      <c r="J1913" t="s">
        <v>770</v>
      </c>
      <c r="K1913">
        <v>999</v>
      </c>
      <c r="L1913">
        <v>999</v>
      </c>
      <c r="M1913">
        <v>999</v>
      </c>
      <c r="O1913" t="s">
        <v>3245</v>
      </c>
      <c r="R1913">
        <v>50.3</v>
      </c>
      <c r="S1913" t="s">
        <v>1648</v>
      </c>
      <c r="T1913" t="s">
        <v>3246</v>
      </c>
      <c r="U1913">
        <v>999</v>
      </c>
      <c r="V1913">
        <v>999</v>
      </c>
      <c r="W1913">
        <v>999</v>
      </c>
      <c r="X1913">
        <v>20</v>
      </c>
      <c r="Y1913">
        <v>42</v>
      </c>
      <c r="AB1913" t="s">
        <v>1627</v>
      </c>
      <c r="AC1913">
        <v>0</v>
      </c>
      <c r="AD1913">
        <v>999</v>
      </c>
      <c r="AE1913">
        <v>999</v>
      </c>
      <c r="AF1913">
        <v>999</v>
      </c>
      <c r="AG1913">
        <v>999</v>
      </c>
      <c r="AH1913">
        <v>999</v>
      </c>
      <c r="AI1913" t="s">
        <v>1651</v>
      </c>
      <c r="AJ1913" t="s">
        <v>1608</v>
      </c>
      <c r="AK1913" t="s">
        <v>1714</v>
      </c>
      <c r="AL1913" t="s">
        <v>1701</v>
      </c>
      <c r="AM1913">
        <v>999</v>
      </c>
      <c r="AN1913">
        <v>999</v>
      </c>
      <c r="AO1913">
        <v>999</v>
      </c>
      <c r="AP1913">
        <v>999</v>
      </c>
      <c r="AQ1913">
        <v>999</v>
      </c>
      <c r="AR1913" t="s">
        <v>3247</v>
      </c>
    </row>
    <row r="1914" spans="2:47" ht="15">
      <c r="B1914" t="s">
        <v>41</v>
      </c>
      <c r="C1914">
        <v>19463</v>
      </c>
      <c r="D1914">
        <v>17095</v>
      </c>
      <c r="E1914" t="s">
        <v>3243</v>
      </c>
      <c r="F1914">
        <v>13656</v>
      </c>
      <c r="G1914" t="s">
        <v>3244</v>
      </c>
      <c r="I1914">
        <v>999</v>
      </c>
      <c r="J1914" t="s">
        <v>770</v>
      </c>
      <c r="K1914">
        <v>999</v>
      </c>
      <c r="L1914">
        <v>999</v>
      </c>
      <c r="M1914">
        <v>999</v>
      </c>
      <c r="O1914" t="s">
        <v>3248</v>
      </c>
      <c r="R1914">
        <v>0.6</v>
      </c>
      <c r="S1914" t="s">
        <v>1648</v>
      </c>
      <c r="T1914" t="s">
        <v>3246</v>
      </c>
      <c r="U1914">
        <v>999</v>
      </c>
      <c r="V1914">
        <v>999</v>
      </c>
      <c r="W1914">
        <v>999</v>
      </c>
      <c r="X1914">
        <v>0.5</v>
      </c>
      <c r="Y1914">
        <v>42</v>
      </c>
      <c r="AB1914" t="s">
        <v>1627</v>
      </c>
      <c r="AC1914">
        <v>0</v>
      </c>
      <c r="AD1914">
        <v>999</v>
      </c>
      <c r="AE1914">
        <v>999</v>
      </c>
      <c r="AF1914">
        <v>999</v>
      </c>
      <c r="AG1914">
        <v>999</v>
      </c>
      <c r="AH1914">
        <v>999</v>
      </c>
      <c r="AI1914" t="s">
        <v>1651</v>
      </c>
      <c r="AJ1914" t="s">
        <v>1608</v>
      </c>
      <c r="AK1914" t="s">
        <v>1714</v>
      </c>
      <c r="AL1914" t="s">
        <v>1701</v>
      </c>
      <c r="AM1914">
        <v>999</v>
      </c>
      <c r="AN1914">
        <v>999</v>
      </c>
      <c r="AO1914">
        <v>999</v>
      </c>
      <c r="AP1914">
        <v>999</v>
      </c>
      <c r="AQ1914">
        <v>999</v>
      </c>
      <c r="AR1914" t="s">
        <v>3247</v>
      </c>
    </row>
    <row r="1915" spans="2:47" ht="15">
      <c r="B1915" t="s">
        <v>41</v>
      </c>
      <c r="C1915">
        <v>19463</v>
      </c>
      <c r="D1915">
        <v>17095</v>
      </c>
      <c r="E1915" t="s">
        <v>3243</v>
      </c>
      <c r="F1915">
        <v>13656</v>
      </c>
      <c r="G1915" t="s">
        <v>3244</v>
      </c>
      <c r="I1915">
        <v>999</v>
      </c>
      <c r="J1915" t="s">
        <v>770</v>
      </c>
      <c r="K1915">
        <v>999</v>
      </c>
      <c r="L1915">
        <v>999</v>
      </c>
      <c r="M1915">
        <v>999</v>
      </c>
      <c r="O1915" t="s">
        <v>1671</v>
      </c>
      <c r="R1915">
        <v>13.6</v>
      </c>
      <c r="S1915" t="s">
        <v>1648</v>
      </c>
      <c r="T1915" t="s">
        <v>3246</v>
      </c>
      <c r="U1915">
        <v>999</v>
      </c>
      <c r="V1915">
        <v>999</v>
      </c>
      <c r="W1915">
        <v>999</v>
      </c>
      <c r="X1915">
        <v>6.5</v>
      </c>
      <c r="Y1915">
        <v>42</v>
      </c>
      <c r="AB1915" t="s">
        <v>1627</v>
      </c>
      <c r="AC1915">
        <v>0</v>
      </c>
      <c r="AD1915">
        <v>999</v>
      </c>
      <c r="AE1915">
        <v>999</v>
      </c>
      <c r="AF1915">
        <v>999</v>
      </c>
      <c r="AG1915">
        <v>999</v>
      </c>
      <c r="AH1915">
        <v>999</v>
      </c>
      <c r="AI1915" t="s">
        <v>1651</v>
      </c>
      <c r="AJ1915" t="s">
        <v>1608</v>
      </c>
      <c r="AK1915" t="s">
        <v>1714</v>
      </c>
      <c r="AL1915" t="s">
        <v>1701</v>
      </c>
      <c r="AM1915">
        <v>999</v>
      </c>
      <c r="AN1915">
        <v>999</v>
      </c>
      <c r="AO1915">
        <v>999</v>
      </c>
      <c r="AP1915">
        <v>999</v>
      </c>
      <c r="AQ1915">
        <v>999</v>
      </c>
      <c r="AR1915" t="s">
        <v>3247</v>
      </c>
    </row>
    <row r="1916" spans="2:47" ht="15">
      <c r="B1916" t="s">
        <v>41</v>
      </c>
      <c r="C1916">
        <v>19463</v>
      </c>
      <c r="D1916">
        <v>17095</v>
      </c>
      <c r="E1916" t="s">
        <v>3243</v>
      </c>
      <c r="F1916">
        <v>13656</v>
      </c>
      <c r="G1916" t="s">
        <v>3244</v>
      </c>
      <c r="I1916">
        <v>999</v>
      </c>
      <c r="J1916" t="s">
        <v>770</v>
      </c>
      <c r="K1916">
        <v>999</v>
      </c>
      <c r="L1916">
        <v>999</v>
      </c>
      <c r="M1916">
        <v>999</v>
      </c>
      <c r="O1916" t="s">
        <v>1664</v>
      </c>
      <c r="R1916">
        <v>61.3</v>
      </c>
      <c r="S1916" t="s">
        <v>1648</v>
      </c>
      <c r="T1916" t="s">
        <v>3246</v>
      </c>
      <c r="U1916">
        <v>999</v>
      </c>
      <c r="V1916">
        <v>999</v>
      </c>
      <c r="W1916">
        <v>999</v>
      </c>
      <c r="X1916">
        <v>18.3</v>
      </c>
      <c r="Y1916">
        <v>42</v>
      </c>
      <c r="AB1916" t="s">
        <v>1627</v>
      </c>
      <c r="AC1916">
        <v>0</v>
      </c>
      <c r="AD1916">
        <v>999</v>
      </c>
      <c r="AE1916">
        <v>999</v>
      </c>
      <c r="AF1916">
        <v>999</v>
      </c>
      <c r="AG1916">
        <v>999</v>
      </c>
      <c r="AH1916">
        <v>999</v>
      </c>
      <c r="AI1916" t="s">
        <v>1651</v>
      </c>
      <c r="AJ1916" t="s">
        <v>1608</v>
      </c>
      <c r="AK1916" t="s">
        <v>1714</v>
      </c>
      <c r="AL1916" t="s">
        <v>1701</v>
      </c>
      <c r="AM1916">
        <v>999</v>
      </c>
      <c r="AN1916">
        <v>999</v>
      </c>
      <c r="AO1916">
        <v>999</v>
      </c>
      <c r="AP1916">
        <v>999</v>
      </c>
      <c r="AQ1916">
        <v>999</v>
      </c>
      <c r="AR1916" t="s">
        <v>3247</v>
      </c>
    </row>
    <row r="1917" spans="2:47" ht="15">
      <c r="B1917" t="s">
        <v>41</v>
      </c>
      <c r="C1917">
        <v>19463</v>
      </c>
      <c r="D1917">
        <v>17095</v>
      </c>
      <c r="E1917" t="s">
        <v>3243</v>
      </c>
      <c r="F1917">
        <v>13659</v>
      </c>
      <c r="G1917" t="s">
        <v>3249</v>
      </c>
      <c r="I1917">
        <v>999</v>
      </c>
      <c r="J1917" t="s">
        <v>770</v>
      </c>
      <c r="K1917">
        <v>999</v>
      </c>
      <c r="L1917">
        <v>999</v>
      </c>
      <c r="M1917">
        <v>999</v>
      </c>
      <c r="O1917" t="s">
        <v>3245</v>
      </c>
      <c r="R1917">
        <v>33.9</v>
      </c>
      <c r="S1917" t="s">
        <v>1648</v>
      </c>
      <c r="T1917" t="s">
        <v>3246</v>
      </c>
      <c r="U1917">
        <v>999</v>
      </c>
      <c r="V1917">
        <v>999</v>
      </c>
      <c r="W1917">
        <v>999</v>
      </c>
      <c r="X1917">
        <v>16.7</v>
      </c>
      <c r="Y1917">
        <v>42</v>
      </c>
      <c r="AB1917" t="s">
        <v>1627</v>
      </c>
      <c r="AC1917">
        <v>0</v>
      </c>
      <c r="AD1917">
        <v>999</v>
      </c>
      <c r="AE1917">
        <v>999</v>
      </c>
      <c r="AF1917">
        <v>999</v>
      </c>
      <c r="AG1917">
        <v>999</v>
      </c>
      <c r="AH1917">
        <v>999</v>
      </c>
      <c r="AI1917" t="s">
        <v>1651</v>
      </c>
      <c r="AJ1917" t="s">
        <v>1608</v>
      </c>
      <c r="AK1917" t="s">
        <v>1714</v>
      </c>
      <c r="AL1917" t="s">
        <v>1701</v>
      </c>
      <c r="AM1917">
        <v>999</v>
      </c>
      <c r="AN1917">
        <v>999</v>
      </c>
      <c r="AO1917">
        <v>999</v>
      </c>
      <c r="AP1917">
        <v>999</v>
      </c>
      <c r="AQ1917">
        <v>999</v>
      </c>
      <c r="AR1917" t="s">
        <v>3247</v>
      </c>
    </row>
    <row r="1918" spans="2:47" ht="15">
      <c r="B1918" t="s">
        <v>41</v>
      </c>
      <c r="C1918">
        <v>19463</v>
      </c>
      <c r="D1918">
        <v>17095</v>
      </c>
      <c r="E1918" t="s">
        <v>3243</v>
      </c>
      <c r="F1918">
        <v>13659</v>
      </c>
      <c r="G1918" t="s">
        <v>3249</v>
      </c>
      <c r="I1918">
        <v>999</v>
      </c>
      <c r="J1918" t="s">
        <v>770</v>
      </c>
      <c r="K1918">
        <v>999</v>
      </c>
      <c r="L1918">
        <v>999</v>
      </c>
      <c r="M1918">
        <v>999</v>
      </c>
      <c r="O1918" t="s">
        <v>3248</v>
      </c>
      <c r="R1918">
        <v>0.7</v>
      </c>
      <c r="S1918" t="s">
        <v>1648</v>
      </c>
      <c r="T1918" t="s">
        <v>3246</v>
      </c>
      <c r="U1918">
        <v>999</v>
      </c>
      <c r="V1918">
        <v>999</v>
      </c>
      <c r="W1918">
        <v>999</v>
      </c>
      <c r="X1918">
        <v>0.7</v>
      </c>
      <c r="Y1918">
        <v>42</v>
      </c>
      <c r="AB1918" t="s">
        <v>1627</v>
      </c>
      <c r="AC1918">
        <v>0</v>
      </c>
      <c r="AD1918">
        <v>999</v>
      </c>
      <c r="AE1918">
        <v>999</v>
      </c>
      <c r="AF1918">
        <v>999</v>
      </c>
      <c r="AG1918">
        <v>999</v>
      </c>
      <c r="AH1918">
        <v>999</v>
      </c>
      <c r="AI1918" t="s">
        <v>1651</v>
      </c>
      <c r="AJ1918" t="s">
        <v>1608</v>
      </c>
      <c r="AK1918" t="s">
        <v>1714</v>
      </c>
      <c r="AL1918" t="s">
        <v>1701</v>
      </c>
      <c r="AM1918">
        <v>999</v>
      </c>
      <c r="AN1918">
        <v>999</v>
      </c>
      <c r="AO1918">
        <v>999</v>
      </c>
      <c r="AP1918">
        <v>999</v>
      </c>
      <c r="AQ1918">
        <v>999</v>
      </c>
      <c r="AR1918" t="s">
        <v>3247</v>
      </c>
    </row>
    <row r="1919" spans="2:47" ht="15">
      <c r="B1919" t="s">
        <v>41</v>
      </c>
      <c r="C1919">
        <v>19463</v>
      </c>
      <c r="D1919">
        <v>17095</v>
      </c>
      <c r="E1919" t="s">
        <v>3243</v>
      </c>
      <c r="F1919">
        <v>13659</v>
      </c>
      <c r="G1919" t="s">
        <v>3249</v>
      </c>
      <c r="I1919">
        <v>999</v>
      </c>
      <c r="J1919" t="s">
        <v>770</v>
      </c>
      <c r="K1919">
        <v>999</v>
      </c>
      <c r="L1919">
        <v>999</v>
      </c>
      <c r="M1919">
        <v>999</v>
      </c>
      <c r="O1919" t="s">
        <v>1671</v>
      </c>
      <c r="R1919">
        <v>11.7</v>
      </c>
      <c r="S1919" t="s">
        <v>1648</v>
      </c>
      <c r="T1919" t="s">
        <v>3246</v>
      </c>
      <c r="U1919">
        <v>999</v>
      </c>
      <c r="V1919">
        <v>999</v>
      </c>
      <c r="W1919">
        <v>999</v>
      </c>
      <c r="X1919">
        <v>5.0999999999999996</v>
      </c>
      <c r="Y1919">
        <v>42</v>
      </c>
      <c r="AB1919" t="s">
        <v>1627</v>
      </c>
      <c r="AC1919">
        <v>0</v>
      </c>
      <c r="AD1919">
        <v>999</v>
      </c>
      <c r="AE1919">
        <v>999</v>
      </c>
      <c r="AF1919">
        <v>999</v>
      </c>
      <c r="AG1919">
        <v>999</v>
      </c>
      <c r="AH1919">
        <v>999</v>
      </c>
      <c r="AI1919" t="s">
        <v>1651</v>
      </c>
      <c r="AJ1919" t="s">
        <v>1608</v>
      </c>
      <c r="AK1919" t="s">
        <v>1714</v>
      </c>
      <c r="AL1919" t="s">
        <v>1701</v>
      </c>
      <c r="AM1919">
        <v>999</v>
      </c>
      <c r="AN1919">
        <v>999</v>
      </c>
      <c r="AO1919">
        <v>999</v>
      </c>
      <c r="AP1919">
        <v>999</v>
      </c>
      <c r="AQ1919">
        <v>999</v>
      </c>
      <c r="AR1919" t="s">
        <v>3247</v>
      </c>
    </row>
    <row r="1920" spans="2:47" ht="15">
      <c r="B1920" t="s">
        <v>41</v>
      </c>
      <c r="C1920">
        <v>19463</v>
      </c>
      <c r="D1920">
        <v>17095</v>
      </c>
      <c r="E1920" t="s">
        <v>3243</v>
      </c>
      <c r="F1920">
        <v>13659</v>
      </c>
      <c r="G1920" t="s">
        <v>3249</v>
      </c>
      <c r="I1920">
        <v>999</v>
      </c>
      <c r="J1920" t="s">
        <v>770</v>
      </c>
      <c r="K1920">
        <v>999</v>
      </c>
      <c r="L1920">
        <v>999</v>
      </c>
      <c r="M1920">
        <v>999</v>
      </c>
      <c r="O1920" t="s">
        <v>1664</v>
      </c>
      <c r="R1920">
        <v>62</v>
      </c>
      <c r="S1920" t="s">
        <v>1648</v>
      </c>
      <c r="T1920" t="s">
        <v>3246</v>
      </c>
      <c r="U1920">
        <v>999</v>
      </c>
      <c r="V1920">
        <v>999</v>
      </c>
      <c r="W1920">
        <v>999</v>
      </c>
      <c r="X1920">
        <v>33.9</v>
      </c>
      <c r="Y1920">
        <v>42</v>
      </c>
      <c r="AB1920" t="s">
        <v>1616</v>
      </c>
      <c r="AC1920">
        <v>40</v>
      </c>
      <c r="AD1920" t="s">
        <v>1617</v>
      </c>
      <c r="AE1920">
        <v>0</v>
      </c>
      <c r="AF1920" t="s">
        <v>1666</v>
      </c>
      <c r="AG1920">
        <v>999</v>
      </c>
      <c r="AH1920">
        <v>999</v>
      </c>
      <c r="AI1920" t="s">
        <v>1667</v>
      </c>
      <c r="AJ1920" t="s">
        <v>1608</v>
      </c>
      <c r="AK1920" t="s">
        <v>1714</v>
      </c>
      <c r="AL1920" t="s">
        <v>1701</v>
      </c>
      <c r="AM1920">
        <v>999</v>
      </c>
      <c r="AN1920">
        <v>999</v>
      </c>
      <c r="AO1920">
        <v>999</v>
      </c>
      <c r="AP1920">
        <v>999</v>
      </c>
      <c r="AQ1920">
        <v>999</v>
      </c>
      <c r="AR1920" t="s">
        <v>1668</v>
      </c>
    </row>
    <row r="1921" spans="2:46" ht="15">
      <c r="B1921" t="s">
        <v>41</v>
      </c>
      <c r="C1921">
        <v>19462</v>
      </c>
      <c r="D1921">
        <v>17104</v>
      </c>
      <c r="E1921" s="6" t="s">
        <v>1309</v>
      </c>
      <c r="F1921">
        <v>13653</v>
      </c>
      <c r="G1921" t="s">
        <v>3250</v>
      </c>
      <c r="I1921">
        <v>999</v>
      </c>
      <c r="J1921" t="s">
        <v>770</v>
      </c>
      <c r="K1921">
        <v>999</v>
      </c>
      <c r="L1921">
        <v>1982</v>
      </c>
      <c r="M1921">
        <v>4.5</v>
      </c>
      <c r="O1921" t="s">
        <v>1856</v>
      </c>
      <c r="R1921">
        <f>2.97+4.04+2.8</f>
        <v>9.8099999999999987</v>
      </c>
      <c r="S1921" t="s">
        <v>1625</v>
      </c>
      <c r="T1921" t="s">
        <v>1615</v>
      </c>
      <c r="U1921">
        <v>999</v>
      </c>
      <c r="V1921">
        <v>999</v>
      </c>
      <c r="W1921">
        <v>999</v>
      </c>
      <c r="X1921">
        <v>999</v>
      </c>
      <c r="Y1921">
        <v>4</v>
      </c>
      <c r="Z1921">
        <f t="shared" ref="Z1921:Z1928" si="3">1111+278</f>
        <v>1389</v>
      </c>
      <c r="AB1921">
        <v>999</v>
      </c>
      <c r="AC1921">
        <v>999</v>
      </c>
      <c r="AD1921">
        <v>999</v>
      </c>
      <c r="AE1921">
        <v>999</v>
      </c>
      <c r="AF1921">
        <v>999</v>
      </c>
      <c r="AG1921">
        <v>999</v>
      </c>
      <c r="AH1921" s="9">
        <v>1.2309953703703704</v>
      </c>
      <c r="AI1921" t="s">
        <v>1651</v>
      </c>
      <c r="AJ1921" t="s">
        <v>3251</v>
      </c>
      <c r="AK1921">
        <v>2</v>
      </c>
      <c r="AL1921" t="s">
        <v>1701</v>
      </c>
      <c r="AM1921" t="s">
        <v>3252</v>
      </c>
      <c r="AN1921" t="s">
        <v>3253</v>
      </c>
      <c r="AO1921" t="s">
        <v>3254</v>
      </c>
      <c r="AR1921" t="s">
        <v>1668</v>
      </c>
      <c r="AT1921" t="s">
        <v>3255</v>
      </c>
    </row>
    <row r="1922" spans="2:46" ht="15">
      <c r="B1922" t="s">
        <v>41</v>
      </c>
      <c r="C1922">
        <v>19462</v>
      </c>
      <c r="D1922">
        <v>17104</v>
      </c>
      <c r="E1922" s="6" t="s">
        <v>1309</v>
      </c>
      <c r="F1922">
        <v>13654</v>
      </c>
      <c r="G1922" t="s">
        <v>3256</v>
      </c>
      <c r="I1922">
        <v>999</v>
      </c>
      <c r="J1922" t="s">
        <v>770</v>
      </c>
      <c r="K1922">
        <v>999</v>
      </c>
      <c r="L1922">
        <v>1982</v>
      </c>
      <c r="M1922">
        <v>5</v>
      </c>
      <c r="O1922" t="s">
        <v>1856</v>
      </c>
      <c r="R1922">
        <f>2.83+3.03+2.51</f>
        <v>8.3699999999999992</v>
      </c>
      <c r="S1922" t="s">
        <v>1625</v>
      </c>
      <c r="T1922" t="s">
        <v>1615</v>
      </c>
      <c r="U1922">
        <v>999</v>
      </c>
      <c r="V1922">
        <v>999</v>
      </c>
      <c r="W1922">
        <v>999</v>
      </c>
      <c r="X1922">
        <v>999</v>
      </c>
      <c r="Y1922">
        <v>4</v>
      </c>
      <c r="Z1922">
        <f t="shared" si="3"/>
        <v>1389</v>
      </c>
      <c r="AB1922">
        <v>999</v>
      </c>
      <c r="AC1922">
        <v>999</v>
      </c>
      <c r="AD1922">
        <v>999</v>
      </c>
      <c r="AE1922">
        <v>999</v>
      </c>
      <c r="AF1922">
        <v>999</v>
      </c>
      <c r="AG1922">
        <v>999</v>
      </c>
      <c r="AH1922" s="9">
        <v>1.2309953703703704</v>
      </c>
      <c r="AI1922" t="s">
        <v>1651</v>
      </c>
      <c r="AJ1922" t="s">
        <v>3257</v>
      </c>
      <c r="AK1922">
        <v>2</v>
      </c>
      <c r="AL1922" t="s">
        <v>1701</v>
      </c>
      <c r="AM1922" t="s">
        <v>3252</v>
      </c>
      <c r="AN1922" t="s">
        <v>3258</v>
      </c>
      <c r="AO1922" t="s">
        <v>3259</v>
      </c>
      <c r="AR1922" t="s">
        <v>1668</v>
      </c>
      <c r="AT1922" t="s">
        <v>3255</v>
      </c>
    </row>
    <row r="1923" spans="2:46" ht="15">
      <c r="B1923" t="s">
        <v>41</v>
      </c>
      <c r="C1923">
        <v>19462</v>
      </c>
      <c r="D1923">
        <v>17104</v>
      </c>
      <c r="E1923" s="6" t="s">
        <v>1309</v>
      </c>
      <c r="F1923">
        <v>13653</v>
      </c>
      <c r="G1923" t="s">
        <v>3250</v>
      </c>
      <c r="I1923">
        <v>999</v>
      </c>
      <c r="J1923" t="s">
        <v>770</v>
      </c>
      <c r="K1923">
        <v>999</v>
      </c>
      <c r="L1923">
        <v>1982</v>
      </c>
      <c r="M1923">
        <v>4.5</v>
      </c>
      <c r="O1923" t="s">
        <v>1805</v>
      </c>
      <c r="R1923">
        <f>3.41+4.75+23.71</f>
        <v>31.87</v>
      </c>
      <c r="S1923" t="s">
        <v>1625</v>
      </c>
      <c r="T1923" t="s">
        <v>1615</v>
      </c>
      <c r="U1923">
        <v>999</v>
      </c>
      <c r="V1923">
        <v>999</v>
      </c>
      <c r="W1923">
        <v>999</v>
      </c>
      <c r="X1923">
        <v>999</v>
      </c>
      <c r="Y1923">
        <v>4</v>
      </c>
      <c r="Z1923">
        <f t="shared" si="3"/>
        <v>1389</v>
      </c>
      <c r="AB1923">
        <v>999</v>
      </c>
      <c r="AC1923">
        <v>999</v>
      </c>
      <c r="AD1923">
        <v>999</v>
      </c>
      <c r="AE1923">
        <v>999</v>
      </c>
      <c r="AF1923">
        <v>999</v>
      </c>
      <c r="AG1923">
        <v>999</v>
      </c>
      <c r="AH1923" s="9">
        <v>1.2309953703703704</v>
      </c>
      <c r="AI1923" t="s">
        <v>1651</v>
      </c>
      <c r="AJ1923" t="s">
        <v>3251</v>
      </c>
      <c r="AK1923">
        <v>2</v>
      </c>
      <c r="AL1923" t="s">
        <v>1701</v>
      </c>
      <c r="AM1923" t="s">
        <v>3252</v>
      </c>
      <c r="AN1923" t="s">
        <v>3253</v>
      </c>
      <c r="AO1923" t="s">
        <v>3254</v>
      </c>
      <c r="AR1923" t="s">
        <v>1668</v>
      </c>
      <c r="AT1923" t="s">
        <v>3255</v>
      </c>
    </row>
    <row r="1924" spans="2:46" ht="15">
      <c r="B1924" t="s">
        <v>41</v>
      </c>
      <c r="C1924">
        <v>19462</v>
      </c>
      <c r="D1924">
        <v>17104</v>
      </c>
      <c r="E1924" s="6" t="s">
        <v>1309</v>
      </c>
      <c r="F1924">
        <v>13654</v>
      </c>
      <c r="G1924" t="s">
        <v>3256</v>
      </c>
      <c r="I1924">
        <v>999</v>
      </c>
      <c r="J1924" t="s">
        <v>770</v>
      </c>
      <c r="K1924">
        <v>999</v>
      </c>
      <c r="L1924">
        <v>1982</v>
      </c>
      <c r="M1924">
        <v>5</v>
      </c>
      <c r="O1924" t="s">
        <v>1805</v>
      </c>
      <c r="R1924">
        <f>3.27+9.31+9.32</f>
        <v>21.9</v>
      </c>
      <c r="S1924" t="s">
        <v>1625</v>
      </c>
      <c r="T1924" t="s">
        <v>1615</v>
      </c>
      <c r="U1924">
        <v>999</v>
      </c>
      <c r="V1924">
        <v>999</v>
      </c>
      <c r="W1924">
        <v>999</v>
      </c>
      <c r="X1924">
        <v>999</v>
      </c>
      <c r="Y1924">
        <v>4</v>
      </c>
      <c r="Z1924">
        <f t="shared" si="3"/>
        <v>1389</v>
      </c>
      <c r="AB1924">
        <v>999</v>
      </c>
      <c r="AC1924">
        <v>999</v>
      </c>
      <c r="AD1924">
        <v>999</v>
      </c>
      <c r="AE1924">
        <v>999</v>
      </c>
      <c r="AF1924">
        <v>999</v>
      </c>
      <c r="AG1924">
        <v>999</v>
      </c>
      <c r="AH1924" s="9">
        <v>1.2309953703703704</v>
      </c>
      <c r="AI1924" t="s">
        <v>1651</v>
      </c>
      <c r="AJ1924" t="s">
        <v>3257</v>
      </c>
      <c r="AK1924">
        <v>2</v>
      </c>
      <c r="AL1924" t="s">
        <v>1701</v>
      </c>
      <c r="AM1924" t="s">
        <v>3252</v>
      </c>
      <c r="AN1924" t="s">
        <v>3258</v>
      </c>
      <c r="AO1924" t="s">
        <v>3259</v>
      </c>
      <c r="AR1924" t="s">
        <v>1668</v>
      </c>
      <c r="AT1924" t="s">
        <v>3255</v>
      </c>
    </row>
    <row r="1925" spans="2:46" ht="15">
      <c r="B1925" t="s">
        <v>41</v>
      </c>
      <c r="C1925">
        <v>19462</v>
      </c>
      <c r="D1925">
        <v>17104</v>
      </c>
      <c r="E1925" s="6" t="s">
        <v>1309</v>
      </c>
      <c r="F1925">
        <v>13653</v>
      </c>
      <c r="G1925" t="s">
        <v>3250</v>
      </c>
      <c r="I1925">
        <v>999</v>
      </c>
      <c r="J1925" t="s">
        <v>770</v>
      </c>
      <c r="K1925">
        <v>999</v>
      </c>
      <c r="L1925">
        <v>1982</v>
      </c>
      <c r="M1925">
        <v>4.5</v>
      </c>
      <c r="O1925" t="s">
        <v>1807</v>
      </c>
      <c r="R1925">
        <v>4.45</v>
      </c>
      <c r="S1925" t="s">
        <v>1625</v>
      </c>
      <c r="T1925" t="s">
        <v>1615</v>
      </c>
      <c r="U1925">
        <v>999</v>
      </c>
      <c r="V1925">
        <v>999</v>
      </c>
      <c r="W1925">
        <v>999</v>
      </c>
      <c r="X1925">
        <v>999</v>
      </c>
      <c r="Y1925">
        <v>4</v>
      </c>
      <c r="Z1925">
        <f t="shared" si="3"/>
        <v>1389</v>
      </c>
      <c r="AB1925">
        <v>999</v>
      </c>
      <c r="AC1925">
        <v>999</v>
      </c>
      <c r="AD1925">
        <v>999</v>
      </c>
      <c r="AE1925">
        <v>999</v>
      </c>
      <c r="AF1925">
        <v>999</v>
      </c>
      <c r="AG1925">
        <v>999</v>
      </c>
      <c r="AH1925" s="9">
        <v>1.2309953703703704</v>
      </c>
      <c r="AI1925" t="s">
        <v>1651</v>
      </c>
      <c r="AJ1925" t="s">
        <v>3251</v>
      </c>
      <c r="AK1925">
        <v>2</v>
      </c>
      <c r="AL1925" t="s">
        <v>1701</v>
      </c>
      <c r="AM1925" t="s">
        <v>3252</v>
      </c>
      <c r="AN1925" t="s">
        <v>3253</v>
      </c>
      <c r="AO1925" t="s">
        <v>3254</v>
      </c>
      <c r="AR1925" t="s">
        <v>1668</v>
      </c>
      <c r="AT1925" t="s">
        <v>3255</v>
      </c>
    </row>
    <row r="1926" spans="2:46" ht="15">
      <c r="B1926" t="s">
        <v>41</v>
      </c>
      <c r="C1926">
        <v>19462</v>
      </c>
      <c r="D1926">
        <v>17104</v>
      </c>
      <c r="E1926" s="6" t="s">
        <v>1309</v>
      </c>
      <c r="F1926">
        <v>13654</v>
      </c>
      <c r="G1926" t="s">
        <v>3256</v>
      </c>
      <c r="I1926">
        <v>999</v>
      </c>
      <c r="J1926" t="s">
        <v>770</v>
      </c>
      <c r="K1926">
        <v>999</v>
      </c>
      <c r="L1926">
        <v>1982</v>
      </c>
      <c r="M1926">
        <v>5</v>
      </c>
      <c r="O1926" t="s">
        <v>1807</v>
      </c>
      <c r="R1926">
        <v>7.06</v>
      </c>
      <c r="S1926" t="s">
        <v>1625</v>
      </c>
      <c r="T1926" t="s">
        <v>1615</v>
      </c>
      <c r="U1926">
        <v>999</v>
      </c>
      <c r="V1926">
        <v>999</v>
      </c>
      <c r="W1926">
        <v>999</v>
      </c>
      <c r="X1926">
        <v>999</v>
      </c>
      <c r="Y1926">
        <v>4</v>
      </c>
      <c r="Z1926">
        <f t="shared" si="3"/>
        <v>1389</v>
      </c>
      <c r="AB1926">
        <v>999</v>
      </c>
      <c r="AC1926">
        <v>999</v>
      </c>
      <c r="AD1926">
        <v>999</v>
      </c>
      <c r="AE1926">
        <v>999</v>
      </c>
      <c r="AF1926">
        <v>999</v>
      </c>
      <c r="AG1926">
        <v>999</v>
      </c>
      <c r="AH1926" s="9">
        <v>1.2309953703703704</v>
      </c>
      <c r="AI1926" t="s">
        <v>1651</v>
      </c>
      <c r="AJ1926" t="s">
        <v>3257</v>
      </c>
      <c r="AK1926">
        <v>2</v>
      </c>
      <c r="AL1926" t="s">
        <v>1701</v>
      </c>
      <c r="AM1926" t="s">
        <v>3252</v>
      </c>
      <c r="AN1926" t="s">
        <v>3258</v>
      </c>
      <c r="AO1926" t="s">
        <v>3259</v>
      </c>
      <c r="AR1926" t="s">
        <v>1668</v>
      </c>
      <c r="AT1926" t="s">
        <v>3255</v>
      </c>
    </row>
    <row r="1927" spans="2:46" ht="15">
      <c r="B1927" t="s">
        <v>41</v>
      </c>
      <c r="C1927">
        <v>19462</v>
      </c>
      <c r="D1927">
        <v>17104</v>
      </c>
      <c r="E1927" s="6" t="s">
        <v>1309</v>
      </c>
      <c r="F1927">
        <v>13653</v>
      </c>
      <c r="G1927" t="s">
        <v>3250</v>
      </c>
      <c r="I1927">
        <v>999</v>
      </c>
      <c r="J1927" t="s">
        <v>770</v>
      </c>
      <c r="K1927">
        <v>999</v>
      </c>
      <c r="L1927">
        <v>1982</v>
      </c>
      <c r="M1927">
        <v>4.5</v>
      </c>
      <c r="O1927" t="s">
        <v>1613</v>
      </c>
      <c r="R1927">
        <v>168.31</v>
      </c>
      <c r="S1927" t="s">
        <v>1625</v>
      </c>
      <c r="T1927" t="s">
        <v>1615</v>
      </c>
      <c r="U1927">
        <v>999</v>
      </c>
      <c r="V1927">
        <v>999</v>
      </c>
      <c r="W1927">
        <v>999</v>
      </c>
      <c r="X1927">
        <v>999</v>
      </c>
      <c r="Y1927">
        <v>4</v>
      </c>
      <c r="Z1927">
        <f t="shared" si="3"/>
        <v>1389</v>
      </c>
      <c r="AB1927" t="s">
        <v>1616</v>
      </c>
      <c r="AC1927">
        <v>45</v>
      </c>
      <c r="AD1927" t="s">
        <v>1617</v>
      </c>
      <c r="AE1927">
        <v>0</v>
      </c>
      <c r="AF1927" t="s">
        <v>1666</v>
      </c>
      <c r="AG1927" t="s">
        <v>3260</v>
      </c>
      <c r="AH1927" s="9">
        <v>1.2309953703703704</v>
      </c>
      <c r="AI1927" t="s">
        <v>1651</v>
      </c>
      <c r="AJ1927" t="s">
        <v>3251</v>
      </c>
      <c r="AK1927">
        <v>2</v>
      </c>
      <c r="AL1927" t="s">
        <v>1701</v>
      </c>
      <c r="AM1927" t="s">
        <v>3252</v>
      </c>
      <c r="AN1927" t="s">
        <v>3253</v>
      </c>
      <c r="AO1927" t="s">
        <v>3254</v>
      </c>
      <c r="AR1927" t="s">
        <v>1668</v>
      </c>
      <c r="AT1927" t="s">
        <v>3261</v>
      </c>
    </row>
    <row r="1928" spans="2:46" ht="15">
      <c r="B1928" t="s">
        <v>41</v>
      </c>
      <c r="C1928">
        <v>19462</v>
      </c>
      <c r="D1928">
        <v>17104</v>
      </c>
      <c r="E1928" s="6" t="s">
        <v>1309</v>
      </c>
      <c r="F1928">
        <v>13654</v>
      </c>
      <c r="G1928" t="s">
        <v>3256</v>
      </c>
      <c r="I1928">
        <v>999</v>
      </c>
      <c r="J1928" t="s">
        <v>770</v>
      </c>
      <c r="K1928">
        <v>999</v>
      </c>
      <c r="L1928">
        <v>1982</v>
      </c>
      <c r="M1928">
        <v>5</v>
      </c>
      <c r="O1928" t="s">
        <v>1613</v>
      </c>
      <c r="R1928">
        <v>198.38</v>
      </c>
      <c r="S1928" t="s">
        <v>1625</v>
      </c>
      <c r="T1928" t="s">
        <v>1615</v>
      </c>
      <c r="U1928">
        <v>999</v>
      </c>
      <c r="V1928">
        <v>999</v>
      </c>
      <c r="W1928">
        <v>999</v>
      </c>
      <c r="X1928">
        <v>999</v>
      </c>
      <c r="Y1928">
        <v>4</v>
      </c>
      <c r="Z1928">
        <f t="shared" si="3"/>
        <v>1389</v>
      </c>
      <c r="AB1928" t="s">
        <v>1616</v>
      </c>
      <c r="AC1928">
        <v>45</v>
      </c>
      <c r="AD1928" t="s">
        <v>1617</v>
      </c>
      <c r="AE1928">
        <v>0</v>
      </c>
      <c r="AF1928" t="s">
        <v>1666</v>
      </c>
      <c r="AG1928" t="s">
        <v>3260</v>
      </c>
      <c r="AH1928" s="9">
        <v>1.2309953703703704</v>
      </c>
      <c r="AI1928" t="s">
        <v>1651</v>
      </c>
      <c r="AJ1928" t="s">
        <v>3257</v>
      </c>
      <c r="AK1928">
        <v>2</v>
      </c>
      <c r="AL1928" t="s">
        <v>1701</v>
      </c>
      <c r="AM1928" t="s">
        <v>3252</v>
      </c>
      <c r="AN1928" t="s">
        <v>3258</v>
      </c>
      <c r="AO1928" t="s">
        <v>3259</v>
      </c>
      <c r="AR1928" t="s">
        <v>1668</v>
      </c>
      <c r="AT1928" t="s">
        <v>3261</v>
      </c>
    </row>
    <row r="1929" spans="2:46" ht="15">
      <c r="B1929" t="s">
        <v>41</v>
      </c>
      <c r="C1929">
        <v>19481</v>
      </c>
      <c r="D1929">
        <v>17118</v>
      </c>
      <c r="E1929" t="s">
        <v>1537</v>
      </c>
      <c r="F1929">
        <v>13761</v>
      </c>
      <c r="G1929" t="s">
        <v>1537</v>
      </c>
      <c r="I1929">
        <v>999</v>
      </c>
      <c r="J1929" t="s">
        <v>2903</v>
      </c>
      <c r="K1929">
        <v>999</v>
      </c>
      <c r="L1929">
        <v>999</v>
      </c>
      <c r="M1929" t="s">
        <v>1796</v>
      </c>
      <c r="O1929" t="s">
        <v>1647</v>
      </c>
      <c r="R1929">
        <v>5.29</v>
      </c>
      <c r="S1929" t="s">
        <v>1648</v>
      </c>
      <c r="T1929" t="s">
        <v>3262</v>
      </c>
      <c r="U1929">
        <v>999</v>
      </c>
      <c r="V1929">
        <v>999</v>
      </c>
      <c r="W1929">
        <v>999</v>
      </c>
      <c r="X1929">
        <v>999</v>
      </c>
      <c r="Y1929">
        <v>999</v>
      </c>
      <c r="Z1929">
        <v>3050</v>
      </c>
      <c r="AB1929">
        <v>999</v>
      </c>
      <c r="AC1929">
        <v>999</v>
      </c>
      <c r="AD1929">
        <v>999</v>
      </c>
      <c r="AE1929">
        <v>999</v>
      </c>
      <c r="AF1929">
        <v>999</v>
      </c>
      <c r="AG1929">
        <v>999</v>
      </c>
      <c r="AH1929">
        <v>999</v>
      </c>
      <c r="AI1929" t="s">
        <v>1651</v>
      </c>
      <c r="AJ1929" t="s">
        <v>1682</v>
      </c>
      <c r="AK1929">
        <v>1</v>
      </c>
      <c r="AL1929" t="s">
        <v>710</v>
      </c>
      <c r="AM1929">
        <v>999</v>
      </c>
      <c r="AN1929">
        <v>999</v>
      </c>
      <c r="AO1929" t="s">
        <v>3263</v>
      </c>
      <c r="AP1929">
        <v>999</v>
      </c>
      <c r="AQ1929">
        <v>999</v>
      </c>
      <c r="AR1929" t="s">
        <v>1922</v>
      </c>
    </row>
    <row r="1930" spans="2:46" ht="15">
      <c r="B1930" t="s">
        <v>41</v>
      </c>
      <c r="C1930">
        <v>19492</v>
      </c>
      <c r="D1930">
        <v>17118</v>
      </c>
      <c r="E1930" t="s">
        <v>1543</v>
      </c>
      <c r="F1930">
        <v>13763</v>
      </c>
      <c r="G1930" t="s">
        <v>1543</v>
      </c>
      <c r="I1930">
        <v>999</v>
      </c>
      <c r="J1930" t="s">
        <v>2903</v>
      </c>
      <c r="K1930">
        <v>999</v>
      </c>
      <c r="L1930">
        <v>999</v>
      </c>
      <c r="M1930" t="s">
        <v>1796</v>
      </c>
      <c r="O1930" t="s">
        <v>1647</v>
      </c>
      <c r="R1930">
        <v>3.89</v>
      </c>
      <c r="S1930" t="s">
        <v>1648</v>
      </c>
      <c r="T1930" t="s">
        <v>3262</v>
      </c>
      <c r="U1930">
        <v>999</v>
      </c>
      <c r="V1930">
        <v>999</v>
      </c>
      <c r="W1930">
        <v>999</v>
      </c>
      <c r="X1930">
        <v>999</v>
      </c>
      <c r="Y1930">
        <v>999</v>
      </c>
      <c r="Z1930">
        <v>2317</v>
      </c>
      <c r="AB1930">
        <v>999</v>
      </c>
      <c r="AC1930">
        <v>999</v>
      </c>
      <c r="AD1930">
        <v>999</v>
      </c>
      <c r="AE1930">
        <v>999</v>
      </c>
      <c r="AF1930">
        <v>999</v>
      </c>
      <c r="AG1930">
        <v>999</v>
      </c>
      <c r="AH1930">
        <v>999</v>
      </c>
      <c r="AI1930" t="s">
        <v>1651</v>
      </c>
      <c r="AJ1930" t="s">
        <v>1682</v>
      </c>
      <c r="AK1930">
        <v>1</v>
      </c>
      <c r="AL1930" t="s">
        <v>710</v>
      </c>
      <c r="AM1930">
        <v>999</v>
      </c>
      <c r="AN1930">
        <v>999</v>
      </c>
      <c r="AO1930" t="s">
        <v>3263</v>
      </c>
      <c r="AP1930">
        <v>999</v>
      </c>
      <c r="AQ1930">
        <v>999</v>
      </c>
      <c r="AR1930" t="s">
        <v>1922</v>
      </c>
    </row>
    <row r="1931" spans="2:46" ht="15">
      <c r="B1931" t="s">
        <v>41</v>
      </c>
      <c r="C1931">
        <v>19495</v>
      </c>
      <c r="D1931">
        <v>17118</v>
      </c>
      <c r="E1931" t="s">
        <v>1546</v>
      </c>
      <c r="F1931">
        <v>13765</v>
      </c>
      <c r="G1931" t="s">
        <v>1546</v>
      </c>
      <c r="I1931">
        <v>999</v>
      </c>
      <c r="J1931" t="s">
        <v>2903</v>
      </c>
      <c r="K1931">
        <v>999</v>
      </c>
      <c r="L1931">
        <v>999</v>
      </c>
      <c r="M1931" t="s">
        <v>1796</v>
      </c>
      <c r="O1931" t="s">
        <v>1647</v>
      </c>
      <c r="R1931">
        <v>3.8</v>
      </c>
      <c r="S1931" t="s">
        <v>1648</v>
      </c>
      <c r="T1931" t="s">
        <v>3262</v>
      </c>
      <c r="U1931">
        <v>999</v>
      </c>
      <c r="V1931">
        <v>999</v>
      </c>
      <c r="W1931">
        <v>999</v>
      </c>
      <c r="X1931">
        <v>999</v>
      </c>
      <c r="Y1931">
        <v>999</v>
      </c>
      <c r="Z1931">
        <v>2900</v>
      </c>
      <c r="AB1931">
        <v>999</v>
      </c>
      <c r="AC1931">
        <v>999</v>
      </c>
      <c r="AD1931">
        <v>999</v>
      </c>
      <c r="AE1931">
        <v>999</v>
      </c>
      <c r="AF1931">
        <v>999</v>
      </c>
      <c r="AG1931">
        <v>999</v>
      </c>
      <c r="AH1931">
        <v>999</v>
      </c>
      <c r="AI1931" t="s">
        <v>1651</v>
      </c>
      <c r="AJ1931" t="s">
        <v>1682</v>
      </c>
      <c r="AK1931">
        <v>1</v>
      </c>
      <c r="AL1931" t="s">
        <v>710</v>
      </c>
      <c r="AM1931">
        <v>999</v>
      </c>
      <c r="AN1931">
        <v>999</v>
      </c>
      <c r="AO1931" t="s">
        <v>3263</v>
      </c>
      <c r="AP1931">
        <v>999</v>
      </c>
      <c r="AQ1931">
        <v>999</v>
      </c>
      <c r="AR1931" t="s">
        <v>1922</v>
      </c>
    </row>
    <row r="1932" spans="2:46" ht="15">
      <c r="B1932" t="s">
        <v>41</v>
      </c>
      <c r="C1932">
        <v>19481</v>
      </c>
      <c r="D1932">
        <v>17118</v>
      </c>
      <c r="E1932" t="s">
        <v>1537</v>
      </c>
      <c r="F1932">
        <v>13761</v>
      </c>
      <c r="G1932" t="s">
        <v>1537</v>
      </c>
      <c r="I1932">
        <v>999</v>
      </c>
      <c r="J1932" t="s">
        <v>2903</v>
      </c>
      <c r="K1932">
        <v>999</v>
      </c>
      <c r="L1932">
        <v>999</v>
      </c>
      <c r="M1932" t="s">
        <v>1796</v>
      </c>
      <c r="O1932" t="s">
        <v>1727</v>
      </c>
      <c r="R1932">
        <v>0</v>
      </c>
      <c r="S1932" t="s">
        <v>1648</v>
      </c>
      <c r="T1932" t="s">
        <v>3264</v>
      </c>
      <c r="U1932">
        <v>999</v>
      </c>
      <c r="V1932">
        <v>999</v>
      </c>
      <c r="W1932">
        <v>999</v>
      </c>
      <c r="X1932">
        <v>999</v>
      </c>
      <c r="Y1932">
        <v>999</v>
      </c>
      <c r="Z1932">
        <v>3050</v>
      </c>
      <c r="AB1932">
        <v>999</v>
      </c>
      <c r="AC1932">
        <v>999</v>
      </c>
      <c r="AD1932">
        <v>999</v>
      </c>
      <c r="AE1932">
        <v>999</v>
      </c>
      <c r="AF1932">
        <v>999</v>
      </c>
      <c r="AG1932">
        <v>999</v>
      </c>
      <c r="AH1932">
        <v>999</v>
      </c>
      <c r="AI1932" t="s">
        <v>1651</v>
      </c>
      <c r="AJ1932" t="s">
        <v>1682</v>
      </c>
      <c r="AK1932">
        <v>1</v>
      </c>
      <c r="AL1932" t="s">
        <v>710</v>
      </c>
      <c r="AM1932">
        <v>999</v>
      </c>
      <c r="AN1932">
        <v>999</v>
      </c>
      <c r="AO1932" t="s">
        <v>3263</v>
      </c>
      <c r="AP1932">
        <v>999</v>
      </c>
      <c r="AQ1932">
        <v>999</v>
      </c>
      <c r="AR1932" t="s">
        <v>1922</v>
      </c>
      <c r="AT1932" t="s">
        <v>3265</v>
      </c>
    </row>
    <row r="1933" spans="2:46" ht="15">
      <c r="B1933" t="s">
        <v>41</v>
      </c>
      <c r="C1933">
        <v>19492</v>
      </c>
      <c r="D1933">
        <v>17118</v>
      </c>
      <c r="E1933" t="s">
        <v>1543</v>
      </c>
      <c r="F1933">
        <v>13763</v>
      </c>
      <c r="G1933" t="s">
        <v>1543</v>
      </c>
      <c r="I1933">
        <v>999</v>
      </c>
      <c r="J1933" t="s">
        <v>2903</v>
      </c>
      <c r="K1933">
        <v>999</v>
      </c>
      <c r="L1933">
        <v>999</v>
      </c>
      <c r="M1933" t="s">
        <v>1796</v>
      </c>
      <c r="O1933" t="s">
        <v>1727</v>
      </c>
      <c r="R1933">
        <v>0</v>
      </c>
      <c r="S1933" t="s">
        <v>1648</v>
      </c>
      <c r="T1933" t="s">
        <v>3264</v>
      </c>
      <c r="U1933">
        <v>999</v>
      </c>
      <c r="V1933">
        <v>999</v>
      </c>
      <c r="W1933">
        <v>999</v>
      </c>
      <c r="X1933">
        <v>999</v>
      </c>
      <c r="Y1933">
        <v>999</v>
      </c>
      <c r="Z1933">
        <v>2317</v>
      </c>
      <c r="AB1933">
        <v>999</v>
      </c>
      <c r="AC1933">
        <v>999</v>
      </c>
      <c r="AD1933">
        <v>999</v>
      </c>
      <c r="AE1933">
        <v>999</v>
      </c>
      <c r="AF1933">
        <v>999</v>
      </c>
      <c r="AG1933">
        <v>999</v>
      </c>
      <c r="AH1933">
        <v>999</v>
      </c>
      <c r="AI1933" t="s">
        <v>1651</v>
      </c>
      <c r="AJ1933" t="s">
        <v>1682</v>
      </c>
      <c r="AK1933">
        <v>1</v>
      </c>
      <c r="AL1933" t="s">
        <v>710</v>
      </c>
      <c r="AM1933">
        <v>999</v>
      </c>
      <c r="AN1933">
        <v>999</v>
      </c>
      <c r="AO1933" t="s">
        <v>3263</v>
      </c>
      <c r="AP1933">
        <v>999</v>
      </c>
      <c r="AQ1933">
        <v>999</v>
      </c>
      <c r="AR1933" t="s">
        <v>1922</v>
      </c>
      <c r="AT1933" t="s">
        <v>3265</v>
      </c>
    </row>
    <row r="1934" spans="2:46" ht="15">
      <c r="B1934" t="s">
        <v>41</v>
      </c>
      <c r="C1934">
        <v>19495</v>
      </c>
      <c r="D1934">
        <v>17118</v>
      </c>
      <c r="E1934" t="s">
        <v>1546</v>
      </c>
      <c r="F1934">
        <v>13765</v>
      </c>
      <c r="G1934" t="s">
        <v>1546</v>
      </c>
      <c r="I1934">
        <v>999</v>
      </c>
      <c r="J1934" t="s">
        <v>2903</v>
      </c>
      <c r="K1934">
        <v>999</v>
      </c>
      <c r="L1934">
        <v>999</v>
      </c>
      <c r="M1934" t="s">
        <v>1796</v>
      </c>
      <c r="O1934" t="s">
        <v>1727</v>
      </c>
      <c r="R1934">
        <v>0</v>
      </c>
      <c r="S1934" t="s">
        <v>1648</v>
      </c>
      <c r="T1934" t="s">
        <v>3264</v>
      </c>
      <c r="U1934">
        <v>999</v>
      </c>
      <c r="V1934">
        <v>999</v>
      </c>
      <c r="W1934">
        <v>999</v>
      </c>
      <c r="X1934">
        <v>999</v>
      </c>
      <c r="Y1934">
        <v>999</v>
      </c>
      <c r="Z1934">
        <v>2900</v>
      </c>
      <c r="AB1934">
        <v>999</v>
      </c>
      <c r="AC1934">
        <v>999</v>
      </c>
      <c r="AD1934">
        <v>999</v>
      </c>
      <c r="AE1934">
        <v>999</v>
      </c>
      <c r="AF1934">
        <v>999</v>
      </c>
      <c r="AG1934">
        <v>999</v>
      </c>
      <c r="AH1934">
        <v>999</v>
      </c>
      <c r="AI1934" t="s">
        <v>1651</v>
      </c>
      <c r="AJ1934" t="s">
        <v>1682</v>
      </c>
      <c r="AK1934">
        <v>1</v>
      </c>
      <c r="AL1934" t="s">
        <v>710</v>
      </c>
      <c r="AM1934">
        <v>999</v>
      </c>
      <c r="AN1934">
        <v>999</v>
      </c>
      <c r="AO1934" t="s">
        <v>3263</v>
      </c>
      <c r="AP1934">
        <v>999</v>
      </c>
      <c r="AQ1934">
        <v>999</v>
      </c>
      <c r="AR1934" t="s">
        <v>1922</v>
      </c>
      <c r="AT1934" t="s">
        <v>3265</v>
      </c>
    </row>
    <row r="1935" spans="2:46" ht="15">
      <c r="B1935" t="s">
        <v>41</v>
      </c>
      <c r="C1935">
        <v>19490</v>
      </c>
      <c r="D1935">
        <v>17118</v>
      </c>
      <c r="E1935" t="s">
        <v>1542</v>
      </c>
      <c r="F1935">
        <v>13762</v>
      </c>
      <c r="G1935" t="s">
        <v>1542</v>
      </c>
      <c r="I1935">
        <v>999</v>
      </c>
      <c r="J1935" t="s">
        <v>779</v>
      </c>
      <c r="K1935">
        <v>999</v>
      </c>
      <c r="L1935">
        <v>999</v>
      </c>
      <c r="M1935" t="s">
        <v>1796</v>
      </c>
      <c r="O1935" t="s">
        <v>1647</v>
      </c>
      <c r="R1935">
        <v>3.01</v>
      </c>
      <c r="S1935" t="s">
        <v>1648</v>
      </c>
      <c r="T1935" t="s">
        <v>3262</v>
      </c>
      <c r="U1935">
        <v>999</v>
      </c>
      <c r="V1935">
        <v>999</v>
      </c>
      <c r="W1935">
        <v>999</v>
      </c>
      <c r="X1935">
        <v>999</v>
      </c>
      <c r="Y1935">
        <v>999</v>
      </c>
      <c r="Z1935">
        <v>4800</v>
      </c>
      <c r="AB1935">
        <v>999</v>
      </c>
      <c r="AC1935">
        <v>999</v>
      </c>
      <c r="AD1935">
        <v>999</v>
      </c>
      <c r="AE1935">
        <v>999</v>
      </c>
      <c r="AF1935">
        <v>999</v>
      </c>
      <c r="AG1935">
        <v>999</v>
      </c>
      <c r="AH1935">
        <v>999</v>
      </c>
      <c r="AI1935" t="s">
        <v>1651</v>
      </c>
      <c r="AJ1935" t="s">
        <v>3266</v>
      </c>
      <c r="AK1935">
        <v>3</v>
      </c>
      <c r="AL1935" t="s">
        <v>710</v>
      </c>
      <c r="AM1935">
        <v>999</v>
      </c>
      <c r="AN1935">
        <v>999</v>
      </c>
      <c r="AO1935" t="s">
        <v>3263</v>
      </c>
      <c r="AP1935">
        <v>999</v>
      </c>
      <c r="AQ1935">
        <v>999</v>
      </c>
      <c r="AR1935" t="s">
        <v>1922</v>
      </c>
    </row>
    <row r="1936" spans="2:46" ht="15">
      <c r="B1936" t="s">
        <v>41</v>
      </c>
      <c r="C1936">
        <v>19493</v>
      </c>
      <c r="D1936">
        <v>17118</v>
      </c>
      <c r="E1936" t="s">
        <v>1545</v>
      </c>
      <c r="F1936">
        <v>13764</v>
      </c>
      <c r="G1936" t="s">
        <v>1545</v>
      </c>
      <c r="I1936">
        <v>999</v>
      </c>
      <c r="J1936" t="s">
        <v>779</v>
      </c>
      <c r="K1936">
        <v>999</v>
      </c>
      <c r="L1936">
        <v>999</v>
      </c>
      <c r="M1936" t="s">
        <v>1796</v>
      </c>
      <c r="O1936" t="s">
        <v>1647</v>
      </c>
      <c r="R1936">
        <v>3.14</v>
      </c>
      <c r="S1936" t="s">
        <v>1648</v>
      </c>
      <c r="T1936" t="s">
        <v>3262</v>
      </c>
      <c r="U1936">
        <v>999</v>
      </c>
      <c r="V1936">
        <v>999</v>
      </c>
      <c r="W1936">
        <v>999</v>
      </c>
      <c r="X1936">
        <v>999</v>
      </c>
      <c r="Y1936">
        <v>999</v>
      </c>
      <c r="Z1936">
        <v>2625</v>
      </c>
      <c r="AB1936">
        <v>999</v>
      </c>
      <c r="AC1936">
        <v>999</v>
      </c>
      <c r="AD1936">
        <v>999</v>
      </c>
      <c r="AE1936">
        <v>999</v>
      </c>
      <c r="AF1936">
        <v>999</v>
      </c>
      <c r="AG1936">
        <v>999</v>
      </c>
      <c r="AH1936">
        <v>999</v>
      </c>
      <c r="AI1936" t="s">
        <v>1651</v>
      </c>
      <c r="AJ1936" t="s">
        <v>3266</v>
      </c>
      <c r="AK1936">
        <v>3</v>
      </c>
      <c r="AL1936" t="s">
        <v>710</v>
      </c>
      <c r="AM1936">
        <v>999</v>
      </c>
      <c r="AN1936">
        <v>999</v>
      </c>
      <c r="AO1936" t="s">
        <v>3263</v>
      </c>
      <c r="AP1936">
        <v>999</v>
      </c>
      <c r="AQ1936">
        <v>999</v>
      </c>
      <c r="AR1936" t="s">
        <v>1922</v>
      </c>
    </row>
    <row r="1937" spans="2:46" ht="15">
      <c r="B1937" t="s">
        <v>41</v>
      </c>
      <c r="C1937">
        <v>19496</v>
      </c>
      <c r="D1937">
        <v>17118</v>
      </c>
      <c r="E1937" t="s">
        <v>1548</v>
      </c>
      <c r="F1937">
        <v>13766</v>
      </c>
      <c r="G1937" t="s">
        <v>1548</v>
      </c>
      <c r="I1937">
        <v>999</v>
      </c>
      <c r="J1937" t="s">
        <v>779</v>
      </c>
      <c r="K1937">
        <v>999</v>
      </c>
      <c r="L1937">
        <v>999</v>
      </c>
      <c r="M1937" t="s">
        <v>1796</v>
      </c>
      <c r="O1937" t="s">
        <v>1647</v>
      </c>
      <c r="R1937">
        <v>3.31</v>
      </c>
      <c r="S1937" t="s">
        <v>1648</v>
      </c>
      <c r="T1937" t="s">
        <v>3262</v>
      </c>
      <c r="U1937">
        <v>999</v>
      </c>
      <c r="V1937">
        <v>999</v>
      </c>
      <c r="W1937">
        <v>999</v>
      </c>
      <c r="X1937">
        <v>999</v>
      </c>
      <c r="Y1937">
        <v>999</v>
      </c>
      <c r="Z1937">
        <v>3292</v>
      </c>
      <c r="AB1937">
        <v>999</v>
      </c>
      <c r="AC1937">
        <v>999</v>
      </c>
      <c r="AD1937">
        <v>999</v>
      </c>
      <c r="AE1937">
        <v>999</v>
      </c>
      <c r="AF1937">
        <v>999</v>
      </c>
      <c r="AG1937">
        <v>999</v>
      </c>
      <c r="AH1937">
        <v>999</v>
      </c>
      <c r="AI1937" t="s">
        <v>1651</v>
      </c>
      <c r="AJ1937" t="s">
        <v>3266</v>
      </c>
      <c r="AK1937">
        <v>3</v>
      </c>
      <c r="AL1937" t="s">
        <v>710</v>
      </c>
      <c r="AM1937">
        <v>999</v>
      </c>
      <c r="AN1937">
        <v>999</v>
      </c>
      <c r="AO1937" t="s">
        <v>3263</v>
      </c>
      <c r="AP1937">
        <v>999</v>
      </c>
      <c r="AQ1937">
        <v>999</v>
      </c>
      <c r="AR1937" t="s">
        <v>1922</v>
      </c>
    </row>
    <row r="1938" spans="2:46" ht="15">
      <c r="B1938" t="s">
        <v>41</v>
      </c>
      <c r="C1938">
        <v>19490</v>
      </c>
      <c r="D1938">
        <v>17118</v>
      </c>
      <c r="E1938" t="s">
        <v>1542</v>
      </c>
      <c r="F1938">
        <v>13762</v>
      </c>
      <c r="G1938" t="s">
        <v>1542</v>
      </c>
      <c r="I1938">
        <v>999</v>
      </c>
      <c r="J1938" t="s">
        <v>779</v>
      </c>
      <c r="K1938">
        <v>999</v>
      </c>
      <c r="L1938">
        <v>999</v>
      </c>
      <c r="M1938" t="s">
        <v>1796</v>
      </c>
      <c r="O1938" t="s">
        <v>1727</v>
      </c>
      <c r="R1938">
        <v>48.19</v>
      </c>
      <c r="S1938" t="s">
        <v>1648</v>
      </c>
      <c r="T1938" t="s">
        <v>3264</v>
      </c>
      <c r="U1938">
        <v>999</v>
      </c>
      <c r="V1938">
        <v>999</v>
      </c>
      <c r="W1938">
        <v>999</v>
      </c>
      <c r="X1938">
        <v>999</v>
      </c>
      <c r="Y1938">
        <v>999</v>
      </c>
      <c r="Z1938">
        <v>4800</v>
      </c>
      <c r="AB1938">
        <v>999</v>
      </c>
      <c r="AC1938">
        <v>999</v>
      </c>
      <c r="AD1938">
        <v>999</v>
      </c>
      <c r="AE1938">
        <v>999</v>
      </c>
      <c r="AF1938">
        <v>999</v>
      </c>
      <c r="AG1938">
        <v>999</v>
      </c>
      <c r="AH1938">
        <v>999</v>
      </c>
      <c r="AI1938" t="s">
        <v>1651</v>
      </c>
      <c r="AJ1938" t="s">
        <v>3266</v>
      </c>
      <c r="AK1938">
        <v>3</v>
      </c>
      <c r="AL1938" t="s">
        <v>710</v>
      </c>
      <c r="AM1938">
        <v>999</v>
      </c>
      <c r="AN1938">
        <v>999</v>
      </c>
      <c r="AO1938" t="s">
        <v>3263</v>
      </c>
      <c r="AP1938">
        <v>999</v>
      </c>
      <c r="AQ1938">
        <v>999</v>
      </c>
      <c r="AR1938" t="s">
        <v>1922</v>
      </c>
      <c r="AT1938" t="s">
        <v>3265</v>
      </c>
    </row>
    <row r="1939" spans="2:46" ht="15">
      <c r="B1939" t="s">
        <v>41</v>
      </c>
      <c r="C1939">
        <v>19493</v>
      </c>
      <c r="D1939">
        <v>17118</v>
      </c>
      <c r="E1939" t="s">
        <v>1545</v>
      </c>
      <c r="F1939">
        <v>13764</v>
      </c>
      <c r="G1939" t="s">
        <v>1545</v>
      </c>
      <c r="I1939">
        <v>999</v>
      </c>
      <c r="J1939" t="s">
        <v>779</v>
      </c>
      <c r="K1939">
        <v>999</v>
      </c>
      <c r="L1939">
        <v>999</v>
      </c>
      <c r="M1939" t="s">
        <v>1796</v>
      </c>
      <c r="O1939" t="s">
        <v>1727</v>
      </c>
      <c r="R1939">
        <v>8.64</v>
      </c>
      <c r="S1939" t="s">
        <v>1648</v>
      </c>
      <c r="T1939" t="s">
        <v>3264</v>
      </c>
      <c r="U1939">
        <v>999</v>
      </c>
      <c r="V1939">
        <v>999</v>
      </c>
      <c r="W1939">
        <v>999</v>
      </c>
      <c r="X1939">
        <v>999</v>
      </c>
      <c r="Y1939">
        <v>999</v>
      </c>
      <c r="Z1939">
        <v>2625</v>
      </c>
      <c r="AB1939">
        <v>999</v>
      </c>
      <c r="AC1939">
        <v>999</v>
      </c>
      <c r="AD1939">
        <v>999</v>
      </c>
      <c r="AE1939">
        <v>999</v>
      </c>
      <c r="AF1939">
        <v>999</v>
      </c>
      <c r="AG1939">
        <v>999</v>
      </c>
      <c r="AH1939">
        <v>999</v>
      </c>
      <c r="AI1939" t="s">
        <v>1651</v>
      </c>
      <c r="AJ1939" t="s">
        <v>3266</v>
      </c>
      <c r="AK1939">
        <v>3</v>
      </c>
      <c r="AL1939" t="s">
        <v>710</v>
      </c>
      <c r="AM1939">
        <v>999</v>
      </c>
      <c r="AN1939">
        <v>999</v>
      </c>
      <c r="AO1939" t="s">
        <v>3263</v>
      </c>
      <c r="AP1939">
        <v>999</v>
      </c>
      <c r="AQ1939">
        <v>999</v>
      </c>
      <c r="AR1939" t="s">
        <v>1922</v>
      </c>
      <c r="AT1939" t="s">
        <v>3265</v>
      </c>
    </row>
    <row r="1940" spans="2:46" ht="15">
      <c r="B1940" t="s">
        <v>41</v>
      </c>
      <c r="C1940">
        <v>19496</v>
      </c>
      <c r="D1940">
        <v>17118</v>
      </c>
      <c r="E1940" t="s">
        <v>1548</v>
      </c>
      <c r="F1940">
        <v>13766</v>
      </c>
      <c r="G1940" t="s">
        <v>1548</v>
      </c>
      <c r="I1940">
        <v>999</v>
      </c>
      <c r="J1940" t="s">
        <v>779</v>
      </c>
      <c r="K1940">
        <v>999</v>
      </c>
      <c r="L1940">
        <v>999</v>
      </c>
      <c r="M1940" t="s">
        <v>1796</v>
      </c>
      <c r="O1940" t="s">
        <v>1727</v>
      </c>
      <c r="R1940">
        <v>6.78</v>
      </c>
      <c r="S1940" t="s">
        <v>1648</v>
      </c>
      <c r="T1940" t="s">
        <v>3264</v>
      </c>
      <c r="U1940">
        <v>999</v>
      </c>
      <c r="V1940">
        <v>999</v>
      </c>
      <c r="W1940">
        <v>999</v>
      </c>
      <c r="X1940">
        <v>999</v>
      </c>
      <c r="Y1940">
        <v>999</v>
      </c>
      <c r="Z1940">
        <v>3292</v>
      </c>
      <c r="AB1940">
        <v>999</v>
      </c>
      <c r="AC1940">
        <v>999</v>
      </c>
      <c r="AD1940">
        <v>999</v>
      </c>
      <c r="AE1940">
        <v>999</v>
      </c>
      <c r="AF1940">
        <v>999</v>
      </c>
      <c r="AG1940">
        <v>999</v>
      </c>
      <c r="AH1940">
        <v>999</v>
      </c>
      <c r="AI1940" t="s">
        <v>1651</v>
      </c>
      <c r="AJ1940" t="s">
        <v>3266</v>
      </c>
      <c r="AK1940">
        <v>3</v>
      </c>
      <c r="AL1940" t="s">
        <v>710</v>
      </c>
      <c r="AM1940">
        <v>999</v>
      </c>
      <c r="AN1940">
        <v>999</v>
      </c>
      <c r="AO1940" t="s">
        <v>3263</v>
      </c>
      <c r="AP1940">
        <v>999</v>
      </c>
      <c r="AQ1940">
        <v>999</v>
      </c>
      <c r="AR1940" t="s">
        <v>1922</v>
      </c>
      <c r="AT1940" t="s">
        <v>3265</v>
      </c>
    </row>
    <row r="1941" spans="2:46" ht="15">
      <c r="B1941" t="s">
        <v>78</v>
      </c>
      <c r="C1941">
        <v>17346</v>
      </c>
      <c r="D1941">
        <v>17161</v>
      </c>
      <c r="E1941" t="s">
        <v>756</v>
      </c>
      <c r="F1941">
        <v>13015</v>
      </c>
      <c r="G1941" t="s">
        <v>3267</v>
      </c>
      <c r="I1941">
        <v>999</v>
      </c>
      <c r="J1941" t="s">
        <v>779</v>
      </c>
      <c r="L1941">
        <v>2014</v>
      </c>
      <c r="M1941">
        <v>999</v>
      </c>
      <c r="O1941" t="s">
        <v>1672</v>
      </c>
      <c r="R1941" s="6">
        <v>66.666669999999996</v>
      </c>
      <c r="S1941" t="s">
        <v>1604</v>
      </c>
      <c r="T1941" t="s">
        <v>3268</v>
      </c>
      <c r="Y1941">
        <v>15</v>
      </c>
      <c r="Z1941">
        <v>999</v>
      </c>
      <c r="AB1941" t="s">
        <v>1627</v>
      </c>
      <c r="AC1941">
        <v>3</v>
      </c>
      <c r="AH1941">
        <v>999</v>
      </c>
      <c r="AJ1941" t="s">
        <v>3269</v>
      </c>
      <c r="AK1941">
        <v>999</v>
      </c>
      <c r="AL1941" t="s">
        <v>710</v>
      </c>
      <c r="AM1941">
        <v>999</v>
      </c>
      <c r="AN1941" t="s">
        <v>3270</v>
      </c>
      <c r="AO1941" t="s">
        <v>3271</v>
      </c>
      <c r="AT1941" t="s">
        <v>1967</v>
      </c>
    </row>
    <row r="1942" spans="2:46" ht="15">
      <c r="B1942" t="s">
        <v>78</v>
      </c>
      <c r="C1942">
        <v>17346</v>
      </c>
      <c r="D1942">
        <v>17161</v>
      </c>
      <c r="E1942" t="s">
        <v>756</v>
      </c>
      <c r="F1942">
        <v>13016</v>
      </c>
      <c r="G1942" t="s">
        <v>3272</v>
      </c>
      <c r="I1942">
        <v>999</v>
      </c>
      <c r="J1942" t="s">
        <v>779</v>
      </c>
      <c r="L1942">
        <v>2014</v>
      </c>
      <c r="M1942">
        <v>999</v>
      </c>
      <c r="O1942" t="s">
        <v>1672</v>
      </c>
      <c r="R1942" s="6">
        <v>120.6349</v>
      </c>
      <c r="S1942" t="s">
        <v>1604</v>
      </c>
      <c r="T1942" t="s">
        <v>3268</v>
      </c>
      <c r="Y1942">
        <v>15</v>
      </c>
      <c r="Z1942">
        <v>999</v>
      </c>
      <c r="AB1942" t="s">
        <v>1627</v>
      </c>
      <c r="AC1942">
        <v>4</v>
      </c>
      <c r="AH1942">
        <v>999</v>
      </c>
      <c r="AJ1942" t="s">
        <v>3273</v>
      </c>
      <c r="AK1942">
        <v>4</v>
      </c>
      <c r="AL1942" t="s">
        <v>710</v>
      </c>
      <c r="AM1942">
        <v>999</v>
      </c>
      <c r="AN1942" t="s">
        <v>3274</v>
      </c>
      <c r="AO1942" t="s">
        <v>3271</v>
      </c>
      <c r="AT1942" t="s">
        <v>1967</v>
      </c>
    </row>
    <row r="1943" spans="2:46" ht="15">
      <c r="B1943" t="s">
        <v>78</v>
      </c>
      <c r="C1943">
        <v>17346</v>
      </c>
      <c r="D1943">
        <v>17161</v>
      </c>
      <c r="E1943" t="s">
        <v>756</v>
      </c>
      <c r="F1943">
        <v>13017</v>
      </c>
      <c r="G1943" t="s">
        <v>3064</v>
      </c>
      <c r="I1943">
        <v>999</v>
      </c>
      <c r="J1943" t="s">
        <v>779</v>
      </c>
      <c r="L1943">
        <v>2014</v>
      </c>
      <c r="M1943">
        <v>999</v>
      </c>
      <c r="O1943" t="s">
        <v>1672</v>
      </c>
      <c r="R1943" s="6">
        <v>233.33330000000001</v>
      </c>
      <c r="S1943" t="s">
        <v>1604</v>
      </c>
      <c r="T1943" t="s">
        <v>3268</v>
      </c>
      <c r="Y1943">
        <v>15</v>
      </c>
      <c r="Z1943">
        <v>999</v>
      </c>
      <c r="AB1943" t="s">
        <v>1627</v>
      </c>
      <c r="AC1943">
        <v>5</v>
      </c>
      <c r="AH1943">
        <v>999</v>
      </c>
      <c r="AJ1943" t="s">
        <v>3275</v>
      </c>
      <c r="AK1943">
        <v>4</v>
      </c>
      <c r="AL1943" t="s">
        <v>710</v>
      </c>
      <c r="AM1943">
        <v>999</v>
      </c>
      <c r="AN1943" t="s">
        <v>3276</v>
      </c>
      <c r="AO1943" t="s">
        <v>1855</v>
      </c>
      <c r="AT1943" t="s">
        <v>1967</v>
      </c>
    </row>
    <row r="1944" spans="2:46" ht="15">
      <c r="B1944" t="s">
        <v>78</v>
      </c>
      <c r="C1944">
        <v>17346</v>
      </c>
      <c r="D1944">
        <v>17161</v>
      </c>
      <c r="E1944" t="s">
        <v>756</v>
      </c>
      <c r="F1944">
        <v>13018</v>
      </c>
      <c r="G1944" t="s">
        <v>3277</v>
      </c>
      <c r="I1944">
        <v>999</v>
      </c>
      <c r="J1944" t="s">
        <v>779</v>
      </c>
      <c r="L1944">
        <v>2014</v>
      </c>
      <c r="M1944">
        <v>999</v>
      </c>
      <c r="O1944" t="s">
        <v>1672</v>
      </c>
      <c r="R1944" s="6">
        <v>258.73020000000002</v>
      </c>
      <c r="S1944" t="s">
        <v>1604</v>
      </c>
      <c r="T1944" t="s">
        <v>3268</v>
      </c>
      <c r="Y1944">
        <v>15</v>
      </c>
      <c r="Z1944">
        <v>999</v>
      </c>
      <c r="AB1944" t="s">
        <v>1627</v>
      </c>
      <c r="AC1944">
        <v>6</v>
      </c>
      <c r="AH1944">
        <v>999</v>
      </c>
      <c r="AJ1944" t="s">
        <v>3278</v>
      </c>
      <c r="AK1944">
        <v>4</v>
      </c>
      <c r="AL1944" t="s">
        <v>710</v>
      </c>
      <c r="AM1944">
        <v>999</v>
      </c>
      <c r="AN1944" t="s">
        <v>1651</v>
      </c>
      <c r="AO1944" t="s">
        <v>1855</v>
      </c>
      <c r="AT1944" t="s">
        <v>1967</v>
      </c>
    </row>
    <row r="1945" spans="2:46" ht="15">
      <c r="B1945" t="s">
        <v>78</v>
      </c>
      <c r="C1945">
        <v>17344</v>
      </c>
      <c r="D1945">
        <v>17306</v>
      </c>
      <c r="E1945" t="s">
        <v>1482</v>
      </c>
      <c r="F1945">
        <v>13006</v>
      </c>
      <c r="G1945" t="s">
        <v>3279</v>
      </c>
      <c r="I1945">
        <v>999</v>
      </c>
      <c r="J1945" t="s">
        <v>3280</v>
      </c>
      <c r="L1945">
        <v>999</v>
      </c>
      <c r="M1945">
        <v>8.6</v>
      </c>
      <c r="O1945" t="s">
        <v>1647</v>
      </c>
      <c r="R1945">
        <v>8.8000000000000007</v>
      </c>
      <c r="S1945" t="s">
        <v>1604</v>
      </c>
      <c r="T1945" t="s">
        <v>1787</v>
      </c>
      <c r="Y1945">
        <v>4</v>
      </c>
      <c r="Z1945">
        <v>999</v>
      </c>
      <c r="AB1945">
        <v>999</v>
      </c>
      <c r="AH1945">
        <v>999</v>
      </c>
      <c r="AJ1945" t="s">
        <v>1682</v>
      </c>
      <c r="AK1945">
        <v>1</v>
      </c>
      <c r="AL1945" t="s">
        <v>710</v>
      </c>
      <c r="AM1945">
        <v>999</v>
      </c>
      <c r="AN1945" t="s">
        <v>3281</v>
      </c>
      <c r="AO1945" t="s">
        <v>3282</v>
      </c>
      <c r="AT1945" t="s">
        <v>3283</v>
      </c>
    </row>
    <row r="1946" spans="2:46" ht="15">
      <c r="B1946" t="s">
        <v>78</v>
      </c>
      <c r="C1946">
        <v>17344</v>
      </c>
      <c r="D1946">
        <v>17306</v>
      </c>
      <c r="E1946" t="s">
        <v>1482</v>
      </c>
      <c r="F1946">
        <v>13007</v>
      </c>
      <c r="G1946" t="s">
        <v>3284</v>
      </c>
      <c r="I1946">
        <v>999</v>
      </c>
      <c r="J1946" t="s">
        <v>779</v>
      </c>
      <c r="L1946">
        <v>999</v>
      </c>
      <c r="M1946">
        <v>8.6</v>
      </c>
      <c r="O1946" t="s">
        <v>1647</v>
      </c>
      <c r="R1946">
        <v>5.2</v>
      </c>
      <c r="S1946" t="s">
        <v>1604</v>
      </c>
      <c r="T1946" t="s">
        <v>1787</v>
      </c>
      <c r="Y1946">
        <v>8</v>
      </c>
      <c r="Z1946">
        <v>999</v>
      </c>
      <c r="AB1946">
        <v>999</v>
      </c>
      <c r="AH1946">
        <v>999</v>
      </c>
      <c r="AJ1946" t="s">
        <v>1682</v>
      </c>
      <c r="AK1946">
        <v>1</v>
      </c>
      <c r="AL1946" t="s">
        <v>710</v>
      </c>
      <c r="AM1946">
        <v>999</v>
      </c>
      <c r="AN1946" t="s">
        <v>3281</v>
      </c>
      <c r="AO1946" t="s">
        <v>3282</v>
      </c>
      <c r="AT1946" t="s">
        <v>3283</v>
      </c>
    </row>
    <row r="1947" spans="2:46" ht="15">
      <c r="B1947" t="s">
        <v>78</v>
      </c>
      <c r="C1947">
        <v>17344</v>
      </c>
      <c r="D1947">
        <v>17306</v>
      </c>
      <c r="E1947" t="s">
        <v>1482</v>
      </c>
      <c r="F1947">
        <v>13007</v>
      </c>
      <c r="G1947" t="s">
        <v>3284</v>
      </c>
      <c r="I1947">
        <v>999</v>
      </c>
      <c r="J1947" t="s">
        <v>779</v>
      </c>
      <c r="L1947">
        <v>999</v>
      </c>
      <c r="M1947">
        <v>8.6</v>
      </c>
      <c r="O1947" t="s">
        <v>1727</v>
      </c>
      <c r="R1947">
        <v>15.6</v>
      </c>
      <c r="S1947" t="s">
        <v>1604</v>
      </c>
      <c r="T1947" t="s">
        <v>1787</v>
      </c>
      <c r="Y1947">
        <v>8</v>
      </c>
      <c r="Z1947">
        <v>999</v>
      </c>
      <c r="AB1947" t="s">
        <v>1627</v>
      </c>
      <c r="AC1947">
        <v>5</v>
      </c>
      <c r="AH1947">
        <v>999</v>
      </c>
      <c r="AJ1947" t="s">
        <v>3285</v>
      </c>
      <c r="AK1947">
        <v>999</v>
      </c>
      <c r="AL1947" t="s">
        <v>710</v>
      </c>
      <c r="AM1947">
        <v>999</v>
      </c>
      <c r="AN1947" t="s">
        <v>3281</v>
      </c>
      <c r="AO1947" t="s">
        <v>3282</v>
      </c>
      <c r="AT1947" t="s">
        <v>3283</v>
      </c>
    </row>
    <row r="1948" spans="2:46" ht="15">
      <c r="B1948" t="s">
        <v>78</v>
      </c>
      <c r="C1948">
        <v>17344</v>
      </c>
      <c r="D1948">
        <v>17306</v>
      </c>
      <c r="E1948" t="s">
        <v>1482</v>
      </c>
      <c r="F1948">
        <v>13007</v>
      </c>
      <c r="G1948" t="s">
        <v>3284</v>
      </c>
      <c r="I1948">
        <v>999</v>
      </c>
      <c r="J1948" t="s">
        <v>779</v>
      </c>
      <c r="L1948">
        <v>999</v>
      </c>
      <c r="M1948">
        <v>8.6</v>
      </c>
      <c r="O1948" t="s">
        <v>1672</v>
      </c>
      <c r="R1948">
        <v>20.8</v>
      </c>
      <c r="S1948" t="s">
        <v>1604</v>
      </c>
      <c r="T1948" t="s">
        <v>1787</v>
      </c>
      <c r="Y1948">
        <v>8</v>
      </c>
      <c r="Z1948">
        <v>999</v>
      </c>
      <c r="AB1948" t="s">
        <v>1627</v>
      </c>
      <c r="AC1948">
        <v>999</v>
      </c>
      <c r="AH1948">
        <v>999</v>
      </c>
      <c r="AJ1948" t="s">
        <v>3286</v>
      </c>
      <c r="AK1948">
        <v>999</v>
      </c>
      <c r="AL1948" t="s">
        <v>710</v>
      </c>
      <c r="AM1948">
        <v>999</v>
      </c>
      <c r="AN1948" t="s">
        <v>3281</v>
      </c>
      <c r="AO1948" t="s">
        <v>3282</v>
      </c>
      <c r="AT1948" t="s">
        <v>3283</v>
      </c>
    </row>
    <row r="1949" spans="2:46" ht="15">
      <c r="B1949" t="s">
        <v>78</v>
      </c>
      <c r="C1949">
        <v>17344</v>
      </c>
      <c r="D1949">
        <v>17306</v>
      </c>
      <c r="E1949" t="s">
        <v>1482</v>
      </c>
      <c r="F1949">
        <v>13008</v>
      </c>
      <c r="G1949" t="s">
        <v>3287</v>
      </c>
      <c r="I1949">
        <v>999</v>
      </c>
      <c r="J1949" t="s">
        <v>779</v>
      </c>
      <c r="L1949">
        <v>999</v>
      </c>
      <c r="M1949">
        <v>8.6</v>
      </c>
      <c r="O1949" t="s">
        <v>1647</v>
      </c>
      <c r="R1949">
        <v>3.6</v>
      </c>
      <c r="S1949" t="s">
        <v>1604</v>
      </c>
      <c r="T1949" t="s">
        <v>1787</v>
      </c>
      <c r="Y1949">
        <v>8</v>
      </c>
      <c r="Z1949">
        <v>999</v>
      </c>
      <c r="AB1949">
        <v>999</v>
      </c>
      <c r="AH1949">
        <v>999</v>
      </c>
      <c r="AJ1949" t="s">
        <v>1682</v>
      </c>
      <c r="AK1949">
        <v>1</v>
      </c>
      <c r="AL1949" t="s">
        <v>710</v>
      </c>
      <c r="AM1949">
        <v>999</v>
      </c>
      <c r="AN1949" t="s">
        <v>3281</v>
      </c>
      <c r="AO1949" t="s">
        <v>3282</v>
      </c>
      <c r="AT1949" t="s">
        <v>3283</v>
      </c>
    </row>
    <row r="1950" spans="2:46" ht="15">
      <c r="B1950" t="s">
        <v>78</v>
      </c>
      <c r="C1950">
        <v>17344</v>
      </c>
      <c r="D1950">
        <v>17306</v>
      </c>
      <c r="E1950" t="s">
        <v>1482</v>
      </c>
      <c r="F1950">
        <v>13008</v>
      </c>
      <c r="G1950" t="s">
        <v>3287</v>
      </c>
      <c r="I1950">
        <v>999</v>
      </c>
      <c r="J1950" t="s">
        <v>779</v>
      </c>
      <c r="L1950">
        <v>999</v>
      </c>
      <c r="M1950">
        <v>8.6</v>
      </c>
      <c r="O1950" t="s">
        <v>1727</v>
      </c>
      <c r="R1950">
        <v>26.9</v>
      </c>
      <c r="S1950" t="s">
        <v>1604</v>
      </c>
      <c r="T1950" t="s">
        <v>1787</v>
      </c>
      <c r="Y1950">
        <v>8</v>
      </c>
      <c r="Z1950">
        <v>999</v>
      </c>
      <c r="AB1950" t="s">
        <v>1627</v>
      </c>
      <c r="AC1950">
        <v>5</v>
      </c>
      <c r="AH1950">
        <v>999</v>
      </c>
      <c r="AJ1950" t="s">
        <v>3288</v>
      </c>
      <c r="AK1950">
        <v>999</v>
      </c>
      <c r="AL1950" t="s">
        <v>710</v>
      </c>
      <c r="AM1950">
        <v>999</v>
      </c>
      <c r="AN1950" t="s">
        <v>3281</v>
      </c>
      <c r="AO1950" t="s">
        <v>3282</v>
      </c>
      <c r="AT1950" t="s">
        <v>3283</v>
      </c>
    </row>
    <row r="1951" spans="2:46" ht="15">
      <c r="B1951" t="s">
        <v>78</v>
      </c>
      <c r="C1951">
        <v>17344</v>
      </c>
      <c r="D1951">
        <v>17306</v>
      </c>
      <c r="E1951" t="s">
        <v>1482</v>
      </c>
      <c r="F1951">
        <v>13008</v>
      </c>
      <c r="G1951" t="s">
        <v>3287</v>
      </c>
      <c r="I1951">
        <v>999</v>
      </c>
      <c r="J1951" t="s">
        <v>779</v>
      </c>
      <c r="L1951">
        <v>999</v>
      </c>
      <c r="M1951">
        <v>8.6</v>
      </c>
      <c r="O1951" t="s">
        <v>1672</v>
      </c>
      <c r="R1951">
        <v>30.5</v>
      </c>
      <c r="S1951" t="s">
        <v>1604</v>
      </c>
      <c r="T1951" t="s">
        <v>1787</v>
      </c>
      <c r="Y1951">
        <v>8</v>
      </c>
      <c r="Z1951">
        <v>999</v>
      </c>
      <c r="AB1951" t="s">
        <v>1627</v>
      </c>
      <c r="AC1951">
        <v>999</v>
      </c>
      <c r="AH1951">
        <v>999</v>
      </c>
      <c r="AJ1951" t="s">
        <v>3289</v>
      </c>
      <c r="AK1951">
        <v>999</v>
      </c>
      <c r="AL1951" t="s">
        <v>710</v>
      </c>
      <c r="AM1951">
        <v>999</v>
      </c>
      <c r="AN1951" t="s">
        <v>3281</v>
      </c>
      <c r="AO1951" t="s">
        <v>3282</v>
      </c>
      <c r="AT1951" t="s">
        <v>3283</v>
      </c>
    </row>
    <row r="1952" spans="2:46" ht="15">
      <c r="B1952" t="s">
        <v>78</v>
      </c>
      <c r="C1952">
        <v>17344</v>
      </c>
      <c r="D1952">
        <v>17306</v>
      </c>
      <c r="E1952" t="s">
        <v>1482</v>
      </c>
      <c r="F1952">
        <v>13009</v>
      </c>
      <c r="G1952" t="s">
        <v>3290</v>
      </c>
      <c r="I1952">
        <v>999</v>
      </c>
      <c r="J1952" t="s">
        <v>779</v>
      </c>
      <c r="L1952">
        <v>999</v>
      </c>
      <c r="M1952">
        <v>8.6</v>
      </c>
      <c r="O1952" t="s">
        <v>1647</v>
      </c>
      <c r="R1952">
        <v>3.9</v>
      </c>
      <c r="S1952" t="s">
        <v>1604</v>
      </c>
      <c r="T1952" t="s">
        <v>1787</v>
      </c>
      <c r="Y1952">
        <v>7</v>
      </c>
      <c r="Z1952">
        <v>999</v>
      </c>
      <c r="AB1952">
        <v>999</v>
      </c>
      <c r="AH1952">
        <v>999</v>
      </c>
      <c r="AJ1952" t="s">
        <v>1682</v>
      </c>
      <c r="AK1952">
        <v>1</v>
      </c>
      <c r="AL1952" t="s">
        <v>710</v>
      </c>
      <c r="AM1952">
        <v>999</v>
      </c>
      <c r="AN1952" t="s">
        <v>3281</v>
      </c>
      <c r="AO1952" t="s">
        <v>3282</v>
      </c>
      <c r="AT1952" t="s">
        <v>3283</v>
      </c>
    </row>
    <row r="1953" spans="2:46" ht="15">
      <c r="B1953" t="s">
        <v>78</v>
      </c>
      <c r="C1953">
        <v>17344</v>
      </c>
      <c r="D1953">
        <v>17306</v>
      </c>
      <c r="E1953" t="s">
        <v>1482</v>
      </c>
      <c r="F1953">
        <v>13009</v>
      </c>
      <c r="G1953" t="s">
        <v>3290</v>
      </c>
      <c r="I1953">
        <v>999</v>
      </c>
      <c r="J1953" t="s">
        <v>779</v>
      </c>
      <c r="L1953">
        <v>999</v>
      </c>
      <c r="M1953">
        <v>8.6</v>
      </c>
      <c r="O1953" t="s">
        <v>1727</v>
      </c>
      <c r="R1953">
        <v>34.6</v>
      </c>
      <c r="S1953" t="s">
        <v>1604</v>
      </c>
      <c r="T1953" t="s">
        <v>1787</v>
      </c>
      <c r="Y1953">
        <v>7</v>
      </c>
      <c r="Z1953">
        <v>999</v>
      </c>
      <c r="AB1953" t="s">
        <v>1627</v>
      </c>
      <c r="AC1953">
        <v>5</v>
      </c>
      <c r="AH1953">
        <v>999</v>
      </c>
      <c r="AJ1953" t="s">
        <v>3291</v>
      </c>
      <c r="AK1953">
        <v>999</v>
      </c>
      <c r="AL1953" t="s">
        <v>710</v>
      </c>
      <c r="AM1953">
        <v>999</v>
      </c>
      <c r="AN1953" t="s">
        <v>3281</v>
      </c>
      <c r="AO1953" t="s">
        <v>3282</v>
      </c>
      <c r="AT1953" t="s">
        <v>3283</v>
      </c>
    </row>
    <row r="1954" spans="2:46" ht="15">
      <c r="B1954" t="s">
        <v>78</v>
      </c>
      <c r="C1954">
        <v>17344</v>
      </c>
      <c r="D1954">
        <v>17306</v>
      </c>
      <c r="E1954" t="s">
        <v>1482</v>
      </c>
      <c r="F1954">
        <v>13009</v>
      </c>
      <c r="G1954" t="s">
        <v>3290</v>
      </c>
      <c r="I1954">
        <v>999</v>
      </c>
      <c r="J1954" t="s">
        <v>779</v>
      </c>
      <c r="L1954">
        <v>999</v>
      </c>
      <c r="M1954">
        <v>8.6</v>
      </c>
      <c r="O1954" t="s">
        <v>1672</v>
      </c>
      <c r="R1954">
        <v>38.6</v>
      </c>
      <c r="S1954" t="s">
        <v>1604</v>
      </c>
      <c r="T1954" t="s">
        <v>1787</v>
      </c>
      <c r="Y1954">
        <v>7</v>
      </c>
      <c r="Z1954">
        <v>999</v>
      </c>
      <c r="AB1954" t="s">
        <v>1627</v>
      </c>
      <c r="AC1954">
        <v>999</v>
      </c>
      <c r="AH1954">
        <v>999</v>
      </c>
      <c r="AJ1954" t="s">
        <v>3292</v>
      </c>
      <c r="AK1954">
        <v>999</v>
      </c>
      <c r="AL1954" t="s">
        <v>710</v>
      </c>
      <c r="AM1954">
        <v>999</v>
      </c>
      <c r="AN1954" t="s">
        <v>3281</v>
      </c>
      <c r="AO1954" t="s">
        <v>3282</v>
      </c>
      <c r="AT1954" t="s">
        <v>3283</v>
      </c>
    </row>
    <row r="1955" spans="2:46" ht="15">
      <c r="B1955" t="s">
        <v>78</v>
      </c>
      <c r="C1955">
        <v>17342</v>
      </c>
      <c r="D1955">
        <v>17340</v>
      </c>
      <c r="E1955" t="s">
        <v>1487</v>
      </c>
      <c r="F1955">
        <v>12996</v>
      </c>
      <c r="G1955" t="s">
        <v>3293</v>
      </c>
      <c r="I1955">
        <v>999</v>
      </c>
      <c r="J1955" t="s">
        <v>2658</v>
      </c>
      <c r="L1955">
        <v>2011</v>
      </c>
      <c r="M1955">
        <v>3</v>
      </c>
      <c r="O1955" t="s">
        <v>1647</v>
      </c>
      <c r="R1955">
        <v>0.85</v>
      </c>
      <c r="S1955" t="s">
        <v>1604</v>
      </c>
      <c r="T1955" t="s">
        <v>1705</v>
      </c>
      <c r="U1955">
        <v>999</v>
      </c>
      <c r="V1955">
        <v>999</v>
      </c>
      <c r="W1955">
        <v>0.17</v>
      </c>
      <c r="X1955">
        <v>999</v>
      </c>
      <c r="Y1955">
        <v>4</v>
      </c>
      <c r="Z1955">
        <v>625</v>
      </c>
      <c r="AB1955">
        <v>999</v>
      </c>
      <c r="AC1955">
        <v>999</v>
      </c>
      <c r="AH1955" t="s">
        <v>3294</v>
      </c>
      <c r="AJ1955" t="s">
        <v>1608</v>
      </c>
      <c r="AK1955">
        <v>1</v>
      </c>
      <c r="AL1955" t="s">
        <v>1701</v>
      </c>
      <c r="AN1955" t="s">
        <v>3295</v>
      </c>
      <c r="AO1955" t="s">
        <v>3296</v>
      </c>
      <c r="AP1955">
        <v>999</v>
      </c>
      <c r="AQ1955">
        <v>999</v>
      </c>
      <c r="AR1955" t="s">
        <v>1967</v>
      </c>
    </row>
    <row r="1956" spans="2:46" ht="15">
      <c r="B1956" t="s">
        <v>78</v>
      </c>
      <c r="C1956">
        <v>17342</v>
      </c>
      <c r="D1956">
        <v>17340</v>
      </c>
      <c r="E1956" t="s">
        <v>1487</v>
      </c>
      <c r="F1956">
        <v>12996</v>
      </c>
      <c r="G1956" t="s">
        <v>3293</v>
      </c>
      <c r="I1956">
        <v>999</v>
      </c>
      <c r="J1956" t="s">
        <v>2658</v>
      </c>
      <c r="L1956">
        <v>2011</v>
      </c>
      <c r="M1956">
        <v>3</v>
      </c>
      <c r="O1956" t="s">
        <v>1671</v>
      </c>
      <c r="R1956">
        <v>1.67</v>
      </c>
      <c r="S1956" t="s">
        <v>1604</v>
      </c>
      <c r="T1956" t="s">
        <v>1705</v>
      </c>
      <c r="U1956">
        <v>999</v>
      </c>
      <c r="V1956">
        <v>999</v>
      </c>
      <c r="W1956">
        <v>0.53</v>
      </c>
      <c r="X1956">
        <v>999</v>
      </c>
      <c r="Y1956">
        <v>4</v>
      </c>
      <c r="Z1956">
        <v>625</v>
      </c>
      <c r="AB1956">
        <v>999</v>
      </c>
      <c r="AC1956">
        <v>999</v>
      </c>
      <c r="AH1956" t="s">
        <v>3294</v>
      </c>
      <c r="AJ1956" t="s">
        <v>1608</v>
      </c>
      <c r="AK1956">
        <v>1</v>
      </c>
      <c r="AL1956" t="s">
        <v>1701</v>
      </c>
      <c r="AN1956" t="s">
        <v>3295</v>
      </c>
      <c r="AO1956" t="s">
        <v>3296</v>
      </c>
      <c r="AP1956">
        <v>999</v>
      </c>
      <c r="AQ1956">
        <v>999</v>
      </c>
      <c r="AR1956" t="s">
        <v>1967</v>
      </c>
    </row>
    <row r="1957" spans="2:46" ht="15">
      <c r="B1957" t="s">
        <v>78</v>
      </c>
      <c r="C1957">
        <v>17342</v>
      </c>
      <c r="D1957">
        <v>17340</v>
      </c>
      <c r="E1957" t="s">
        <v>1487</v>
      </c>
      <c r="F1957">
        <v>12997</v>
      </c>
      <c r="G1957" t="s">
        <v>3297</v>
      </c>
      <c r="I1957">
        <v>999</v>
      </c>
      <c r="J1957" t="s">
        <v>2658</v>
      </c>
      <c r="L1957">
        <v>2011</v>
      </c>
      <c r="M1957">
        <v>3</v>
      </c>
      <c r="O1957" t="s">
        <v>1647</v>
      </c>
      <c r="R1957">
        <v>0.75</v>
      </c>
      <c r="S1957" t="s">
        <v>1604</v>
      </c>
      <c r="T1957" t="s">
        <v>1705</v>
      </c>
      <c r="U1957">
        <v>999</v>
      </c>
      <c r="V1957">
        <v>999</v>
      </c>
      <c r="W1957">
        <v>0.1</v>
      </c>
      <c r="X1957">
        <v>999</v>
      </c>
      <c r="Y1957">
        <v>4</v>
      </c>
      <c r="Z1957">
        <v>625</v>
      </c>
      <c r="AB1957">
        <v>999</v>
      </c>
      <c r="AC1957">
        <v>999</v>
      </c>
      <c r="AH1957" t="s">
        <v>3294</v>
      </c>
      <c r="AJ1957" t="s">
        <v>1608</v>
      </c>
      <c r="AK1957">
        <v>1</v>
      </c>
      <c r="AL1957" t="s">
        <v>1701</v>
      </c>
      <c r="AN1957" t="s">
        <v>3298</v>
      </c>
      <c r="AO1957" t="s">
        <v>3299</v>
      </c>
      <c r="AP1957">
        <v>999</v>
      </c>
      <c r="AQ1957">
        <v>999</v>
      </c>
      <c r="AR1957" t="s">
        <v>1967</v>
      </c>
    </row>
    <row r="1958" spans="2:46" ht="15">
      <c r="B1958" t="s">
        <v>78</v>
      </c>
      <c r="C1958">
        <v>17342</v>
      </c>
      <c r="D1958">
        <v>17340</v>
      </c>
      <c r="E1958" t="s">
        <v>1487</v>
      </c>
      <c r="F1958">
        <v>12997</v>
      </c>
      <c r="G1958" t="s">
        <v>3297</v>
      </c>
      <c r="I1958">
        <v>999</v>
      </c>
      <c r="J1958" t="s">
        <v>2658</v>
      </c>
      <c r="L1958">
        <v>2011</v>
      </c>
      <c r="M1958">
        <v>3</v>
      </c>
      <c r="O1958" t="s">
        <v>1671</v>
      </c>
      <c r="R1958">
        <v>4.3899999999999997</v>
      </c>
      <c r="S1958" t="s">
        <v>1604</v>
      </c>
      <c r="T1958" t="s">
        <v>1705</v>
      </c>
      <c r="U1958">
        <v>999</v>
      </c>
      <c r="V1958">
        <v>999</v>
      </c>
      <c r="W1958">
        <v>0.47</v>
      </c>
      <c r="X1958">
        <v>999</v>
      </c>
      <c r="Y1958">
        <v>4</v>
      </c>
      <c r="Z1958">
        <v>625</v>
      </c>
      <c r="AB1958">
        <v>999</v>
      </c>
      <c r="AC1958">
        <v>999</v>
      </c>
      <c r="AH1958" t="s">
        <v>3294</v>
      </c>
      <c r="AJ1958" t="s">
        <v>1608</v>
      </c>
      <c r="AK1958">
        <v>1</v>
      </c>
      <c r="AL1958" t="s">
        <v>1701</v>
      </c>
      <c r="AN1958" t="s">
        <v>3298</v>
      </c>
      <c r="AO1958" t="s">
        <v>3299</v>
      </c>
      <c r="AP1958">
        <v>999</v>
      </c>
      <c r="AQ1958">
        <v>999</v>
      </c>
      <c r="AR1958" t="s">
        <v>1967</v>
      </c>
    </row>
    <row r="1959" spans="2:46" ht="15">
      <c r="B1959" t="s">
        <v>78</v>
      </c>
      <c r="C1959">
        <v>17342</v>
      </c>
      <c r="D1959">
        <v>17340</v>
      </c>
      <c r="E1959" t="s">
        <v>1487</v>
      </c>
      <c r="F1959">
        <v>12996</v>
      </c>
      <c r="G1959" t="s">
        <v>3293</v>
      </c>
      <c r="I1959">
        <v>999</v>
      </c>
      <c r="J1959" t="s">
        <v>2658</v>
      </c>
      <c r="L1959">
        <v>2015</v>
      </c>
      <c r="M1959">
        <v>7</v>
      </c>
      <c r="O1959" t="s">
        <v>1647</v>
      </c>
      <c r="R1959">
        <v>6</v>
      </c>
      <c r="S1959" t="s">
        <v>1604</v>
      </c>
      <c r="T1959" t="s">
        <v>1705</v>
      </c>
      <c r="U1959">
        <v>999</v>
      </c>
      <c r="V1959">
        <v>999</v>
      </c>
      <c r="W1959">
        <v>0.42</v>
      </c>
      <c r="X1959">
        <v>999</v>
      </c>
      <c r="Y1959">
        <v>4</v>
      </c>
      <c r="Z1959">
        <v>625</v>
      </c>
      <c r="AB1959">
        <v>999</v>
      </c>
      <c r="AC1959">
        <v>999</v>
      </c>
      <c r="AH1959" t="s">
        <v>3294</v>
      </c>
      <c r="AJ1959" t="s">
        <v>1608</v>
      </c>
      <c r="AK1959">
        <v>1</v>
      </c>
      <c r="AL1959" t="s">
        <v>1701</v>
      </c>
      <c r="AN1959" t="s">
        <v>3295</v>
      </c>
      <c r="AO1959" t="s">
        <v>3296</v>
      </c>
      <c r="AP1959">
        <v>999</v>
      </c>
      <c r="AQ1959">
        <v>999</v>
      </c>
      <c r="AR1959" t="s">
        <v>1967</v>
      </c>
    </row>
    <row r="1960" spans="2:46" ht="15">
      <c r="B1960" t="s">
        <v>78</v>
      </c>
      <c r="C1960">
        <v>17342</v>
      </c>
      <c r="D1960">
        <v>17340</v>
      </c>
      <c r="E1960" t="s">
        <v>1487</v>
      </c>
      <c r="F1960">
        <v>12996</v>
      </c>
      <c r="G1960" t="s">
        <v>3293</v>
      </c>
      <c r="I1960">
        <v>999</v>
      </c>
      <c r="J1960" t="s">
        <v>2658</v>
      </c>
      <c r="L1960">
        <v>2015</v>
      </c>
      <c r="M1960">
        <v>7</v>
      </c>
      <c r="O1960" t="s">
        <v>1671</v>
      </c>
      <c r="R1960">
        <v>1.94</v>
      </c>
      <c r="S1960" t="s">
        <v>1604</v>
      </c>
      <c r="T1960" t="s">
        <v>1705</v>
      </c>
      <c r="U1960">
        <v>999</v>
      </c>
      <c r="V1960">
        <v>999</v>
      </c>
      <c r="W1960">
        <v>0.21</v>
      </c>
      <c r="X1960">
        <v>999</v>
      </c>
      <c r="Y1960">
        <v>4</v>
      </c>
      <c r="Z1960">
        <v>625</v>
      </c>
      <c r="AB1960">
        <v>999</v>
      </c>
      <c r="AC1960">
        <v>999</v>
      </c>
      <c r="AH1960" t="s">
        <v>3294</v>
      </c>
      <c r="AJ1960" t="s">
        <v>1608</v>
      </c>
      <c r="AK1960">
        <v>1</v>
      </c>
      <c r="AL1960" t="s">
        <v>1701</v>
      </c>
      <c r="AN1960" t="s">
        <v>3295</v>
      </c>
      <c r="AO1960" t="s">
        <v>3296</v>
      </c>
      <c r="AP1960">
        <v>999</v>
      </c>
      <c r="AQ1960">
        <v>999</v>
      </c>
      <c r="AR1960" t="s">
        <v>1967</v>
      </c>
    </row>
    <row r="1961" spans="2:46" ht="15">
      <c r="B1961" t="s">
        <v>78</v>
      </c>
      <c r="C1961">
        <v>17342</v>
      </c>
      <c r="D1961">
        <v>17340</v>
      </c>
      <c r="E1961" t="s">
        <v>1487</v>
      </c>
      <c r="F1961">
        <v>12997</v>
      </c>
      <c r="G1961" t="s">
        <v>3297</v>
      </c>
      <c r="I1961">
        <v>999</v>
      </c>
      <c r="J1961" t="s">
        <v>2658</v>
      </c>
      <c r="L1961">
        <v>2015</v>
      </c>
      <c r="M1961">
        <v>7</v>
      </c>
      <c r="O1961" t="s">
        <v>1647</v>
      </c>
      <c r="R1961">
        <v>5.68</v>
      </c>
      <c r="S1961" t="s">
        <v>1604</v>
      </c>
      <c r="T1961" t="s">
        <v>1705</v>
      </c>
      <c r="U1961">
        <v>999</v>
      </c>
      <c r="V1961">
        <v>999</v>
      </c>
      <c r="W1961">
        <v>0.51</v>
      </c>
      <c r="X1961">
        <v>999</v>
      </c>
      <c r="Y1961">
        <v>4</v>
      </c>
      <c r="Z1961">
        <v>625</v>
      </c>
      <c r="AB1961">
        <v>999</v>
      </c>
      <c r="AC1961">
        <v>999</v>
      </c>
      <c r="AH1961" t="s">
        <v>3294</v>
      </c>
      <c r="AJ1961" t="s">
        <v>1608</v>
      </c>
      <c r="AK1961">
        <v>1</v>
      </c>
      <c r="AL1961" t="s">
        <v>1701</v>
      </c>
      <c r="AN1961" t="s">
        <v>3298</v>
      </c>
      <c r="AO1961" t="s">
        <v>3299</v>
      </c>
      <c r="AP1961">
        <v>999</v>
      </c>
      <c r="AQ1961">
        <v>999</v>
      </c>
      <c r="AR1961" t="s">
        <v>1967</v>
      </c>
    </row>
    <row r="1962" spans="2:46" ht="15">
      <c r="B1962" t="s">
        <v>78</v>
      </c>
      <c r="C1962">
        <v>17342</v>
      </c>
      <c r="D1962">
        <v>17340</v>
      </c>
      <c r="E1962" t="s">
        <v>1487</v>
      </c>
      <c r="F1962">
        <v>12997</v>
      </c>
      <c r="G1962" t="s">
        <v>3297</v>
      </c>
      <c r="I1962">
        <v>999</v>
      </c>
      <c r="J1962" t="s">
        <v>2658</v>
      </c>
      <c r="L1962">
        <v>2015</v>
      </c>
      <c r="M1962">
        <v>7</v>
      </c>
      <c r="O1962" t="s">
        <v>1671</v>
      </c>
      <c r="R1962">
        <v>2.4500000000000002</v>
      </c>
      <c r="S1962" t="s">
        <v>1604</v>
      </c>
      <c r="T1962" t="s">
        <v>1705</v>
      </c>
      <c r="U1962">
        <v>999</v>
      </c>
      <c r="V1962">
        <v>999</v>
      </c>
      <c r="W1962">
        <v>0.43</v>
      </c>
      <c r="X1962">
        <v>999</v>
      </c>
      <c r="Y1962">
        <v>4</v>
      </c>
      <c r="Z1962">
        <v>625</v>
      </c>
      <c r="AB1962">
        <v>999</v>
      </c>
      <c r="AC1962">
        <v>999</v>
      </c>
      <c r="AH1962" t="s">
        <v>3294</v>
      </c>
      <c r="AJ1962" t="s">
        <v>1608</v>
      </c>
      <c r="AK1962">
        <v>1</v>
      </c>
      <c r="AL1962" t="s">
        <v>1701</v>
      </c>
      <c r="AN1962" t="s">
        <v>3298</v>
      </c>
      <c r="AO1962" t="s">
        <v>3299</v>
      </c>
      <c r="AP1962">
        <v>999</v>
      </c>
      <c r="AQ1962">
        <v>999</v>
      </c>
      <c r="AR1962" t="s">
        <v>1967</v>
      </c>
    </row>
    <row r="1963" spans="2:46" ht="15">
      <c r="B1963" t="s">
        <v>78</v>
      </c>
      <c r="C1963">
        <v>17342</v>
      </c>
      <c r="D1963">
        <v>17340</v>
      </c>
      <c r="E1963" t="s">
        <v>1487</v>
      </c>
      <c r="F1963">
        <v>12998</v>
      </c>
      <c r="G1963" t="s">
        <v>3300</v>
      </c>
      <c r="I1963">
        <v>999</v>
      </c>
      <c r="J1963" t="s">
        <v>770</v>
      </c>
      <c r="L1963">
        <v>2011</v>
      </c>
      <c r="M1963">
        <v>3</v>
      </c>
      <c r="O1963" t="s">
        <v>1727</v>
      </c>
      <c r="R1963">
        <v>2.0699999999999998</v>
      </c>
      <c r="S1963" t="s">
        <v>1604</v>
      </c>
      <c r="T1963" t="s">
        <v>1705</v>
      </c>
      <c r="U1963">
        <v>999</v>
      </c>
      <c r="V1963">
        <v>999</v>
      </c>
      <c r="W1963">
        <v>0.09</v>
      </c>
      <c r="X1963">
        <v>999</v>
      </c>
      <c r="Y1963">
        <v>4</v>
      </c>
      <c r="Z1963">
        <v>225</v>
      </c>
      <c r="AB1963">
        <v>999</v>
      </c>
      <c r="AC1963">
        <v>999</v>
      </c>
      <c r="AH1963" t="s">
        <v>3294</v>
      </c>
      <c r="AJ1963" t="s">
        <v>3301</v>
      </c>
      <c r="AK1963">
        <v>9</v>
      </c>
      <c r="AL1963" t="s">
        <v>1701</v>
      </c>
      <c r="AN1963" t="s">
        <v>3295</v>
      </c>
      <c r="AO1963" t="s">
        <v>3302</v>
      </c>
      <c r="AP1963">
        <v>999</v>
      </c>
      <c r="AQ1963">
        <v>999</v>
      </c>
      <c r="AR1963" t="s">
        <v>1967</v>
      </c>
    </row>
    <row r="1964" spans="2:46" ht="15">
      <c r="B1964" t="s">
        <v>78</v>
      </c>
      <c r="C1964">
        <v>17342</v>
      </c>
      <c r="D1964">
        <v>17340</v>
      </c>
      <c r="E1964" t="s">
        <v>1487</v>
      </c>
      <c r="F1964">
        <v>12998</v>
      </c>
      <c r="G1964" t="s">
        <v>3300</v>
      </c>
      <c r="I1964">
        <v>999</v>
      </c>
      <c r="J1964" t="s">
        <v>770</v>
      </c>
      <c r="L1964">
        <v>2011</v>
      </c>
      <c r="M1964">
        <v>3</v>
      </c>
      <c r="O1964" t="s">
        <v>1647</v>
      </c>
      <c r="R1964">
        <v>0.65</v>
      </c>
      <c r="S1964" t="s">
        <v>1604</v>
      </c>
      <c r="T1964" t="s">
        <v>1705</v>
      </c>
      <c r="U1964">
        <v>999</v>
      </c>
      <c r="V1964">
        <v>999</v>
      </c>
      <c r="W1964">
        <v>0.11</v>
      </c>
      <c r="X1964">
        <v>999</v>
      </c>
      <c r="Y1964">
        <v>4</v>
      </c>
      <c r="Z1964">
        <v>625</v>
      </c>
      <c r="AB1964">
        <v>999</v>
      </c>
      <c r="AC1964">
        <v>999</v>
      </c>
      <c r="AH1964" t="s">
        <v>3294</v>
      </c>
      <c r="AJ1964" t="s">
        <v>1608</v>
      </c>
      <c r="AK1964">
        <v>9</v>
      </c>
      <c r="AL1964" t="s">
        <v>1701</v>
      </c>
      <c r="AN1964" t="s">
        <v>3295</v>
      </c>
      <c r="AO1964" t="s">
        <v>3302</v>
      </c>
      <c r="AP1964">
        <v>999</v>
      </c>
      <c r="AQ1964">
        <v>999</v>
      </c>
      <c r="AR1964" t="s">
        <v>1967</v>
      </c>
    </row>
    <row r="1965" spans="2:46" ht="15">
      <c r="B1965" t="s">
        <v>78</v>
      </c>
      <c r="C1965">
        <v>17342</v>
      </c>
      <c r="D1965">
        <v>17340</v>
      </c>
      <c r="E1965" t="s">
        <v>1487</v>
      </c>
      <c r="F1965">
        <v>12998</v>
      </c>
      <c r="G1965" t="s">
        <v>3300</v>
      </c>
      <c r="I1965">
        <v>999</v>
      </c>
      <c r="J1965" t="s">
        <v>770</v>
      </c>
      <c r="L1965">
        <v>2011</v>
      </c>
      <c r="M1965">
        <v>3</v>
      </c>
      <c r="O1965" t="s">
        <v>1671</v>
      </c>
      <c r="R1965">
        <v>1.63</v>
      </c>
      <c r="S1965" t="s">
        <v>1604</v>
      </c>
      <c r="T1965" t="s">
        <v>1705</v>
      </c>
      <c r="U1965">
        <v>999</v>
      </c>
      <c r="V1965">
        <v>999</v>
      </c>
      <c r="W1965">
        <v>0.47</v>
      </c>
      <c r="X1965">
        <v>999</v>
      </c>
      <c r="Y1965">
        <v>4</v>
      </c>
      <c r="Z1965">
        <v>850</v>
      </c>
      <c r="AB1965">
        <v>999</v>
      </c>
      <c r="AC1965">
        <v>999</v>
      </c>
      <c r="AH1965" t="s">
        <v>3294</v>
      </c>
      <c r="AJ1965" t="s">
        <v>3303</v>
      </c>
      <c r="AK1965">
        <v>9</v>
      </c>
      <c r="AL1965" t="s">
        <v>1701</v>
      </c>
      <c r="AN1965" t="s">
        <v>3295</v>
      </c>
      <c r="AO1965" t="s">
        <v>3302</v>
      </c>
      <c r="AP1965">
        <v>999</v>
      </c>
      <c r="AQ1965">
        <v>999</v>
      </c>
      <c r="AR1965" t="s">
        <v>1967</v>
      </c>
    </row>
    <row r="1966" spans="2:46" ht="15">
      <c r="B1966" t="s">
        <v>78</v>
      </c>
      <c r="C1966">
        <v>17342</v>
      </c>
      <c r="D1966">
        <v>17340</v>
      </c>
      <c r="E1966" t="s">
        <v>1487</v>
      </c>
      <c r="F1966">
        <v>12999</v>
      </c>
      <c r="G1966" t="s">
        <v>3304</v>
      </c>
      <c r="I1966">
        <v>999</v>
      </c>
      <c r="J1966" t="s">
        <v>770</v>
      </c>
      <c r="L1966">
        <v>2011</v>
      </c>
      <c r="M1966">
        <v>3</v>
      </c>
      <c r="O1966" t="s">
        <v>1727</v>
      </c>
      <c r="R1966">
        <v>1.58</v>
      </c>
      <c r="S1966" t="s">
        <v>1604</v>
      </c>
      <c r="T1966" t="s">
        <v>1705</v>
      </c>
      <c r="U1966">
        <v>999</v>
      </c>
      <c r="V1966">
        <v>999</v>
      </c>
      <c r="W1966">
        <v>0.13</v>
      </c>
      <c r="X1966">
        <v>999</v>
      </c>
      <c r="Y1966">
        <v>4</v>
      </c>
      <c r="Z1966">
        <v>225</v>
      </c>
      <c r="AB1966">
        <v>999</v>
      </c>
      <c r="AC1966">
        <v>999</v>
      </c>
      <c r="AH1966" t="s">
        <v>3294</v>
      </c>
      <c r="AJ1966" t="s">
        <v>3301</v>
      </c>
      <c r="AK1966">
        <v>9</v>
      </c>
      <c r="AL1966" t="s">
        <v>1701</v>
      </c>
      <c r="AN1966" t="s">
        <v>3298</v>
      </c>
      <c r="AO1966" t="s">
        <v>3305</v>
      </c>
      <c r="AP1966">
        <v>999</v>
      </c>
      <c r="AQ1966">
        <v>999</v>
      </c>
      <c r="AR1966" t="s">
        <v>1967</v>
      </c>
    </row>
    <row r="1967" spans="2:46" ht="15">
      <c r="B1967" t="s">
        <v>78</v>
      </c>
      <c r="C1967">
        <v>17342</v>
      </c>
      <c r="D1967">
        <v>17340</v>
      </c>
      <c r="E1967" t="s">
        <v>1487</v>
      </c>
      <c r="F1967">
        <v>12999</v>
      </c>
      <c r="G1967" t="s">
        <v>3304</v>
      </c>
      <c r="I1967">
        <v>999</v>
      </c>
      <c r="J1967" t="s">
        <v>770</v>
      </c>
      <c r="L1967">
        <v>2011</v>
      </c>
      <c r="M1967">
        <v>3</v>
      </c>
      <c r="O1967" t="s">
        <v>1647</v>
      </c>
      <c r="R1967">
        <v>0.65</v>
      </c>
      <c r="S1967" t="s">
        <v>1604</v>
      </c>
      <c r="T1967" t="s">
        <v>1705</v>
      </c>
      <c r="U1967">
        <v>999</v>
      </c>
      <c r="V1967">
        <v>999</v>
      </c>
      <c r="W1967">
        <v>0.09</v>
      </c>
      <c r="X1967">
        <v>999</v>
      </c>
      <c r="Y1967">
        <v>4</v>
      </c>
      <c r="Z1967">
        <v>625</v>
      </c>
      <c r="AB1967">
        <v>999</v>
      </c>
      <c r="AC1967">
        <v>999</v>
      </c>
      <c r="AH1967" t="s">
        <v>3294</v>
      </c>
      <c r="AJ1967" t="s">
        <v>1608</v>
      </c>
      <c r="AK1967">
        <v>9</v>
      </c>
      <c r="AL1967" t="s">
        <v>1701</v>
      </c>
      <c r="AN1967" t="s">
        <v>3298</v>
      </c>
      <c r="AO1967" t="s">
        <v>3305</v>
      </c>
      <c r="AP1967">
        <v>999</v>
      </c>
      <c r="AQ1967">
        <v>999</v>
      </c>
      <c r="AR1967" t="s">
        <v>1967</v>
      </c>
    </row>
    <row r="1968" spans="2:46" ht="15">
      <c r="B1968" t="s">
        <v>78</v>
      </c>
      <c r="C1968">
        <v>17342</v>
      </c>
      <c r="D1968">
        <v>17340</v>
      </c>
      <c r="E1968" t="s">
        <v>1487</v>
      </c>
      <c r="F1968">
        <v>12999</v>
      </c>
      <c r="G1968" t="s">
        <v>3304</v>
      </c>
      <c r="I1968">
        <v>999</v>
      </c>
      <c r="J1968" t="s">
        <v>770</v>
      </c>
      <c r="L1968">
        <v>2011</v>
      </c>
      <c r="M1968">
        <v>3</v>
      </c>
      <c r="O1968" t="s">
        <v>1671</v>
      </c>
      <c r="R1968">
        <v>3.16</v>
      </c>
      <c r="S1968" t="s">
        <v>1604</v>
      </c>
      <c r="T1968" t="s">
        <v>1705</v>
      </c>
      <c r="U1968">
        <v>999</v>
      </c>
      <c r="V1968">
        <v>999</v>
      </c>
      <c r="W1968">
        <v>0.41</v>
      </c>
      <c r="X1968">
        <v>999</v>
      </c>
      <c r="Y1968">
        <v>4</v>
      </c>
      <c r="Z1968">
        <v>850</v>
      </c>
      <c r="AB1968">
        <v>999</v>
      </c>
      <c r="AC1968">
        <v>999</v>
      </c>
      <c r="AH1968" t="s">
        <v>3294</v>
      </c>
      <c r="AJ1968" t="s">
        <v>3303</v>
      </c>
      <c r="AK1968">
        <v>9</v>
      </c>
      <c r="AL1968" t="s">
        <v>1701</v>
      </c>
      <c r="AN1968" t="s">
        <v>3298</v>
      </c>
      <c r="AO1968" t="s">
        <v>3305</v>
      </c>
      <c r="AP1968">
        <v>999</v>
      </c>
      <c r="AQ1968">
        <v>999</v>
      </c>
      <c r="AR1968" t="s">
        <v>1967</v>
      </c>
    </row>
    <row r="1969" spans="2:44" ht="15">
      <c r="B1969" t="s">
        <v>78</v>
      </c>
      <c r="C1969">
        <v>17342</v>
      </c>
      <c r="D1969">
        <v>17340</v>
      </c>
      <c r="E1969" t="s">
        <v>1487</v>
      </c>
      <c r="F1969">
        <v>12998</v>
      </c>
      <c r="G1969" t="s">
        <v>3300</v>
      </c>
      <c r="I1969">
        <v>999</v>
      </c>
      <c r="J1969" t="s">
        <v>770</v>
      </c>
      <c r="L1969">
        <v>2015</v>
      </c>
      <c r="M1969">
        <v>7</v>
      </c>
      <c r="O1969" t="s">
        <v>1727</v>
      </c>
      <c r="R1969">
        <v>12.33</v>
      </c>
      <c r="S1969" t="s">
        <v>1604</v>
      </c>
      <c r="T1969" t="s">
        <v>1705</v>
      </c>
      <c r="U1969">
        <v>999</v>
      </c>
      <c r="V1969">
        <v>999</v>
      </c>
      <c r="W1969">
        <v>0.67</v>
      </c>
      <c r="X1969">
        <v>999</v>
      </c>
      <c r="Y1969">
        <v>4</v>
      </c>
      <c r="Z1969">
        <v>225</v>
      </c>
      <c r="AB1969">
        <v>999</v>
      </c>
      <c r="AC1969">
        <v>999</v>
      </c>
      <c r="AH1969" t="s">
        <v>3294</v>
      </c>
      <c r="AJ1969" t="s">
        <v>3301</v>
      </c>
      <c r="AK1969">
        <v>9</v>
      </c>
      <c r="AL1969" t="s">
        <v>1701</v>
      </c>
      <c r="AN1969" t="s">
        <v>3295</v>
      </c>
      <c r="AO1969" t="s">
        <v>3302</v>
      </c>
      <c r="AP1969">
        <v>999</v>
      </c>
      <c r="AQ1969">
        <v>999</v>
      </c>
      <c r="AR1969" t="s">
        <v>1967</v>
      </c>
    </row>
    <row r="1970" spans="2:44" ht="15">
      <c r="B1970" t="s">
        <v>78</v>
      </c>
      <c r="C1970">
        <v>17342</v>
      </c>
      <c r="D1970">
        <v>17340</v>
      </c>
      <c r="E1970" t="s">
        <v>1487</v>
      </c>
      <c r="F1970">
        <v>12998</v>
      </c>
      <c r="G1970" t="s">
        <v>3300</v>
      </c>
      <c r="I1970">
        <v>999</v>
      </c>
      <c r="J1970" t="s">
        <v>770</v>
      </c>
      <c r="L1970">
        <v>2015</v>
      </c>
      <c r="M1970">
        <v>7</v>
      </c>
      <c r="O1970" t="s">
        <v>1647</v>
      </c>
      <c r="R1970">
        <v>3.85</v>
      </c>
      <c r="S1970" t="s">
        <v>1604</v>
      </c>
      <c r="T1970" t="s">
        <v>1705</v>
      </c>
      <c r="U1970">
        <v>999</v>
      </c>
      <c r="V1970">
        <v>999</v>
      </c>
      <c r="W1970">
        <v>0.65</v>
      </c>
      <c r="X1970">
        <v>999</v>
      </c>
      <c r="Y1970">
        <v>4</v>
      </c>
      <c r="Z1970">
        <v>625</v>
      </c>
      <c r="AB1970">
        <v>999</v>
      </c>
      <c r="AC1970">
        <v>999</v>
      </c>
      <c r="AH1970" t="s">
        <v>3294</v>
      </c>
      <c r="AJ1970" t="s">
        <v>1608</v>
      </c>
      <c r="AK1970">
        <v>9</v>
      </c>
      <c r="AL1970" t="s">
        <v>1701</v>
      </c>
      <c r="AN1970" t="s">
        <v>3295</v>
      </c>
      <c r="AO1970" t="s">
        <v>3302</v>
      </c>
      <c r="AP1970">
        <v>999</v>
      </c>
      <c r="AQ1970">
        <v>999</v>
      </c>
      <c r="AR1970" t="s">
        <v>1967</v>
      </c>
    </row>
    <row r="1971" spans="2:44" ht="15">
      <c r="B1971" t="s">
        <v>78</v>
      </c>
      <c r="C1971">
        <v>17342</v>
      </c>
      <c r="D1971">
        <v>17340</v>
      </c>
      <c r="E1971" t="s">
        <v>1487</v>
      </c>
      <c r="F1971">
        <v>12998</v>
      </c>
      <c r="G1971" t="s">
        <v>3300</v>
      </c>
      <c r="I1971">
        <v>999</v>
      </c>
      <c r="J1971" t="s">
        <v>770</v>
      </c>
      <c r="L1971">
        <v>2015</v>
      </c>
      <c r="M1971">
        <v>7</v>
      </c>
      <c r="O1971" t="s">
        <v>1671</v>
      </c>
      <c r="R1971">
        <v>4.99</v>
      </c>
      <c r="S1971" t="s">
        <v>1604</v>
      </c>
      <c r="T1971" t="s">
        <v>1705</v>
      </c>
      <c r="U1971">
        <v>999</v>
      </c>
      <c r="V1971">
        <v>999</v>
      </c>
      <c r="W1971">
        <v>0.49</v>
      </c>
      <c r="X1971">
        <v>999</v>
      </c>
      <c r="Y1971">
        <v>4</v>
      </c>
      <c r="Z1971">
        <v>850</v>
      </c>
      <c r="AB1971">
        <v>999</v>
      </c>
      <c r="AC1971">
        <v>999</v>
      </c>
      <c r="AH1971" t="s">
        <v>3294</v>
      </c>
      <c r="AJ1971" t="s">
        <v>3303</v>
      </c>
      <c r="AK1971">
        <v>9</v>
      </c>
      <c r="AL1971" t="s">
        <v>1701</v>
      </c>
      <c r="AN1971" t="s">
        <v>3295</v>
      </c>
      <c r="AO1971" t="s">
        <v>3302</v>
      </c>
      <c r="AP1971">
        <v>999</v>
      </c>
      <c r="AQ1971">
        <v>999</v>
      </c>
      <c r="AR1971" t="s">
        <v>1967</v>
      </c>
    </row>
    <row r="1972" spans="2:44" ht="15">
      <c r="B1972" t="s">
        <v>78</v>
      </c>
      <c r="C1972">
        <v>17342</v>
      </c>
      <c r="D1972">
        <v>17340</v>
      </c>
      <c r="E1972" t="s">
        <v>1487</v>
      </c>
      <c r="F1972">
        <v>12999</v>
      </c>
      <c r="G1972" t="s">
        <v>3304</v>
      </c>
      <c r="I1972">
        <v>999</v>
      </c>
      <c r="J1972" t="s">
        <v>770</v>
      </c>
      <c r="L1972">
        <v>2015</v>
      </c>
      <c r="M1972">
        <v>7</v>
      </c>
      <c r="O1972" t="s">
        <v>1727</v>
      </c>
      <c r="R1972">
        <v>11.18</v>
      </c>
      <c r="S1972" t="s">
        <v>1604</v>
      </c>
      <c r="T1972" t="s">
        <v>1705</v>
      </c>
      <c r="U1972">
        <v>999</v>
      </c>
      <c r="V1972">
        <v>999</v>
      </c>
      <c r="W1972">
        <v>1.18</v>
      </c>
      <c r="X1972">
        <v>999</v>
      </c>
      <c r="Y1972">
        <v>4</v>
      </c>
      <c r="Z1972">
        <v>225</v>
      </c>
      <c r="AB1972">
        <v>999</v>
      </c>
      <c r="AC1972">
        <v>999</v>
      </c>
      <c r="AH1972" t="s">
        <v>3294</v>
      </c>
      <c r="AJ1972" t="s">
        <v>3301</v>
      </c>
      <c r="AK1972">
        <v>9</v>
      </c>
      <c r="AL1972" t="s">
        <v>1701</v>
      </c>
      <c r="AN1972" t="s">
        <v>3298</v>
      </c>
      <c r="AO1972" t="s">
        <v>3305</v>
      </c>
      <c r="AP1972">
        <v>999</v>
      </c>
      <c r="AQ1972">
        <v>999</v>
      </c>
      <c r="AR1972" t="s">
        <v>1967</v>
      </c>
    </row>
    <row r="1973" spans="2:44" ht="15">
      <c r="B1973" t="s">
        <v>78</v>
      </c>
      <c r="C1973">
        <v>17342</v>
      </c>
      <c r="D1973">
        <v>17340</v>
      </c>
      <c r="E1973" t="s">
        <v>1487</v>
      </c>
      <c r="F1973">
        <v>12999</v>
      </c>
      <c r="G1973" t="s">
        <v>3304</v>
      </c>
      <c r="I1973">
        <v>999</v>
      </c>
      <c r="J1973" t="s">
        <v>770</v>
      </c>
      <c r="L1973">
        <v>2015</v>
      </c>
      <c r="M1973">
        <v>7</v>
      </c>
      <c r="O1973" t="s">
        <v>1647</v>
      </c>
      <c r="R1973">
        <v>3.48</v>
      </c>
      <c r="S1973" t="s">
        <v>1604</v>
      </c>
      <c r="T1973" t="s">
        <v>1705</v>
      </c>
      <c r="U1973">
        <v>999</v>
      </c>
      <c r="V1973">
        <v>999</v>
      </c>
      <c r="W1973">
        <v>0.52</v>
      </c>
      <c r="X1973">
        <v>999</v>
      </c>
      <c r="Y1973">
        <v>4</v>
      </c>
      <c r="Z1973">
        <v>625</v>
      </c>
      <c r="AB1973">
        <v>999</v>
      </c>
      <c r="AC1973">
        <v>999</v>
      </c>
      <c r="AH1973" t="s">
        <v>3294</v>
      </c>
      <c r="AJ1973" t="s">
        <v>1608</v>
      </c>
      <c r="AK1973">
        <v>9</v>
      </c>
      <c r="AL1973" t="s">
        <v>1701</v>
      </c>
      <c r="AN1973" t="s">
        <v>3298</v>
      </c>
      <c r="AO1973" t="s">
        <v>3305</v>
      </c>
      <c r="AP1973">
        <v>999</v>
      </c>
      <c r="AQ1973">
        <v>999</v>
      </c>
      <c r="AR1973" t="s">
        <v>1967</v>
      </c>
    </row>
    <row r="1974" spans="2:44" ht="15">
      <c r="B1974" t="s">
        <v>78</v>
      </c>
      <c r="C1974">
        <v>17342</v>
      </c>
      <c r="D1974">
        <v>17340</v>
      </c>
      <c r="E1974" t="s">
        <v>1487</v>
      </c>
      <c r="F1974">
        <v>12999</v>
      </c>
      <c r="G1974" t="s">
        <v>3304</v>
      </c>
      <c r="I1974">
        <v>999</v>
      </c>
      <c r="J1974" t="s">
        <v>770</v>
      </c>
      <c r="L1974">
        <v>2015</v>
      </c>
      <c r="M1974">
        <v>7</v>
      </c>
      <c r="O1974" t="s">
        <v>1671</v>
      </c>
      <c r="R1974">
        <v>5.54</v>
      </c>
      <c r="S1974" t="s">
        <v>1604</v>
      </c>
      <c r="T1974" t="s">
        <v>1705</v>
      </c>
      <c r="U1974">
        <v>999</v>
      </c>
      <c r="V1974">
        <v>999</v>
      </c>
      <c r="W1974">
        <v>0.85</v>
      </c>
      <c r="X1974">
        <v>999</v>
      </c>
      <c r="Y1974">
        <v>4</v>
      </c>
      <c r="Z1974">
        <v>850</v>
      </c>
      <c r="AB1974">
        <v>999</v>
      </c>
      <c r="AC1974">
        <v>999</v>
      </c>
      <c r="AH1974" t="s">
        <v>3294</v>
      </c>
      <c r="AJ1974" t="s">
        <v>3303</v>
      </c>
      <c r="AK1974">
        <v>9</v>
      </c>
      <c r="AL1974" t="s">
        <v>1701</v>
      </c>
      <c r="AN1974" t="s">
        <v>3298</v>
      </c>
      <c r="AO1974" t="s">
        <v>3305</v>
      </c>
      <c r="AP1974">
        <v>999</v>
      </c>
      <c r="AQ1974">
        <v>999</v>
      </c>
      <c r="AR1974" t="s">
        <v>1967</v>
      </c>
    </row>
    <row r="1975" spans="2:44" ht="15">
      <c r="B1975" t="s">
        <v>78</v>
      </c>
      <c r="C1975">
        <v>17341</v>
      </c>
      <c r="D1975">
        <v>17342</v>
      </c>
      <c r="E1975" t="s">
        <v>1490</v>
      </c>
      <c r="F1975">
        <v>12994</v>
      </c>
      <c r="G1975" t="s">
        <v>3306</v>
      </c>
      <c r="I1975">
        <v>999</v>
      </c>
      <c r="J1975" t="s">
        <v>770</v>
      </c>
      <c r="L1975">
        <v>999</v>
      </c>
      <c r="M1975">
        <v>999</v>
      </c>
      <c r="O1975" t="s">
        <v>1727</v>
      </c>
      <c r="R1975">
        <v>82</v>
      </c>
      <c r="S1975" t="s">
        <v>1604</v>
      </c>
      <c r="T1975" t="s">
        <v>1605</v>
      </c>
      <c r="U1975">
        <v>999</v>
      </c>
      <c r="V1975">
        <v>999</v>
      </c>
      <c r="W1975">
        <v>999</v>
      </c>
      <c r="X1975">
        <v>999</v>
      </c>
      <c r="Y1975">
        <v>51</v>
      </c>
      <c r="Z1975">
        <v>197</v>
      </c>
      <c r="AB1975" t="s">
        <v>1627</v>
      </c>
      <c r="AC1975">
        <v>10</v>
      </c>
      <c r="AH1975">
        <v>999</v>
      </c>
      <c r="AJ1975" t="s">
        <v>3307</v>
      </c>
      <c r="AK1975">
        <v>2</v>
      </c>
      <c r="AL1975" t="s">
        <v>1701</v>
      </c>
      <c r="AM1975">
        <v>999</v>
      </c>
      <c r="AN1975" t="s">
        <v>1651</v>
      </c>
      <c r="AO1975" t="s">
        <v>1651</v>
      </c>
      <c r="AP1975" t="s">
        <v>1651</v>
      </c>
      <c r="AQ1975" t="s">
        <v>1651</v>
      </c>
    </row>
    <row r="1976" spans="2:44" ht="15">
      <c r="B1976" t="s">
        <v>78</v>
      </c>
      <c r="C1976">
        <v>17341</v>
      </c>
      <c r="D1976">
        <v>17342</v>
      </c>
      <c r="E1976" t="s">
        <v>1490</v>
      </c>
      <c r="F1976">
        <v>12995</v>
      </c>
      <c r="G1976" t="s">
        <v>3308</v>
      </c>
      <c r="I1976">
        <v>999</v>
      </c>
      <c r="J1976" t="s">
        <v>770</v>
      </c>
      <c r="L1976">
        <v>999</v>
      </c>
      <c r="M1976">
        <v>999</v>
      </c>
      <c r="O1976" t="s">
        <v>1727</v>
      </c>
      <c r="R1976">
        <v>42</v>
      </c>
      <c r="S1976" t="s">
        <v>1604</v>
      </c>
      <c r="T1976" t="s">
        <v>1605</v>
      </c>
      <c r="U1976">
        <v>999</v>
      </c>
      <c r="V1976">
        <v>999</v>
      </c>
      <c r="W1976">
        <v>999</v>
      </c>
      <c r="X1976">
        <v>999</v>
      </c>
      <c r="Y1976">
        <v>4</v>
      </c>
      <c r="Z1976">
        <v>65</v>
      </c>
      <c r="AB1976" t="s">
        <v>1627</v>
      </c>
      <c r="AC1976">
        <v>10</v>
      </c>
      <c r="AH1976">
        <v>999</v>
      </c>
      <c r="AJ1976" t="s">
        <v>3309</v>
      </c>
      <c r="AK1976">
        <v>2</v>
      </c>
      <c r="AL1976" t="s">
        <v>1701</v>
      </c>
      <c r="AN1976" t="s">
        <v>3310</v>
      </c>
      <c r="AO1976" t="s">
        <v>3311</v>
      </c>
    </row>
    <row r="1977" spans="2:44" ht="15">
      <c r="B1977" t="s">
        <v>78</v>
      </c>
      <c r="C1977">
        <v>17341</v>
      </c>
      <c r="D1977">
        <v>17342</v>
      </c>
      <c r="E1977" t="s">
        <v>1490</v>
      </c>
      <c r="F1977">
        <v>12994</v>
      </c>
      <c r="G1977" t="s">
        <v>3306</v>
      </c>
      <c r="I1977">
        <v>999</v>
      </c>
      <c r="J1977" t="s">
        <v>770</v>
      </c>
      <c r="L1977">
        <v>999</v>
      </c>
      <c r="M1977">
        <v>999</v>
      </c>
      <c r="O1977" t="s">
        <v>1672</v>
      </c>
      <c r="R1977">
        <v>87</v>
      </c>
      <c r="S1977" t="s">
        <v>1604</v>
      </c>
      <c r="T1977" t="s">
        <v>1787</v>
      </c>
      <c r="U1977">
        <v>999</v>
      </c>
      <c r="V1977">
        <v>999</v>
      </c>
      <c r="W1977">
        <v>999</v>
      </c>
      <c r="X1977">
        <v>999</v>
      </c>
      <c r="Y1977">
        <v>51</v>
      </c>
      <c r="Z1977">
        <v>999</v>
      </c>
      <c r="AB1977" t="s">
        <v>1627</v>
      </c>
      <c r="AC1977">
        <v>0</v>
      </c>
      <c r="AH1977">
        <v>999</v>
      </c>
      <c r="AJ1977" t="s">
        <v>3312</v>
      </c>
      <c r="AK1977">
        <v>3</v>
      </c>
      <c r="AL1977" t="s">
        <v>1701</v>
      </c>
      <c r="AM1977">
        <v>999</v>
      </c>
      <c r="AN1977" t="s">
        <v>1651</v>
      </c>
      <c r="AO1977" t="s">
        <v>1651</v>
      </c>
      <c r="AP1977" t="s">
        <v>1651</v>
      </c>
      <c r="AQ1977" t="s">
        <v>1651</v>
      </c>
    </row>
    <row r="1978" spans="2:44" ht="15">
      <c r="B1978" t="s">
        <v>78</v>
      </c>
      <c r="C1978">
        <v>17341</v>
      </c>
      <c r="D1978">
        <v>17342</v>
      </c>
      <c r="E1978" t="s">
        <v>1490</v>
      </c>
      <c r="F1978">
        <v>12995</v>
      </c>
      <c r="G1978" t="s">
        <v>3308</v>
      </c>
      <c r="I1978">
        <v>999</v>
      </c>
      <c r="J1978" t="s">
        <v>770</v>
      </c>
      <c r="L1978">
        <v>999</v>
      </c>
      <c r="M1978">
        <v>999</v>
      </c>
      <c r="O1978" t="s">
        <v>1672</v>
      </c>
      <c r="R1978">
        <v>46</v>
      </c>
      <c r="S1978" t="s">
        <v>1604</v>
      </c>
      <c r="T1978" t="s">
        <v>1787</v>
      </c>
      <c r="U1978">
        <v>999</v>
      </c>
      <c r="V1978">
        <v>999</v>
      </c>
      <c r="W1978">
        <v>999</v>
      </c>
      <c r="X1978">
        <v>999</v>
      </c>
      <c r="Y1978">
        <v>4</v>
      </c>
      <c r="Z1978">
        <v>999</v>
      </c>
      <c r="AB1978" t="s">
        <v>1627</v>
      </c>
      <c r="AC1978">
        <v>0</v>
      </c>
      <c r="AH1978">
        <v>999</v>
      </c>
      <c r="AJ1978" t="s">
        <v>3312</v>
      </c>
      <c r="AK1978">
        <v>3</v>
      </c>
      <c r="AL1978" t="s">
        <v>1701</v>
      </c>
      <c r="AN1978" t="s">
        <v>3310</v>
      </c>
      <c r="AO1978" t="s">
        <v>3311</v>
      </c>
    </row>
    <row r="1979" spans="2:44" ht="15">
      <c r="B1979" t="s">
        <v>57</v>
      </c>
      <c r="C1979">
        <v>19261</v>
      </c>
      <c r="D1979" s="7">
        <v>17424</v>
      </c>
      <c r="E1979" s="6" t="s">
        <v>1487</v>
      </c>
      <c r="F1979">
        <v>12797</v>
      </c>
      <c r="G1979" t="s">
        <v>3313</v>
      </c>
      <c r="I1979" t="s">
        <v>3314</v>
      </c>
      <c r="J1979" t="s">
        <v>3315</v>
      </c>
      <c r="K1979">
        <v>3</v>
      </c>
      <c r="O1979" t="s">
        <v>1862</v>
      </c>
      <c r="R1979">
        <v>1.2</v>
      </c>
      <c r="S1979" t="s">
        <v>2016</v>
      </c>
      <c r="T1979" t="s">
        <v>1705</v>
      </c>
      <c r="U1979">
        <v>999</v>
      </c>
      <c r="V1979">
        <v>999</v>
      </c>
      <c r="W1979">
        <v>999</v>
      </c>
      <c r="X1979">
        <v>0.1</v>
      </c>
      <c r="Y1979">
        <v>4</v>
      </c>
      <c r="Z1979">
        <v>625</v>
      </c>
      <c r="AB1979" t="s">
        <v>3316</v>
      </c>
      <c r="AC1979">
        <v>25</v>
      </c>
      <c r="AH1979" t="s">
        <v>3317</v>
      </c>
      <c r="AJ1979" t="s">
        <v>2623</v>
      </c>
      <c r="AN1979" t="s">
        <v>3318</v>
      </c>
    </row>
    <row r="1980" spans="2:44" ht="15">
      <c r="B1980" t="s">
        <v>57</v>
      </c>
      <c r="C1980">
        <v>19261</v>
      </c>
      <c r="D1980" s="7">
        <v>17424</v>
      </c>
      <c r="E1980" s="6" t="s">
        <v>1487</v>
      </c>
      <c r="F1980">
        <v>12799</v>
      </c>
      <c r="G1980" t="s">
        <v>3319</v>
      </c>
      <c r="I1980" t="s">
        <v>3314</v>
      </c>
      <c r="J1980" t="s">
        <v>3315</v>
      </c>
      <c r="K1980">
        <v>3</v>
      </c>
      <c r="O1980" t="s">
        <v>1862</v>
      </c>
      <c r="R1980">
        <v>2</v>
      </c>
      <c r="S1980" t="s">
        <v>2016</v>
      </c>
      <c r="T1980" t="s">
        <v>1705</v>
      </c>
      <c r="U1980">
        <v>999</v>
      </c>
      <c r="V1980">
        <v>999</v>
      </c>
      <c r="W1980">
        <v>999</v>
      </c>
      <c r="X1980">
        <v>1.1000000000000001</v>
      </c>
      <c r="Y1980">
        <v>4</v>
      </c>
      <c r="Z1980">
        <v>625</v>
      </c>
      <c r="AB1980" t="s">
        <v>3316</v>
      </c>
      <c r="AC1980">
        <v>25</v>
      </c>
      <c r="AH1980" t="s">
        <v>3317</v>
      </c>
      <c r="AJ1980" t="s">
        <v>2623</v>
      </c>
      <c r="AN1980" t="s">
        <v>3318</v>
      </c>
      <c r="AO1980" t="s">
        <v>3320</v>
      </c>
    </row>
    <row r="1981" spans="2:44" ht="15">
      <c r="B1981" t="s">
        <v>57</v>
      </c>
      <c r="C1981">
        <v>19261</v>
      </c>
      <c r="D1981" s="7">
        <v>17424</v>
      </c>
      <c r="E1981" s="6" t="s">
        <v>1487</v>
      </c>
      <c r="F1981">
        <v>12800</v>
      </c>
      <c r="G1981" t="s">
        <v>3321</v>
      </c>
      <c r="I1981" t="s">
        <v>3314</v>
      </c>
      <c r="J1981" t="s">
        <v>3315</v>
      </c>
      <c r="K1981">
        <v>3</v>
      </c>
      <c r="O1981" t="s">
        <v>1862</v>
      </c>
      <c r="R1981">
        <v>1.2</v>
      </c>
      <c r="S1981" t="s">
        <v>2016</v>
      </c>
      <c r="T1981" t="s">
        <v>1705</v>
      </c>
      <c r="U1981">
        <v>999</v>
      </c>
      <c r="V1981">
        <v>999</v>
      </c>
      <c r="W1981">
        <v>999</v>
      </c>
      <c r="X1981">
        <v>0.3</v>
      </c>
      <c r="Y1981">
        <v>4</v>
      </c>
      <c r="Z1981">
        <v>625</v>
      </c>
      <c r="AB1981" t="s">
        <v>3316</v>
      </c>
      <c r="AC1981">
        <v>25</v>
      </c>
      <c r="AH1981" s="7" t="s">
        <v>3317</v>
      </c>
      <c r="AJ1981" t="s">
        <v>3322</v>
      </c>
      <c r="AN1981" t="s">
        <v>3318</v>
      </c>
    </row>
    <row r="1982" spans="2:44" ht="15">
      <c r="B1982" t="s">
        <v>57</v>
      </c>
      <c r="C1982">
        <v>19261</v>
      </c>
      <c r="D1982" s="7">
        <v>17424</v>
      </c>
      <c r="E1982" s="6" t="s">
        <v>1487</v>
      </c>
      <c r="F1982">
        <v>12801</v>
      </c>
      <c r="G1982" t="s">
        <v>3323</v>
      </c>
      <c r="I1982" t="s">
        <v>3314</v>
      </c>
      <c r="J1982" t="s">
        <v>3315</v>
      </c>
      <c r="K1982">
        <v>3</v>
      </c>
      <c r="O1982" t="s">
        <v>1862</v>
      </c>
      <c r="R1982">
        <v>1.5</v>
      </c>
      <c r="S1982" t="s">
        <v>2016</v>
      </c>
      <c r="T1982" t="s">
        <v>1705</v>
      </c>
      <c r="U1982">
        <v>999</v>
      </c>
      <c r="V1982">
        <v>999</v>
      </c>
      <c r="W1982">
        <v>999</v>
      </c>
      <c r="X1982">
        <v>0.3</v>
      </c>
      <c r="Y1982">
        <v>4</v>
      </c>
      <c r="Z1982">
        <v>625</v>
      </c>
      <c r="AB1982" t="s">
        <v>3316</v>
      </c>
      <c r="AC1982">
        <v>25</v>
      </c>
      <c r="AH1982" s="7" t="s">
        <v>3317</v>
      </c>
      <c r="AJ1982" t="s">
        <v>3322</v>
      </c>
      <c r="AN1982" t="s">
        <v>3318</v>
      </c>
    </row>
    <row r="1983" spans="2:44" ht="15">
      <c r="B1983" t="s">
        <v>57</v>
      </c>
      <c r="C1983">
        <v>19261</v>
      </c>
      <c r="D1983" s="7">
        <v>17424</v>
      </c>
      <c r="E1983" s="6" t="s">
        <v>1487</v>
      </c>
      <c r="F1983">
        <v>12802</v>
      </c>
      <c r="G1983" t="s">
        <v>1818</v>
      </c>
      <c r="I1983" t="s">
        <v>3314</v>
      </c>
      <c r="J1983" t="s">
        <v>3315</v>
      </c>
      <c r="K1983">
        <v>3</v>
      </c>
      <c r="O1983" t="s">
        <v>1862</v>
      </c>
      <c r="R1983">
        <v>1.5</v>
      </c>
      <c r="S1983" t="s">
        <v>2016</v>
      </c>
      <c r="T1983" t="s">
        <v>1705</v>
      </c>
      <c r="U1983">
        <v>999</v>
      </c>
      <c r="V1983">
        <v>999</v>
      </c>
      <c r="W1983">
        <v>999</v>
      </c>
      <c r="X1983">
        <v>0.2</v>
      </c>
      <c r="Y1983">
        <v>4</v>
      </c>
      <c r="Z1983">
        <v>625</v>
      </c>
      <c r="AB1983" t="s">
        <v>3316</v>
      </c>
      <c r="AC1983">
        <v>25</v>
      </c>
      <c r="AH1983" s="7" t="s">
        <v>3317</v>
      </c>
      <c r="AJ1983" t="s">
        <v>3322</v>
      </c>
      <c r="AN1983" t="s">
        <v>3318</v>
      </c>
    </row>
    <row r="1984" spans="2:44" ht="15">
      <c r="B1984" t="s">
        <v>57</v>
      </c>
      <c r="C1984">
        <v>19261</v>
      </c>
      <c r="D1984" s="7">
        <v>17424</v>
      </c>
      <c r="E1984" s="6" t="s">
        <v>1487</v>
      </c>
      <c r="F1984">
        <v>12803</v>
      </c>
      <c r="G1984" t="s">
        <v>3324</v>
      </c>
      <c r="I1984" t="s">
        <v>3325</v>
      </c>
      <c r="J1984" t="s">
        <v>1794</v>
      </c>
      <c r="K1984">
        <v>3</v>
      </c>
      <c r="O1984" t="s">
        <v>1862</v>
      </c>
      <c r="R1984">
        <v>1.5</v>
      </c>
      <c r="S1984" t="s">
        <v>2016</v>
      </c>
      <c r="T1984" t="s">
        <v>1705</v>
      </c>
      <c r="U1984">
        <v>999</v>
      </c>
      <c r="V1984">
        <v>999</v>
      </c>
      <c r="W1984">
        <v>999</v>
      </c>
      <c r="X1984">
        <v>0.1</v>
      </c>
      <c r="Y1984">
        <v>4</v>
      </c>
      <c r="Z1984">
        <v>625</v>
      </c>
      <c r="AB1984" t="s">
        <v>3316</v>
      </c>
      <c r="AC1984">
        <v>25</v>
      </c>
      <c r="AH1984" s="7" t="s">
        <v>3317</v>
      </c>
      <c r="AJ1984" t="s">
        <v>3326</v>
      </c>
    </row>
    <row r="1985" spans="2:44" ht="15">
      <c r="B1985" t="s">
        <v>41</v>
      </c>
      <c r="C1985">
        <v>19522</v>
      </c>
      <c r="D1985" s="22">
        <v>17428</v>
      </c>
      <c r="E1985" t="s">
        <v>1554</v>
      </c>
      <c r="F1985">
        <v>13836</v>
      </c>
      <c r="G1985" t="s">
        <v>3327</v>
      </c>
      <c r="I1985" t="s">
        <v>1847</v>
      </c>
      <c r="J1985" t="s">
        <v>1847</v>
      </c>
      <c r="K1985">
        <v>999</v>
      </c>
      <c r="L1985" t="s">
        <v>3328</v>
      </c>
      <c r="M1985" t="s">
        <v>3329</v>
      </c>
      <c r="O1985" t="s">
        <v>2015</v>
      </c>
      <c r="R1985">
        <v>24.5</v>
      </c>
      <c r="S1985" t="s">
        <v>3330</v>
      </c>
      <c r="T1985" t="s">
        <v>1615</v>
      </c>
      <c r="U1985">
        <v>999</v>
      </c>
      <c r="V1985">
        <v>999</v>
      </c>
      <c r="W1985">
        <v>999</v>
      </c>
      <c r="X1985">
        <v>999</v>
      </c>
      <c r="Y1985">
        <v>1</v>
      </c>
      <c r="Z1985">
        <v>5000</v>
      </c>
      <c r="AB1985" t="s">
        <v>1616</v>
      </c>
      <c r="AC1985">
        <v>30</v>
      </c>
      <c r="AD1985" t="s">
        <v>1617</v>
      </c>
      <c r="AE1985">
        <v>0</v>
      </c>
      <c r="AF1985" t="s">
        <v>1666</v>
      </c>
      <c r="AG1985">
        <v>0.99</v>
      </c>
      <c r="AH1985" t="s">
        <v>3331</v>
      </c>
      <c r="AI1985" t="s">
        <v>1667</v>
      </c>
      <c r="AJ1985" t="s">
        <v>1682</v>
      </c>
      <c r="AK1985">
        <v>1</v>
      </c>
      <c r="AL1985" t="s">
        <v>710</v>
      </c>
      <c r="AM1985" t="s">
        <v>3332</v>
      </c>
      <c r="AN1985">
        <v>999</v>
      </c>
      <c r="AO1985" t="s">
        <v>3333</v>
      </c>
      <c r="AP1985">
        <v>999</v>
      </c>
      <c r="AQ1985">
        <v>999</v>
      </c>
      <c r="AR1985" t="s">
        <v>1668</v>
      </c>
    </row>
    <row r="1986" spans="2:44" ht="15">
      <c r="B1986" t="s">
        <v>41</v>
      </c>
      <c r="C1986">
        <v>19522</v>
      </c>
      <c r="D1986" s="22">
        <v>17428</v>
      </c>
      <c r="E1986" t="s">
        <v>1554</v>
      </c>
      <c r="F1986">
        <v>13836</v>
      </c>
      <c r="G1986" t="s">
        <v>3327</v>
      </c>
      <c r="I1986" t="s">
        <v>1847</v>
      </c>
      <c r="J1986" t="s">
        <v>1847</v>
      </c>
      <c r="K1986">
        <v>999</v>
      </c>
      <c r="L1986" t="s">
        <v>3328</v>
      </c>
      <c r="M1986" t="s">
        <v>3329</v>
      </c>
      <c r="O1986" t="s">
        <v>2015</v>
      </c>
      <c r="R1986">
        <v>14</v>
      </c>
      <c r="S1986" t="s">
        <v>3330</v>
      </c>
      <c r="T1986" t="s">
        <v>1615</v>
      </c>
      <c r="U1986">
        <v>999</v>
      </c>
      <c r="V1986">
        <v>999</v>
      </c>
      <c r="W1986">
        <v>999</v>
      </c>
      <c r="X1986">
        <v>999</v>
      </c>
      <c r="Y1986">
        <v>1</v>
      </c>
      <c r="Z1986">
        <v>5000</v>
      </c>
      <c r="AB1986" t="s">
        <v>1616</v>
      </c>
      <c r="AC1986">
        <v>60</v>
      </c>
      <c r="AD1986" t="s">
        <v>1617</v>
      </c>
      <c r="AE1986">
        <v>30</v>
      </c>
      <c r="AF1986" t="s">
        <v>1666</v>
      </c>
      <c r="AG1986">
        <v>0.9</v>
      </c>
      <c r="AH1986" t="s">
        <v>3334</v>
      </c>
      <c r="AI1986" t="s">
        <v>1667</v>
      </c>
      <c r="AJ1986" t="s">
        <v>1682</v>
      </c>
      <c r="AK1986">
        <v>1</v>
      </c>
      <c r="AL1986" t="s">
        <v>710</v>
      </c>
      <c r="AM1986" t="s">
        <v>3332</v>
      </c>
      <c r="AN1986">
        <v>999</v>
      </c>
      <c r="AO1986" t="s">
        <v>3333</v>
      </c>
      <c r="AP1986">
        <v>999</v>
      </c>
      <c r="AQ1986">
        <v>999</v>
      </c>
      <c r="AR1986" t="s">
        <v>1668</v>
      </c>
    </row>
    <row r="1987" spans="2:44" ht="15">
      <c r="B1987" t="s">
        <v>41</v>
      </c>
      <c r="C1987">
        <v>19522</v>
      </c>
      <c r="D1987" s="22">
        <v>17428</v>
      </c>
      <c r="E1987" t="s">
        <v>1554</v>
      </c>
      <c r="F1987">
        <v>13836</v>
      </c>
      <c r="G1987" t="s">
        <v>3327</v>
      </c>
      <c r="I1987" t="s">
        <v>1847</v>
      </c>
      <c r="J1987" t="s">
        <v>1847</v>
      </c>
      <c r="K1987">
        <v>999</v>
      </c>
      <c r="L1987" t="s">
        <v>3328</v>
      </c>
      <c r="M1987" t="s">
        <v>3329</v>
      </c>
      <c r="O1987" t="s">
        <v>2015</v>
      </c>
      <c r="R1987">
        <v>6</v>
      </c>
      <c r="S1987" t="s">
        <v>3330</v>
      </c>
      <c r="T1987" t="s">
        <v>1615</v>
      </c>
      <c r="U1987">
        <v>999</v>
      </c>
      <c r="V1987">
        <v>999</v>
      </c>
      <c r="W1987">
        <v>999</v>
      </c>
      <c r="X1987">
        <v>999</v>
      </c>
      <c r="Y1987">
        <v>1</v>
      </c>
      <c r="Z1987">
        <v>5000</v>
      </c>
      <c r="AB1987" t="s">
        <v>1616</v>
      </c>
      <c r="AC1987">
        <v>120</v>
      </c>
      <c r="AD1987" t="s">
        <v>1617</v>
      </c>
      <c r="AE1987">
        <v>60</v>
      </c>
      <c r="AF1987" t="s">
        <v>1666</v>
      </c>
      <c r="AG1987">
        <v>0.89</v>
      </c>
      <c r="AH1987" t="s">
        <v>3335</v>
      </c>
      <c r="AI1987" t="s">
        <v>1667</v>
      </c>
      <c r="AJ1987" t="s">
        <v>1682</v>
      </c>
      <c r="AK1987">
        <v>1</v>
      </c>
      <c r="AL1987" t="s">
        <v>710</v>
      </c>
      <c r="AM1987" t="s">
        <v>3332</v>
      </c>
      <c r="AN1987">
        <v>999</v>
      </c>
      <c r="AO1987" t="s">
        <v>3333</v>
      </c>
      <c r="AP1987">
        <v>999</v>
      </c>
      <c r="AQ1987">
        <v>999</v>
      </c>
      <c r="AR1987" t="s">
        <v>1668</v>
      </c>
    </row>
    <row r="1988" spans="2:44" ht="15">
      <c r="B1988" t="s">
        <v>41</v>
      </c>
      <c r="C1988">
        <v>19522</v>
      </c>
      <c r="D1988" s="22">
        <v>17428</v>
      </c>
      <c r="E1988" t="s">
        <v>1554</v>
      </c>
      <c r="F1988">
        <v>13836</v>
      </c>
      <c r="G1988" t="s">
        <v>3327</v>
      </c>
      <c r="I1988" t="s">
        <v>1847</v>
      </c>
      <c r="J1988" t="s">
        <v>1847</v>
      </c>
      <c r="K1988">
        <v>999</v>
      </c>
      <c r="L1988" t="s">
        <v>3328</v>
      </c>
      <c r="M1988" t="s">
        <v>3329</v>
      </c>
      <c r="O1988" t="s">
        <v>2015</v>
      </c>
      <c r="R1988">
        <v>4.5</v>
      </c>
      <c r="S1988" t="s">
        <v>3330</v>
      </c>
      <c r="T1988" t="s">
        <v>1615</v>
      </c>
      <c r="U1988">
        <v>999</v>
      </c>
      <c r="V1988">
        <v>999</v>
      </c>
      <c r="W1988">
        <v>999</v>
      </c>
      <c r="X1988">
        <v>999</v>
      </c>
      <c r="Y1988">
        <v>1</v>
      </c>
      <c r="Z1988">
        <v>5000</v>
      </c>
      <c r="AB1988" t="s">
        <v>1616</v>
      </c>
      <c r="AC1988">
        <v>200</v>
      </c>
      <c r="AD1988" t="s">
        <v>1617</v>
      </c>
      <c r="AE1988">
        <v>120</v>
      </c>
      <c r="AF1988" t="s">
        <v>1666</v>
      </c>
      <c r="AG1988">
        <v>0.92</v>
      </c>
      <c r="AH1988" t="s">
        <v>3336</v>
      </c>
      <c r="AI1988" t="s">
        <v>1667</v>
      </c>
      <c r="AJ1988" t="s">
        <v>1682</v>
      </c>
      <c r="AK1988">
        <v>1</v>
      </c>
      <c r="AL1988" t="s">
        <v>710</v>
      </c>
      <c r="AM1988" t="s">
        <v>3332</v>
      </c>
      <c r="AN1988">
        <v>999</v>
      </c>
      <c r="AO1988" t="s">
        <v>3333</v>
      </c>
      <c r="AP1988">
        <v>999</v>
      </c>
      <c r="AQ1988">
        <v>999</v>
      </c>
      <c r="AR1988" t="s">
        <v>1668</v>
      </c>
    </row>
    <row r="1989" spans="2:44" ht="15">
      <c r="B1989" t="s">
        <v>41</v>
      </c>
      <c r="C1989">
        <v>19522</v>
      </c>
      <c r="D1989" s="22">
        <v>17428</v>
      </c>
      <c r="E1989" t="s">
        <v>1554</v>
      </c>
      <c r="F1989">
        <v>13835</v>
      </c>
      <c r="G1989" t="s">
        <v>1810</v>
      </c>
      <c r="I1989" t="s">
        <v>1847</v>
      </c>
      <c r="J1989" t="s">
        <v>779</v>
      </c>
      <c r="K1989">
        <v>999</v>
      </c>
      <c r="L1989" t="s">
        <v>3328</v>
      </c>
      <c r="M1989" t="s">
        <v>3329</v>
      </c>
      <c r="O1989" t="s">
        <v>2015</v>
      </c>
      <c r="R1989">
        <v>23.5</v>
      </c>
      <c r="S1989" t="s">
        <v>3330</v>
      </c>
      <c r="T1989" t="s">
        <v>1615</v>
      </c>
      <c r="U1989">
        <v>999</v>
      </c>
      <c r="V1989">
        <v>999</v>
      </c>
      <c r="W1989">
        <v>999</v>
      </c>
      <c r="X1989">
        <v>999</v>
      </c>
      <c r="Y1989">
        <v>1</v>
      </c>
      <c r="Z1989">
        <f>4773+277</f>
        <v>5050</v>
      </c>
      <c r="AB1989" t="s">
        <v>1616</v>
      </c>
      <c r="AC1989">
        <v>30</v>
      </c>
      <c r="AD1989" t="s">
        <v>1617</v>
      </c>
      <c r="AE1989">
        <v>0</v>
      </c>
      <c r="AF1989" t="s">
        <v>1666</v>
      </c>
      <c r="AG1989">
        <v>0.91</v>
      </c>
      <c r="AH1989" t="s">
        <v>3337</v>
      </c>
      <c r="AI1989" t="s">
        <v>1667</v>
      </c>
      <c r="AJ1989" t="s">
        <v>3338</v>
      </c>
      <c r="AK1989">
        <v>2</v>
      </c>
      <c r="AL1989" t="s">
        <v>710</v>
      </c>
      <c r="AM1989" t="s">
        <v>3332</v>
      </c>
      <c r="AN1989">
        <v>999</v>
      </c>
      <c r="AO1989" t="s">
        <v>3333</v>
      </c>
      <c r="AP1989">
        <v>999</v>
      </c>
      <c r="AQ1989">
        <v>999</v>
      </c>
      <c r="AR1989" t="s">
        <v>1668</v>
      </c>
    </row>
    <row r="1990" spans="2:44" ht="15">
      <c r="B1990" t="s">
        <v>41</v>
      </c>
      <c r="C1990">
        <v>19522</v>
      </c>
      <c r="D1990" s="22">
        <v>17428</v>
      </c>
      <c r="E1990" t="s">
        <v>1554</v>
      </c>
      <c r="F1990">
        <v>13835</v>
      </c>
      <c r="G1990" t="s">
        <v>1810</v>
      </c>
      <c r="I1990" t="s">
        <v>1847</v>
      </c>
      <c r="J1990" t="s">
        <v>779</v>
      </c>
      <c r="K1990">
        <v>999</v>
      </c>
      <c r="L1990" t="s">
        <v>3328</v>
      </c>
      <c r="M1990" t="s">
        <v>3329</v>
      </c>
      <c r="O1990" t="s">
        <v>2015</v>
      </c>
      <c r="R1990">
        <v>17.5</v>
      </c>
      <c r="S1990" t="s">
        <v>3330</v>
      </c>
      <c r="T1990" t="s">
        <v>1615</v>
      </c>
      <c r="U1990">
        <v>999</v>
      </c>
      <c r="V1990">
        <v>999</v>
      </c>
      <c r="W1990">
        <v>999</v>
      </c>
      <c r="X1990">
        <v>999</v>
      </c>
      <c r="Y1990">
        <v>1</v>
      </c>
      <c r="Z1990">
        <f>4773+277</f>
        <v>5050</v>
      </c>
      <c r="AB1990" t="s">
        <v>1616</v>
      </c>
      <c r="AC1990">
        <v>60</v>
      </c>
      <c r="AD1990" t="s">
        <v>1617</v>
      </c>
      <c r="AE1990">
        <v>30</v>
      </c>
      <c r="AF1990" t="s">
        <v>1666</v>
      </c>
      <c r="AG1990">
        <v>0.91</v>
      </c>
      <c r="AH1990" t="s">
        <v>3339</v>
      </c>
      <c r="AI1990" t="s">
        <v>1667</v>
      </c>
      <c r="AJ1990" t="s">
        <v>3338</v>
      </c>
      <c r="AK1990">
        <v>2</v>
      </c>
      <c r="AL1990" t="s">
        <v>710</v>
      </c>
      <c r="AM1990" t="s">
        <v>3332</v>
      </c>
      <c r="AN1990">
        <v>999</v>
      </c>
      <c r="AO1990" t="s">
        <v>3333</v>
      </c>
      <c r="AP1990">
        <v>999</v>
      </c>
      <c r="AQ1990">
        <v>999</v>
      </c>
      <c r="AR1990" t="s">
        <v>1668</v>
      </c>
    </row>
    <row r="1991" spans="2:44" ht="15">
      <c r="B1991" t="s">
        <v>41</v>
      </c>
      <c r="C1991">
        <v>19522</v>
      </c>
      <c r="D1991" s="22">
        <v>17428</v>
      </c>
      <c r="E1991" t="s">
        <v>1554</v>
      </c>
      <c r="F1991">
        <v>13835</v>
      </c>
      <c r="G1991" t="s">
        <v>1810</v>
      </c>
      <c r="I1991" t="s">
        <v>1847</v>
      </c>
      <c r="J1991" t="s">
        <v>779</v>
      </c>
      <c r="K1991">
        <v>999</v>
      </c>
      <c r="L1991" t="s">
        <v>3328</v>
      </c>
      <c r="M1991" t="s">
        <v>3329</v>
      </c>
      <c r="O1991" t="s">
        <v>2015</v>
      </c>
      <c r="R1991">
        <v>12.5</v>
      </c>
      <c r="S1991" t="s">
        <v>3330</v>
      </c>
      <c r="T1991" t="s">
        <v>1615</v>
      </c>
      <c r="U1991">
        <v>999</v>
      </c>
      <c r="V1991">
        <v>999</v>
      </c>
      <c r="W1991">
        <v>999</v>
      </c>
      <c r="X1991">
        <v>999</v>
      </c>
      <c r="Y1991">
        <v>1</v>
      </c>
      <c r="Z1991">
        <f>4773+277</f>
        <v>5050</v>
      </c>
      <c r="AB1991" t="s">
        <v>1616</v>
      </c>
      <c r="AC1991">
        <v>120</v>
      </c>
      <c r="AD1991" t="s">
        <v>1617</v>
      </c>
      <c r="AE1991">
        <v>60</v>
      </c>
      <c r="AF1991" t="s">
        <v>1666</v>
      </c>
      <c r="AG1991">
        <v>0.9</v>
      </c>
      <c r="AH1991" t="s">
        <v>3340</v>
      </c>
      <c r="AI1991" t="s">
        <v>1667</v>
      </c>
      <c r="AJ1991" t="s">
        <v>3338</v>
      </c>
      <c r="AK1991">
        <v>2</v>
      </c>
      <c r="AL1991" t="s">
        <v>710</v>
      </c>
      <c r="AM1991" t="s">
        <v>3332</v>
      </c>
      <c r="AN1991">
        <v>999</v>
      </c>
      <c r="AO1991" t="s">
        <v>3333</v>
      </c>
      <c r="AP1991">
        <v>999</v>
      </c>
      <c r="AQ1991">
        <v>999</v>
      </c>
      <c r="AR1991" t="s">
        <v>1668</v>
      </c>
    </row>
    <row r="1992" spans="2:44" ht="15">
      <c r="B1992" t="s">
        <v>41</v>
      </c>
      <c r="C1992">
        <v>19522</v>
      </c>
      <c r="D1992" s="22">
        <v>17428</v>
      </c>
      <c r="E1992" t="s">
        <v>1554</v>
      </c>
      <c r="F1992">
        <v>13835</v>
      </c>
      <c r="G1992" t="s">
        <v>1810</v>
      </c>
      <c r="I1992" t="s">
        <v>1847</v>
      </c>
      <c r="J1992" t="s">
        <v>779</v>
      </c>
      <c r="K1992">
        <v>999</v>
      </c>
      <c r="L1992" t="s">
        <v>3328</v>
      </c>
      <c r="M1992" t="s">
        <v>3329</v>
      </c>
      <c r="O1992" t="s">
        <v>2015</v>
      </c>
      <c r="R1992">
        <v>10</v>
      </c>
      <c r="S1992" t="s">
        <v>3330</v>
      </c>
      <c r="T1992" t="s">
        <v>1615</v>
      </c>
      <c r="U1992">
        <v>999</v>
      </c>
      <c r="V1992">
        <v>999</v>
      </c>
      <c r="W1992">
        <v>999</v>
      </c>
      <c r="X1992">
        <v>999</v>
      </c>
      <c r="Y1992">
        <v>1</v>
      </c>
      <c r="Z1992">
        <f>4773+277</f>
        <v>5050</v>
      </c>
      <c r="AB1992" t="s">
        <v>1616</v>
      </c>
      <c r="AC1992">
        <v>200</v>
      </c>
      <c r="AD1992" t="s">
        <v>1617</v>
      </c>
      <c r="AE1992">
        <v>120</v>
      </c>
      <c r="AF1992" t="s">
        <v>1666</v>
      </c>
      <c r="AG1992">
        <v>0.88</v>
      </c>
      <c r="AH1992" t="s">
        <v>3340</v>
      </c>
      <c r="AI1992" t="s">
        <v>1667</v>
      </c>
      <c r="AJ1992" t="s">
        <v>3338</v>
      </c>
      <c r="AK1992">
        <v>2</v>
      </c>
      <c r="AL1992" t="s">
        <v>710</v>
      </c>
      <c r="AM1992" t="s">
        <v>3332</v>
      </c>
      <c r="AN1992">
        <v>999</v>
      </c>
      <c r="AO1992" t="s">
        <v>3333</v>
      </c>
      <c r="AP1992">
        <v>999</v>
      </c>
      <c r="AQ1992">
        <v>999</v>
      </c>
      <c r="AR1992" t="s">
        <v>1668</v>
      </c>
    </row>
    <row r="1993" spans="2:44" ht="15">
      <c r="B1993" t="s">
        <v>41</v>
      </c>
      <c r="C1993">
        <v>19523</v>
      </c>
      <c r="D1993" s="22">
        <v>17429</v>
      </c>
      <c r="E1993" t="s">
        <v>1555</v>
      </c>
      <c r="F1993">
        <v>13839</v>
      </c>
      <c r="G1993" t="s">
        <v>3341</v>
      </c>
      <c r="I1993" t="s">
        <v>2893</v>
      </c>
      <c r="J1993" t="s">
        <v>1847</v>
      </c>
      <c r="K1993">
        <v>999</v>
      </c>
      <c r="L1993">
        <v>1999</v>
      </c>
      <c r="M1993" t="s">
        <v>2120</v>
      </c>
      <c r="O1993" t="s">
        <v>3342</v>
      </c>
      <c r="R1993">
        <v>39.1</v>
      </c>
      <c r="S1993" t="s">
        <v>1768</v>
      </c>
      <c r="T1993" t="s">
        <v>1705</v>
      </c>
      <c r="U1993">
        <v>999</v>
      </c>
      <c r="V1993">
        <v>999</v>
      </c>
      <c r="W1993">
        <v>999</v>
      </c>
      <c r="X1993">
        <v>999</v>
      </c>
      <c r="Y1993">
        <v>3</v>
      </c>
      <c r="Z1993">
        <v>2000</v>
      </c>
      <c r="AB1993" t="s">
        <v>1616</v>
      </c>
      <c r="AC1993" t="s">
        <v>812</v>
      </c>
      <c r="AD1993" t="s">
        <v>1617</v>
      </c>
      <c r="AE1993">
        <v>0</v>
      </c>
      <c r="AF1993" t="s">
        <v>1666</v>
      </c>
      <c r="AG1993">
        <v>999</v>
      </c>
      <c r="AH1993" t="s">
        <v>3343</v>
      </c>
      <c r="AI1993" t="s">
        <v>1667</v>
      </c>
      <c r="AJ1993" t="s">
        <v>1682</v>
      </c>
      <c r="AK1993">
        <v>1</v>
      </c>
      <c r="AL1993" t="s">
        <v>710</v>
      </c>
      <c r="AM1993" t="s">
        <v>3344</v>
      </c>
      <c r="AN1993" t="s">
        <v>3345</v>
      </c>
      <c r="AO1993" t="s">
        <v>3346</v>
      </c>
      <c r="AP1993">
        <v>999</v>
      </c>
      <c r="AQ1993">
        <v>999</v>
      </c>
      <c r="AR1993" t="s">
        <v>1668</v>
      </c>
    </row>
    <row r="1994" spans="2:44" ht="15">
      <c r="B1994" t="s">
        <v>41</v>
      </c>
      <c r="C1994">
        <v>19523</v>
      </c>
      <c r="D1994" s="22">
        <v>17429</v>
      </c>
      <c r="E1994" t="s">
        <v>1555</v>
      </c>
      <c r="F1994">
        <v>13840</v>
      </c>
      <c r="G1994" t="s">
        <v>3347</v>
      </c>
      <c r="I1994" t="s">
        <v>1932</v>
      </c>
      <c r="J1994" t="s">
        <v>1847</v>
      </c>
      <c r="K1994">
        <v>999</v>
      </c>
      <c r="L1994">
        <v>1999</v>
      </c>
      <c r="M1994" t="s">
        <v>3348</v>
      </c>
      <c r="O1994" t="s">
        <v>3342</v>
      </c>
      <c r="R1994">
        <v>38.9</v>
      </c>
      <c r="S1994" t="s">
        <v>1768</v>
      </c>
      <c r="T1994" t="s">
        <v>1705</v>
      </c>
      <c r="U1994">
        <v>999</v>
      </c>
      <c r="V1994">
        <v>999</v>
      </c>
      <c r="W1994">
        <v>999</v>
      </c>
      <c r="X1994">
        <v>999</v>
      </c>
      <c r="Y1994">
        <v>3</v>
      </c>
      <c r="Z1994">
        <v>1300</v>
      </c>
      <c r="AB1994" t="s">
        <v>1616</v>
      </c>
      <c r="AC1994" t="s">
        <v>812</v>
      </c>
      <c r="AD1994" t="s">
        <v>1617</v>
      </c>
      <c r="AE1994">
        <v>0</v>
      </c>
      <c r="AF1994" t="s">
        <v>1666</v>
      </c>
      <c r="AG1994">
        <v>999</v>
      </c>
      <c r="AH1994" t="s">
        <v>3349</v>
      </c>
      <c r="AI1994" t="s">
        <v>1667</v>
      </c>
      <c r="AJ1994" t="s">
        <v>1682</v>
      </c>
      <c r="AK1994">
        <v>1</v>
      </c>
      <c r="AL1994" t="s">
        <v>710</v>
      </c>
      <c r="AM1994" t="s">
        <v>3344</v>
      </c>
      <c r="AN1994" t="s">
        <v>3345</v>
      </c>
      <c r="AO1994" t="s">
        <v>3350</v>
      </c>
      <c r="AP1994">
        <v>999</v>
      </c>
      <c r="AQ1994">
        <v>999</v>
      </c>
      <c r="AR1994" t="s">
        <v>1668</v>
      </c>
    </row>
    <row r="1995" spans="2:44" ht="15">
      <c r="B1995" t="s">
        <v>41</v>
      </c>
      <c r="C1995">
        <v>19523</v>
      </c>
      <c r="D1995" s="22">
        <v>17429</v>
      </c>
      <c r="E1995" t="s">
        <v>1555</v>
      </c>
      <c r="F1995">
        <v>13839</v>
      </c>
      <c r="G1995" t="s">
        <v>3341</v>
      </c>
      <c r="I1995" t="s">
        <v>2893</v>
      </c>
      <c r="J1995" t="s">
        <v>1847</v>
      </c>
      <c r="K1995">
        <v>999</v>
      </c>
      <c r="L1995">
        <v>1999</v>
      </c>
      <c r="M1995" t="s">
        <v>2120</v>
      </c>
      <c r="O1995" t="s">
        <v>3342</v>
      </c>
      <c r="R1995">
        <v>25.4</v>
      </c>
      <c r="S1995" t="s">
        <v>1768</v>
      </c>
      <c r="T1995" t="s">
        <v>1705</v>
      </c>
      <c r="U1995">
        <v>999</v>
      </c>
      <c r="V1995">
        <v>999</v>
      </c>
      <c r="W1995">
        <v>999</v>
      </c>
      <c r="X1995">
        <v>999</v>
      </c>
      <c r="Y1995">
        <v>3</v>
      </c>
      <c r="Z1995">
        <v>2000</v>
      </c>
      <c r="AB1995" t="s">
        <v>1616</v>
      </c>
      <c r="AC1995">
        <v>15</v>
      </c>
      <c r="AD1995" t="s">
        <v>1617</v>
      </c>
      <c r="AE1995">
        <v>10</v>
      </c>
      <c r="AF1995" t="s">
        <v>1666</v>
      </c>
      <c r="AG1995">
        <v>999</v>
      </c>
      <c r="AH1995" t="s">
        <v>3351</v>
      </c>
      <c r="AI1995" t="s">
        <v>1667</v>
      </c>
      <c r="AJ1995" t="s">
        <v>1682</v>
      </c>
      <c r="AK1995">
        <v>1</v>
      </c>
      <c r="AL1995" t="s">
        <v>710</v>
      </c>
      <c r="AM1995" t="s">
        <v>3344</v>
      </c>
      <c r="AN1995" t="s">
        <v>3345</v>
      </c>
      <c r="AO1995" t="s">
        <v>3346</v>
      </c>
      <c r="AP1995">
        <v>999</v>
      </c>
      <c r="AQ1995">
        <v>999</v>
      </c>
      <c r="AR1995" t="s">
        <v>1668</v>
      </c>
    </row>
    <row r="1996" spans="2:44" ht="15">
      <c r="B1996" t="s">
        <v>41</v>
      </c>
      <c r="C1996">
        <v>19523</v>
      </c>
      <c r="D1996" s="22">
        <v>17429</v>
      </c>
      <c r="E1996" t="s">
        <v>1555</v>
      </c>
      <c r="F1996">
        <v>13840</v>
      </c>
      <c r="G1996" t="s">
        <v>3347</v>
      </c>
      <c r="I1996" t="s">
        <v>1932</v>
      </c>
      <c r="J1996" t="s">
        <v>1847</v>
      </c>
      <c r="K1996">
        <v>999</v>
      </c>
      <c r="L1996">
        <v>1999</v>
      </c>
      <c r="M1996" t="s">
        <v>3348</v>
      </c>
      <c r="O1996" t="s">
        <v>3342</v>
      </c>
      <c r="R1996">
        <v>21.7</v>
      </c>
      <c r="S1996" t="s">
        <v>1768</v>
      </c>
      <c r="T1996" t="s">
        <v>1705</v>
      </c>
      <c r="U1996">
        <v>999</v>
      </c>
      <c r="V1996">
        <v>999</v>
      </c>
      <c r="W1996">
        <v>999</v>
      </c>
      <c r="X1996">
        <v>999</v>
      </c>
      <c r="Y1996">
        <v>3</v>
      </c>
      <c r="Z1996">
        <v>1300</v>
      </c>
      <c r="AB1996" t="s">
        <v>1616</v>
      </c>
      <c r="AC1996">
        <v>15</v>
      </c>
      <c r="AD1996" t="s">
        <v>1617</v>
      </c>
      <c r="AE1996">
        <v>10</v>
      </c>
      <c r="AF1996" t="s">
        <v>1666</v>
      </c>
      <c r="AG1996">
        <v>999</v>
      </c>
      <c r="AH1996" t="s">
        <v>3352</v>
      </c>
      <c r="AI1996" t="s">
        <v>1667</v>
      </c>
      <c r="AJ1996" t="s">
        <v>1682</v>
      </c>
      <c r="AK1996">
        <v>1</v>
      </c>
      <c r="AL1996" t="s">
        <v>710</v>
      </c>
      <c r="AM1996" t="s">
        <v>3344</v>
      </c>
      <c r="AN1996" t="s">
        <v>3345</v>
      </c>
      <c r="AO1996" t="s">
        <v>3350</v>
      </c>
      <c r="AP1996">
        <v>999</v>
      </c>
      <c r="AQ1996">
        <v>999</v>
      </c>
      <c r="AR1996" t="s">
        <v>1668</v>
      </c>
    </row>
    <row r="1997" spans="2:44" ht="15">
      <c r="B1997" t="s">
        <v>41</v>
      </c>
      <c r="C1997">
        <v>19523</v>
      </c>
      <c r="D1997" s="22">
        <v>17429</v>
      </c>
      <c r="E1997" t="s">
        <v>1555</v>
      </c>
      <c r="F1997">
        <v>13839</v>
      </c>
      <c r="G1997" t="s">
        <v>3341</v>
      </c>
      <c r="I1997" t="s">
        <v>2893</v>
      </c>
      <c r="J1997" t="s">
        <v>1847</v>
      </c>
      <c r="K1997">
        <v>999</v>
      </c>
      <c r="L1997">
        <v>1999</v>
      </c>
      <c r="M1997" t="s">
        <v>2120</v>
      </c>
      <c r="O1997" t="s">
        <v>3342</v>
      </c>
      <c r="R1997">
        <v>17.2</v>
      </c>
      <c r="S1997" t="s">
        <v>1768</v>
      </c>
      <c r="T1997" t="s">
        <v>1705</v>
      </c>
      <c r="U1997">
        <v>999</v>
      </c>
      <c r="V1997">
        <v>999</v>
      </c>
      <c r="W1997">
        <v>999</v>
      </c>
      <c r="X1997">
        <v>999</v>
      </c>
      <c r="Y1997">
        <v>3</v>
      </c>
      <c r="Z1997">
        <v>2000</v>
      </c>
      <c r="AB1997" t="s">
        <v>1616</v>
      </c>
      <c r="AC1997">
        <v>60</v>
      </c>
      <c r="AD1997" t="s">
        <v>1617</v>
      </c>
      <c r="AE1997">
        <v>40</v>
      </c>
      <c r="AF1997" t="s">
        <v>1666</v>
      </c>
      <c r="AG1997">
        <v>999</v>
      </c>
      <c r="AH1997" t="s">
        <v>3353</v>
      </c>
      <c r="AI1997" t="s">
        <v>1667</v>
      </c>
      <c r="AJ1997" t="s">
        <v>1682</v>
      </c>
      <c r="AK1997">
        <v>1</v>
      </c>
      <c r="AL1997" t="s">
        <v>710</v>
      </c>
      <c r="AM1997" t="s">
        <v>3344</v>
      </c>
      <c r="AN1997" t="s">
        <v>3345</v>
      </c>
      <c r="AO1997" t="s">
        <v>3346</v>
      </c>
      <c r="AP1997">
        <v>999</v>
      </c>
      <c r="AQ1997">
        <v>999</v>
      </c>
      <c r="AR1997" t="s">
        <v>1668</v>
      </c>
    </row>
    <row r="1998" spans="2:44" ht="15">
      <c r="B1998" t="s">
        <v>41</v>
      </c>
      <c r="C1998">
        <v>19523</v>
      </c>
      <c r="D1998" s="22">
        <v>17429</v>
      </c>
      <c r="E1998" t="s">
        <v>1555</v>
      </c>
      <c r="F1998">
        <v>13840</v>
      </c>
      <c r="G1998" t="s">
        <v>3347</v>
      </c>
      <c r="I1998" t="s">
        <v>1932</v>
      </c>
      <c r="J1998" t="s">
        <v>1847</v>
      </c>
      <c r="K1998">
        <v>999</v>
      </c>
      <c r="L1998">
        <v>1999</v>
      </c>
      <c r="M1998" t="s">
        <v>3348</v>
      </c>
      <c r="O1998" t="s">
        <v>3342</v>
      </c>
      <c r="R1998">
        <v>11.2</v>
      </c>
      <c r="S1998" t="s">
        <v>1768</v>
      </c>
      <c r="T1998" t="s">
        <v>1705</v>
      </c>
      <c r="U1998">
        <v>999</v>
      </c>
      <c r="V1998">
        <v>999</v>
      </c>
      <c r="W1998">
        <v>999</v>
      </c>
      <c r="X1998">
        <v>999</v>
      </c>
      <c r="Y1998">
        <v>3</v>
      </c>
      <c r="Z1998">
        <v>1300</v>
      </c>
      <c r="AB1998" t="s">
        <v>1616</v>
      </c>
      <c r="AC1998">
        <v>60</v>
      </c>
      <c r="AD1998" t="s">
        <v>1617</v>
      </c>
      <c r="AE1998">
        <v>40</v>
      </c>
      <c r="AF1998" t="s">
        <v>1666</v>
      </c>
      <c r="AG1998">
        <v>999</v>
      </c>
      <c r="AH1998" t="s">
        <v>3354</v>
      </c>
      <c r="AI1998" t="s">
        <v>1667</v>
      </c>
      <c r="AJ1998" t="s">
        <v>1682</v>
      </c>
      <c r="AK1998">
        <v>1</v>
      </c>
      <c r="AL1998" t="s">
        <v>710</v>
      </c>
      <c r="AM1998" t="s">
        <v>3344</v>
      </c>
      <c r="AN1998" t="s">
        <v>3345</v>
      </c>
      <c r="AO1998" t="s">
        <v>3350</v>
      </c>
      <c r="AP1998">
        <v>999</v>
      </c>
      <c r="AQ1998">
        <v>999</v>
      </c>
      <c r="AR1998" t="s">
        <v>1668</v>
      </c>
    </row>
    <row r="1999" spans="2:44" ht="15">
      <c r="B1999" t="s">
        <v>41</v>
      </c>
      <c r="C1999">
        <v>19523</v>
      </c>
      <c r="D1999" s="22">
        <v>17429</v>
      </c>
      <c r="E1999" t="s">
        <v>1555</v>
      </c>
      <c r="F1999">
        <v>13837</v>
      </c>
      <c r="G1999" t="s">
        <v>3355</v>
      </c>
      <c r="I1999" t="s">
        <v>2893</v>
      </c>
      <c r="J1999" t="s">
        <v>779</v>
      </c>
      <c r="K1999">
        <v>999</v>
      </c>
      <c r="L1999">
        <v>1999</v>
      </c>
      <c r="M1999">
        <v>15</v>
      </c>
      <c r="O1999" t="s">
        <v>3342</v>
      </c>
      <c r="R1999">
        <v>40.6</v>
      </c>
      <c r="S1999" t="s">
        <v>1768</v>
      </c>
      <c r="T1999" t="s">
        <v>1705</v>
      </c>
      <c r="U1999">
        <v>999</v>
      </c>
      <c r="V1999">
        <v>999</v>
      </c>
      <c r="W1999">
        <v>999</v>
      </c>
      <c r="X1999">
        <v>999</v>
      </c>
      <c r="Y1999">
        <v>3</v>
      </c>
      <c r="Z1999">
        <v>2370</v>
      </c>
      <c r="AB1999" t="s">
        <v>1616</v>
      </c>
      <c r="AC1999" t="s">
        <v>812</v>
      </c>
      <c r="AD1999" t="s">
        <v>1617</v>
      </c>
      <c r="AE1999">
        <v>0</v>
      </c>
      <c r="AF1999" t="s">
        <v>1666</v>
      </c>
      <c r="AG1999">
        <v>999</v>
      </c>
      <c r="AH1999" t="s">
        <v>3356</v>
      </c>
      <c r="AI1999" t="s">
        <v>1667</v>
      </c>
      <c r="AJ1999" t="s">
        <v>3357</v>
      </c>
      <c r="AK1999">
        <v>14</v>
      </c>
      <c r="AL1999" t="s">
        <v>710</v>
      </c>
      <c r="AM1999" t="s">
        <v>3344</v>
      </c>
      <c r="AN1999" t="s">
        <v>3358</v>
      </c>
      <c r="AO1999" t="s">
        <v>3359</v>
      </c>
      <c r="AP1999">
        <v>999</v>
      </c>
      <c r="AQ1999">
        <v>999</v>
      </c>
      <c r="AR1999" t="s">
        <v>1668</v>
      </c>
    </row>
    <row r="2000" spans="2:44" ht="15">
      <c r="B2000" t="s">
        <v>41</v>
      </c>
      <c r="C2000">
        <v>19523</v>
      </c>
      <c r="D2000" s="22">
        <v>17429</v>
      </c>
      <c r="E2000" t="s">
        <v>1555</v>
      </c>
      <c r="F2000">
        <v>13838</v>
      </c>
      <c r="G2000" t="s">
        <v>3360</v>
      </c>
      <c r="I2000" t="s">
        <v>2893</v>
      </c>
      <c r="J2000" t="s">
        <v>779</v>
      </c>
      <c r="K2000">
        <v>999</v>
      </c>
      <c r="L2000">
        <v>1999</v>
      </c>
      <c r="M2000">
        <v>19</v>
      </c>
      <c r="O2000" t="s">
        <v>3342</v>
      </c>
      <c r="R2000">
        <v>40</v>
      </c>
      <c r="S2000" t="s">
        <v>1768</v>
      </c>
      <c r="T2000" t="s">
        <v>1705</v>
      </c>
      <c r="U2000">
        <v>999</v>
      </c>
      <c r="V2000">
        <v>999</v>
      </c>
      <c r="W2000">
        <v>999</v>
      </c>
      <c r="X2000">
        <v>999</v>
      </c>
      <c r="Y2000">
        <v>3</v>
      </c>
      <c r="Z2000">
        <v>2370</v>
      </c>
      <c r="AB2000" t="s">
        <v>1616</v>
      </c>
      <c r="AC2000" t="s">
        <v>812</v>
      </c>
      <c r="AD2000" t="s">
        <v>1617</v>
      </c>
      <c r="AE2000">
        <v>0</v>
      </c>
      <c r="AF2000" t="s">
        <v>1666</v>
      </c>
      <c r="AG2000">
        <v>999</v>
      </c>
      <c r="AH2000" t="s">
        <v>3361</v>
      </c>
      <c r="AI2000" t="s">
        <v>1667</v>
      </c>
      <c r="AJ2000" t="s">
        <v>3357</v>
      </c>
      <c r="AK2000">
        <v>14</v>
      </c>
      <c r="AL2000" t="s">
        <v>710</v>
      </c>
      <c r="AM2000" t="s">
        <v>3344</v>
      </c>
      <c r="AN2000" t="s">
        <v>3362</v>
      </c>
      <c r="AO2000" t="s">
        <v>3363</v>
      </c>
      <c r="AP2000">
        <v>999</v>
      </c>
      <c r="AQ2000">
        <v>999</v>
      </c>
      <c r="AR2000" t="s">
        <v>1668</v>
      </c>
    </row>
    <row r="2001" spans="2:47" ht="15">
      <c r="B2001" t="s">
        <v>41</v>
      </c>
      <c r="C2001">
        <v>19523</v>
      </c>
      <c r="D2001" s="22">
        <v>17429</v>
      </c>
      <c r="E2001" t="s">
        <v>1555</v>
      </c>
      <c r="F2001">
        <v>13837</v>
      </c>
      <c r="G2001" t="s">
        <v>3355</v>
      </c>
      <c r="I2001" t="s">
        <v>2893</v>
      </c>
      <c r="J2001" t="s">
        <v>779</v>
      </c>
      <c r="K2001">
        <v>999</v>
      </c>
      <c r="L2001">
        <v>1999</v>
      </c>
      <c r="M2001">
        <v>15</v>
      </c>
      <c r="O2001" t="s">
        <v>3342</v>
      </c>
      <c r="R2001">
        <v>26.5</v>
      </c>
      <c r="S2001" t="s">
        <v>1768</v>
      </c>
      <c r="T2001" t="s">
        <v>1705</v>
      </c>
      <c r="U2001">
        <v>999</v>
      </c>
      <c r="V2001">
        <v>999</v>
      </c>
      <c r="W2001">
        <v>999</v>
      </c>
      <c r="X2001">
        <v>999</v>
      </c>
      <c r="Y2001">
        <v>3</v>
      </c>
      <c r="Z2001">
        <v>2370</v>
      </c>
      <c r="AB2001" t="s">
        <v>1616</v>
      </c>
      <c r="AC2001">
        <v>15</v>
      </c>
      <c r="AD2001" t="s">
        <v>1617</v>
      </c>
      <c r="AE2001">
        <v>10</v>
      </c>
      <c r="AF2001" t="s">
        <v>1666</v>
      </c>
      <c r="AG2001">
        <v>999</v>
      </c>
      <c r="AH2001" t="s">
        <v>3364</v>
      </c>
      <c r="AI2001" t="s">
        <v>1667</v>
      </c>
      <c r="AJ2001" t="s">
        <v>3357</v>
      </c>
      <c r="AK2001">
        <v>14</v>
      </c>
      <c r="AL2001" t="s">
        <v>710</v>
      </c>
      <c r="AM2001" t="s">
        <v>3344</v>
      </c>
      <c r="AN2001" t="s">
        <v>3358</v>
      </c>
      <c r="AO2001" t="s">
        <v>3359</v>
      </c>
      <c r="AP2001">
        <v>999</v>
      </c>
      <c r="AQ2001">
        <v>999</v>
      </c>
      <c r="AR2001" t="s">
        <v>1668</v>
      </c>
    </row>
    <row r="2002" spans="2:47" ht="15">
      <c r="B2002" t="s">
        <v>41</v>
      </c>
      <c r="C2002">
        <v>19523</v>
      </c>
      <c r="D2002" s="22">
        <v>17429</v>
      </c>
      <c r="E2002" t="s">
        <v>1555</v>
      </c>
      <c r="F2002">
        <v>13838</v>
      </c>
      <c r="G2002" t="s">
        <v>3360</v>
      </c>
      <c r="I2002" t="s">
        <v>2893</v>
      </c>
      <c r="J2002" t="s">
        <v>779</v>
      </c>
      <c r="K2002">
        <v>999</v>
      </c>
      <c r="L2002">
        <v>1999</v>
      </c>
      <c r="M2002">
        <v>19</v>
      </c>
      <c r="O2002" t="s">
        <v>3342</v>
      </c>
      <c r="R2002">
        <v>22.6</v>
      </c>
      <c r="S2002" t="s">
        <v>1768</v>
      </c>
      <c r="T2002" t="s">
        <v>1705</v>
      </c>
      <c r="U2002">
        <v>999</v>
      </c>
      <c r="V2002">
        <v>999</v>
      </c>
      <c r="W2002">
        <v>999</v>
      </c>
      <c r="X2002">
        <v>999</v>
      </c>
      <c r="Y2002">
        <v>3</v>
      </c>
      <c r="Z2002">
        <v>2370</v>
      </c>
      <c r="AB2002" t="s">
        <v>1616</v>
      </c>
      <c r="AC2002">
        <v>15</v>
      </c>
      <c r="AD2002" t="s">
        <v>1617</v>
      </c>
      <c r="AE2002">
        <v>10</v>
      </c>
      <c r="AF2002" t="s">
        <v>1666</v>
      </c>
      <c r="AG2002">
        <v>999</v>
      </c>
      <c r="AH2002" t="s">
        <v>3365</v>
      </c>
      <c r="AI2002" t="s">
        <v>1667</v>
      </c>
      <c r="AJ2002" t="s">
        <v>3357</v>
      </c>
      <c r="AK2002">
        <v>14</v>
      </c>
      <c r="AL2002" t="s">
        <v>710</v>
      </c>
      <c r="AM2002" t="s">
        <v>3344</v>
      </c>
      <c r="AN2002" t="s">
        <v>3362</v>
      </c>
      <c r="AO2002" t="s">
        <v>3363</v>
      </c>
      <c r="AP2002">
        <v>999</v>
      </c>
      <c r="AQ2002">
        <v>999</v>
      </c>
      <c r="AR2002" t="s">
        <v>1668</v>
      </c>
    </row>
    <row r="2003" spans="2:47" ht="15">
      <c r="B2003" t="s">
        <v>41</v>
      </c>
      <c r="C2003">
        <v>19523</v>
      </c>
      <c r="D2003" s="22">
        <v>17429</v>
      </c>
      <c r="E2003" t="s">
        <v>1555</v>
      </c>
      <c r="F2003">
        <v>13837</v>
      </c>
      <c r="G2003" t="s">
        <v>3355</v>
      </c>
      <c r="I2003" t="s">
        <v>2893</v>
      </c>
      <c r="J2003" t="s">
        <v>779</v>
      </c>
      <c r="K2003">
        <v>999</v>
      </c>
      <c r="L2003">
        <v>1999</v>
      </c>
      <c r="M2003">
        <v>15</v>
      </c>
      <c r="O2003" t="s">
        <v>3342</v>
      </c>
      <c r="R2003">
        <v>17.2</v>
      </c>
      <c r="S2003" t="s">
        <v>1768</v>
      </c>
      <c r="T2003" t="s">
        <v>1705</v>
      </c>
      <c r="U2003">
        <v>999</v>
      </c>
      <c r="V2003">
        <v>999</v>
      </c>
      <c r="W2003">
        <v>999</v>
      </c>
      <c r="X2003">
        <v>999</v>
      </c>
      <c r="Y2003">
        <v>3</v>
      </c>
      <c r="Z2003">
        <v>2370</v>
      </c>
      <c r="AB2003" t="s">
        <v>1616</v>
      </c>
      <c r="AC2003">
        <v>60</v>
      </c>
      <c r="AD2003" t="s">
        <v>1617</v>
      </c>
      <c r="AE2003">
        <v>40</v>
      </c>
      <c r="AF2003" t="s">
        <v>1666</v>
      </c>
      <c r="AG2003">
        <v>999</v>
      </c>
      <c r="AH2003" t="s">
        <v>3366</v>
      </c>
      <c r="AI2003" t="s">
        <v>1667</v>
      </c>
      <c r="AJ2003" t="s">
        <v>3357</v>
      </c>
      <c r="AK2003">
        <v>14</v>
      </c>
      <c r="AL2003" t="s">
        <v>710</v>
      </c>
      <c r="AM2003" t="s">
        <v>3344</v>
      </c>
      <c r="AN2003" t="s">
        <v>3358</v>
      </c>
      <c r="AO2003" t="s">
        <v>3359</v>
      </c>
      <c r="AP2003">
        <v>999</v>
      </c>
      <c r="AQ2003">
        <v>999</v>
      </c>
      <c r="AR2003" t="s">
        <v>1668</v>
      </c>
    </row>
    <row r="2004" spans="2:47" ht="15">
      <c r="B2004" t="s">
        <v>41</v>
      </c>
      <c r="C2004">
        <v>19523</v>
      </c>
      <c r="D2004" s="22">
        <v>17429</v>
      </c>
      <c r="E2004" t="s">
        <v>1555</v>
      </c>
      <c r="F2004">
        <v>13838</v>
      </c>
      <c r="G2004" t="s">
        <v>3360</v>
      </c>
      <c r="I2004" t="s">
        <v>2893</v>
      </c>
      <c r="J2004" t="s">
        <v>779</v>
      </c>
      <c r="K2004">
        <v>999</v>
      </c>
      <c r="L2004">
        <v>1999</v>
      </c>
      <c r="M2004">
        <v>19</v>
      </c>
      <c r="O2004" t="s">
        <v>3342</v>
      </c>
      <c r="R2004">
        <v>15.9</v>
      </c>
      <c r="S2004" t="s">
        <v>1768</v>
      </c>
      <c r="T2004" t="s">
        <v>1705</v>
      </c>
      <c r="U2004">
        <v>999</v>
      </c>
      <c r="V2004">
        <v>999</v>
      </c>
      <c r="W2004">
        <v>999</v>
      </c>
      <c r="X2004">
        <v>999</v>
      </c>
      <c r="Y2004">
        <v>3</v>
      </c>
      <c r="Z2004">
        <v>2370</v>
      </c>
      <c r="AB2004" t="s">
        <v>1616</v>
      </c>
      <c r="AC2004">
        <v>60</v>
      </c>
      <c r="AD2004" t="s">
        <v>1617</v>
      </c>
      <c r="AE2004">
        <v>40</v>
      </c>
      <c r="AF2004" t="s">
        <v>1666</v>
      </c>
      <c r="AG2004">
        <v>999</v>
      </c>
      <c r="AH2004" t="s">
        <v>3367</v>
      </c>
      <c r="AI2004" t="s">
        <v>1667</v>
      </c>
      <c r="AJ2004" t="s">
        <v>3357</v>
      </c>
      <c r="AK2004">
        <v>14</v>
      </c>
      <c r="AL2004" t="s">
        <v>710</v>
      </c>
      <c r="AM2004" t="s">
        <v>3344</v>
      </c>
      <c r="AN2004" t="s">
        <v>3362</v>
      </c>
      <c r="AO2004" t="s">
        <v>3363</v>
      </c>
      <c r="AP2004">
        <v>999</v>
      </c>
      <c r="AQ2004">
        <v>999</v>
      </c>
      <c r="AR2004" t="s">
        <v>1668</v>
      </c>
    </row>
    <row r="2005" spans="2:47" ht="15">
      <c r="B2005" t="s">
        <v>41</v>
      </c>
      <c r="C2005">
        <v>19255</v>
      </c>
      <c r="D2005">
        <v>17445</v>
      </c>
      <c r="E2005" t="s">
        <v>1500</v>
      </c>
      <c r="F2005">
        <v>12688</v>
      </c>
      <c r="G2005" s="7" t="s">
        <v>3368</v>
      </c>
      <c r="I2005" t="s">
        <v>1751</v>
      </c>
      <c r="J2005" t="s">
        <v>3369</v>
      </c>
      <c r="K2005">
        <v>999</v>
      </c>
      <c r="L2005">
        <v>2020</v>
      </c>
      <c r="M2005" t="s">
        <v>3370</v>
      </c>
      <c r="O2005" t="s">
        <v>1727</v>
      </c>
      <c r="R2005">
        <v>17.02</v>
      </c>
      <c r="S2005" t="s">
        <v>1752</v>
      </c>
      <c r="T2005" t="s">
        <v>3371</v>
      </c>
      <c r="U2005">
        <v>999</v>
      </c>
      <c r="V2005">
        <v>999</v>
      </c>
      <c r="W2005">
        <v>999</v>
      </c>
      <c r="X2005">
        <v>999</v>
      </c>
      <c r="Y2005">
        <v>12</v>
      </c>
      <c r="Z2005">
        <v>999</v>
      </c>
      <c r="AB2005" t="s">
        <v>1627</v>
      </c>
      <c r="AC2005">
        <v>10</v>
      </c>
      <c r="AD2005">
        <v>999</v>
      </c>
      <c r="AE2005">
        <v>999</v>
      </c>
      <c r="AF2005">
        <v>999</v>
      </c>
      <c r="AG2005">
        <v>999</v>
      </c>
      <c r="AH2005">
        <v>999</v>
      </c>
      <c r="AI2005" t="s">
        <v>1651</v>
      </c>
      <c r="AJ2005" t="s">
        <v>3372</v>
      </c>
      <c r="AK2005">
        <v>37</v>
      </c>
      <c r="AL2005" t="s">
        <v>1701</v>
      </c>
      <c r="AM2005">
        <v>999</v>
      </c>
      <c r="AN2005" t="s">
        <v>3373</v>
      </c>
      <c r="AO2005" t="s">
        <v>3374</v>
      </c>
      <c r="AP2005">
        <v>999</v>
      </c>
      <c r="AQ2005">
        <v>999</v>
      </c>
      <c r="AR2005" t="s">
        <v>3375</v>
      </c>
      <c r="AU2005" t="s">
        <v>3376</v>
      </c>
    </row>
    <row r="2006" spans="2:47" ht="15">
      <c r="B2006" t="s">
        <v>41</v>
      </c>
      <c r="C2006">
        <v>19255</v>
      </c>
      <c r="D2006">
        <v>17445</v>
      </c>
      <c r="E2006" t="s">
        <v>1500</v>
      </c>
      <c r="F2006">
        <v>12688</v>
      </c>
      <c r="G2006" s="7" t="s">
        <v>3368</v>
      </c>
      <c r="I2006" t="s">
        <v>1751</v>
      </c>
      <c r="J2006" t="s">
        <v>3369</v>
      </c>
      <c r="K2006">
        <v>999</v>
      </c>
      <c r="L2006">
        <v>2020</v>
      </c>
      <c r="M2006" t="s">
        <v>3370</v>
      </c>
      <c r="O2006" t="s">
        <v>1647</v>
      </c>
      <c r="R2006">
        <v>7.75</v>
      </c>
      <c r="S2006" t="s">
        <v>1752</v>
      </c>
      <c r="T2006" t="s">
        <v>3371</v>
      </c>
      <c r="U2006">
        <v>999</v>
      </c>
      <c r="V2006">
        <v>999</v>
      </c>
      <c r="W2006">
        <v>999</v>
      </c>
      <c r="X2006">
        <v>999</v>
      </c>
      <c r="Y2006">
        <v>12</v>
      </c>
      <c r="Z2006">
        <v>999</v>
      </c>
      <c r="AB2006" t="s">
        <v>1627</v>
      </c>
      <c r="AC2006">
        <v>999</v>
      </c>
      <c r="AD2006">
        <v>999</v>
      </c>
      <c r="AE2006">
        <v>999</v>
      </c>
      <c r="AF2006">
        <v>999</v>
      </c>
      <c r="AG2006">
        <v>999</v>
      </c>
      <c r="AH2006">
        <v>999</v>
      </c>
      <c r="AI2006" t="s">
        <v>1651</v>
      </c>
      <c r="AJ2006" t="s">
        <v>1608</v>
      </c>
      <c r="AK2006">
        <v>37</v>
      </c>
      <c r="AL2006" t="s">
        <v>1701</v>
      </c>
      <c r="AM2006">
        <v>999</v>
      </c>
      <c r="AN2006" t="s">
        <v>3373</v>
      </c>
      <c r="AO2006" t="s">
        <v>3374</v>
      </c>
      <c r="AP2006">
        <v>999</v>
      </c>
      <c r="AQ2006">
        <v>999</v>
      </c>
      <c r="AR2006" t="s">
        <v>3375</v>
      </c>
    </row>
    <row r="2007" spans="2:47" ht="15">
      <c r="B2007" t="s">
        <v>41</v>
      </c>
      <c r="C2007">
        <v>19255</v>
      </c>
      <c r="D2007">
        <v>17445</v>
      </c>
      <c r="E2007" t="s">
        <v>1500</v>
      </c>
      <c r="F2007">
        <v>12688</v>
      </c>
      <c r="G2007" s="7" t="s">
        <v>3368</v>
      </c>
      <c r="I2007" t="s">
        <v>1751</v>
      </c>
      <c r="J2007" t="s">
        <v>3369</v>
      </c>
      <c r="K2007">
        <v>999</v>
      </c>
      <c r="L2007">
        <v>2020</v>
      </c>
      <c r="M2007" t="s">
        <v>3370</v>
      </c>
      <c r="O2007" t="s">
        <v>1671</v>
      </c>
      <c r="R2007">
        <v>2.94</v>
      </c>
      <c r="S2007" t="s">
        <v>1752</v>
      </c>
      <c r="T2007" t="s">
        <v>3377</v>
      </c>
      <c r="U2007">
        <v>999</v>
      </c>
      <c r="V2007">
        <v>999</v>
      </c>
      <c r="W2007">
        <v>999</v>
      </c>
      <c r="X2007">
        <v>999</v>
      </c>
      <c r="Y2007">
        <v>12</v>
      </c>
      <c r="Z2007">
        <v>999</v>
      </c>
      <c r="AB2007">
        <v>999</v>
      </c>
      <c r="AC2007">
        <v>999</v>
      </c>
      <c r="AD2007">
        <v>999</v>
      </c>
      <c r="AE2007">
        <v>999</v>
      </c>
      <c r="AF2007">
        <v>999</v>
      </c>
      <c r="AG2007">
        <v>999</v>
      </c>
      <c r="AH2007">
        <v>999</v>
      </c>
      <c r="AI2007" t="s">
        <v>1651</v>
      </c>
      <c r="AJ2007" t="s">
        <v>3378</v>
      </c>
      <c r="AK2007">
        <v>37</v>
      </c>
      <c r="AL2007" t="s">
        <v>1701</v>
      </c>
      <c r="AM2007">
        <v>999</v>
      </c>
      <c r="AN2007" t="s">
        <v>3373</v>
      </c>
      <c r="AO2007" t="s">
        <v>3374</v>
      </c>
      <c r="AP2007">
        <v>999</v>
      </c>
      <c r="AQ2007">
        <v>999</v>
      </c>
      <c r="AR2007" t="s">
        <v>3375</v>
      </c>
    </row>
    <row r="2008" spans="2:47" ht="15">
      <c r="B2008" t="s">
        <v>41</v>
      </c>
      <c r="C2008">
        <v>19255</v>
      </c>
      <c r="D2008">
        <v>17445</v>
      </c>
      <c r="E2008" t="s">
        <v>1503</v>
      </c>
      <c r="F2008">
        <v>12687</v>
      </c>
      <c r="G2008" t="s">
        <v>3379</v>
      </c>
      <c r="I2008" t="s">
        <v>1751</v>
      </c>
      <c r="J2008" t="s">
        <v>3369</v>
      </c>
      <c r="K2008">
        <v>999</v>
      </c>
      <c r="L2008">
        <v>2020</v>
      </c>
      <c r="M2008" t="s">
        <v>3370</v>
      </c>
      <c r="O2008" t="s">
        <v>1727</v>
      </c>
      <c r="R2008">
        <v>17.010000000000002</v>
      </c>
      <c r="S2008" t="s">
        <v>1752</v>
      </c>
      <c r="T2008" t="s">
        <v>3371</v>
      </c>
      <c r="U2008">
        <v>999</v>
      </c>
      <c r="V2008">
        <v>999</v>
      </c>
      <c r="W2008">
        <v>999</v>
      </c>
      <c r="X2008">
        <v>999</v>
      </c>
      <c r="Y2008">
        <v>12</v>
      </c>
      <c r="Z2008">
        <v>999</v>
      </c>
      <c r="AB2008" t="s">
        <v>1627</v>
      </c>
      <c r="AC2008">
        <v>10</v>
      </c>
      <c r="AD2008">
        <v>999</v>
      </c>
      <c r="AE2008">
        <v>999</v>
      </c>
      <c r="AF2008">
        <v>999</v>
      </c>
      <c r="AG2008">
        <v>999</v>
      </c>
      <c r="AH2008">
        <v>999</v>
      </c>
      <c r="AI2008" t="s">
        <v>1651</v>
      </c>
      <c r="AJ2008" t="s">
        <v>3380</v>
      </c>
      <c r="AK2008">
        <v>27</v>
      </c>
      <c r="AL2008" t="s">
        <v>3381</v>
      </c>
      <c r="AM2008">
        <v>999</v>
      </c>
      <c r="AN2008" t="s">
        <v>3373</v>
      </c>
      <c r="AO2008" t="s">
        <v>3374</v>
      </c>
      <c r="AP2008">
        <v>999</v>
      </c>
      <c r="AQ2008">
        <v>999</v>
      </c>
      <c r="AR2008" t="s">
        <v>3375</v>
      </c>
      <c r="AU2008" t="s">
        <v>3376</v>
      </c>
    </row>
    <row r="2009" spans="2:47" ht="15">
      <c r="B2009" t="s">
        <v>41</v>
      </c>
      <c r="C2009">
        <v>19255</v>
      </c>
      <c r="D2009">
        <v>17445</v>
      </c>
      <c r="E2009" t="s">
        <v>1503</v>
      </c>
      <c r="F2009">
        <v>12687</v>
      </c>
      <c r="G2009" t="s">
        <v>3379</v>
      </c>
      <c r="I2009" t="s">
        <v>1751</v>
      </c>
      <c r="J2009" t="s">
        <v>3369</v>
      </c>
      <c r="K2009">
        <v>999</v>
      </c>
      <c r="L2009">
        <v>2020</v>
      </c>
      <c r="M2009" t="s">
        <v>3370</v>
      </c>
      <c r="O2009" t="s">
        <v>1647</v>
      </c>
      <c r="R2009">
        <v>7.83</v>
      </c>
      <c r="S2009" t="s">
        <v>1752</v>
      </c>
      <c r="T2009" t="s">
        <v>3371</v>
      </c>
      <c r="U2009">
        <v>999</v>
      </c>
      <c r="V2009">
        <v>999</v>
      </c>
      <c r="W2009">
        <v>999</v>
      </c>
      <c r="X2009">
        <v>999</v>
      </c>
      <c r="Y2009">
        <v>12</v>
      </c>
      <c r="Z2009">
        <v>999</v>
      </c>
      <c r="AB2009" t="s">
        <v>1627</v>
      </c>
      <c r="AC2009">
        <v>999</v>
      </c>
      <c r="AD2009">
        <v>999</v>
      </c>
      <c r="AE2009">
        <v>999</v>
      </c>
      <c r="AF2009">
        <v>999</v>
      </c>
      <c r="AG2009">
        <v>999</v>
      </c>
      <c r="AH2009">
        <v>999</v>
      </c>
      <c r="AI2009" t="s">
        <v>1651</v>
      </c>
      <c r="AJ2009" t="s">
        <v>1608</v>
      </c>
      <c r="AK2009">
        <v>27</v>
      </c>
      <c r="AL2009" t="s">
        <v>3381</v>
      </c>
      <c r="AM2009">
        <v>999</v>
      </c>
      <c r="AN2009" t="s">
        <v>3373</v>
      </c>
      <c r="AO2009" t="s">
        <v>3374</v>
      </c>
      <c r="AP2009">
        <v>999</v>
      </c>
      <c r="AQ2009">
        <v>999</v>
      </c>
      <c r="AR2009" t="s">
        <v>3375</v>
      </c>
      <c r="AU2009" t="s">
        <v>3376</v>
      </c>
    </row>
    <row r="2010" spans="2:47" ht="15">
      <c r="B2010" t="s">
        <v>41</v>
      </c>
      <c r="C2010">
        <v>19255</v>
      </c>
      <c r="D2010">
        <v>17445</v>
      </c>
      <c r="E2010" t="s">
        <v>1503</v>
      </c>
      <c r="F2010">
        <v>12687</v>
      </c>
      <c r="G2010" t="s">
        <v>3379</v>
      </c>
      <c r="I2010" t="s">
        <v>1751</v>
      </c>
      <c r="J2010" t="s">
        <v>3369</v>
      </c>
      <c r="K2010">
        <v>999</v>
      </c>
      <c r="L2010">
        <v>2020</v>
      </c>
      <c r="M2010" t="s">
        <v>3370</v>
      </c>
      <c r="O2010" t="s">
        <v>1671</v>
      </c>
      <c r="R2010">
        <v>2.66</v>
      </c>
      <c r="S2010" t="s">
        <v>1752</v>
      </c>
      <c r="T2010" t="s">
        <v>3377</v>
      </c>
      <c r="U2010">
        <v>999</v>
      </c>
      <c r="V2010">
        <v>999</v>
      </c>
      <c r="W2010">
        <v>999</v>
      </c>
      <c r="X2010">
        <v>999</v>
      </c>
      <c r="Y2010">
        <v>12</v>
      </c>
      <c r="Z2010">
        <v>999</v>
      </c>
      <c r="AB2010">
        <v>999</v>
      </c>
      <c r="AC2010">
        <v>999</v>
      </c>
      <c r="AD2010">
        <v>999</v>
      </c>
      <c r="AE2010">
        <v>999</v>
      </c>
      <c r="AF2010">
        <v>999</v>
      </c>
      <c r="AG2010">
        <v>999</v>
      </c>
      <c r="AH2010">
        <v>999</v>
      </c>
      <c r="AI2010" t="s">
        <v>1651</v>
      </c>
      <c r="AJ2010" t="s">
        <v>3382</v>
      </c>
      <c r="AK2010">
        <v>27</v>
      </c>
      <c r="AL2010" t="s">
        <v>3381</v>
      </c>
      <c r="AM2010">
        <v>999</v>
      </c>
      <c r="AN2010" t="s">
        <v>3373</v>
      </c>
      <c r="AO2010" t="s">
        <v>3374</v>
      </c>
      <c r="AP2010">
        <v>999</v>
      </c>
      <c r="AQ2010">
        <v>999</v>
      </c>
      <c r="AR2010" t="s">
        <v>3375</v>
      </c>
      <c r="AU2010" t="s">
        <v>3376</v>
      </c>
    </row>
    <row r="2011" spans="2:47" ht="15">
      <c r="B2011" t="s">
        <v>41</v>
      </c>
      <c r="C2011">
        <v>19255</v>
      </c>
      <c r="D2011">
        <v>17445</v>
      </c>
      <c r="E2011" t="s">
        <v>1502</v>
      </c>
      <c r="F2011">
        <v>12686</v>
      </c>
      <c r="G2011" t="s">
        <v>3383</v>
      </c>
      <c r="I2011" t="s">
        <v>1751</v>
      </c>
      <c r="J2011" t="s">
        <v>3369</v>
      </c>
      <c r="K2011">
        <v>999</v>
      </c>
      <c r="L2011">
        <v>2020</v>
      </c>
      <c r="M2011" t="s">
        <v>3370</v>
      </c>
      <c r="O2011" t="s">
        <v>1727</v>
      </c>
      <c r="R2011">
        <v>22.75</v>
      </c>
      <c r="S2011" t="s">
        <v>1752</v>
      </c>
      <c r="T2011" t="s">
        <v>3371</v>
      </c>
      <c r="U2011">
        <v>999</v>
      </c>
      <c r="V2011">
        <v>999</v>
      </c>
      <c r="W2011">
        <v>999</v>
      </c>
      <c r="X2011">
        <v>999</v>
      </c>
      <c r="Y2011">
        <v>12</v>
      </c>
      <c r="Z2011">
        <v>999</v>
      </c>
      <c r="AB2011" t="s">
        <v>1627</v>
      </c>
      <c r="AC2011">
        <v>10</v>
      </c>
      <c r="AD2011">
        <v>999</v>
      </c>
      <c r="AE2011">
        <v>999</v>
      </c>
      <c r="AF2011">
        <v>999</v>
      </c>
      <c r="AG2011">
        <v>999</v>
      </c>
      <c r="AH2011">
        <v>999</v>
      </c>
      <c r="AI2011" t="s">
        <v>1651</v>
      </c>
      <c r="AJ2011" t="s">
        <v>3384</v>
      </c>
      <c r="AK2011">
        <v>38</v>
      </c>
      <c r="AL2011" t="s">
        <v>3385</v>
      </c>
      <c r="AM2011">
        <v>999</v>
      </c>
      <c r="AN2011" t="s">
        <v>3373</v>
      </c>
      <c r="AO2011" t="s">
        <v>3374</v>
      </c>
      <c r="AP2011">
        <v>999</v>
      </c>
      <c r="AQ2011">
        <v>999</v>
      </c>
      <c r="AR2011" t="s">
        <v>3375</v>
      </c>
      <c r="AU2011" t="s">
        <v>3376</v>
      </c>
    </row>
    <row r="2012" spans="2:47" ht="15">
      <c r="B2012" t="s">
        <v>41</v>
      </c>
      <c r="C2012">
        <v>19255</v>
      </c>
      <c r="D2012">
        <v>17445</v>
      </c>
      <c r="E2012" t="s">
        <v>1502</v>
      </c>
      <c r="F2012">
        <v>12686</v>
      </c>
      <c r="G2012" t="s">
        <v>3383</v>
      </c>
      <c r="I2012" t="s">
        <v>1751</v>
      </c>
      <c r="J2012" t="s">
        <v>3369</v>
      </c>
      <c r="K2012">
        <v>999</v>
      </c>
      <c r="L2012">
        <v>2020</v>
      </c>
      <c r="M2012" t="s">
        <v>3370</v>
      </c>
      <c r="O2012" t="s">
        <v>1647</v>
      </c>
      <c r="R2012">
        <v>15.92</v>
      </c>
      <c r="S2012" t="s">
        <v>1752</v>
      </c>
      <c r="T2012" t="s">
        <v>3371</v>
      </c>
      <c r="U2012">
        <v>999</v>
      </c>
      <c r="V2012">
        <v>999</v>
      </c>
      <c r="W2012">
        <v>999</v>
      </c>
      <c r="X2012">
        <v>999</v>
      </c>
      <c r="Y2012">
        <v>12</v>
      </c>
      <c r="Z2012">
        <v>999</v>
      </c>
      <c r="AB2012" t="s">
        <v>1627</v>
      </c>
      <c r="AC2012">
        <v>999</v>
      </c>
      <c r="AD2012">
        <v>999</v>
      </c>
      <c r="AE2012">
        <v>999</v>
      </c>
      <c r="AF2012">
        <v>999</v>
      </c>
      <c r="AG2012">
        <v>999</v>
      </c>
      <c r="AH2012">
        <v>999</v>
      </c>
      <c r="AI2012" t="s">
        <v>1651</v>
      </c>
      <c r="AJ2012" t="s">
        <v>1608</v>
      </c>
      <c r="AK2012">
        <v>38</v>
      </c>
      <c r="AL2012" t="s">
        <v>3385</v>
      </c>
      <c r="AM2012">
        <v>999</v>
      </c>
      <c r="AN2012" t="s">
        <v>3373</v>
      </c>
      <c r="AO2012" t="s">
        <v>3374</v>
      </c>
      <c r="AP2012">
        <v>999</v>
      </c>
      <c r="AQ2012">
        <v>999</v>
      </c>
      <c r="AR2012" t="s">
        <v>3375</v>
      </c>
      <c r="AU2012" t="s">
        <v>3376</v>
      </c>
    </row>
    <row r="2013" spans="2:47" ht="15">
      <c r="B2013" t="s">
        <v>41</v>
      </c>
      <c r="C2013">
        <v>19255</v>
      </c>
      <c r="D2013">
        <v>17445</v>
      </c>
      <c r="E2013" t="s">
        <v>1502</v>
      </c>
      <c r="F2013">
        <v>12686</v>
      </c>
      <c r="G2013" t="s">
        <v>3383</v>
      </c>
      <c r="I2013" t="s">
        <v>1751</v>
      </c>
      <c r="J2013" t="s">
        <v>3369</v>
      </c>
      <c r="K2013">
        <v>999</v>
      </c>
      <c r="L2013">
        <v>2020</v>
      </c>
      <c r="M2013" t="s">
        <v>3370</v>
      </c>
      <c r="O2013" t="s">
        <v>1671</v>
      </c>
      <c r="R2013">
        <v>3.36</v>
      </c>
      <c r="S2013" t="s">
        <v>1752</v>
      </c>
      <c r="T2013" t="s">
        <v>3377</v>
      </c>
      <c r="U2013">
        <v>999</v>
      </c>
      <c r="V2013">
        <v>999</v>
      </c>
      <c r="W2013">
        <v>999</v>
      </c>
      <c r="X2013">
        <v>999</v>
      </c>
      <c r="Y2013">
        <v>12</v>
      </c>
      <c r="Z2013">
        <v>999</v>
      </c>
      <c r="AB2013">
        <v>999</v>
      </c>
      <c r="AC2013">
        <v>999</v>
      </c>
      <c r="AD2013">
        <v>999</v>
      </c>
      <c r="AE2013">
        <v>999</v>
      </c>
      <c r="AF2013">
        <v>999</v>
      </c>
      <c r="AG2013">
        <v>999</v>
      </c>
      <c r="AH2013">
        <v>999</v>
      </c>
      <c r="AI2013" t="s">
        <v>1651</v>
      </c>
      <c r="AJ2013" t="s">
        <v>3386</v>
      </c>
      <c r="AK2013">
        <v>38</v>
      </c>
      <c r="AL2013" t="s">
        <v>3385</v>
      </c>
      <c r="AM2013">
        <v>999</v>
      </c>
      <c r="AN2013" t="s">
        <v>3373</v>
      </c>
      <c r="AO2013" t="s">
        <v>3374</v>
      </c>
      <c r="AP2013">
        <v>999</v>
      </c>
      <c r="AQ2013">
        <v>999</v>
      </c>
      <c r="AR2013" t="s">
        <v>3375</v>
      </c>
      <c r="AU2013" t="s">
        <v>3376</v>
      </c>
    </row>
    <row r="2014" spans="2:47" ht="15">
      <c r="B2014" t="s">
        <v>41</v>
      </c>
      <c r="C2014">
        <v>19269</v>
      </c>
      <c r="D2014">
        <v>17452</v>
      </c>
      <c r="E2014" t="s">
        <v>1504</v>
      </c>
      <c r="F2014">
        <v>12827</v>
      </c>
      <c r="G2014" t="s">
        <v>3387</v>
      </c>
      <c r="I2014" t="s">
        <v>1928</v>
      </c>
      <c r="J2014" t="s">
        <v>3369</v>
      </c>
      <c r="K2014">
        <v>999</v>
      </c>
      <c r="L2014">
        <v>2015</v>
      </c>
      <c r="M2014" t="s">
        <v>3388</v>
      </c>
      <c r="O2014" t="s">
        <v>1611</v>
      </c>
      <c r="R2014">
        <v>58.79</v>
      </c>
      <c r="S2014" t="s">
        <v>2381</v>
      </c>
      <c r="T2014" t="s">
        <v>3389</v>
      </c>
      <c r="U2014">
        <v>999</v>
      </c>
      <c r="V2014">
        <v>999</v>
      </c>
      <c r="W2014">
        <v>999</v>
      </c>
      <c r="X2014">
        <v>999</v>
      </c>
      <c r="Y2014">
        <v>1</v>
      </c>
      <c r="Z2014">
        <v>323</v>
      </c>
      <c r="AB2014" t="s">
        <v>1627</v>
      </c>
      <c r="AC2014">
        <v>10</v>
      </c>
      <c r="AD2014">
        <v>999</v>
      </c>
      <c r="AE2014">
        <v>999</v>
      </c>
      <c r="AF2014">
        <v>999</v>
      </c>
      <c r="AG2014">
        <v>999</v>
      </c>
      <c r="AI2014" t="s">
        <v>1651</v>
      </c>
      <c r="AJ2014" t="s">
        <v>3390</v>
      </c>
      <c r="AK2014" t="s">
        <v>3391</v>
      </c>
      <c r="AL2014" t="s">
        <v>3392</v>
      </c>
      <c r="AM2014" t="s">
        <v>3393</v>
      </c>
      <c r="AN2014" t="s">
        <v>3394</v>
      </c>
      <c r="AO2014">
        <v>999</v>
      </c>
      <c r="AP2014">
        <v>999</v>
      </c>
      <c r="AQ2014" t="s">
        <v>3395</v>
      </c>
      <c r="AR2014" t="s">
        <v>3396</v>
      </c>
      <c r="AT2014" t="s">
        <v>3397</v>
      </c>
    </row>
    <row r="2015" spans="2:47" ht="15">
      <c r="B2015" t="s">
        <v>41</v>
      </c>
      <c r="C2015">
        <v>19269</v>
      </c>
      <c r="D2015">
        <v>17452</v>
      </c>
      <c r="E2015" t="s">
        <v>1504</v>
      </c>
      <c r="F2015">
        <v>12828</v>
      </c>
      <c r="G2015" t="s">
        <v>3398</v>
      </c>
      <c r="I2015" t="s">
        <v>1928</v>
      </c>
      <c r="J2015" t="s">
        <v>3369</v>
      </c>
      <c r="K2015">
        <v>999</v>
      </c>
      <c r="L2015" t="s">
        <v>3399</v>
      </c>
      <c r="M2015" t="s">
        <v>3400</v>
      </c>
      <c r="O2015" t="s">
        <v>1611</v>
      </c>
      <c r="R2015">
        <v>79.97</v>
      </c>
      <c r="S2015" t="s">
        <v>2381</v>
      </c>
      <c r="T2015" t="s">
        <v>3389</v>
      </c>
      <c r="U2015">
        <v>999</v>
      </c>
      <c r="V2015">
        <v>999</v>
      </c>
      <c r="W2015">
        <v>999</v>
      </c>
      <c r="X2015">
        <v>999</v>
      </c>
      <c r="Y2015">
        <v>1</v>
      </c>
      <c r="Z2015">
        <v>332</v>
      </c>
      <c r="AB2015" t="s">
        <v>1627</v>
      </c>
      <c r="AC2015">
        <v>10</v>
      </c>
      <c r="AD2015">
        <v>999</v>
      </c>
      <c r="AE2015">
        <v>999</v>
      </c>
      <c r="AF2015">
        <v>999</v>
      </c>
      <c r="AG2015">
        <v>999</v>
      </c>
      <c r="AI2015" t="s">
        <v>1651</v>
      </c>
      <c r="AJ2015" t="s">
        <v>3401</v>
      </c>
      <c r="AK2015" t="s">
        <v>3391</v>
      </c>
      <c r="AL2015" t="s">
        <v>3392</v>
      </c>
      <c r="AM2015" t="s">
        <v>3393</v>
      </c>
      <c r="AN2015" t="s">
        <v>3402</v>
      </c>
      <c r="AO2015">
        <v>999</v>
      </c>
      <c r="AP2015">
        <v>999</v>
      </c>
      <c r="AQ2015" t="s">
        <v>3403</v>
      </c>
      <c r="AR2015" t="s">
        <v>3396</v>
      </c>
      <c r="AT2015" t="s">
        <v>3397</v>
      </c>
    </row>
    <row r="2016" spans="2:47" ht="15">
      <c r="B2016" t="s">
        <v>41</v>
      </c>
      <c r="C2016">
        <v>19269</v>
      </c>
      <c r="D2016">
        <v>17452</v>
      </c>
      <c r="E2016" t="s">
        <v>1504</v>
      </c>
      <c r="F2016">
        <v>12829</v>
      </c>
      <c r="G2016" t="s">
        <v>3404</v>
      </c>
      <c r="I2016" t="s">
        <v>1928</v>
      </c>
      <c r="J2016" t="s">
        <v>3369</v>
      </c>
      <c r="K2016">
        <v>999</v>
      </c>
      <c r="L2016" t="s">
        <v>3399</v>
      </c>
      <c r="M2016" t="s">
        <v>3405</v>
      </c>
      <c r="O2016" t="s">
        <v>1611</v>
      </c>
      <c r="R2016">
        <v>125.47</v>
      </c>
      <c r="S2016" t="s">
        <v>2381</v>
      </c>
      <c r="T2016" t="s">
        <v>3389</v>
      </c>
      <c r="U2016">
        <v>999</v>
      </c>
      <c r="V2016">
        <v>999</v>
      </c>
      <c r="W2016">
        <v>999</v>
      </c>
      <c r="X2016">
        <v>999</v>
      </c>
      <c r="Y2016">
        <v>1</v>
      </c>
      <c r="Z2016">
        <v>489</v>
      </c>
      <c r="AB2016" t="s">
        <v>1627</v>
      </c>
      <c r="AC2016">
        <v>10</v>
      </c>
      <c r="AD2016">
        <v>999</v>
      </c>
      <c r="AE2016">
        <v>999</v>
      </c>
      <c r="AF2016">
        <v>999</v>
      </c>
      <c r="AG2016">
        <v>999</v>
      </c>
      <c r="AI2016" t="s">
        <v>1651</v>
      </c>
      <c r="AJ2016" t="s">
        <v>3406</v>
      </c>
      <c r="AK2016" t="s">
        <v>3391</v>
      </c>
      <c r="AL2016" t="s">
        <v>3392</v>
      </c>
      <c r="AM2016" t="s">
        <v>3393</v>
      </c>
      <c r="AN2016" t="s">
        <v>3407</v>
      </c>
      <c r="AO2016">
        <v>999</v>
      </c>
      <c r="AP2016">
        <v>999</v>
      </c>
      <c r="AQ2016" t="s">
        <v>3408</v>
      </c>
      <c r="AR2016" t="s">
        <v>3396</v>
      </c>
      <c r="AT2016" t="s">
        <v>3397</v>
      </c>
    </row>
    <row r="2017" spans="2:48" ht="15">
      <c r="B2017" t="s">
        <v>41</v>
      </c>
      <c r="C2017">
        <v>19269</v>
      </c>
      <c r="D2017">
        <v>17452</v>
      </c>
      <c r="E2017" t="s">
        <v>1504</v>
      </c>
      <c r="F2017">
        <v>12830</v>
      </c>
      <c r="G2017" t="s">
        <v>3409</v>
      </c>
      <c r="I2017" t="s">
        <v>1928</v>
      </c>
      <c r="J2017" t="s">
        <v>3369</v>
      </c>
      <c r="K2017">
        <v>999</v>
      </c>
      <c r="L2017" t="s">
        <v>3399</v>
      </c>
      <c r="M2017" t="s">
        <v>3410</v>
      </c>
      <c r="O2017" t="s">
        <v>1611</v>
      </c>
      <c r="R2017">
        <v>64.78</v>
      </c>
      <c r="S2017" t="s">
        <v>2381</v>
      </c>
      <c r="T2017" t="s">
        <v>3389</v>
      </c>
      <c r="U2017">
        <v>999</v>
      </c>
      <c r="V2017">
        <v>999</v>
      </c>
      <c r="W2017">
        <v>999</v>
      </c>
      <c r="X2017">
        <v>999</v>
      </c>
      <c r="Y2017">
        <v>1</v>
      </c>
      <c r="Z2017">
        <v>415</v>
      </c>
      <c r="AB2017" t="s">
        <v>1627</v>
      </c>
      <c r="AC2017">
        <v>10</v>
      </c>
      <c r="AD2017">
        <v>999</v>
      </c>
      <c r="AE2017">
        <v>999</v>
      </c>
      <c r="AF2017">
        <v>999</v>
      </c>
      <c r="AG2017">
        <v>999</v>
      </c>
      <c r="AI2017" t="s">
        <v>1651</v>
      </c>
      <c r="AJ2017" t="s">
        <v>3406</v>
      </c>
      <c r="AK2017" t="s">
        <v>3391</v>
      </c>
      <c r="AL2017" t="s">
        <v>3392</v>
      </c>
      <c r="AM2017" t="s">
        <v>3393</v>
      </c>
      <c r="AN2017" t="s">
        <v>3411</v>
      </c>
      <c r="AO2017">
        <v>999</v>
      </c>
      <c r="AP2017">
        <v>999</v>
      </c>
      <c r="AQ2017" t="s">
        <v>3412</v>
      </c>
      <c r="AR2017" t="s">
        <v>3396</v>
      </c>
      <c r="AT2017" t="s">
        <v>3397</v>
      </c>
    </row>
    <row r="2018" spans="2:48" ht="15">
      <c r="B2018" t="s">
        <v>57</v>
      </c>
      <c r="C2018">
        <v>19337</v>
      </c>
      <c r="D2018">
        <v>17454</v>
      </c>
      <c r="E2018" t="s">
        <v>1505</v>
      </c>
      <c r="G2018" t="s">
        <v>3413</v>
      </c>
      <c r="K2018">
        <v>3</v>
      </c>
      <c r="L2018">
        <v>2016</v>
      </c>
      <c r="O2018" t="s">
        <v>3414</v>
      </c>
      <c r="R2018">
        <v>20.78</v>
      </c>
      <c r="S2018" t="s">
        <v>1768</v>
      </c>
      <c r="T2018" t="s">
        <v>1705</v>
      </c>
      <c r="Y2018">
        <v>3</v>
      </c>
      <c r="AB2018" t="s">
        <v>3415</v>
      </c>
      <c r="AC2018">
        <v>0.98</v>
      </c>
      <c r="AD2018" t="s">
        <v>3416</v>
      </c>
      <c r="AE2018">
        <v>22</v>
      </c>
      <c r="AF2018" t="s">
        <v>3417</v>
      </c>
      <c r="AG2018">
        <v>3.86</v>
      </c>
      <c r="AH2018" t="s">
        <v>3418</v>
      </c>
      <c r="AJ2018" t="s">
        <v>3419</v>
      </c>
    </row>
    <row r="2019" spans="2:48" ht="15">
      <c r="B2019" t="s">
        <v>57</v>
      </c>
      <c r="C2019">
        <v>19337</v>
      </c>
      <c r="D2019">
        <v>17454</v>
      </c>
      <c r="E2019" t="s">
        <v>1505</v>
      </c>
      <c r="G2019" t="s">
        <v>3420</v>
      </c>
      <c r="K2019">
        <v>20</v>
      </c>
      <c r="L2019">
        <v>2016</v>
      </c>
      <c r="O2019" t="s">
        <v>3414</v>
      </c>
      <c r="R2019">
        <v>18.48</v>
      </c>
      <c r="S2019" t="s">
        <v>1768</v>
      </c>
      <c r="T2019" t="s">
        <v>1705</v>
      </c>
      <c r="Y2019">
        <v>3</v>
      </c>
      <c r="AB2019" t="s">
        <v>3415</v>
      </c>
      <c r="AC2019">
        <v>1.05</v>
      </c>
      <c r="AD2019" t="s">
        <v>3416</v>
      </c>
      <c r="AE2019">
        <v>22</v>
      </c>
      <c r="AF2019" t="s">
        <v>3417</v>
      </c>
      <c r="AG2019">
        <v>2.19</v>
      </c>
      <c r="AH2019" t="s">
        <v>3418</v>
      </c>
      <c r="AJ2019" t="s">
        <v>3421</v>
      </c>
    </row>
    <row r="2020" spans="2:48" ht="15">
      <c r="B2020" t="s">
        <v>57</v>
      </c>
      <c r="C2020">
        <v>19337</v>
      </c>
      <c r="D2020">
        <v>17454</v>
      </c>
      <c r="E2020" t="s">
        <v>1505</v>
      </c>
      <c r="G2020" t="s">
        <v>3413</v>
      </c>
      <c r="K2020">
        <v>3</v>
      </c>
      <c r="L2020">
        <v>2016</v>
      </c>
      <c r="O2020" t="s">
        <v>3422</v>
      </c>
      <c r="R2020">
        <v>11.01</v>
      </c>
      <c r="S2020" t="s">
        <v>1768</v>
      </c>
      <c r="T2020" t="s">
        <v>1705</v>
      </c>
      <c r="Y2020">
        <v>3</v>
      </c>
      <c r="AB2020" t="s">
        <v>3423</v>
      </c>
      <c r="AC2020">
        <v>1.23</v>
      </c>
      <c r="AD2020" t="s">
        <v>3424</v>
      </c>
      <c r="AE2020">
        <v>22</v>
      </c>
      <c r="AF2020" t="s">
        <v>3425</v>
      </c>
      <c r="AG2020">
        <v>3.35</v>
      </c>
      <c r="AH2020" t="s">
        <v>3418</v>
      </c>
      <c r="AJ2020" t="s">
        <v>3426</v>
      </c>
    </row>
    <row r="2021" spans="2:48" ht="15">
      <c r="B2021" t="s">
        <v>57</v>
      </c>
      <c r="C2021">
        <v>19337</v>
      </c>
      <c r="D2021">
        <v>17454</v>
      </c>
      <c r="E2021" t="s">
        <v>1505</v>
      </c>
      <c r="G2021" t="s">
        <v>3420</v>
      </c>
      <c r="K2021">
        <v>20</v>
      </c>
      <c r="L2021">
        <v>2016</v>
      </c>
      <c r="O2021" t="s">
        <v>3422</v>
      </c>
      <c r="R2021">
        <v>9.9499999999999993</v>
      </c>
      <c r="S2021" t="s">
        <v>1768</v>
      </c>
      <c r="T2021" t="s">
        <v>1705</v>
      </c>
      <c r="Y2021">
        <v>3</v>
      </c>
      <c r="AB2021" t="s">
        <v>3423</v>
      </c>
      <c r="AC2021">
        <v>1.39</v>
      </c>
      <c r="AD2021" t="s">
        <v>3424</v>
      </c>
      <c r="AE2021">
        <v>21</v>
      </c>
      <c r="AF2021" t="s">
        <v>3425</v>
      </c>
      <c r="AG2021">
        <v>3.11</v>
      </c>
      <c r="AH2021" t="s">
        <v>3418</v>
      </c>
      <c r="AJ2021" t="s">
        <v>3421</v>
      </c>
    </row>
    <row r="2022" spans="2:48" ht="15">
      <c r="B2022" t="s">
        <v>41</v>
      </c>
      <c r="C2022">
        <v>19500</v>
      </c>
      <c r="D2022">
        <v>17458</v>
      </c>
      <c r="E2022" t="s">
        <v>1016</v>
      </c>
      <c r="F2022">
        <v>13773</v>
      </c>
      <c r="G2022" t="s">
        <v>3427</v>
      </c>
      <c r="I2022">
        <v>999</v>
      </c>
      <c r="J2022" t="s">
        <v>770</v>
      </c>
      <c r="K2022">
        <v>12</v>
      </c>
      <c r="L2022">
        <v>999</v>
      </c>
      <c r="M2022">
        <v>12</v>
      </c>
      <c r="O2022" t="s">
        <v>1672</v>
      </c>
      <c r="R2022">
        <v>35.5</v>
      </c>
      <c r="S2022" t="s">
        <v>1648</v>
      </c>
      <c r="T2022" t="s">
        <v>3428</v>
      </c>
      <c r="U2022">
        <v>999</v>
      </c>
      <c r="V2022">
        <v>999</v>
      </c>
      <c r="W2022">
        <v>999</v>
      </c>
      <c r="X2022">
        <v>999</v>
      </c>
      <c r="Y2022">
        <v>5</v>
      </c>
      <c r="Z2022">
        <f>2500+340+20+100</f>
        <v>2960</v>
      </c>
      <c r="AB2022" t="s">
        <v>1627</v>
      </c>
      <c r="AC2022">
        <v>0</v>
      </c>
      <c r="AD2022">
        <v>999</v>
      </c>
      <c r="AE2022">
        <v>999</v>
      </c>
      <c r="AF2022">
        <v>999</v>
      </c>
      <c r="AG2022">
        <v>999</v>
      </c>
      <c r="AH2022">
        <v>999</v>
      </c>
      <c r="AI2022" t="s">
        <v>1651</v>
      </c>
      <c r="AJ2022" t="s">
        <v>3429</v>
      </c>
      <c r="AK2022">
        <v>4</v>
      </c>
      <c r="AL2022" t="s">
        <v>3430</v>
      </c>
      <c r="AM2022">
        <v>999</v>
      </c>
      <c r="AN2022" t="s">
        <v>3431</v>
      </c>
      <c r="AO2022" t="s">
        <v>2217</v>
      </c>
      <c r="AP2022">
        <v>999</v>
      </c>
      <c r="AQ2022">
        <v>999</v>
      </c>
      <c r="AR2022" t="s">
        <v>3432</v>
      </c>
    </row>
    <row r="2023" spans="2:48" ht="15">
      <c r="B2023" t="s">
        <v>41</v>
      </c>
      <c r="C2023">
        <v>19499</v>
      </c>
      <c r="D2023">
        <v>17458</v>
      </c>
      <c r="E2023" t="s">
        <v>1013</v>
      </c>
      <c r="F2023">
        <v>13772</v>
      </c>
      <c r="G2023" t="s">
        <v>3433</v>
      </c>
      <c r="I2023">
        <v>999</v>
      </c>
      <c r="J2023" t="s">
        <v>770</v>
      </c>
      <c r="K2023" t="s">
        <v>3434</v>
      </c>
      <c r="L2023">
        <v>999</v>
      </c>
      <c r="M2023" t="s">
        <v>3434</v>
      </c>
      <c r="O2023" t="s">
        <v>1672</v>
      </c>
      <c r="R2023">
        <v>14.23</v>
      </c>
      <c r="S2023" t="s">
        <v>1648</v>
      </c>
      <c r="T2023" t="s">
        <v>3428</v>
      </c>
      <c r="U2023">
        <v>999</v>
      </c>
      <c r="V2023">
        <v>999</v>
      </c>
      <c r="W2023">
        <v>999</v>
      </c>
      <c r="X2023">
        <v>999</v>
      </c>
      <c r="Y2023">
        <v>5</v>
      </c>
      <c r="Z2023">
        <f>2500+340</f>
        <v>2840</v>
      </c>
      <c r="AB2023" t="s">
        <v>1627</v>
      </c>
      <c r="AC2023">
        <v>0</v>
      </c>
      <c r="AD2023">
        <v>999</v>
      </c>
      <c r="AE2023">
        <v>999</v>
      </c>
      <c r="AF2023">
        <v>999</v>
      </c>
      <c r="AG2023">
        <v>999</v>
      </c>
      <c r="AH2023">
        <v>999</v>
      </c>
      <c r="AI2023" t="s">
        <v>1651</v>
      </c>
      <c r="AJ2023" t="s">
        <v>3435</v>
      </c>
      <c r="AK2023">
        <v>2</v>
      </c>
      <c r="AL2023" t="s">
        <v>3430</v>
      </c>
      <c r="AM2023">
        <v>999</v>
      </c>
      <c r="AN2023" t="s">
        <v>3431</v>
      </c>
      <c r="AO2023" t="s">
        <v>2217</v>
      </c>
      <c r="AP2023">
        <v>999</v>
      </c>
      <c r="AQ2023">
        <v>999</v>
      </c>
      <c r="AR2023" t="s">
        <v>3432</v>
      </c>
    </row>
    <row r="2024" spans="2:48" ht="15">
      <c r="B2024" t="s">
        <v>41</v>
      </c>
      <c r="C2024">
        <v>19500</v>
      </c>
      <c r="D2024">
        <v>17458</v>
      </c>
      <c r="E2024" t="s">
        <v>1016</v>
      </c>
      <c r="F2024">
        <v>13773</v>
      </c>
      <c r="G2024" t="s">
        <v>3427</v>
      </c>
      <c r="I2024">
        <v>999</v>
      </c>
      <c r="J2024" t="s">
        <v>770</v>
      </c>
      <c r="K2024">
        <v>12</v>
      </c>
      <c r="L2024">
        <v>999</v>
      </c>
      <c r="M2024">
        <v>12</v>
      </c>
      <c r="O2024" t="s">
        <v>1671</v>
      </c>
      <c r="R2024">
        <f>0+0.9+8</f>
        <v>8.9</v>
      </c>
      <c r="S2024" t="s">
        <v>1648</v>
      </c>
      <c r="T2024" t="s">
        <v>3428</v>
      </c>
      <c r="U2024">
        <v>999</v>
      </c>
      <c r="V2024">
        <v>999</v>
      </c>
      <c r="W2024">
        <v>999</v>
      </c>
      <c r="X2024">
        <v>999</v>
      </c>
      <c r="Y2024">
        <v>5</v>
      </c>
      <c r="Z2024">
        <f>2500+340+20+100</f>
        <v>2960</v>
      </c>
      <c r="AB2024" t="s">
        <v>1627</v>
      </c>
      <c r="AC2024">
        <v>0</v>
      </c>
      <c r="AD2024">
        <v>999</v>
      </c>
      <c r="AE2024">
        <v>999</v>
      </c>
      <c r="AF2024">
        <v>999</v>
      </c>
      <c r="AG2024">
        <v>999</v>
      </c>
      <c r="AH2024">
        <v>999</v>
      </c>
      <c r="AI2024" t="s">
        <v>1651</v>
      </c>
      <c r="AJ2024" t="s">
        <v>3429</v>
      </c>
      <c r="AK2024">
        <v>4</v>
      </c>
      <c r="AL2024" t="s">
        <v>3430</v>
      </c>
      <c r="AM2024">
        <v>999</v>
      </c>
      <c r="AN2024" t="s">
        <v>3431</v>
      </c>
      <c r="AO2024" t="s">
        <v>2217</v>
      </c>
      <c r="AP2024">
        <v>999</v>
      </c>
      <c r="AQ2024">
        <v>999</v>
      </c>
      <c r="AR2024" t="s">
        <v>3432</v>
      </c>
    </row>
    <row r="2025" spans="2:48" ht="15">
      <c r="B2025" t="s">
        <v>41</v>
      </c>
      <c r="C2025">
        <v>19499</v>
      </c>
      <c r="D2025">
        <v>17458</v>
      </c>
      <c r="E2025" t="s">
        <v>1013</v>
      </c>
      <c r="F2025">
        <v>13772</v>
      </c>
      <c r="G2025" t="s">
        <v>3433</v>
      </c>
      <c r="I2025">
        <v>999</v>
      </c>
      <c r="J2025" t="s">
        <v>770</v>
      </c>
      <c r="K2025" t="s">
        <v>3434</v>
      </c>
      <c r="L2025">
        <v>999</v>
      </c>
      <c r="M2025" t="s">
        <v>3434</v>
      </c>
      <c r="O2025" t="s">
        <v>1671</v>
      </c>
      <c r="R2025">
        <f>2.9+4.5+6.7</f>
        <v>14.100000000000001</v>
      </c>
      <c r="S2025" t="s">
        <v>1648</v>
      </c>
      <c r="T2025" t="s">
        <v>3428</v>
      </c>
      <c r="U2025">
        <v>999</v>
      </c>
      <c r="V2025">
        <v>999</v>
      </c>
      <c r="W2025">
        <v>999</v>
      </c>
      <c r="X2025">
        <v>999</v>
      </c>
      <c r="Y2025">
        <v>5</v>
      </c>
      <c r="Z2025">
        <f>2500+340</f>
        <v>2840</v>
      </c>
      <c r="AB2025" t="s">
        <v>1627</v>
      </c>
      <c r="AC2025">
        <v>0</v>
      </c>
      <c r="AD2025">
        <v>999</v>
      </c>
      <c r="AE2025">
        <v>999</v>
      </c>
      <c r="AF2025">
        <v>999</v>
      </c>
      <c r="AG2025">
        <v>999</v>
      </c>
      <c r="AH2025">
        <v>999</v>
      </c>
      <c r="AI2025" t="s">
        <v>1651</v>
      </c>
      <c r="AJ2025" t="s">
        <v>3435</v>
      </c>
      <c r="AK2025">
        <v>2</v>
      </c>
      <c r="AL2025" t="s">
        <v>3430</v>
      </c>
      <c r="AM2025">
        <v>999</v>
      </c>
      <c r="AN2025" t="s">
        <v>3431</v>
      </c>
      <c r="AO2025" t="s">
        <v>2217</v>
      </c>
      <c r="AP2025">
        <v>999</v>
      </c>
      <c r="AQ2025">
        <v>999</v>
      </c>
      <c r="AR2025" t="s">
        <v>3432</v>
      </c>
    </row>
    <row r="2026" spans="2:48" ht="15">
      <c r="B2026" t="s">
        <v>41</v>
      </c>
      <c r="C2026">
        <v>19500</v>
      </c>
      <c r="D2026">
        <v>17458</v>
      </c>
      <c r="E2026" t="s">
        <v>1016</v>
      </c>
      <c r="F2026">
        <v>13773</v>
      </c>
      <c r="G2026" t="s">
        <v>3427</v>
      </c>
      <c r="I2026">
        <v>999</v>
      </c>
      <c r="J2026" t="s">
        <v>770</v>
      </c>
      <c r="K2026">
        <v>12</v>
      </c>
      <c r="L2026">
        <v>999</v>
      </c>
      <c r="M2026">
        <v>12</v>
      </c>
      <c r="O2026" t="s">
        <v>1647</v>
      </c>
      <c r="R2026">
        <v>0.28000000000000003</v>
      </c>
      <c r="S2026" t="s">
        <v>1648</v>
      </c>
      <c r="T2026" t="s">
        <v>3428</v>
      </c>
      <c r="U2026">
        <v>999</v>
      </c>
      <c r="V2026">
        <v>999</v>
      </c>
      <c r="W2026">
        <v>999</v>
      </c>
      <c r="X2026">
        <v>999</v>
      </c>
      <c r="Y2026">
        <v>5</v>
      </c>
      <c r="Z2026">
        <f>2500+340+20+100</f>
        <v>2960</v>
      </c>
      <c r="AB2026" t="s">
        <v>1627</v>
      </c>
      <c r="AC2026">
        <v>0</v>
      </c>
      <c r="AD2026">
        <v>999</v>
      </c>
      <c r="AE2026">
        <v>999</v>
      </c>
      <c r="AF2026">
        <v>999</v>
      </c>
      <c r="AG2026">
        <v>999</v>
      </c>
      <c r="AH2026">
        <v>999</v>
      </c>
      <c r="AI2026" t="s">
        <v>1651</v>
      </c>
      <c r="AJ2026" t="s">
        <v>3429</v>
      </c>
      <c r="AK2026">
        <v>4</v>
      </c>
      <c r="AL2026" t="s">
        <v>3430</v>
      </c>
      <c r="AM2026">
        <v>999</v>
      </c>
      <c r="AN2026" t="s">
        <v>3431</v>
      </c>
      <c r="AO2026" t="s">
        <v>2217</v>
      </c>
      <c r="AP2026">
        <v>999</v>
      </c>
      <c r="AQ2026">
        <v>999</v>
      </c>
      <c r="AR2026" t="s">
        <v>3432</v>
      </c>
    </row>
    <row r="2027" spans="2:48" ht="15">
      <c r="B2027" t="s">
        <v>41</v>
      </c>
      <c r="C2027">
        <v>19499</v>
      </c>
      <c r="D2027">
        <v>17458</v>
      </c>
      <c r="E2027" t="s">
        <v>1013</v>
      </c>
      <c r="F2027">
        <v>13772</v>
      </c>
      <c r="G2027" t="s">
        <v>3433</v>
      </c>
      <c r="I2027">
        <v>999</v>
      </c>
      <c r="J2027" t="s">
        <v>770</v>
      </c>
      <c r="K2027" t="s">
        <v>3434</v>
      </c>
      <c r="L2027">
        <v>999</v>
      </c>
      <c r="M2027" t="s">
        <v>3434</v>
      </c>
      <c r="O2027" t="s">
        <v>1647</v>
      </c>
      <c r="R2027">
        <v>0.65</v>
      </c>
      <c r="S2027" t="s">
        <v>1648</v>
      </c>
      <c r="T2027" t="s">
        <v>3428</v>
      </c>
      <c r="U2027">
        <v>999</v>
      </c>
      <c r="V2027">
        <v>999</v>
      </c>
      <c r="W2027">
        <v>999</v>
      </c>
      <c r="X2027">
        <v>999</v>
      </c>
      <c r="Y2027">
        <v>5</v>
      </c>
      <c r="Z2027">
        <f>2500+340</f>
        <v>2840</v>
      </c>
      <c r="AB2027" t="s">
        <v>1627</v>
      </c>
      <c r="AC2027">
        <v>0</v>
      </c>
      <c r="AD2027">
        <v>999</v>
      </c>
      <c r="AE2027">
        <v>999</v>
      </c>
      <c r="AF2027">
        <v>999</v>
      </c>
      <c r="AG2027">
        <v>999</v>
      </c>
      <c r="AH2027">
        <v>999</v>
      </c>
      <c r="AI2027" t="s">
        <v>1651</v>
      </c>
      <c r="AJ2027" t="s">
        <v>3435</v>
      </c>
      <c r="AK2027">
        <v>2</v>
      </c>
      <c r="AL2027" t="s">
        <v>3430</v>
      </c>
      <c r="AM2027">
        <v>999</v>
      </c>
      <c r="AN2027" t="s">
        <v>3431</v>
      </c>
      <c r="AO2027" t="s">
        <v>2217</v>
      </c>
      <c r="AP2027">
        <v>999</v>
      </c>
      <c r="AQ2027">
        <v>999</v>
      </c>
      <c r="AR2027" t="s">
        <v>3432</v>
      </c>
    </row>
    <row r="2028" spans="2:48" ht="15">
      <c r="B2028" t="s">
        <v>41</v>
      </c>
      <c r="C2028">
        <v>19498</v>
      </c>
      <c r="D2028">
        <v>17458</v>
      </c>
      <c r="E2028" t="s">
        <v>1549</v>
      </c>
      <c r="F2028">
        <v>13770</v>
      </c>
      <c r="G2028" t="s">
        <v>3436</v>
      </c>
      <c r="I2028">
        <v>999</v>
      </c>
      <c r="J2028" t="s">
        <v>770</v>
      </c>
      <c r="K2028">
        <v>20</v>
      </c>
      <c r="L2028">
        <v>999</v>
      </c>
      <c r="M2028">
        <v>20</v>
      </c>
      <c r="O2028" t="s">
        <v>1672</v>
      </c>
      <c r="R2028">
        <v>26.991</v>
      </c>
      <c r="S2028" t="s">
        <v>1648</v>
      </c>
      <c r="T2028" t="s">
        <v>3428</v>
      </c>
      <c r="U2028">
        <v>999</v>
      </c>
      <c r="V2028">
        <v>999</v>
      </c>
      <c r="W2028">
        <v>999</v>
      </c>
      <c r="X2028">
        <v>999</v>
      </c>
      <c r="Y2028">
        <v>5</v>
      </c>
      <c r="Z2028">
        <f>625+20+120+40+20+20+20</f>
        <v>865</v>
      </c>
      <c r="AB2028" t="s">
        <v>1627</v>
      </c>
      <c r="AC2028">
        <v>0</v>
      </c>
      <c r="AD2028">
        <v>999</v>
      </c>
      <c r="AE2028">
        <v>999</v>
      </c>
      <c r="AF2028">
        <v>999</v>
      </c>
      <c r="AG2028">
        <v>999</v>
      </c>
      <c r="AH2028">
        <v>999</v>
      </c>
      <c r="AI2028" t="s">
        <v>1651</v>
      </c>
      <c r="AJ2028" t="s">
        <v>2219</v>
      </c>
      <c r="AK2028">
        <v>8</v>
      </c>
      <c r="AL2028" t="s">
        <v>3437</v>
      </c>
      <c r="AM2028">
        <v>999</v>
      </c>
      <c r="AN2028" t="s">
        <v>3438</v>
      </c>
      <c r="AO2028" t="s">
        <v>1651</v>
      </c>
      <c r="AP2028" t="s">
        <v>1651</v>
      </c>
      <c r="AQ2028">
        <v>999</v>
      </c>
      <c r="AR2028" t="s">
        <v>3432</v>
      </c>
    </row>
    <row r="2029" spans="2:48" ht="15">
      <c r="B2029" t="s">
        <v>41</v>
      </c>
      <c r="C2029">
        <v>19498</v>
      </c>
      <c r="D2029">
        <v>17458</v>
      </c>
      <c r="E2029" t="s">
        <v>1549</v>
      </c>
      <c r="F2029">
        <v>13770</v>
      </c>
      <c r="G2029" t="s">
        <v>3436</v>
      </c>
      <c r="I2029">
        <v>999</v>
      </c>
      <c r="J2029" t="s">
        <v>770</v>
      </c>
      <c r="K2029">
        <v>20</v>
      </c>
      <c r="L2029">
        <v>999</v>
      </c>
      <c r="M2029">
        <v>20</v>
      </c>
      <c r="O2029" t="s">
        <v>1671</v>
      </c>
      <c r="R2029">
        <f>2.475+0+4.5</f>
        <v>6.9749999999999996</v>
      </c>
      <c r="S2029" t="s">
        <v>1648</v>
      </c>
      <c r="T2029" t="s">
        <v>3428</v>
      </c>
      <c r="U2029">
        <v>999</v>
      </c>
      <c r="V2029">
        <v>999</v>
      </c>
      <c r="W2029">
        <v>999</v>
      </c>
      <c r="X2029">
        <v>999</v>
      </c>
      <c r="Y2029">
        <v>5</v>
      </c>
      <c r="Z2029">
        <f>625+20+120+40+20+20+20</f>
        <v>865</v>
      </c>
      <c r="AB2029" t="s">
        <v>1627</v>
      </c>
      <c r="AC2029">
        <v>0</v>
      </c>
      <c r="AD2029">
        <v>999</v>
      </c>
      <c r="AE2029">
        <v>999</v>
      </c>
      <c r="AF2029">
        <v>999</v>
      </c>
      <c r="AG2029">
        <v>999</v>
      </c>
      <c r="AH2029">
        <v>999</v>
      </c>
      <c r="AI2029" t="s">
        <v>1651</v>
      </c>
      <c r="AJ2029" t="s">
        <v>2219</v>
      </c>
      <c r="AK2029">
        <v>8</v>
      </c>
      <c r="AL2029" t="s">
        <v>3437</v>
      </c>
      <c r="AM2029">
        <v>999</v>
      </c>
      <c r="AN2029" t="s">
        <v>3438</v>
      </c>
      <c r="AO2029" t="s">
        <v>1651</v>
      </c>
      <c r="AP2029" t="s">
        <v>1651</v>
      </c>
      <c r="AQ2029">
        <v>999</v>
      </c>
      <c r="AR2029" t="s">
        <v>3432</v>
      </c>
    </row>
    <row r="2030" spans="2:48" ht="15">
      <c r="B2030" t="s">
        <v>41</v>
      </c>
      <c r="C2030">
        <v>19498</v>
      </c>
      <c r="D2030">
        <v>17458</v>
      </c>
      <c r="E2030" t="s">
        <v>1549</v>
      </c>
      <c r="F2030">
        <v>13770</v>
      </c>
      <c r="G2030" t="s">
        <v>3436</v>
      </c>
      <c r="I2030">
        <v>999</v>
      </c>
      <c r="J2030" t="s">
        <v>770</v>
      </c>
      <c r="K2030">
        <v>20</v>
      </c>
      <c r="L2030">
        <v>999</v>
      </c>
      <c r="M2030">
        <v>20</v>
      </c>
      <c r="O2030" t="s">
        <v>1647</v>
      </c>
      <c r="R2030">
        <v>6.8</v>
      </c>
      <c r="S2030" t="s">
        <v>1648</v>
      </c>
      <c r="T2030" t="s">
        <v>3428</v>
      </c>
      <c r="U2030">
        <v>999</v>
      </c>
      <c r="V2030">
        <v>999</v>
      </c>
      <c r="W2030">
        <v>999</v>
      </c>
      <c r="X2030">
        <v>999</v>
      </c>
      <c r="Y2030">
        <v>5</v>
      </c>
      <c r="Z2030">
        <f>625+20+120+40+20+20+20</f>
        <v>865</v>
      </c>
      <c r="AB2030" t="s">
        <v>1627</v>
      </c>
      <c r="AC2030">
        <v>0</v>
      </c>
      <c r="AD2030">
        <v>999</v>
      </c>
      <c r="AE2030">
        <v>999</v>
      </c>
      <c r="AF2030">
        <v>999</v>
      </c>
      <c r="AG2030">
        <v>999</v>
      </c>
      <c r="AH2030">
        <v>999</v>
      </c>
      <c r="AI2030" t="s">
        <v>1651</v>
      </c>
      <c r="AJ2030" t="s">
        <v>2219</v>
      </c>
      <c r="AK2030">
        <v>8</v>
      </c>
      <c r="AL2030" t="s">
        <v>3437</v>
      </c>
      <c r="AM2030">
        <v>999</v>
      </c>
      <c r="AN2030" t="s">
        <v>3438</v>
      </c>
      <c r="AO2030" t="s">
        <v>1651</v>
      </c>
      <c r="AP2030" t="s">
        <v>1651</v>
      </c>
      <c r="AQ2030">
        <v>999</v>
      </c>
      <c r="AR2030" t="s">
        <v>3432</v>
      </c>
    </row>
    <row r="2031" spans="2:48" ht="15">
      <c r="B2031" t="s">
        <v>41</v>
      </c>
      <c r="C2031">
        <v>19501</v>
      </c>
      <c r="D2031">
        <v>17458</v>
      </c>
      <c r="E2031" t="s">
        <v>1018</v>
      </c>
      <c r="F2031">
        <v>13774</v>
      </c>
      <c r="G2031" t="s">
        <v>3439</v>
      </c>
      <c r="I2031">
        <v>999</v>
      </c>
      <c r="J2031" t="s">
        <v>770</v>
      </c>
      <c r="K2031">
        <v>12</v>
      </c>
      <c r="L2031">
        <v>999</v>
      </c>
      <c r="M2031">
        <v>12</v>
      </c>
      <c r="O2031" t="s">
        <v>1672</v>
      </c>
      <c r="R2031">
        <v>31.18</v>
      </c>
      <c r="S2031" t="s">
        <v>1648</v>
      </c>
      <c r="T2031" t="s">
        <v>3428</v>
      </c>
      <c r="U2031">
        <v>999</v>
      </c>
      <c r="V2031">
        <v>999</v>
      </c>
      <c r="W2031">
        <v>999</v>
      </c>
      <c r="X2031">
        <v>999</v>
      </c>
      <c r="Y2031">
        <v>5</v>
      </c>
      <c r="Z2031">
        <f>2500+220+80+1005+40</f>
        <v>3845</v>
      </c>
      <c r="AB2031" t="s">
        <v>1627</v>
      </c>
      <c r="AC2031">
        <v>0</v>
      </c>
      <c r="AD2031">
        <v>999</v>
      </c>
      <c r="AE2031">
        <v>999</v>
      </c>
      <c r="AF2031">
        <v>999</v>
      </c>
      <c r="AG2031">
        <v>999</v>
      </c>
      <c r="AH2031">
        <v>999</v>
      </c>
      <c r="AI2031" t="s">
        <v>1651</v>
      </c>
      <c r="AJ2031" t="s">
        <v>3440</v>
      </c>
      <c r="AK2031">
        <v>5</v>
      </c>
      <c r="AL2031" t="s">
        <v>3441</v>
      </c>
      <c r="AM2031">
        <v>999</v>
      </c>
      <c r="AN2031" t="s">
        <v>3431</v>
      </c>
      <c r="AO2031" t="s">
        <v>2217</v>
      </c>
      <c r="AP2031">
        <v>999</v>
      </c>
      <c r="AQ2031">
        <v>999</v>
      </c>
      <c r="AR2031" t="s">
        <v>3432</v>
      </c>
    </row>
    <row r="2032" spans="2:48" ht="15">
      <c r="B2032" t="s">
        <v>41</v>
      </c>
      <c r="C2032">
        <v>19501</v>
      </c>
      <c r="D2032">
        <v>17458</v>
      </c>
      <c r="E2032" t="s">
        <v>1018</v>
      </c>
      <c r="F2032">
        <v>13774</v>
      </c>
      <c r="G2032" t="s">
        <v>3439</v>
      </c>
      <c r="I2032">
        <v>999</v>
      </c>
      <c r="J2032" t="s">
        <v>770</v>
      </c>
      <c r="K2032">
        <v>12</v>
      </c>
      <c r="L2032">
        <v>999</v>
      </c>
      <c r="M2032">
        <v>12</v>
      </c>
      <c r="O2032" t="s">
        <v>1671</v>
      </c>
      <c r="R2032">
        <f>4.13+0.17+7.14</f>
        <v>11.44</v>
      </c>
      <c r="S2032" t="s">
        <v>1648</v>
      </c>
      <c r="T2032" t="s">
        <v>3428</v>
      </c>
      <c r="U2032">
        <v>999</v>
      </c>
      <c r="V2032">
        <v>999</v>
      </c>
      <c r="W2032">
        <v>999</v>
      </c>
      <c r="X2032">
        <v>999</v>
      </c>
      <c r="Y2032">
        <v>5</v>
      </c>
      <c r="Z2032">
        <f>2500+220+80+1005+40</f>
        <v>3845</v>
      </c>
      <c r="AB2032" t="s">
        <v>1627</v>
      </c>
      <c r="AC2032">
        <v>0</v>
      </c>
      <c r="AD2032">
        <v>999</v>
      </c>
      <c r="AE2032">
        <v>999</v>
      </c>
      <c r="AF2032">
        <v>999</v>
      </c>
      <c r="AG2032">
        <v>999</v>
      </c>
      <c r="AH2032">
        <v>999</v>
      </c>
      <c r="AI2032" t="s">
        <v>1651</v>
      </c>
      <c r="AJ2032" t="s">
        <v>3440</v>
      </c>
      <c r="AK2032">
        <v>5</v>
      </c>
      <c r="AL2032" t="s">
        <v>3441</v>
      </c>
      <c r="AM2032">
        <v>999</v>
      </c>
      <c r="AN2032" t="s">
        <v>3431</v>
      </c>
      <c r="AO2032" t="s">
        <v>2217</v>
      </c>
      <c r="AP2032">
        <v>999</v>
      </c>
      <c r="AQ2032">
        <v>999</v>
      </c>
      <c r="AR2032" t="s">
        <v>3432</v>
      </c>
      <c r="AV2032" t="s">
        <v>3442</v>
      </c>
    </row>
    <row r="2033" spans="2:48" ht="15">
      <c r="B2033" t="s">
        <v>41</v>
      </c>
      <c r="C2033">
        <v>19501</v>
      </c>
      <c r="D2033">
        <v>17458</v>
      </c>
      <c r="E2033" t="s">
        <v>1018</v>
      </c>
      <c r="F2033">
        <v>13774</v>
      </c>
      <c r="G2033" t="s">
        <v>3439</v>
      </c>
      <c r="I2033">
        <v>999</v>
      </c>
      <c r="J2033" t="s">
        <v>770</v>
      </c>
      <c r="K2033">
        <v>12</v>
      </c>
      <c r="L2033">
        <v>999</v>
      </c>
      <c r="M2033">
        <v>12</v>
      </c>
      <c r="O2033" t="s">
        <v>1647</v>
      </c>
      <c r="R2033">
        <v>2.4500000000000002</v>
      </c>
      <c r="S2033" t="s">
        <v>1648</v>
      </c>
      <c r="T2033" t="s">
        <v>3428</v>
      </c>
      <c r="U2033">
        <v>999</v>
      </c>
      <c r="V2033">
        <v>999</v>
      </c>
      <c r="W2033">
        <v>999</v>
      </c>
      <c r="X2033">
        <v>999</v>
      </c>
      <c r="Y2033">
        <v>5</v>
      </c>
      <c r="Z2033">
        <f>2500+220+80+1005+40</f>
        <v>3845</v>
      </c>
      <c r="AB2033" t="s">
        <v>1627</v>
      </c>
      <c r="AC2033">
        <v>0</v>
      </c>
      <c r="AD2033">
        <v>999</v>
      </c>
      <c r="AE2033">
        <v>999</v>
      </c>
      <c r="AF2033">
        <v>999</v>
      </c>
      <c r="AG2033">
        <v>999</v>
      </c>
      <c r="AH2033">
        <v>999</v>
      </c>
      <c r="AI2033" t="s">
        <v>1651</v>
      </c>
      <c r="AJ2033" t="s">
        <v>3440</v>
      </c>
      <c r="AK2033">
        <v>5</v>
      </c>
      <c r="AL2033" t="s">
        <v>3441</v>
      </c>
      <c r="AM2033">
        <v>999</v>
      </c>
      <c r="AN2033" t="s">
        <v>3431</v>
      </c>
      <c r="AO2033" t="s">
        <v>2217</v>
      </c>
      <c r="AP2033">
        <v>999</v>
      </c>
      <c r="AQ2033">
        <v>999</v>
      </c>
      <c r="AR2033" t="s">
        <v>3432</v>
      </c>
      <c r="AV2033" t="s">
        <v>3442</v>
      </c>
    </row>
    <row r="2034" spans="2:48" ht="15">
      <c r="B2034" t="s">
        <v>41</v>
      </c>
      <c r="C2034">
        <v>19499</v>
      </c>
      <c r="D2034">
        <v>17458</v>
      </c>
      <c r="E2034" t="s">
        <v>1013</v>
      </c>
      <c r="F2034">
        <v>13771</v>
      </c>
      <c r="G2034" t="s">
        <v>3443</v>
      </c>
      <c r="I2034">
        <v>999</v>
      </c>
      <c r="J2034" t="s">
        <v>770</v>
      </c>
      <c r="K2034">
        <v>20</v>
      </c>
      <c r="L2034">
        <v>999</v>
      </c>
      <c r="M2034">
        <v>20</v>
      </c>
      <c r="O2034" t="s">
        <v>1672</v>
      </c>
      <c r="R2034">
        <v>32.4</v>
      </c>
      <c r="S2034" t="s">
        <v>1648</v>
      </c>
      <c r="T2034" t="s">
        <v>3428</v>
      </c>
      <c r="U2034">
        <v>999</v>
      </c>
      <c r="V2034">
        <v>999</v>
      </c>
      <c r="W2034">
        <v>999</v>
      </c>
      <c r="X2034">
        <v>999</v>
      </c>
      <c r="Y2034">
        <v>5</v>
      </c>
      <c r="Z2034">
        <f>1280+20+100+20</f>
        <v>1420</v>
      </c>
      <c r="AB2034" t="s">
        <v>1627</v>
      </c>
      <c r="AC2034">
        <v>0</v>
      </c>
      <c r="AD2034">
        <v>999</v>
      </c>
      <c r="AE2034">
        <v>999</v>
      </c>
      <c r="AF2034">
        <v>999</v>
      </c>
      <c r="AG2034">
        <v>999</v>
      </c>
      <c r="AH2034">
        <v>999</v>
      </c>
      <c r="AI2034" t="s">
        <v>1651</v>
      </c>
      <c r="AJ2034" t="s">
        <v>2214</v>
      </c>
      <c r="AK2034">
        <v>4</v>
      </c>
      <c r="AL2034" t="s">
        <v>3444</v>
      </c>
      <c r="AM2034">
        <v>999</v>
      </c>
      <c r="AN2034" t="s">
        <v>3431</v>
      </c>
      <c r="AO2034" t="s">
        <v>2217</v>
      </c>
      <c r="AP2034">
        <v>999</v>
      </c>
      <c r="AQ2034">
        <v>999</v>
      </c>
      <c r="AR2034" t="s">
        <v>3432</v>
      </c>
      <c r="AV2034" t="s">
        <v>3442</v>
      </c>
    </row>
    <row r="2035" spans="2:48" ht="15">
      <c r="B2035" t="s">
        <v>41</v>
      </c>
      <c r="C2035">
        <v>19499</v>
      </c>
      <c r="D2035">
        <v>17458</v>
      </c>
      <c r="E2035" t="s">
        <v>1013</v>
      </c>
      <c r="F2035">
        <v>13771</v>
      </c>
      <c r="G2035" t="s">
        <v>3443</v>
      </c>
      <c r="I2035">
        <v>999</v>
      </c>
      <c r="J2035" t="s">
        <v>770</v>
      </c>
      <c r="K2035">
        <v>20</v>
      </c>
      <c r="L2035">
        <v>999</v>
      </c>
      <c r="M2035">
        <v>20</v>
      </c>
      <c r="O2035" t="s">
        <v>1671</v>
      </c>
      <c r="R2035">
        <f>0.639+0.693+9.97</f>
        <v>11.302</v>
      </c>
      <c r="S2035" t="s">
        <v>1648</v>
      </c>
      <c r="T2035" t="s">
        <v>3428</v>
      </c>
      <c r="U2035">
        <v>999</v>
      </c>
      <c r="V2035">
        <v>999</v>
      </c>
      <c r="W2035">
        <v>999</v>
      </c>
      <c r="X2035">
        <v>999</v>
      </c>
      <c r="Y2035">
        <v>5</v>
      </c>
      <c r="Z2035">
        <f>1280+20+100+20</f>
        <v>1420</v>
      </c>
      <c r="AB2035" t="s">
        <v>1627</v>
      </c>
      <c r="AC2035">
        <v>0</v>
      </c>
      <c r="AD2035">
        <v>999</v>
      </c>
      <c r="AE2035">
        <v>999</v>
      </c>
      <c r="AF2035">
        <v>999</v>
      </c>
      <c r="AG2035">
        <v>999</v>
      </c>
      <c r="AH2035">
        <v>999</v>
      </c>
      <c r="AI2035" t="s">
        <v>1651</v>
      </c>
      <c r="AJ2035" t="s">
        <v>2214</v>
      </c>
      <c r="AK2035">
        <v>4</v>
      </c>
      <c r="AL2035" t="s">
        <v>3444</v>
      </c>
      <c r="AM2035">
        <v>999</v>
      </c>
      <c r="AN2035" t="s">
        <v>3431</v>
      </c>
      <c r="AO2035" t="s">
        <v>2217</v>
      </c>
      <c r="AP2035">
        <v>999</v>
      </c>
      <c r="AQ2035">
        <v>999</v>
      </c>
      <c r="AR2035" t="s">
        <v>3432</v>
      </c>
      <c r="AV2035" t="s">
        <v>3442</v>
      </c>
    </row>
    <row r="2036" spans="2:48" ht="15">
      <c r="B2036" t="s">
        <v>41</v>
      </c>
      <c r="C2036">
        <v>19499</v>
      </c>
      <c r="D2036">
        <v>17458</v>
      </c>
      <c r="E2036" t="s">
        <v>1013</v>
      </c>
      <c r="F2036">
        <v>13771</v>
      </c>
      <c r="G2036" t="s">
        <v>3443</v>
      </c>
      <c r="I2036">
        <v>999</v>
      </c>
      <c r="J2036" t="s">
        <v>770</v>
      </c>
      <c r="K2036">
        <v>20</v>
      </c>
      <c r="L2036">
        <v>999</v>
      </c>
      <c r="M2036">
        <v>20</v>
      </c>
      <c r="O2036" t="s">
        <v>1647</v>
      </c>
      <c r="R2036">
        <v>1.1499999999999999</v>
      </c>
      <c r="S2036" t="s">
        <v>1648</v>
      </c>
      <c r="T2036" t="s">
        <v>3428</v>
      </c>
      <c r="U2036">
        <v>999</v>
      </c>
      <c r="V2036">
        <v>999</v>
      </c>
      <c r="W2036">
        <v>999</v>
      </c>
      <c r="X2036">
        <v>999</v>
      </c>
      <c r="Y2036">
        <v>5</v>
      </c>
      <c r="Z2036">
        <f>1280+20+100+20</f>
        <v>1420</v>
      </c>
      <c r="AB2036" t="s">
        <v>1627</v>
      </c>
      <c r="AC2036">
        <v>0</v>
      </c>
      <c r="AD2036">
        <v>999</v>
      </c>
      <c r="AE2036">
        <v>999</v>
      </c>
      <c r="AF2036">
        <v>999</v>
      </c>
      <c r="AG2036">
        <v>999</v>
      </c>
      <c r="AH2036">
        <v>999</v>
      </c>
      <c r="AI2036" t="s">
        <v>1651</v>
      </c>
      <c r="AJ2036" t="s">
        <v>2214</v>
      </c>
      <c r="AK2036">
        <v>4</v>
      </c>
      <c r="AL2036" t="s">
        <v>3444</v>
      </c>
      <c r="AM2036">
        <v>999</v>
      </c>
      <c r="AN2036" t="s">
        <v>3431</v>
      </c>
      <c r="AO2036" t="s">
        <v>2217</v>
      </c>
      <c r="AP2036">
        <v>999</v>
      </c>
      <c r="AQ2036">
        <v>999</v>
      </c>
      <c r="AR2036" t="s">
        <v>3432</v>
      </c>
      <c r="AV2036" t="s">
        <v>3442</v>
      </c>
    </row>
    <row r="2037" spans="2:48" ht="15">
      <c r="B2037" t="s">
        <v>41</v>
      </c>
      <c r="C2037">
        <v>19501</v>
      </c>
      <c r="D2037">
        <v>17458</v>
      </c>
      <c r="E2037" t="s">
        <v>1018</v>
      </c>
      <c r="F2037">
        <v>13775</v>
      </c>
      <c r="G2037" t="s">
        <v>3445</v>
      </c>
      <c r="I2037">
        <v>999</v>
      </c>
      <c r="J2037" t="s">
        <v>770</v>
      </c>
      <c r="K2037">
        <v>5</v>
      </c>
      <c r="L2037">
        <v>999</v>
      </c>
      <c r="M2037">
        <v>5</v>
      </c>
      <c r="O2037" t="s">
        <v>1672</v>
      </c>
      <c r="R2037">
        <v>12.09</v>
      </c>
      <c r="S2037" t="s">
        <v>1648</v>
      </c>
      <c r="T2037" t="s">
        <v>3428</v>
      </c>
      <c r="U2037">
        <v>999</v>
      </c>
      <c r="V2037">
        <v>999</v>
      </c>
      <c r="W2037">
        <v>999</v>
      </c>
      <c r="X2037">
        <v>999</v>
      </c>
      <c r="Y2037">
        <v>5</v>
      </c>
      <c r="Z2037">
        <f>840+100+120+20+20+40</f>
        <v>1140</v>
      </c>
      <c r="AB2037" t="s">
        <v>1627</v>
      </c>
      <c r="AC2037">
        <v>0</v>
      </c>
      <c r="AD2037">
        <v>999</v>
      </c>
      <c r="AE2037">
        <v>999</v>
      </c>
      <c r="AF2037">
        <v>999</v>
      </c>
      <c r="AG2037">
        <v>999</v>
      </c>
      <c r="AH2037">
        <v>999</v>
      </c>
      <c r="AI2037" t="s">
        <v>1651</v>
      </c>
      <c r="AJ2037" t="s">
        <v>3446</v>
      </c>
      <c r="AK2037">
        <v>6</v>
      </c>
      <c r="AL2037" t="s">
        <v>3447</v>
      </c>
      <c r="AM2037">
        <v>999</v>
      </c>
      <c r="AN2037" t="s">
        <v>3448</v>
      </c>
      <c r="AO2037" t="s">
        <v>2217</v>
      </c>
      <c r="AP2037">
        <v>999</v>
      </c>
      <c r="AQ2037">
        <v>999</v>
      </c>
      <c r="AR2037" t="s">
        <v>3432</v>
      </c>
      <c r="AV2037" t="s">
        <v>3442</v>
      </c>
    </row>
    <row r="2038" spans="2:48" ht="15">
      <c r="B2038" t="s">
        <v>41</v>
      </c>
      <c r="C2038">
        <v>19501</v>
      </c>
      <c r="D2038">
        <v>17458</v>
      </c>
      <c r="E2038" t="s">
        <v>1018</v>
      </c>
      <c r="F2038">
        <v>13775</v>
      </c>
      <c r="G2038" t="s">
        <v>3445</v>
      </c>
      <c r="I2038">
        <v>999</v>
      </c>
      <c r="J2038" t="s">
        <v>770</v>
      </c>
      <c r="K2038">
        <v>5</v>
      </c>
      <c r="L2038">
        <v>999</v>
      </c>
      <c r="M2038">
        <v>5</v>
      </c>
      <c r="O2038" t="s">
        <v>1671</v>
      </c>
      <c r="R2038">
        <f>8.7+1.38+4</f>
        <v>14.079999999999998</v>
      </c>
      <c r="S2038" t="s">
        <v>1648</v>
      </c>
      <c r="T2038" t="s">
        <v>3428</v>
      </c>
      <c r="U2038">
        <v>999</v>
      </c>
      <c r="V2038">
        <v>999</v>
      </c>
      <c r="W2038">
        <v>999</v>
      </c>
      <c r="X2038">
        <v>999</v>
      </c>
      <c r="Y2038">
        <v>5</v>
      </c>
      <c r="Z2038">
        <f>840+100+120+20+20+40</f>
        <v>1140</v>
      </c>
      <c r="AB2038" t="s">
        <v>1627</v>
      </c>
      <c r="AC2038">
        <v>0</v>
      </c>
      <c r="AD2038">
        <v>999</v>
      </c>
      <c r="AE2038">
        <v>999</v>
      </c>
      <c r="AF2038">
        <v>999</v>
      </c>
      <c r="AG2038">
        <v>999</v>
      </c>
      <c r="AH2038">
        <v>999</v>
      </c>
      <c r="AI2038" t="s">
        <v>1651</v>
      </c>
      <c r="AJ2038" t="s">
        <v>3446</v>
      </c>
      <c r="AK2038">
        <v>6</v>
      </c>
      <c r="AL2038" t="s">
        <v>3447</v>
      </c>
      <c r="AM2038">
        <v>999</v>
      </c>
      <c r="AN2038" t="s">
        <v>3448</v>
      </c>
      <c r="AO2038" t="s">
        <v>2217</v>
      </c>
      <c r="AP2038">
        <v>999</v>
      </c>
      <c r="AQ2038">
        <v>999</v>
      </c>
      <c r="AR2038" t="s">
        <v>3432</v>
      </c>
    </row>
    <row r="2039" spans="2:48" ht="15">
      <c r="B2039" t="s">
        <v>41</v>
      </c>
      <c r="C2039">
        <v>19501</v>
      </c>
      <c r="D2039">
        <v>17458</v>
      </c>
      <c r="E2039" t="s">
        <v>1018</v>
      </c>
      <c r="F2039">
        <v>13775</v>
      </c>
      <c r="G2039" t="s">
        <v>3445</v>
      </c>
      <c r="I2039">
        <v>999</v>
      </c>
      <c r="J2039" t="s">
        <v>770</v>
      </c>
      <c r="K2039">
        <v>5</v>
      </c>
      <c r="L2039">
        <v>999</v>
      </c>
      <c r="M2039">
        <v>5</v>
      </c>
      <c r="O2039" t="s">
        <v>1647</v>
      </c>
      <c r="R2039">
        <v>0.05</v>
      </c>
      <c r="S2039" t="s">
        <v>1648</v>
      </c>
      <c r="T2039" t="s">
        <v>3428</v>
      </c>
      <c r="U2039">
        <v>999</v>
      </c>
      <c r="V2039">
        <v>999</v>
      </c>
      <c r="W2039">
        <v>999</v>
      </c>
      <c r="X2039">
        <v>999</v>
      </c>
      <c r="Y2039">
        <v>5</v>
      </c>
      <c r="Z2039">
        <f>840+100+120+20+20+40</f>
        <v>1140</v>
      </c>
      <c r="AB2039" t="s">
        <v>1627</v>
      </c>
      <c r="AC2039">
        <v>0</v>
      </c>
      <c r="AD2039">
        <v>999</v>
      </c>
      <c r="AE2039">
        <v>999</v>
      </c>
      <c r="AF2039">
        <v>999</v>
      </c>
      <c r="AG2039">
        <v>999</v>
      </c>
      <c r="AH2039">
        <v>999</v>
      </c>
      <c r="AI2039" t="s">
        <v>1651</v>
      </c>
      <c r="AJ2039" t="s">
        <v>3446</v>
      </c>
      <c r="AK2039">
        <v>6</v>
      </c>
      <c r="AL2039" t="s">
        <v>3447</v>
      </c>
      <c r="AM2039">
        <v>999</v>
      </c>
      <c r="AN2039" t="s">
        <v>3448</v>
      </c>
      <c r="AO2039" t="s">
        <v>2217</v>
      </c>
      <c r="AP2039">
        <v>999</v>
      </c>
      <c r="AQ2039">
        <v>999</v>
      </c>
      <c r="AR2039" t="s">
        <v>3432</v>
      </c>
    </row>
    <row r="2040" spans="2:48" ht="15">
      <c r="B2040" t="s">
        <v>41</v>
      </c>
      <c r="C2040">
        <v>19457</v>
      </c>
      <c r="D2040">
        <v>17471</v>
      </c>
      <c r="E2040" t="s">
        <v>1510</v>
      </c>
      <c r="F2040">
        <v>13642</v>
      </c>
      <c r="G2040" t="s">
        <v>3449</v>
      </c>
      <c r="I2040">
        <v>999</v>
      </c>
      <c r="J2040" t="s">
        <v>3450</v>
      </c>
      <c r="K2040">
        <v>999</v>
      </c>
      <c r="L2040" t="s">
        <v>3451</v>
      </c>
      <c r="M2040">
        <v>8</v>
      </c>
      <c r="O2040" t="s">
        <v>1664</v>
      </c>
      <c r="R2040">
        <v>51</v>
      </c>
      <c r="S2040" t="s">
        <v>1752</v>
      </c>
      <c r="T2040" t="s">
        <v>1787</v>
      </c>
      <c r="U2040">
        <v>999</v>
      </c>
      <c r="V2040">
        <v>999</v>
      </c>
      <c r="W2040">
        <v>3.4</v>
      </c>
      <c r="X2040">
        <v>999</v>
      </c>
      <c r="Y2040">
        <v>3</v>
      </c>
      <c r="Z2040">
        <v>1905</v>
      </c>
      <c r="AB2040" t="s">
        <v>1616</v>
      </c>
      <c r="AC2040">
        <v>10</v>
      </c>
      <c r="AD2040" t="s">
        <v>1617</v>
      </c>
      <c r="AE2040">
        <v>0</v>
      </c>
      <c r="AF2040" t="s">
        <v>1666</v>
      </c>
      <c r="AG2040">
        <v>999</v>
      </c>
      <c r="AH2040" t="s">
        <v>1711</v>
      </c>
      <c r="AI2040" t="s">
        <v>1651</v>
      </c>
      <c r="AJ2040" t="s">
        <v>3452</v>
      </c>
      <c r="AK2040">
        <v>3</v>
      </c>
      <c r="AL2040" t="s">
        <v>3453</v>
      </c>
      <c r="AM2040">
        <v>999</v>
      </c>
      <c r="AN2040" t="s">
        <v>3454</v>
      </c>
      <c r="AO2040" t="s">
        <v>3455</v>
      </c>
      <c r="AP2040">
        <v>999</v>
      </c>
      <c r="AQ2040">
        <v>999</v>
      </c>
      <c r="AR2040" t="s">
        <v>1668</v>
      </c>
      <c r="AT2040" t="s">
        <v>1990</v>
      </c>
    </row>
    <row r="2041" spans="2:48" ht="15">
      <c r="B2041" t="s">
        <v>41</v>
      </c>
      <c r="C2041">
        <v>19457</v>
      </c>
      <c r="D2041">
        <v>17471</v>
      </c>
      <c r="E2041" t="s">
        <v>1510</v>
      </c>
      <c r="F2041">
        <v>13642</v>
      </c>
      <c r="G2041" t="s">
        <v>3449</v>
      </c>
      <c r="I2041">
        <v>999</v>
      </c>
      <c r="J2041" t="s">
        <v>3450</v>
      </c>
      <c r="K2041">
        <v>999</v>
      </c>
      <c r="L2041" t="s">
        <v>3451</v>
      </c>
      <c r="M2041">
        <v>8</v>
      </c>
      <c r="O2041" t="s">
        <v>1664</v>
      </c>
      <c r="R2041">
        <v>47</v>
      </c>
      <c r="S2041" t="s">
        <v>1752</v>
      </c>
      <c r="T2041" t="s">
        <v>1787</v>
      </c>
      <c r="U2041">
        <v>999</v>
      </c>
      <c r="V2041">
        <v>999</v>
      </c>
      <c r="W2041">
        <v>2.6</v>
      </c>
      <c r="X2041">
        <v>999</v>
      </c>
      <c r="Y2041">
        <v>3</v>
      </c>
      <c r="Z2041">
        <v>1905</v>
      </c>
      <c r="AB2041" t="s">
        <v>1616</v>
      </c>
      <c r="AC2041">
        <v>20</v>
      </c>
      <c r="AD2041" t="s">
        <v>1617</v>
      </c>
      <c r="AE2041">
        <v>0</v>
      </c>
      <c r="AF2041" t="s">
        <v>1666</v>
      </c>
      <c r="AG2041">
        <v>999</v>
      </c>
      <c r="AH2041" t="s">
        <v>1711</v>
      </c>
      <c r="AI2041" t="s">
        <v>1651</v>
      </c>
      <c r="AJ2041" t="s">
        <v>3452</v>
      </c>
      <c r="AK2041">
        <v>3</v>
      </c>
      <c r="AL2041" t="s">
        <v>3453</v>
      </c>
      <c r="AM2041">
        <v>999</v>
      </c>
      <c r="AN2041" t="s">
        <v>3454</v>
      </c>
      <c r="AO2041" t="s">
        <v>3455</v>
      </c>
      <c r="AP2041">
        <v>999</v>
      </c>
      <c r="AQ2041">
        <v>999</v>
      </c>
      <c r="AR2041" t="s">
        <v>1668</v>
      </c>
      <c r="AT2041" t="s">
        <v>1990</v>
      </c>
    </row>
    <row r="2042" spans="2:48" ht="15">
      <c r="B2042" t="s">
        <v>41</v>
      </c>
      <c r="C2042">
        <v>19457</v>
      </c>
      <c r="D2042">
        <v>17471</v>
      </c>
      <c r="E2042" t="s">
        <v>1510</v>
      </c>
      <c r="F2042">
        <v>13642</v>
      </c>
      <c r="G2042" t="s">
        <v>3449</v>
      </c>
      <c r="I2042">
        <v>999</v>
      </c>
      <c r="J2042" t="s">
        <v>3450</v>
      </c>
      <c r="K2042">
        <v>999</v>
      </c>
      <c r="L2042" t="s">
        <v>3451</v>
      </c>
      <c r="M2042">
        <v>8</v>
      </c>
      <c r="O2042" t="s">
        <v>1664</v>
      </c>
      <c r="R2042">
        <v>41</v>
      </c>
      <c r="S2042" t="s">
        <v>1752</v>
      </c>
      <c r="T2042" t="s">
        <v>1787</v>
      </c>
      <c r="U2042">
        <v>999</v>
      </c>
      <c r="V2042">
        <v>999</v>
      </c>
      <c r="W2042">
        <v>2.8</v>
      </c>
      <c r="X2042">
        <v>999</v>
      </c>
      <c r="Y2042">
        <v>3</v>
      </c>
      <c r="Z2042">
        <v>1905</v>
      </c>
      <c r="AB2042" t="s">
        <v>1616</v>
      </c>
      <c r="AC2042">
        <v>30</v>
      </c>
      <c r="AD2042" t="s">
        <v>1617</v>
      </c>
      <c r="AE2042">
        <v>0</v>
      </c>
      <c r="AF2042" t="s">
        <v>1666</v>
      </c>
      <c r="AG2042">
        <v>999</v>
      </c>
      <c r="AH2042" t="s">
        <v>1711</v>
      </c>
      <c r="AI2042" t="s">
        <v>1651</v>
      </c>
      <c r="AJ2042" t="s">
        <v>3452</v>
      </c>
      <c r="AK2042">
        <v>3</v>
      </c>
      <c r="AL2042" t="s">
        <v>3453</v>
      </c>
      <c r="AM2042">
        <v>999</v>
      </c>
      <c r="AN2042" t="s">
        <v>3454</v>
      </c>
      <c r="AO2042" t="s">
        <v>3455</v>
      </c>
      <c r="AP2042">
        <v>999</v>
      </c>
      <c r="AQ2042">
        <v>999</v>
      </c>
      <c r="AR2042" t="s">
        <v>1668</v>
      </c>
      <c r="AT2042" t="s">
        <v>1990</v>
      </c>
    </row>
    <row r="2043" spans="2:48" ht="15">
      <c r="B2043" t="s">
        <v>41</v>
      </c>
      <c r="C2043">
        <v>19457</v>
      </c>
      <c r="D2043">
        <v>17471</v>
      </c>
      <c r="E2043" t="s">
        <v>1510</v>
      </c>
      <c r="F2043">
        <v>13642</v>
      </c>
      <c r="G2043" t="s">
        <v>3449</v>
      </c>
      <c r="I2043">
        <v>999</v>
      </c>
      <c r="J2043" t="s">
        <v>3450</v>
      </c>
      <c r="K2043">
        <v>999</v>
      </c>
      <c r="L2043" t="s">
        <v>3451</v>
      </c>
      <c r="M2043">
        <v>8</v>
      </c>
      <c r="O2043" t="s">
        <v>1672</v>
      </c>
      <c r="R2043">
        <v>36</v>
      </c>
      <c r="S2043" t="s">
        <v>1752</v>
      </c>
      <c r="T2043" t="s">
        <v>2012</v>
      </c>
      <c r="U2043">
        <v>999</v>
      </c>
      <c r="V2043">
        <v>999</v>
      </c>
      <c r="W2043">
        <v>2.6</v>
      </c>
      <c r="X2043">
        <v>999</v>
      </c>
      <c r="Y2043">
        <v>3</v>
      </c>
      <c r="Z2043">
        <v>1905</v>
      </c>
      <c r="AB2043" t="s">
        <v>1627</v>
      </c>
      <c r="AC2043">
        <v>999</v>
      </c>
      <c r="AD2043">
        <v>999</v>
      </c>
      <c r="AE2043">
        <v>999</v>
      </c>
      <c r="AF2043">
        <v>999</v>
      </c>
      <c r="AG2043">
        <v>999</v>
      </c>
      <c r="AH2043" t="s">
        <v>1711</v>
      </c>
      <c r="AI2043" t="s">
        <v>1651</v>
      </c>
      <c r="AJ2043" t="s">
        <v>3452</v>
      </c>
      <c r="AK2043">
        <v>3</v>
      </c>
      <c r="AL2043" t="s">
        <v>3453</v>
      </c>
      <c r="AM2043">
        <v>999</v>
      </c>
      <c r="AN2043" t="s">
        <v>3454</v>
      </c>
      <c r="AO2043" t="s">
        <v>3455</v>
      </c>
      <c r="AP2043">
        <v>999</v>
      </c>
      <c r="AQ2043">
        <v>999</v>
      </c>
      <c r="AR2043" t="s">
        <v>3456</v>
      </c>
      <c r="AT2043" t="s">
        <v>1990</v>
      </c>
    </row>
    <row r="2044" spans="2:48" ht="15">
      <c r="B2044" t="s">
        <v>41</v>
      </c>
      <c r="C2044">
        <v>19457</v>
      </c>
      <c r="D2044">
        <v>17471</v>
      </c>
      <c r="E2044" t="s">
        <v>1510</v>
      </c>
      <c r="F2044">
        <v>13642</v>
      </c>
      <c r="G2044" t="s">
        <v>3449</v>
      </c>
      <c r="I2044">
        <v>999</v>
      </c>
      <c r="J2044" t="s">
        <v>3450</v>
      </c>
      <c r="K2044">
        <v>999</v>
      </c>
      <c r="L2044" t="s">
        <v>3451</v>
      </c>
      <c r="M2044">
        <v>8</v>
      </c>
      <c r="O2044" t="s">
        <v>1671</v>
      </c>
      <c r="R2044">
        <v>0.26</v>
      </c>
      <c r="S2044" t="s">
        <v>1752</v>
      </c>
      <c r="T2044" t="s">
        <v>2012</v>
      </c>
      <c r="U2044">
        <v>999</v>
      </c>
      <c r="V2044">
        <v>999</v>
      </c>
      <c r="W2044">
        <v>0.14000000000000001</v>
      </c>
      <c r="X2044">
        <v>999</v>
      </c>
      <c r="Y2044">
        <v>3</v>
      </c>
      <c r="Z2044">
        <v>1905</v>
      </c>
      <c r="AB2044" t="s">
        <v>1627</v>
      </c>
      <c r="AC2044">
        <v>999</v>
      </c>
      <c r="AD2044">
        <v>999</v>
      </c>
      <c r="AE2044">
        <v>999</v>
      </c>
      <c r="AF2044">
        <v>999</v>
      </c>
      <c r="AG2044">
        <v>999</v>
      </c>
      <c r="AH2044" t="s">
        <v>1711</v>
      </c>
      <c r="AI2044" t="s">
        <v>1651</v>
      </c>
      <c r="AJ2044" t="s">
        <v>3452</v>
      </c>
      <c r="AK2044">
        <v>3</v>
      </c>
      <c r="AL2044" t="s">
        <v>3453</v>
      </c>
      <c r="AM2044">
        <v>999</v>
      </c>
      <c r="AN2044" t="s">
        <v>3454</v>
      </c>
      <c r="AO2044" t="s">
        <v>3455</v>
      </c>
      <c r="AP2044">
        <v>999</v>
      </c>
      <c r="AQ2044">
        <v>999</v>
      </c>
      <c r="AR2044" t="s">
        <v>3456</v>
      </c>
      <c r="AT2044" t="s">
        <v>1990</v>
      </c>
    </row>
    <row r="2045" spans="2:48" ht="15">
      <c r="B2045" t="s">
        <v>41</v>
      </c>
      <c r="C2045">
        <v>19457</v>
      </c>
      <c r="D2045">
        <v>17471</v>
      </c>
      <c r="E2045" t="s">
        <v>1510</v>
      </c>
      <c r="F2045">
        <v>13641</v>
      </c>
      <c r="G2045" t="s">
        <v>3457</v>
      </c>
      <c r="I2045">
        <v>999</v>
      </c>
      <c r="J2045" t="s">
        <v>3458</v>
      </c>
      <c r="K2045">
        <v>999</v>
      </c>
      <c r="L2045" t="s">
        <v>3451</v>
      </c>
      <c r="M2045">
        <v>21</v>
      </c>
      <c r="O2045" t="s">
        <v>1664</v>
      </c>
      <c r="R2045">
        <v>29</v>
      </c>
      <c r="S2045" t="s">
        <v>1752</v>
      </c>
      <c r="T2045" t="s">
        <v>1787</v>
      </c>
      <c r="U2045">
        <v>999</v>
      </c>
      <c r="V2045">
        <v>999</v>
      </c>
      <c r="W2045">
        <v>2</v>
      </c>
      <c r="X2045">
        <v>999</v>
      </c>
      <c r="Y2045">
        <v>3</v>
      </c>
      <c r="Z2045">
        <v>2440</v>
      </c>
      <c r="AB2045" t="s">
        <v>1616</v>
      </c>
      <c r="AC2045">
        <v>10</v>
      </c>
      <c r="AD2045" t="s">
        <v>1617</v>
      </c>
      <c r="AE2045">
        <v>0</v>
      </c>
      <c r="AF2045" t="s">
        <v>1666</v>
      </c>
      <c r="AG2045">
        <v>999</v>
      </c>
      <c r="AH2045" t="s">
        <v>1711</v>
      </c>
      <c r="AI2045" t="s">
        <v>1651</v>
      </c>
      <c r="AJ2045" t="s">
        <v>3459</v>
      </c>
      <c r="AK2045">
        <v>3</v>
      </c>
      <c r="AL2045" t="s">
        <v>710</v>
      </c>
      <c r="AM2045">
        <v>999</v>
      </c>
      <c r="AN2045" t="s">
        <v>3460</v>
      </c>
      <c r="AO2045" t="s">
        <v>3461</v>
      </c>
      <c r="AP2045">
        <v>999</v>
      </c>
      <c r="AQ2045">
        <v>999</v>
      </c>
      <c r="AR2045" t="s">
        <v>1668</v>
      </c>
      <c r="AT2045" t="s">
        <v>1990</v>
      </c>
    </row>
    <row r="2046" spans="2:48" ht="15">
      <c r="B2046" t="s">
        <v>41</v>
      </c>
      <c r="C2046">
        <v>19457</v>
      </c>
      <c r="D2046">
        <v>17471</v>
      </c>
      <c r="E2046" t="s">
        <v>1510</v>
      </c>
      <c r="F2046">
        <v>13641</v>
      </c>
      <c r="G2046" t="s">
        <v>3457</v>
      </c>
      <c r="I2046">
        <v>999</v>
      </c>
      <c r="J2046" t="s">
        <v>3458</v>
      </c>
      <c r="K2046">
        <v>999</v>
      </c>
      <c r="L2046" t="s">
        <v>3451</v>
      </c>
      <c r="M2046">
        <v>21</v>
      </c>
      <c r="O2046" t="s">
        <v>1664</v>
      </c>
      <c r="R2046">
        <v>25</v>
      </c>
      <c r="S2046" t="s">
        <v>1752</v>
      </c>
      <c r="T2046" t="s">
        <v>1787</v>
      </c>
      <c r="U2046">
        <v>999</v>
      </c>
      <c r="V2046">
        <v>999</v>
      </c>
      <c r="W2046">
        <v>1.5</v>
      </c>
      <c r="X2046">
        <v>999</v>
      </c>
      <c r="Y2046">
        <v>3</v>
      </c>
      <c r="Z2046">
        <v>2440</v>
      </c>
      <c r="AB2046" t="s">
        <v>1616</v>
      </c>
      <c r="AC2046">
        <v>20</v>
      </c>
      <c r="AD2046" t="s">
        <v>1617</v>
      </c>
      <c r="AE2046">
        <v>0</v>
      </c>
      <c r="AF2046" t="s">
        <v>1666</v>
      </c>
      <c r="AG2046">
        <v>999</v>
      </c>
      <c r="AH2046" t="s">
        <v>1711</v>
      </c>
      <c r="AI2046" t="s">
        <v>1651</v>
      </c>
      <c r="AJ2046" t="s">
        <v>3459</v>
      </c>
      <c r="AK2046">
        <v>3</v>
      </c>
      <c r="AL2046" t="s">
        <v>710</v>
      </c>
      <c r="AM2046">
        <v>999</v>
      </c>
      <c r="AN2046" t="s">
        <v>3460</v>
      </c>
      <c r="AO2046" t="s">
        <v>3461</v>
      </c>
      <c r="AP2046">
        <v>999</v>
      </c>
      <c r="AQ2046">
        <v>999</v>
      </c>
      <c r="AR2046" t="s">
        <v>1668</v>
      </c>
      <c r="AT2046" t="s">
        <v>1990</v>
      </c>
    </row>
    <row r="2047" spans="2:48" ht="15">
      <c r="B2047" t="s">
        <v>41</v>
      </c>
      <c r="C2047">
        <v>19457</v>
      </c>
      <c r="D2047">
        <v>17471</v>
      </c>
      <c r="E2047" t="s">
        <v>1510</v>
      </c>
      <c r="F2047">
        <v>13641</v>
      </c>
      <c r="G2047" t="s">
        <v>3457</v>
      </c>
      <c r="I2047">
        <v>999</v>
      </c>
      <c r="J2047" t="s">
        <v>3458</v>
      </c>
      <c r="K2047">
        <v>999</v>
      </c>
      <c r="L2047" t="s">
        <v>3451</v>
      </c>
      <c r="M2047">
        <v>21</v>
      </c>
      <c r="O2047" t="s">
        <v>1664</v>
      </c>
      <c r="R2047">
        <v>17</v>
      </c>
      <c r="S2047" t="s">
        <v>1752</v>
      </c>
      <c r="T2047" t="s">
        <v>1787</v>
      </c>
      <c r="U2047">
        <v>999</v>
      </c>
      <c r="V2047">
        <v>999</v>
      </c>
      <c r="W2047">
        <v>1.6</v>
      </c>
      <c r="X2047">
        <v>999</v>
      </c>
      <c r="Y2047">
        <v>3</v>
      </c>
      <c r="Z2047">
        <v>2440</v>
      </c>
      <c r="AB2047" t="s">
        <v>1616</v>
      </c>
      <c r="AC2047">
        <v>30</v>
      </c>
      <c r="AD2047" t="s">
        <v>1617</v>
      </c>
      <c r="AE2047">
        <v>0</v>
      </c>
      <c r="AF2047" t="s">
        <v>1666</v>
      </c>
      <c r="AG2047">
        <v>999</v>
      </c>
      <c r="AH2047" t="s">
        <v>1711</v>
      </c>
      <c r="AI2047" t="s">
        <v>1651</v>
      </c>
      <c r="AJ2047" t="s">
        <v>3459</v>
      </c>
      <c r="AK2047">
        <v>3</v>
      </c>
      <c r="AL2047" t="s">
        <v>710</v>
      </c>
      <c r="AM2047">
        <v>999</v>
      </c>
      <c r="AN2047" t="s">
        <v>3460</v>
      </c>
      <c r="AO2047" t="s">
        <v>3461</v>
      </c>
      <c r="AP2047">
        <v>999</v>
      </c>
      <c r="AQ2047">
        <v>999</v>
      </c>
      <c r="AR2047" t="s">
        <v>1668</v>
      </c>
      <c r="AT2047" t="s">
        <v>1990</v>
      </c>
    </row>
    <row r="2048" spans="2:48" ht="15">
      <c r="B2048" t="s">
        <v>41</v>
      </c>
      <c r="C2048">
        <v>19457</v>
      </c>
      <c r="D2048">
        <v>17471</v>
      </c>
      <c r="E2048" t="s">
        <v>1510</v>
      </c>
      <c r="F2048">
        <v>13641</v>
      </c>
      <c r="G2048" t="s">
        <v>3457</v>
      </c>
      <c r="I2048">
        <v>999</v>
      </c>
      <c r="J2048" t="s">
        <v>3458</v>
      </c>
      <c r="K2048">
        <v>999</v>
      </c>
      <c r="L2048" t="s">
        <v>3451</v>
      </c>
      <c r="M2048">
        <v>21</v>
      </c>
      <c r="O2048" t="s">
        <v>1672</v>
      </c>
      <c r="R2048">
        <v>16</v>
      </c>
      <c r="S2048" t="s">
        <v>1752</v>
      </c>
      <c r="T2048" t="s">
        <v>2012</v>
      </c>
      <c r="U2048">
        <v>999</v>
      </c>
      <c r="V2048">
        <v>999</v>
      </c>
      <c r="W2048">
        <v>2.6</v>
      </c>
      <c r="X2048">
        <v>999</v>
      </c>
      <c r="Y2048">
        <v>3</v>
      </c>
      <c r="Z2048">
        <v>2440</v>
      </c>
      <c r="AB2048" t="s">
        <v>1627</v>
      </c>
      <c r="AC2048">
        <v>999</v>
      </c>
      <c r="AD2048">
        <v>999</v>
      </c>
      <c r="AE2048">
        <v>999</v>
      </c>
      <c r="AF2048">
        <v>999</v>
      </c>
      <c r="AG2048">
        <v>999</v>
      </c>
      <c r="AH2048" t="s">
        <v>1711</v>
      </c>
      <c r="AI2048" t="s">
        <v>1651</v>
      </c>
      <c r="AJ2048" t="s">
        <v>3459</v>
      </c>
      <c r="AK2048">
        <v>3</v>
      </c>
      <c r="AL2048" t="s">
        <v>710</v>
      </c>
      <c r="AM2048">
        <v>999</v>
      </c>
      <c r="AN2048" t="s">
        <v>3460</v>
      </c>
      <c r="AO2048" t="s">
        <v>3461</v>
      </c>
      <c r="AP2048">
        <v>999</v>
      </c>
      <c r="AQ2048">
        <v>999</v>
      </c>
      <c r="AR2048" t="s">
        <v>1922</v>
      </c>
      <c r="AT2048" t="s">
        <v>1990</v>
      </c>
    </row>
    <row r="2049" spans="1:47" ht="15">
      <c r="B2049" t="s">
        <v>41</v>
      </c>
      <c r="C2049">
        <v>19457</v>
      </c>
      <c r="D2049">
        <v>17471</v>
      </c>
      <c r="E2049" t="s">
        <v>1510</v>
      </c>
      <c r="F2049">
        <v>13641</v>
      </c>
      <c r="G2049" t="s">
        <v>3457</v>
      </c>
      <c r="I2049">
        <v>999</v>
      </c>
      <c r="J2049" t="s">
        <v>3458</v>
      </c>
      <c r="K2049">
        <v>999</v>
      </c>
      <c r="L2049" t="s">
        <v>3451</v>
      </c>
      <c r="M2049">
        <v>21</v>
      </c>
      <c r="O2049" t="s">
        <v>1671</v>
      </c>
      <c r="R2049">
        <v>1.51</v>
      </c>
      <c r="S2049" t="s">
        <v>1752</v>
      </c>
      <c r="T2049" t="s">
        <v>2012</v>
      </c>
      <c r="U2049">
        <v>999</v>
      </c>
      <c r="V2049">
        <v>999</v>
      </c>
      <c r="W2049">
        <v>0.14000000000000001</v>
      </c>
      <c r="X2049">
        <v>999</v>
      </c>
      <c r="Y2049">
        <v>3</v>
      </c>
      <c r="Z2049">
        <v>2440</v>
      </c>
      <c r="AB2049" t="s">
        <v>1627</v>
      </c>
      <c r="AC2049">
        <v>999</v>
      </c>
      <c r="AD2049">
        <v>999</v>
      </c>
      <c r="AE2049">
        <v>999</v>
      </c>
      <c r="AF2049">
        <v>999</v>
      </c>
      <c r="AG2049">
        <v>999</v>
      </c>
      <c r="AH2049" t="s">
        <v>1711</v>
      </c>
      <c r="AI2049" t="s">
        <v>1651</v>
      </c>
      <c r="AJ2049" t="s">
        <v>3459</v>
      </c>
      <c r="AK2049">
        <v>3</v>
      </c>
      <c r="AL2049" t="s">
        <v>710</v>
      </c>
      <c r="AM2049">
        <v>999</v>
      </c>
      <c r="AN2049" t="s">
        <v>3460</v>
      </c>
      <c r="AO2049" t="s">
        <v>3461</v>
      </c>
      <c r="AP2049">
        <v>999</v>
      </c>
      <c r="AQ2049">
        <v>999</v>
      </c>
      <c r="AR2049" t="s">
        <v>1922</v>
      </c>
      <c r="AT2049" t="s">
        <v>1990</v>
      </c>
    </row>
    <row r="2050" spans="1:47" ht="15">
      <c r="B2050" t="s">
        <v>41</v>
      </c>
      <c r="C2050">
        <v>19457</v>
      </c>
      <c r="D2050">
        <v>17471</v>
      </c>
      <c r="E2050" t="s">
        <v>1510</v>
      </c>
      <c r="F2050">
        <v>13640</v>
      </c>
      <c r="G2050" t="s">
        <v>3462</v>
      </c>
      <c r="I2050">
        <v>999</v>
      </c>
      <c r="J2050" t="s">
        <v>3463</v>
      </c>
      <c r="K2050">
        <v>999</v>
      </c>
      <c r="L2050" t="s">
        <v>3451</v>
      </c>
      <c r="M2050">
        <v>21</v>
      </c>
      <c r="O2050" t="s">
        <v>1664</v>
      </c>
      <c r="R2050">
        <v>28</v>
      </c>
      <c r="S2050" t="s">
        <v>1752</v>
      </c>
      <c r="T2050" t="s">
        <v>1787</v>
      </c>
      <c r="U2050">
        <v>999</v>
      </c>
      <c r="V2050">
        <v>999</v>
      </c>
      <c r="W2050">
        <v>2</v>
      </c>
      <c r="X2050">
        <v>999</v>
      </c>
      <c r="Y2050">
        <v>3</v>
      </c>
      <c r="Z2050">
        <v>4060</v>
      </c>
      <c r="AB2050" t="s">
        <v>1616</v>
      </c>
      <c r="AC2050">
        <v>10</v>
      </c>
      <c r="AD2050" t="s">
        <v>1617</v>
      </c>
      <c r="AE2050">
        <v>0</v>
      </c>
      <c r="AF2050" t="s">
        <v>1666</v>
      </c>
      <c r="AG2050">
        <v>999</v>
      </c>
      <c r="AH2050" t="s">
        <v>1711</v>
      </c>
      <c r="AI2050" t="s">
        <v>1651</v>
      </c>
      <c r="AJ2050" t="s">
        <v>3464</v>
      </c>
      <c r="AK2050">
        <v>4</v>
      </c>
      <c r="AL2050" t="s">
        <v>710</v>
      </c>
      <c r="AM2050">
        <v>999</v>
      </c>
      <c r="AN2050" t="s">
        <v>3465</v>
      </c>
      <c r="AO2050" t="s">
        <v>3466</v>
      </c>
      <c r="AP2050">
        <v>999</v>
      </c>
      <c r="AQ2050">
        <v>999</v>
      </c>
      <c r="AR2050" t="s">
        <v>1668</v>
      </c>
      <c r="AT2050" t="s">
        <v>1990</v>
      </c>
    </row>
    <row r="2051" spans="1:47" ht="15">
      <c r="B2051" t="s">
        <v>41</v>
      </c>
      <c r="C2051">
        <v>19457</v>
      </c>
      <c r="D2051">
        <v>17471</v>
      </c>
      <c r="E2051" t="s">
        <v>1510</v>
      </c>
      <c r="F2051">
        <v>13640</v>
      </c>
      <c r="G2051" t="s">
        <v>3462</v>
      </c>
      <c r="I2051">
        <v>999</v>
      </c>
      <c r="J2051" t="s">
        <v>3463</v>
      </c>
      <c r="K2051">
        <v>999</v>
      </c>
      <c r="L2051" t="s">
        <v>3451</v>
      </c>
      <c r="M2051">
        <v>21</v>
      </c>
      <c r="O2051" t="s">
        <v>1664</v>
      </c>
      <c r="R2051">
        <v>17</v>
      </c>
      <c r="S2051" t="s">
        <v>1752</v>
      </c>
      <c r="T2051" t="s">
        <v>1787</v>
      </c>
      <c r="U2051">
        <v>999</v>
      </c>
      <c r="V2051">
        <v>999</v>
      </c>
      <c r="W2051">
        <v>1.5</v>
      </c>
      <c r="X2051">
        <v>999</v>
      </c>
      <c r="Y2051">
        <v>3</v>
      </c>
      <c r="Z2051">
        <v>4060</v>
      </c>
      <c r="AB2051" t="s">
        <v>1616</v>
      </c>
      <c r="AC2051">
        <v>20</v>
      </c>
      <c r="AD2051" t="s">
        <v>1617</v>
      </c>
      <c r="AE2051">
        <v>0</v>
      </c>
      <c r="AF2051" t="s">
        <v>1666</v>
      </c>
      <c r="AG2051">
        <v>999</v>
      </c>
      <c r="AH2051" t="s">
        <v>1711</v>
      </c>
      <c r="AI2051" t="s">
        <v>1651</v>
      </c>
      <c r="AJ2051" t="s">
        <v>3464</v>
      </c>
      <c r="AK2051">
        <v>4</v>
      </c>
      <c r="AL2051" t="s">
        <v>710</v>
      </c>
      <c r="AM2051">
        <v>999</v>
      </c>
      <c r="AN2051" t="s">
        <v>3465</v>
      </c>
      <c r="AO2051" t="s">
        <v>3466</v>
      </c>
      <c r="AP2051">
        <v>999</v>
      </c>
      <c r="AQ2051">
        <v>999</v>
      </c>
      <c r="AR2051" t="s">
        <v>1668</v>
      </c>
      <c r="AT2051" t="s">
        <v>1990</v>
      </c>
    </row>
    <row r="2052" spans="1:47" ht="15">
      <c r="B2052" t="s">
        <v>41</v>
      </c>
      <c r="C2052">
        <v>19457</v>
      </c>
      <c r="D2052">
        <v>17471</v>
      </c>
      <c r="E2052" t="s">
        <v>1510</v>
      </c>
      <c r="F2052">
        <v>13640</v>
      </c>
      <c r="G2052" t="s">
        <v>3462</v>
      </c>
      <c r="I2052">
        <v>999</v>
      </c>
      <c r="J2052" t="s">
        <v>3463</v>
      </c>
      <c r="K2052">
        <v>999</v>
      </c>
      <c r="L2052" t="s">
        <v>3451</v>
      </c>
      <c r="M2052">
        <v>21</v>
      </c>
      <c r="O2052" t="s">
        <v>1664</v>
      </c>
      <c r="R2052">
        <v>15</v>
      </c>
      <c r="S2052" t="s">
        <v>1752</v>
      </c>
      <c r="T2052" t="s">
        <v>1787</v>
      </c>
      <c r="U2052">
        <v>999</v>
      </c>
      <c r="V2052">
        <v>999</v>
      </c>
      <c r="W2052">
        <v>1.6</v>
      </c>
      <c r="X2052">
        <v>999</v>
      </c>
      <c r="Y2052">
        <v>3</v>
      </c>
      <c r="Z2052">
        <v>4060</v>
      </c>
      <c r="AB2052" t="s">
        <v>1616</v>
      </c>
      <c r="AC2052">
        <v>30</v>
      </c>
      <c r="AD2052" t="s">
        <v>1617</v>
      </c>
      <c r="AE2052">
        <v>0</v>
      </c>
      <c r="AF2052" t="s">
        <v>1666</v>
      </c>
      <c r="AG2052">
        <v>999</v>
      </c>
      <c r="AH2052" t="s">
        <v>1711</v>
      </c>
      <c r="AI2052" t="s">
        <v>1651</v>
      </c>
      <c r="AJ2052" t="s">
        <v>3464</v>
      </c>
      <c r="AK2052">
        <v>4</v>
      </c>
      <c r="AL2052" t="s">
        <v>710</v>
      </c>
      <c r="AM2052">
        <v>999</v>
      </c>
      <c r="AN2052" t="s">
        <v>3465</v>
      </c>
      <c r="AO2052" t="s">
        <v>3466</v>
      </c>
      <c r="AP2052">
        <v>999</v>
      </c>
      <c r="AQ2052">
        <v>999</v>
      </c>
      <c r="AR2052" t="s">
        <v>1668</v>
      </c>
      <c r="AT2052" t="s">
        <v>1990</v>
      </c>
    </row>
    <row r="2053" spans="1:47" ht="15">
      <c r="B2053" t="s">
        <v>41</v>
      </c>
      <c r="C2053">
        <v>19457</v>
      </c>
      <c r="D2053">
        <v>17471</v>
      </c>
      <c r="E2053" t="s">
        <v>1510</v>
      </c>
      <c r="F2053">
        <v>13640</v>
      </c>
      <c r="G2053" t="s">
        <v>3462</v>
      </c>
      <c r="I2053">
        <v>999</v>
      </c>
      <c r="J2053" t="s">
        <v>3463</v>
      </c>
      <c r="K2053">
        <v>999</v>
      </c>
      <c r="L2053" t="s">
        <v>3451</v>
      </c>
      <c r="M2053">
        <v>21</v>
      </c>
      <c r="O2053" t="s">
        <v>1672</v>
      </c>
      <c r="R2053">
        <v>40</v>
      </c>
      <c r="S2053" t="s">
        <v>1752</v>
      </c>
      <c r="T2053" t="s">
        <v>2012</v>
      </c>
      <c r="U2053">
        <v>999</v>
      </c>
      <c r="V2053">
        <v>999</v>
      </c>
      <c r="W2053">
        <v>2.6</v>
      </c>
      <c r="X2053">
        <v>999</v>
      </c>
      <c r="Y2053">
        <v>3</v>
      </c>
      <c r="Z2053">
        <v>4060</v>
      </c>
      <c r="AB2053" t="s">
        <v>1627</v>
      </c>
      <c r="AC2053">
        <v>999</v>
      </c>
      <c r="AD2053">
        <v>999</v>
      </c>
      <c r="AE2053">
        <v>999</v>
      </c>
      <c r="AF2053">
        <v>999</v>
      </c>
      <c r="AG2053">
        <v>999</v>
      </c>
      <c r="AH2053" t="s">
        <v>1711</v>
      </c>
      <c r="AI2053" t="s">
        <v>1651</v>
      </c>
      <c r="AJ2053" t="s">
        <v>3464</v>
      </c>
      <c r="AK2053">
        <v>4</v>
      </c>
      <c r="AL2053" t="s">
        <v>710</v>
      </c>
      <c r="AM2053">
        <v>999</v>
      </c>
      <c r="AN2053" t="s">
        <v>3465</v>
      </c>
      <c r="AO2053" t="s">
        <v>3466</v>
      </c>
      <c r="AP2053">
        <v>999</v>
      </c>
      <c r="AQ2053">
        <v>999</v>
      </c>
      <c r="AR2053" t="s">
        <v>3467</v>
      </c>
      <c r="AT2053" t="s">
        <v>1990</v>
      </c>
    </row>
    <row r="2054" spans="1:47" ht="15">
      <c r="B2054" t="s">
        <v>41</v>
      </c>
      <c r="C2054">
        <v>19457</v>
      </c>
      <c r="D2054">
        <v>17471</v>
      </c>
      <c r="E2054" t="s">
        <v>1510</v>
      </c>
      <c r="F2054">
        <v>13640</v>
      </c>
      <c r="G2054" t="s">
        <v>3462</v>
      </c>
      <c r="I2054">
        <v>999</v>
      </c>
      <c r="J2054" t="s">
        <v>3463</v>
      </c>
      <c r="K2054">
        <v>999</v>
      </c>
      <c r="L2054" t="s">
        <v>3451</v>
      </c>
      <c r="M2054">
        <v>21</v>
      </c>
      <c r="O2054" t="s">
        <v>1671</v>
      </c>
      <c r="R2054">
        <v>0.76</v>
      </c>
      <c r="S2054" t="s">
        <v>1752</v>
      </c>
      <c r="T2054" t="s">
        <v>2012</v>
      </c>
      <c r="U2054">
        <v>999</v>
      </c>
      <c r="V2054">
        <v>999</v>
      </c>
      <c r="W2054">
        <v>0.14000000000000001</v>
      </c>
      <c r="X2054">
        <v>999</v>
      </c>
      <c r="Y2054">
        <v>3</v>
      </c>
      <c r="Z2054">
        <v>4060</v>
      </c>
      <c r="AB2054" t="s">
        <v>1627</v>
      </c>
      <c r="AC2054">
        <v>999</v>
      </c>
      <c r="AD2054">
        <v>999</v>
      </c>
      <c r="AE2054">
        <v>999</v>
      </c>
      <c r="AF2054">
        <v>999</v>
      </c>
      <c r="AG2054">
        <v>999</v>
      </c>
      <c r="AH2054" t="s">
        <v>1711</v>
      </c>
      <c r="AI2054" t="s">
        <v>1651</v>
      </c>
      <c r="AJ2054" t="s">
        <v>3464</v>
      </c>
      <c r="AK2054">
        <v>4</v>
      </c>
      <c r="AL2054" t="s">
        <v>710</v>
      </c>
      <c r="AM2054">
        <v>999</v>
      </c>
      <c r="AN2054" t="s">
        <v>3465</v>
      </c>
      <c r="AO2054" t="s">
        <v>3466</v>
      </c>
      <c r="AP2054">
        <v>999</v>
      </c>
      <c r="AQ2054">
        <v>999</v>
      </c>
      <c r="AR2054" t="s">
        <v>3467</v>
      </c>
      <c r="AT2054" t="s">
        <v>1990</v>
      </c>
    </row>
    <row r="2055" spans="1:47" ht="15">
      <c r="A2055" s="6"/>
      <c r="B2055" s="6" t="s">
        <v>13</v>
      </c>
      <c r="C2055" s="6" t="s">
        <v>3468</v>
      </c>
      <c r="D2055" s="6" t="s">
        <v>405</v>
      </c>
      <c r="E2055" s="6" t="s">
        <v>3469</v>
      </c>
      <c r="F2055" s="6"/>
      <c r="G2055" s="6"/>
      <c r="H2055" s="6"/>
      <c r="I2055" s="6"/>
      <c r="J2055" s="6" t="s">
        <v>3470</v>
      </c>
      <c r="K2055" s="6">
        <v>1</v>
      </c>
      <c r="L2055" s="6">
        <v>2011</v>
      </c>
      <c r="M2055" s="6"/>
      <c r="N2055" s="6"/>
      <c r="O2055" s="6" t="s">
        <v>3471</v>
      </c>
      <c r="P2055" s="28"/>
      <c r="Q2055" s="6"/>
      <c r="R2055" s="6">
        <v>44.7</v>
      </c>
      <c r="S2055" s="6" t="s">
        <v>1604</v>
      </c>
      <c r="T2055" s="6" t="s">
        <v>3472</v>
      </c>
      <c r="U2055" s="6"/>
      <c r="V2055" s="6"/>
      <c r="W2055" s="6"/>
      <c r="X2055" s="6"/>
      <c r="Y2055" s="6">
        <v>12</v>
      </c>
      <c r="Z2055" s="6"/>
      <c r="AA2055" s="6"/>
      <c r="AB2055" s="6"/>
      <c r="AC2055" s="6">
        <v>0</v>
      </c>
      <c r="AD2055" s="6"/>
      <c r="AE2055" s="6">
        <v>20</v>
      </c>
      <c r="AF2055" s="6"/>
      <c r="AG2055" s="6"/>
      <c r="AH2055" s="6"/>
      <c r="AI2055" s="6"/>
      <c r="AJ2055" s="6" t="s">
        <v>3473</v>
      </c>
      <c r="AK2055" s="6"/>
      <c r="AL2055" s="6" t="s">
        <v>3474</v>
      </c>
      <c r="AM2055" s="6"/>
      <c r="AN2055" s="6"/>
      <c r="AO2055" s="6"/>
      <c r="AP2055" s="6"/>
      <c r="AQ2055" s="6"/>
      <c r="AR2055" s="6"/>
      <c r="AS2055" s="6"/>
      <c r="AT2055" s="6"/>
      <c r="AU2055" s="6"/>
    </row>
    <row r="2056" spans="1:47" ht="15">
      <c r="A2056" s="6"/>
      <c r="B2056" s="6" t="s">
        <v>13</v>
      </c>
      <c r="C2056" s="6" t="s">
        <v>3475</v>
      </c>
      <c r="D2056" s="6" t="s">
        <v>405</v>
      </c>
      <c r="E2056" s="6" t="s">
        <v>3476</v>
      </c>
      <c r="F2056" s="6"/>
      <c r="G2056" s="6"/>
      <c r="H2056" s="6"/>
      <c r="I2056" s="6"/>
      <c r="J2056" s="6" t="s">
        <v>3470</v>
      </c>
      <c r="K2056" s="6">
        <v>1</v>
      </c>
      <c r="L2056" s="6">
        <v>2011</v>
      </c>
      <c r="M2056" s="6"/>
      <c r="N2056" s="6"/>
      <c r="O2056" s="6" t="s">
        <v>3471</v>
      </c>
      <c r="P2056" s="28"/>
      <c r="Q2056" s="6"/>
      <c r="R2056" s="6">
        <v>46.1</v>
      </c>
      <c r="S2056" s="6" t="s">
        <v>1604</v>
      </c>
      <c r="T2056" s="6" t="s">
        <v>3472</v>
      </c>
      <c r="U2056" s="6"/>
      <c r="V2056" s="6"/>
      <c r="W2056" s="6"/>
      <c r="X2056" s="6"/>
      <c r="Y2056" s="6">
        <v>12</v>
      </c>
      <c r="Z2056" s="6"/>
      <c r="AA2056" s="6"/>
      <c r="AB2056" s="6"/>
      <c r="AC2056" s="6">
        <v>0</v>
      </c>
      <c r="AD2056" s="6"/>
      <c r="AE2056" s="6">
        <v>20</v>
      </c>
      <c r="AF2056" s="6"/>
      <c r="AG2056" s="6"/>
      <c r="AH2056" s="6"/>
      <c r="AI2056" s="6"/>
      <c r="AJ2056" s="6" t="s">
        <v>3473</v>
      </c>
      <c r="AK2056" s="6"/>
      <c r="AL2056" s="6" t="s">
        <v>3474</v>
      </c>
      <c r="AM2056" s="6"/>
      <c r="AN2056" s="6"/>
      <c r="AO2056" s="6"/>
      <c r="AP2056" s="6"/>
      <c r="AQ2056" s="6"/>
      <c r="AR2056" s="6"/>
      <c r="AS2056" s="6"/>
      <c r="AT2056" s="6"/>
      <c r="AU2056" s="6"/>
    </row>
    <row r="2057" spans="1:47" ht="15">
      <c r="A2057" s="6"/>
      <c r="B2057" s="6" t="s">
        <v>13</v>
      </c>
      <c r="C2057" s="6" t="s">
        <v>3468</v>
      </c>
      <c r="D2057" s="6" t="s">
        <v>405</v>
      </c>
      <c r="E2057" s="6" t="s">
        <v>3469</v>
      </c>
      <c r="F2057" s="6"/>
      <c r="G2057" s="6"/>
      <c r="H2057" s="6"/>
      <c r="I2057" s="6"/>
      <c r="J2057" s="6" t="s">
        <v>3470</v>
      </c>
      <c r="K2057" s="6">
        <v>1</v>
      </c>
      <c r="L2057" s="6">
        <v>2011</v>
      </c>
      <c r="M2057" s="6"/>
      <c r="N2057" s="6"/>
      <c r="O2057" s="6" t="s">
        <v>3471</v>
      </c>
      <c r="P2057" s="28"/>
      <c r="Q2057" s="6"/>
      <c r="R2057" s="6">
        <v>18.2</v>
      </c>
      <c r="S2057" s="6" t="s">
        <v>1604</v>
      </c>
      <c r="T2057" s="6" t="s">
        <v>3472</v>
      </c>
      <c r="U2057" s="6"/>
      <c r="V2057" s="6"/>
      <c r="W2057" s="6"/>
      <c r="X2057" s="6"/>
      <c r="Y2057" s="6">
        <v>12</v>
      </c>
      <c r="Z2057" s="6"/>
      <c r="AA2057" s="6"/>
      <c r="AB2057" s="6"/>
      <c r="AC2057" s="6">
        <v>20</v>
      </c>
      <c r="AD2057" s="6"/>
      <c r="AE2057" s="6">
        <v>40</v>
      </c>
      <c r="AF2057" s="6"/>
      <c r="AG2057" s="6"/>
      <c r="AH2057" s="6"/>
      <c r="AI2057" s="6"/>
      <c r="AJ2057" s="6" t="s">
        <v>3473</v>
      </c>
      <c r="AK2057" s="6"/>
      <c r="AL2057" s="6" t="s">
        <v>3474</v>
      </c>
      <c r="AM2057" s="6"/>
      <c r="AN2057" s="6"/>
      <c r="AO2057" s="6"/>
      <c r="AP2057" s="6"/>
      <c r="AQ2057" s="6"/>
      <c r="AR2057" s="6"/>
      <c r="AS2057" s="6"/>
      <c r="AT2057" s="6"/>
      <c r="AU2057" s="6"/>
    </row>
    <row r="2058" spans="1:47" ht="15">
      <c r="A2058" s="6"/>
      <c r="B2058" s="6" t="s">
        <v>13</v>
      </c>
      <c r="C2058" s="6" t="s">
        <v>3475</v>
      </c>
      <c r="D2058" s="6" t="s">
        <v>405</v>
      </c>
      <c r="E2058" s="6" t="s">
        <v>3476</v>
      </c>
      <c r="F2058" s="6"/>
      <c r="G2058" s="6"/>
      <c r="H2058" s="6"/>
      <c r="I2058" s="6"/>
      <c r="J2058" s="6" t="s">
        <v>3470</v>
      </c>
      <c r="K2058" s="6">
        <v>1</v>
      </c>
      <c r="L2058" s="6">
        <v>2011</v>
      </c>
      <c r="M2058" s="6"/>
      <c r="N2058" s="6"/>
      <c r="O2058" s="6" t="s">
        <v>3471</v>
      </c>
      <c r="P2058" s="28"/>
      <c r="Q2058" s="6"/>
      <c r="R2058" s="6">
        <v>19.899999999999999</v>
      </c>
      <c r="S2058" s="6" t="s">
        <v>1604</v>
      </c>
      <c r="T2058" s="6" t="s">
        <v>3472</v>
      </c>
      <c r="U2058" s="6"/>
      <c r="V2058" s="6"/>
      <c r="W2058" s="6"/>
      <c r="X2058" s="6"/>
      <c r="Y2058" s="6">
        <v>12</v>
      </c>
      <c r="Z2058" s="6"/>
      <c r="AA2058" s="6"/>
      <c r="AB2058" s="6"/>
      <c r="AC2058" s="6">
        <v>20</v>
      </c>
      <c r="AD2058" s="6"/>
      <c r="AE2058" s="6">
        <v>40</v>
      </c>
      <c r="AF2058" s="6"/>
      <c r="AG2058" s="6"/>
      <c r="AH2058" s="6"/>
      <c r="AI2058" s="6"/>
      <c r="AJ2058" s="6" t="s">
        <v>3473</v>
      </c>
      <c r="AK2058" s="6"/>
      <c r="AL2058" s="6" t="s">
        <v>3474</v>
      </c>
      <c r="AM2058" s="6"/>
      <c r="AN2058" s="6"/>
      <c r="AO2058" s="6"/>
      <c r="AP2058" s="6"/>
      <c r="AQ2058" s="6"/>
      <c r="AR2058" s="6"/>
      <c r="AS2058" s="6"/>
      <c r="AT2058" s="6"/>
      <c r="AU2058" s="6"/>
    </row>
    <row r="2059" spans="1:47" ht="15">
      <c r="A2059" s="6"/>
      <c r="B2059" s="6" t="s">
        <v>13</v>
      </c>
      <c r="C2059" s="6" t="s">
        <v>3468</v>
      </c>
      <c r="D2059" s="6" t="s">
        <v>405</v>
      </c>
      <c r="E2059" s="6" t="s">
        <v>3469</v>
      </c>
      <c r="F2059" s="6"/>
      <c r="G2059" s="6"/>
      <c r="H2059" s="6"/>
      <c r="I2059" s="6"/>
      <c r="J2059" s="6" t="s">
        <v>3470</v>
      </c>
      <c r="K2059" s="6">
        <v>1</v>
      </c>
      <c r="L2059" s="6">
        <v>2011</v>
      </c>
      <c r="M2059" s="6"/>
      <c r="N2059" s="6"/>
      <c r="O2059" s="6" t="s">
        <v>3471</v>
      </c>
      <c r="P2059" s="28"/>
      <c r="Q2059" s="6"/>
      <c r="R2059" s="6">
        <v>17.100000000000001</v>
      </c>
      <c r="S2059" s="6" t="s">
        <v>1604</v>
      </c>
      <c r="T2059" s="6" t="s">
        <v>3472</v>
      </c>
      <c r="U2059" s="6"/>
      <c r="V2059" s="6"/>
      <c r="W2059" s="6"/>
      <c r="X2059" s="6"/>
      <c r="Y2059" s="6">
        <v>12</v>
      </c>
      <c r="Z2059" s="6"/>
      <c r="AA2059" s="6"/>
      <c r="AB2059" s="6"/>
      <c r="AC2059" s="6">
        <v>40</v>
      </c>
      <c r="AD2059" s="6"/>
      <c r="AE2059" s="6">
        <v>60</v>
      </c>
      <c r="AF2059" s="6"/>
      <c r="AG2059" s="6"/>
      <c r="AH2059" s="6"/>
      <c r="AI2059" s="6"/>
      <c r="AJ2059" s="6" t="s">
        <v>3473</v>
      </c>
      <c r="AK2059" s="6"/>
      <c r="AL2059" s="6" t="s">
        <v>3474</v>
      </c>
      <c r="AM2059" s="6"/>
      <c r="AN2059" s="6"/>
      <c r="AO2059" s="6"/>
      <c r="AP2059" s="6"/>
      <c r="AQ2059" s="6"/>
      <c r="AR2059" s="6"/>
      <c r="AS2059" s="6"/>
      <c r="AT2059" s="6"/>
      <c r="AU2059" s="6"/>
    </row>
    <row r="2060" spans="1:47" ht="15">
      <c r="A2060" s="6"/>
      <c r="B2060" s="6" t="s">
        <v>13</v>
      </c>
      <c r="C2060" s="6" t="s">
        <v>3475</v>
      </c>
      <c r="D2060" s="6" t="s">
        <v>405</v>
      </c>
      <c r="E2060" s="6" t="s">
        <v>3476</v>
      </c>
      <c r="F2060" s="6"/>
      <c r="G2060" s="6"/>
      <c r="H2060" s="6"/>
      <c r="I2060" s="6"/>
      <c r="J2060" s="6" t="s">
        <v>3470</v>
      </c>
      <c r="K2060" s="6">
        <v>1</v>
      </c>
      <c r="L2060" s="6">
        <v>2011</v>
      </c>
      <c r="M2060" s="6"/>
      <c r="N2060" s="6"/>
      <c r="O2060" s="6" t="s">
        <v>3471</v>
      </c>
      <c r="P2060" s="28"/>
      <c r="Q2060" s="6"/>
      <c r="R2060" s="6">
        <v>20</v>
      </c>
      <c r="S2060" s="6" t="s">
        <v>1604</v>
      </c>
      <c r="T2060" s="6" t="s">
        <v>3472</v>
      </c>
      <c r="U2060" s="6"/>
      <c r="V2060" s="6"/>
      <c r="W2060" s="6"/>
      <c r="X2060" s="6"/>
      <c r="Y2060" s="6">
        <v>12</v>
      </c>
      <c r="Z2060" s="6"/>
      <c r="AA2060" s="6"/>
      <c r="AB2060" s="6"/>
      <c r="AC2060" s="6">
        <v>40</v>
      </c>
      <c r="AD2060" s="6"/>
      <c r="AE2060" s="6">
        <v>60</v>
      </c>
      <c r="AF2060" s="6"/>
      <c r="AG2060" s="6"/>
      <c r="AH2060" s="6"/>
      <c r="AI2060" s="6"/>
      <c r="AJ2060" s="6" t="s">
        <v>3473</v>
      </c>
      <c r="AK2060" s="6"/>
      <c r="AL2060" s="6" t="s">
        <v>3474</v>
      </c>
      <c r="AM2060" s="6"/>
      <c r="AN2060" s="6"/>
      <c r="AO2060" s="6"/>
      <c r="AP2060" s="6"/>
      <c r="AQ2060" s="6"/>
      <c r="AR2060" s="6"/>
      <c r="AS2060" s="6"/>
      <c r="AT2060" s="6"/>
      <c r="AU2060" s="6"/>
    </row>
    <row r="2061" spans="1:47" ht="15">
      <c r="B2061" t="s">
        <v>41</v>
      </c>
      <c r="C2061">
        <v>19381</v>
      </c>
      <c r="D2061" s="5" t="s">
        <v>489</v>
      </c>
      <c r="E2061" t="s">
        <v>3477</v>
      </c>
      <c r="F2061">
        <v>13442</v>
      </c>
      <c r="G2061" t="s">
        <v>3478</v>
      </c>
      <c r="I2061">
        <v>999</v>
      </c>
      <c r="J2061" t="s">
        <v>779</v>
      </c>
      <c r="O2061" t="s">
        <v>1647</v>
      </c>
      <c r="R2061">
        <v>3</v>
      </c>
      <c r="S2061" t="s">
        <v>1648</v>
      </c>
      <c r="T2061" t="s">
        <v>3479</v>
      </c>
      <c r="U2061">
        <v>999</v>
      </c>
      <c r="V2061">
        <v>999</v>
      </c>
      <c r="W2061">
        <v>999</v>
      </c>
      <c r="X2061">
        <v>999</v>
      </c>
      <c r="Y2061">
        <v>1</v>
      </c>
      <c r="Z2061">
        <v>6000</v>
      </c>
      <c r="AB2061" t="s">
        <v>1907</v>
      </c>
      <c r="AC2061">
        <v>5</v>
      </c>
      <c r="AD2061">
        <v>999</v>
      </c>
      <c r="AE2061">
        <v>999</v>
      </c>
      <c r="AF2061">
        <v>999</v>
      </c>
      <c r="AG2061">
        <v>999</v>
      </c>
      <c r="AH2061">
        <v>999</v>
      </c>
      <c r="AI2061" t="s">
        <v>1651</v>
      </c>
      <c r="AJ2061" t="s">
        <v>3480</v>
      </c>
      <c r="AK2061">
        <v>6</v>
      </c>
      <c r="AL2061" t="s">
        <v>3481</v>
      </c>
      <c r="AM2061" t="s">
        <v>3482</v>
      </c>
      <c r="AN2061" t="s">
        <v>3483</v>
      </c>
      <c r="AO2061" t="s">
        <v>3484</v>
      </c>
      <c r="AP2061">
        <v>999</v>
      </c>
      <c r="AQ2061">
        <v>999</v>
      </c>
      <c r="AR2061" t="s">
        <v>3485</v>
      </c>
    </row>
    <row r="2062" spans="1:47" ht="15">
      <c r="B2062" t="s">
        <v>41</v>
      </c>
      <c r="C2062">
        <v>19382</v>
      </c>
      <c r="D2062" s="5" t="s">
        <v>489</v>
      </c>
      <c r="E2062" t="s">
        <v>3486</v>
      </c>
      <c r="F2062">
        <v>13443</v>
      </c>
      <c r="G2062" t="s">
        <v>3487</v>
      </c>
      <c r="I2062">
        <v>999</v>
      </c>
      <c r="J2062" t="s">
        <v>779</v>
      </c>
      <c r="O2062" t="s">
        <v>1647</v>
      </c>
      <c r="R2062">
        <v>2.6</v>
      </c>
      <c r="S2062" t="s">
        <v>1648</v>
      </c>
      <c r="T2062" t="s">
        <v>3479</v>
      </c>
      <c r="U2062">
        <v>999</v>
      </c>
      <c r="V2062">
        <v>999</v>
      </c>
      <c r="W2062">
        <v>999</v>
      </c>
      <c r="X2062">
        <v>999</v>
      </c>
      <c r="Y2062">
        <v>1</v>
      </c>
      <c r="Z2062">
        <v>5500</v>
      </c>
      <c r="AB2062" t="s">
        <v>1907</v>
      </c>
      <c r="AC2062">
        <v>5</v>
      </c>
      <c r="AD2062">
        <v>999</v>
      </c>
      <c r="AE2062">
        <v>999</v>
      </c>
      <c r="AF2062">
        <v>999</v>
      </c>
      <c r="AG2062">
        <v>999</v>
      </c>
      <c r="AH2062">
        <v>999</v>
      </c>
      <c r="AI2062" t="s">
        <v>1651</v>
      </c>
      <c r="AJ2062" t="s">
        <v>3480</v>
      </c>
      <c r="AK2062">
        <v>6</v>
      </c>
      <c r="AL2062" t="s">
        <v>3481</v>
      </c>
      <c r="AM2062" t="s">
        <v>3482</v>
      </c>
      <c r="AN2062" t="s">
        <v>3483</v>
      </c>
      <c r="AO2062" t="s">
        <v>3484</v>
      </c>
      <c r="AP2062">
        <v>999</v>
      </c>
      <c r="AQ2062">
        <v>999</v>
      </c>
      <c r="AR2062" t="s">
        <v>3485</v>
      </c>
    </row>
    <row r="2063" spans="1:47" ht="15">
      <c r="B2063" t="s">
        <v>41</v>
      </c>
      <c r="C2063">
        <v>19381</v>
      </c>
      <c r="D2063" s="5" t="s">
        <v>489</v>
      </c>
      <c r="E2063" t="s">
        <v>3477</v>
      </c>
      <c r="F2063">
        <v>13442</v>
      </c>
      <c r="G2063" t="s">
        <v>3478</v>
      </c>
      <c r="I2063">
        <v>999</v>
      </c>
      <c r="J2063" t="s">
        <v>779</v>
      </c>
      <c r="O2063" t="s">
        <v>1727</v>
      </c>
      <c r="R2063">
        <v>9.5</v>
      </c>
      <c r="S2063" t="s">
        <v>1648</v>
      </c>
      <c r="T2063" t="s">
        <v>3488</v>
      </c>
      <c r="U2063">
        <v>999</v>
      </c>
      <c r="V2063">
        <v>999</v>
      </c>
      <c r="W2063">
        <v>999</v>
      </c>
      <c r="X2063">
        <v>999</v>
      </c>
      <c r="Y2063">
        <v>1</v>
      </c>
      <c r="Z2063">
        <v>230</v>
      </c>
      <c r="AB2063" t="s">
        <v>1627</v>
      </c>
      <c r="AC2063">
        <v>5</v>
      </c>
      <c r="AD2063">
        <v>999</v>
      </c>
      <c r="AE2063">
        <v>999</v>
      </c>
      <c r="AF2063">
        <v>999</v>
      </c>
      <c r="AG2063">
        <v>999</v>
      </c>
      <c r="AH2063">
        <v>999</v>
      </c>
      <c r="AI2063" t="s">
        <v>1651</v>
      </c>
      <c r="AJ2063" t="s">
        <v>3480</v>
      </c>
      <c r="AK2063">
        <v>6</v>
      </c>
      <c r="AL2063" t="s">
        <v>3481</v>
      </c>
      <c r="AM2063" t="s">
        <v>3482</v>
      </c>
      <c r="AN2063" t="s">
        <v>3483</v>
      </c>
      <c r="AO2063" t="s">
        <v>3484</v>
      </c>
      <c r="AP2063">
        <v>999</v>
      </c>
      <c r="AQ2063">
        <v>999</v>
      </c>
      <c r="AR2063" t="s">
        <v>3485</v>
      </c>
    </row>
    <row r="2064" spans="1:47" ht="15">
      <c r="B2064" t="s">
        <v>41</v>
      </c>
      <c r="C2064">
        <v>19382</v>
      </c>
      <c r="D2064" s="5" t="s">
        <v>489</v>
      </c>
      <c r="E2064" t="s">
        <v>3486</v>
      </c>
      <c r="F2064">
        <v>13443</v>
      </c>
      <c r="G2064" t="s">
        <v>3487</v>
      </c>
      <c r="I2064">
        <v>999</v>
      </c>
      <c r="J2064" t="s">
        <v>779</v>
      </c>
      <c r="O2064" t="s">
        <v>1727</v>
      </c>
      <c r="R2064">
        <v>10.4</v>
      </c>
      <c r="S2064" t="s">
        <v>1648</v>
      </c>
      <c r="T2064" t="s">
        <v>3488</v>
      </c>
      <c r="U2064">
        <v>999</v>
      </c>
      <c r="V2064">
        <v>999</v>
      </c>
      <c r="W2064">
        <v>999</v>
      </c>
      <c r="X2064">
        <v>999</v>
      </c>
      <c r="Y2064">
        <v>1</v>
      </c>
      <c r="Z2064">
        <v>245</v>
      </c>
      <c r="AB2064" t="s">
        <v>1627</v>
      </c>
      <c r="AC2064">
        <v>5</v>
      </c>
      <c r="AD2064">
        <v>999</v>
      </c>
      <c r="AE2064">
        <v>999</v>
      </c>
      <c r="AF2064">
        <v>999</v>
      </c>
      <c r="AG2064">
        <v>999</v>
      </c>
      <c r="AH2064">
        <v>999</v>
      </c>
      <c r="AI2064" t="s">
        <v>1651</v>
      </c>
      <c r="AJ2064" t="s">
        <v>3480</v>
      </c>
      <c r="AK2064">
        <v>6</v>
      </c>
      <c r="AL2064" t="s">
        <v>3481</v>
      </c>
      <c r="AM2064" t="s">
        <v>3482</v>
      </c>
      <c r="AN2064" t="s">
        <v>3483</v>
      </c>
      <c r="AO2064" t="s">
        <v>3484</v>
      </c>
      <c r="AP2064">
        <v>999</v>
      </c>
      <c r="AQ2064">
        <v>999</v>
      </c>
      <c r="AR2064" t="s">
        <v>3485</v>
      </c>
    </row>
    <row r="2065" spans="2:44" ht="15">
      <c r="B2065" t="s">
        <v>41</v>
      </c>
      <c r="C2065">
        <v>19381</v>
      </c>
      <c r="D2065" s="5" t="s">
        <v>489</v>
      </c>
      <c r="E2065" t="s">
        <v>3477</v>
      </c>
      <c r="F2065">
        <v>13442</v>
      </c>
      <c r="G2065" t="s">
        <v>3478</v>
      </c>
      <c r="I2065">
        <v>999</v>
      </c>
      <c r="J2065" t="s">
        <v>779</v>
      </c>
      <c r="O2065" t="s">
        <v>1671</v>
      </c>
      <c r="R2065">
        <v>1.2</v>
      </c>
      <c r="S2065" t="s">
        <v>1648</v>
      </c>
      <c r="T2065" t="s">
        <v>3489</v>
      </c>
      <c r="U2065">
        <v>999</v>
      </c>
      <c r="V2065">
        <v>999</v>
      </c>
      <c r="W2065">
        <v>999</v>
      </c>
      <c r="X2065">
        <v>999</v>
      </c>
      <c r="Y2065">
        <v>4</v>
      </c>
      <c r="Z2065">
        <v>230</v>
      </c>
      <c r="AB2065">
        <v>999</v>
      </c>
      <c r="AC2065">
        <v>999</v>
      </c>
      <c r="AD2065">
        <v>999</v>
      </c>
      <c r="AE2065">
        <v>999</v>
      </c>
      <c r="AF2065">
        <v>999</v>
      </c>
      <c r="AG2065">
        <v>999</v>
      </c>
      <c r="AH2065">
        <v>999</v>
      </c>
      <c r="AI2065" t="s">
        <v>1651</v>
      </c>
      <c r="AJ2065" t="s">
        <v>3480</v>
      </c>
      <c r="AK2065">
        <v>6</v>
      </c>
      <c r="AL2065" t="s">
        <v>3481</v>
      </c>
      <c r="AM2065" t="s">
        <v>3482</v>
      </c>
      <c r="AN2065" t="s">
        <v>3483</v>
      </c>
      <c r="AO2065" t="s">
        <v>3484</v>
      </c>
      <c r="AP2065">
        <v>999</v>
      </c>
      <c r="AQ2065">
        <v>999</v>
      </c>
      <c r="AR2065" t="s">
        <v>3485</v>
      </c>
    </row>
    <row r="2066" spans="2:44" ht="15">
      <c r="B2066" t="s">
        <v>41</v>
      </c>
      <c r="C2066">
        <v>19382</v>
      </c>
      <c r="D2066" s="5" t="s">
        <v>489</v>
      </c>
      <c r="E2066" t="s">
        <v>3486</v>
      </c>
      <c r="F2066">
        <v>13443</v>
      </c>
      <c r="G2066" t="s">
        <v>3487</v>
      </c>
      <c r="I2066">
        <v>999</v>
      </c>
      <c r="J2066" t="s">
        <v>779</v>
      </c>
      <c r="O2066" t="s">
        <v>1671</v>
      </c>
      <c r="R2066">
        <v>2.4</v>
      </c>
      <c r="S2066" t="s">
        <v>1648</v>
      </c>
      <c r="T2066" t="s">
        <v>3489</v>
      </c>
      <c r="U2066">
        <v>999</v>
      </c>
      <c r="V2066">
        <v>999</v>
      </c>
      <c r="W2066">
        <v>999</v>
      </c>
      <c r="X2066">
        <v>999</v>
      </c>
      <c r="Y2066">
        <v>4</v>
      </c>
      <c r="Z2066">
        <v>245</v>
      </c>
      <c r="AB2066">
        <v>999</v>
      </c>
      <c r="AC2066">
        <v>999</v>
      </c>
      <c r="AD2066">
        <v>999</v>
      </c>
      <c r="AE2066">
        <v>999</v>
      </c>
      <c r="AF2066">
        <v>999</v>
      </c>
      <c r="AG2066">
        <v>999</v>
      </c>
      <c r="AH2066">
        <v>999</v>
      </c>
      <c r="AI2066" t="s">
        <v>1651</v>
      </c>
      <c r="AJ2066" t="s">
        <v>3480</v>
      </c>
      <c r="AK2066">
        <v>6</v>
      </c>
      <c r="AL2066" t="s">
        <v>3481</v>
      </c>
      <c r="AM2066" t="s">
        <v>3482</v>
      </c>
      <c r="AN2066" t="s">
        <v>3483</v>
      </c>
      <c r="AO2066" t="s">
        <v>3484</v>
      </c>
      <c r="AP2066">
        <v>999</v>
      </c>
      <c r="AQ2066">
        <v>999</v>
      </c>
      <c r="AR2066" t="s">
        <v>3485</v>
      </c>
    </row>
    <row r="2067" spans="2:44" ht="15">
      <c r="B2067" t="s">
        <v>41</v>
      </c>
      <c r="C2067">
        <v>19377</v>
      </c>
      <c r="D2067" s="5" t="s">
        <v>489</v>
      </c>
      <c r="E2067" t="s">
        <v>3490</v>
      </c>
      <c r="F2067">
        <v>13438</v>
      </c>
      <c r="G2067" t="s">
        <v>3491</v>
      </c>
      <c r="I2067">
        <v>999</v>
      </c>
      <c r="J2067" t="s">
        <v>779</v>
      </c>
      <c r="O2067" t="s">
        <v>1647</v>
      </c>
      <c r="R2067">
        <v>2.9</v>
      </c>
      <c r="S2067" t="s">
        <v>1648</v>
      </c>
      <c r="T2067" t="s">
        <v>3479</v>
      </c>
      <c r="U2067">
        <v>999</v>
      </c>
      <c r="V2067">
        <v>999</v>
      </c>
      <c r="W2067">
        <v>999</v>
      </c>
      <c r="X2067">
        <v>999</v>
      </c>
      <c r="Y2067">
        <v>1</v>
      </c>
      <c r="Z2067">
        <v>6200</v>
      </c>
      <c r="AB2067" t="s">
        <v>1907</v>
      </c>
      <c r="AC2067">
        <v>5</v>
      </c>
      <c r="AD2067">
        <v>999</v>
      </c>
      <c r="AE2067">
        <v>999</v>
      </c>
      <c r="AF2067">
        <v>999</v>
      </c>
      <c r="AG2067">
        <v>999</v>
      </c>
      <c r="AH2067">
        <v>999</v>
      </c>
      <c r="AI2067" t="s">
        <v>1651</v>
      </c>
      <c r="AJ2067" t="s">
        <v>2089</v>
      </c>
      <c r="AK2067">
        <v>2</v>
      </c>
      <c r="AL2067" t="s">
        <v>710</v>
      </c>
      <c r="AM2067" t="s">
        <v>3482</v>
      </c>
      <c r="AN2067" t="s">
        <v>3492</v>
      </c>
      <c r="AO2067" t="s">
        <v>3484</v>
      </c>
      <c r="AP2067">
        <v>999</v>
      </c>
      <c r="AQ2067">
        <v>999</v>
      </c>
      <c r="AR2067" t="s">
        <v>3485</v>
      </c>
    </row>
    <row r="2068" spans="2:44" ht="15">
      <c r="B2068" t="s">
        <v>41</v>
      </c>
      <c r="C2068">
        <v>19378</v>
      </c>
      <c r="D2068" s="5" t="s">
        <v>489</v>
      </c>
      <c r="E2068" t="s">
        <v>3493</v>
      </c>
      <c r="F2068">
        <v>13439</v>
      </c>
      <c r="G2068" t="s">
        <v>3494</v>
      </c>
      <c r="I2068">
        <v>999</v>
      </c>
      <c r="J2068" t="s">
        <v>779</v>
      </c>
      <c r="O2068" t="s">
        <v>1647</v>
      </c>
      <c r="R2068">
        <v>1.4</v>
      </c>
      <c r="S2068" t="s">
        <v>1648</v>
      </c>
      <c r="T2068" t="s">
        <v>3479</v>
      </c>
      <c r="U2068">
        <v>999</v>
      </c>
      <c r="V2068">
        <v>999</v>
      </c>
      <c r="W2068">
        <v>999</v>
      </c>
      <c r="X2068">
        <v>999</v>
      </c>
      <c r="Y2068">
        <v>1</v>
      </c>
      <c r="Z2068">
        <v>4300</v>
      </c>
      <c r="AB2068" t="s">
        <v>1907</v>
      </c>
      <c r="AC2068">
        <v>5</v>
      </c>
      <c r="AD2068">
        <v>999</v>
      </c>
      <c r="AE2068">
        <v>999</v>
      </c>
      <c r="AF2068">
        <v>999</v>
      </c>
      <c r="AG2068">
        <v>999</v>
      </c>
      <c r="AH2068">
        <v>999</v>
      </c>
      <c r="AI2068" t="s">
        <v>1651</v>
      </c>
      <c r="AJ2068" t="s">
        <v>2089</v>
      </c>
      <c r="AK2068">
        <v>2</v>
      </c>
      <c r="AL2068" t="s">
        <v>710</v>
      </c>
      <c r="AM2068" t="s">
        <v>3482</v>
      </c>
      <c r="AN2068" t="s">
        <v>3492</v>
      </c>
      <c r="AO2068" t="s">
        <v>3484</v>
      </c>
      <c r="AP2068">
        <v>999</v>
      </c>
      <c r="AQ2068">
        <v>999</v>
      </c>
      <c r="AR2068" t="s">
        <v>3485</v>
      </c>
    </row>
    <row r="2069" spans="2:44" ht="15">
      <c r="B2069" t="s">
        <v>41</v>
      </c>
      <c r="C2069">
        <v>19377</v>
      </c>
      <c r="D2069" s="5" t="s">
        <v>489</v>
      </c>
      <c r="E2069" t="s">
        <v>3490</v>
      </c>
      <c r="F2069">
        <v>13438</v>
      </c>
      <c r="G2069" t="s">
        <v>3491</v>
      </c>
      <c r="I2069">
        <v>999</v>
      </c>
      <c r="J2069" t="s">
        <v>779</v>
      </c>
      <c r="O2069" t="s">
        <v>1727</v>
      </c>
      <c r="R2069">
        <v>16</v>
      </c>
      <c r="S2069" t="s">
        <v>1648</v>
      </c>
      <c r="T2069" t="s">
        <v>3488</v>
      </c>
      <c r="U2069">
        <v>999</v>
      </c>
      <c r="V2069">
        <v>999</v>
      </c>
      <c r="W2069">
        <v>999</v>
      </c>
      <c r="X2069">
        <v>999</v>
      </c>
      <c r="Y2069">
        <v>1</v>
      </c>
      <c r="Z2069">
        <v>130</v>
      </c>
      <c r="AB2069" t="s">
        <v>1627</v>
      </c>
      <c r="AC2069">
        <v>5</v>
      </c>
      <c r="AD2069">
        <v>999</v>
      </c>
      <c r="AE2069">
        <v>999</v>
      </c>
      <c r="AF2069">
        <v>999</v>
      </c>
      <c r="AG2069">
        <v>999</v>
      </c>
      <c r="AH2069">
        <v>999</v>
      </c>
      <c r="AI2069" t="s">
        <v>1651</v>
      </c>
      <c r="AJ2069" t="s">
        <v>2089</v>
      </c>
      <c r="AK2069">
        <v>2</v>
      </c>
      <c r="AL2069" t="s">
        <v>710</v>
      </c>
      <c r="AM2069" t="s">
        <v>3482</v>
      </c>
      <c r="AN2069" t="s">
        <v>3492</v>
      </c>
      <c r="AO2069" t="s">
        <v>3484</v>
      </c>
      <c r="AP2069">
        <v>999</v>
      </c>
      <c r="AQ2069">
        <v>999</v>
      </c>
      <c r="AR2069" t="s">
        <v>3485</v>
      </c>
    </row>
    <row r="2070" spans="2:44" ht="15">
      <c r="B2070" t="s">
        <v>41</v>
      </c>
      <c r="C2070">
        <v>19378</v>
      </c>
      <c r="D2070" s="5" t="s">
        <v>489</v>
      </c>
      <c r="E2070" t="s">
        <v>3493</v>
      </c>
      <c r="F2070">
        <v>13439</v>
      </c>
      <c r="G2070" t="s">
        <v>3494</v>
      </c>
      <c r="I2070">
        <v>999</v>
      </c>
      <c r="J2070" t="s">
        <v>779</v>
      </c>
      <c r="O2070" t="s">
        <v>1727</v>
      </c>
      <c r="R2070">
        <v>8.6</v>
      </c>
      <c r="S2070" t="s">
        <v>1648</v>
      </c>
      <c r="T2070" t="s">
        <v>3488</v>
      </c>
      <c r="U2070">
        <v>999</v>
      </c>
      <c r="V2070">
        <v>999</v>
      </c>
      <c r="W2070">
        <v>999</v>
      </c>
      <c r="X2070">
        <v>999</v>
      </c>
      <c r="Y2070">
        <v>1</v>
      </c>
      <c r="Z2070">
        <v>100</v>
      </c>
      <c r="AB2070" t="s">
        <v>1627</v>
      </c>
      <c r="AC2070">
        <v>5</v>
      </c>
      <c r="AD2070">
        <v>999</v>
      </c>
      <c r="AE2070">
        <v>999</v>
      </c>
      <c r="AF2070">
        <v>999</v>
      </c>
      <c r="AG2070">
        <v>999</v>
      </c>
      <c r="AH2070">
        <v>999</v>
      </c>
      <c r="AI2070" t="s">
        <v>1651</v>
      </c>
      <c r="AJ2070" t="s">
        <v>2089</v>
      </c>
      <c r="AK2070">
        <v>2</v>
      </c>
      <c r="AL2070" t="s">
        <v>710</v>
      </c>
      <c r="AM2070" t="s">
        <v>3482</v>
      </c>
      <c r="AN2070" t="s">
        <v>3492</v>
      </c>
      <c r="AO2070" t="s">
        <v>3484</v>
      </c>
      <c r="AP2070">
        <v>999</v>
      </c>
      <c r="AQ2070">
        <v>999</v>
      </c>
      <c r="AR2070" t="s">
        <v>3485</v>
      </c>
    </row>
    <row r="2071" spans="2:44" ht="15">
      <c r="B2071" t="s">
        <v>41</v>
      </c>
      <c r="C2071">
        <v>19377</v>
      </c>
      <c r="D2071" s="5" t="s">
        <v>489</v>
      </c>
      <c r="E2071" t="s">
        <v>3490</v>
      </c>
      <c r="F2071">
        <v>13438</v>
      </c>
      <c r="G2071" t="s">
        <v>3491</v>
      </c>
      <c r="I2071">
        <v>999</v>
      </c>
      <c r="J2071" t="s">
        <v>779</v>
      </c>
      <c r="O2071" t="s">
        <v>1671</v>
      </c>
      <c r="R2071">
        <v>0.7</v>
      </c>
      <c r="S2071" t="s">
        <v>1648</v>
      </c>
      <c r="T2071" t="s">
        <v>3489</v>
      </c>
      <c r="U2071">
        <v>999</v>
      </c>
      <c r="V2071">
        <v>999</v>
      </c>
      <c r="W2071">
        <v>999</v>
      </c>
      <c r="X2071">
        <v>999</v>
      </c>
      <c r="Y2071">
        <v>4</v>
      </c>
      <c r="Z2071">
        <v>130</v>
      </c>
      <c r="AB2071">
        <v>999</v>
      </c>
      <c r="AC2071">
        <v>999</v>
      </c>
      <c r="AD2071">
        <v>999</v>
      </c>
      <c r="AE2071">
        <v>999</v>
      </c>
      <c r="AF2071">
        <v>999</v>
      </c>
      <c r="AG2071">
        <v>999</v>
      </c>
      <c r="AH2071">
        <v>999</v>
      </c>
      <c r="AI2071" t="s">
        <v>1651</v>
      </c>
      <c r="AJ2071" t="s">
        <v>2089</v>
      </c>
      <c r="AK2071">
        <v>2</v>
      </c>
      <c r="AL2071" t="s">
        <v>710</v>
      </c>
      <c r="AM2071" t="s">
        <v>3482</v>
      </c>
      <c r="AN2071" t="s">
        <v>3492</v>
      </c>
      <c r="AO2071" t="s">
        <v>3484</v>
      </c>
      <c r="AP2071">
        <v>999</v>
      </c>
      <c r="AQ2071">
        <v>999</v>
      </c>
      <c r="AR2071" t="s">
        <v>3485</v>
      </c>
    </row>
    <row r="2072" spans="2:44" ht="15">
      <c r="B2072" t="s">
        <v>41</v>
      </c>
      <c r="C2072">
        <v>19378</v>
      </c>
      <c r="D2072" s="5" t="s">
        <v>489</v>
      </c>
      <c r="E2072" t="s">
        <v>3493</v>
      </c>
      <c r="F2072">
        <v>13439</v>
      </c>
      <c r="G2072" t="s">
        <v>3494</v>
      </c>
      <c r="I2072">
        <v>999</v>
      </c>
      <c r="J2072" t="s">
        <v>779</v>
      </c>
      <c r="O2072" t="s">
        <v>1671</v>
      </c>
      <c r="R2072">
        <v>1.5</v>
      </c>
      <c r="S2072" t="s">
        <v>1648</v>
      </c>
      <c r="T2072" t="s">
        <v>3489</v>
      </c>
      <c r="U2072">
        <v>999</v>
      </c>
      <c r="V2072">
        <v>999</v>
      </c>
      <c r="W2072">
        <v>999</v>
      </c>
      <c r="X2072">
        <v>999</v>
      </c>
      <c r="Y2072">
        <v>4</v>
      </c>
      <c r="Z2072">
        <v>100</v>
      </c>
      <c r="AB2072">
        <v>999</v>
      </c>
      <c r="AC2072">
        <v>999</v>
      </c>
      <c r="AD2072">
        <v>999</v>
      </c>
      <c r="AE2072">
        <v>999</v>
      </c>
      <c r="AF2072">
        <v>999</v>
      </c>
      <c r="AG2072">
        <v>999</v>
      </c>
      <c r="AH2072">
        <v>999</v>
      </c>
      <c r="AI2072" t="s">
        <v>1651</v>
      </c>
      <c r="AJ2072" t="s">
        <v>2089</v>
      </c>
      <c r="AK2072">
        <v>2</v>
      </c>
      <c r="AL2072" t="s">
        <v>710</v>
      </c>
      <c r="AM2072" t="s">
        <v>3482</v>
      </c>
      <c r="AN2072" t="s">
        <v>3492</v>
      </c>
      <c r="AO2072" t="s">
        <v>3484</v>
      </c>
      <c r="AP2072">
        <v>999</v>
      </c>
      <c r="AQ2072">
        <v>999</v>
      </c>
      <c r="AR2072" t="s">
        <v>3485</v>
      </c>
    </row>
    <row r="2073" spans="2:44" ht="15">
      <c r="B2073" t="s">
        <v>41</v>
      </c>
      <c r="C2073">
        <v>19385</v>
      </c>
      <c r="D2073" s="5" t="s">
        <v>489</v>
      </c>
      <c r="E2073" t="s">
        <v>3495</v>
      </c>
      <c r="F2073">
        <v>13446</v>
      </c>
      <c r="G2073" t="s">
        <v>3496</v>
      </c>
      <c r="I2073">
        <v>999</v>
      </c>
      <c r="J2073" t="s">
        <v>779</v>
      </c>
      <c r="O2073" t="s">
        <v>1647</v>
      </c>
      <c r="R2073">
        <v>2.2000000000000002</v>
      </c>
      <c r="S2073" t="s">
        <v>1648</v>
      </c>
      <c r="T2073" t="s">
        <v>3479</v>
      </c>
      <c r="U2073">
        <v>999</v>
      </c>
      <c r="V2073">
        <v>999</v>
      </c>
      <c r="W2073">
        <v>999</v>
      </c>
      <c r="X2073">
        <v>999</v>
      </c>
      <c r="Y2073">
        <v>1</v>
      </c>
      <c r="Z2073">
        <v>5000</v>
      </c>
      <c r="AB2073" t="s">
        <v>1907</v>
      </c>
      <c r="AC2073">
        <v>5</v>
      </c>
      <c r="AD2073">
        <v>999</v>
      </c>
      <c r="AE2073">
        <v>999</v>
      </c>
      <c r="AF2073">
        <v>999</v>
      </c>
      <c r="AG2073">
        <v>999</v>
      </c>
      <c r="AH2073">
        <v>999</v>
      </c>
      <c r="AI2073" t="s">
        <v>1651</v>
      </c>
      <c r="AJ2073" t="s">
        <v>3497</v>
      </c>
      <c r="AK2073">
        <v>12</v>
      </c>
      <c r="AL2073" t="s">
        <v>3498</v>
      </c>
      <c r="AM2073" t="s">
        <v>3482</v>
      </c>
      <c r="AN2073" t="s">
        <v>3483</v>
      </c>
      <c r="AO2073" t="s">
        <v>3484</v>
      </c>
      <c r="AP2073">
        <v>999</v>
      </c>
      <c r="AQ2073">
        <v>999</v>
      </c>
      <c r="AR2073" t="s">
        <v>3485</v>
      </c>
    </row>
    <row r="2074" spans="2:44" ht="15">
      <c r="B2074" t="s">
        <v>41</v>
      </c>
      <c r="C2074">
        <v>19386</v>
      </c>
      <c r="D2074" s="5" t="s">
        <v>489</v>
      </c>
      <c r="E2074" t="s">
        <v>3499</v>
      </c>
      <c r="F2074">
        <v>13447</v>
      </c>
      <c r="G2074" t="s">
        <v>3500</v>
      </c>
      <c r="I2074">
        <v>999</v>
      </c>
      <c r="J2074" t="s">
        <v>779</v>
      </c>
      <c r="O2074" t="s">
        <v>1647</v>
      </c>
      <c r="R2074">
        <v>2.6</v>
      </c>
      <c r="S2074" t="s">
        <v>1648</v>
      </c>
      <c r="T2074" t="s">
        <v>3479</v>
      </c>
      <c r="U2074">
        <v>999</v>
      </c>
      <c r="V2074">
        <v>999</v>
      </c>
      <c r="W2074">
        <v>999</v>
      </c>
      <c r="X2074">
        <v>999</v>
      </c>
      <c r="Y2074">
        <v>1</v>
      </c>
      <c r="Z2074">
        <v>6100</v>
      </c>
      <c r="AB2074" t="s">
        <v>1907</v>
      </c>
      <c r="AC2074">
        <v>5</v>
      </c>
      <c r="AD2074">
        <v>999</v>
      </c>
      <c r="AE2074">
        <v>999</v>
      </c>
      <c r="AF2074">
        <v>999</v>
      </c>
      <c r="AG2074">
        <v>999</v>
      </c>
      <c r="AH2074">
        <v>999</v>
      </c>
      <c r="AI2074" t="s">
        <v>1651</v>
      </c>
      <c r="AJ2074" t="s">
        <v>3497</v>
      </c>
      <c r="AK2074">
        <v>12</v>
      </c>
      <c r="AL2074" t="s">
        <v>3498</v>
      </c>
      <c r="AM2074" t="s">
        <v>3482</v>
      </c>
      <c r="AN2074" t="s">
        <v>3483</v>
      </c>
      <c r="AO2074" t="s">
        <v>3484</v>
      </c>
      <c r="AP2074">
        <v>999</v>
      </c>
      <c r="AQ2074">
        <v>999</v>
      </c>
      <c r="AR2074" t="s">
        <v>3485</v>
      </c>
    </row>
    <row r="2075" spans="2:44" ht="15">
      <c r="B2075" t="s">
        <v>41</v>
      </c>
      <c r="C2075">
        <v>19385</v>
      </c>
      <c r="D2075" s="5" t="s">
        <v>489</v>
      </c>
      <c r="E2075" t="s">
        <v>3495</v>
      </c>
      <c r="F2075">
        <v>13446</v>
      </c>
      <c r="G2075" t="s">
        <v>3496</v>
      </c>
      <c r="I2075">
        <v>999</v>
      </c>
      <c r="J2075" t="s">
        <v>779</v>
      </c>
      <c r="O2075" t="s">
        <v>1727</v>
      </c>
      <c r="R2075">
        <v>16.899999999999999</v>
      </c>
      <c r="S2075" t="s">
        <v>1648</v>
      </c>
      <c r="T2075" t="s">
        <v>3488</v>
      </c>
      <c r="U2075">
        <v>999</v>
      </c>
      <c r="V2075">
        <v>999</v>
      </c>
      <c r="W2075">
        <v>999</v>
      </c>
      <c r="X2075">
        <v>999</v>
      </c>
      <c r="Y2075">
        <v>1</v>
      </c>
      <c r="Z2075">
        <v>100</v>
      </c>
      <c r="AB2075" t="s">
        <v>1627</v>
      </c>
      <c r="AC2075">
        <v>5</v>
      </c>
      <c r="AD2075">
        <v>999</v>
      </c>
      <c r="AE2075">
        <v>999</v>
      </c>
      <c r="AF2075">
        <v>999</v>
      </c>
      <c r="AG2075">
        <v>999</v>
      </c>
      <c r="AH2075">
        <v>999</v>
      </c>
      <c r="AI2075" t="s">
        <v>1651</v>
      </c>
      <c r="AJ2075" t="s">
        <v>3497</v>
      </c>
      <c r="AK2075">
        <v>12</v>
      </c>
      <c r="AL2075" t="s">
        <v>3498</v>
      </c>
      <c r="AM2075" t="s">
        <v>3482</v>
      </c>
      <c r="AN2075" t="s">
        <v>3483</v>
      </c>
      <c r="AO2075" t="s">
        <v>3484</v>
      </c>
      <c r="AP2075">
        <v>999</v>
      </c>
      <c r="AQ2075">
        <v>999</v>
      </c>
      <c r="AR2075" t="s">
        <v>3485</v>
      </c>
    </row>
    <row r="2076" spans="2:44" ht="15">
      <c r="B2076" t="s">
        <v>41</v>
      </c>
      <c r="C2076">
        <v>19386</v>
      </c>
      <c r="D2076" s="5" t="s">
        <v>489</v>
      </c>
      <c r="E2076" t="s">
        <v>3499</v>
      </c>
      <c r="F2076">
        <v>13447</v>
      </c>
      <c r="G2076" t="s">
        <v>3500</v>
      </c>
      <c r="I2076">
        <v>999</v>
      </c>
      <c r="J2076" t="s">
        <v>779</v>
      </c>
      <c r="O2076" t="s">
        <v>1727</v>
      </c>
      <c r="R2076">
        <v>33.200000000000003</v>
      </c>
      <c r="S2076" t="s">
        <v>1648</v>
      </c>
      <c r="T2076" t="s">
        <v>3488</v>
      </c>
      <c r="U2076">
        <v>999</v>
      </c>
      <c r="V2076">
        <v>999</v>
      </c>
      <c r="W2076">
        <v>999</v>
      </c>
      <c r="X2076">
        <v>999</v>
      </c>
      <c r="Y2076">
        <v>1</v>
      </c>
      <c r="Z2076">
        <v>90</v>
      </c>
      <c r="AB2076" t="s">
        <v>1627</v>
      </c>
      <c r="AC2076">
        <v>5</v>
      </c>
      <c r="AD2076">
        <v>999</v>
      </c>
      <c r="AE2076">
        <v>999</v>
      </c>
      <c r="AF2076">
        <v>999</v>
      </c>
      <c r="AG2076">
        <v>999</v>
      </c>
      <c r="AH2076">
        <v>999</v>
      </c>
      <c r="AI2076" t="s">
        <v>1651</v>
      </c>
      <c r="AJ2076" t="s">
        <v>3497</v>
      </c>
      <c r="AK2076">
        <v>12</v>
      </c>
      <c r="AL2076" t="s">
        <v>3498</v>
      </c>
      <c r="AM2076" t="s">
        <v>3482</v>
      </c>
      <c r="AN2076" t="s">
        <v>3483</v>
      </c>
      <c r="AO2076" t="s">
        <v>3484</v>
      </c>
      <c r="AP2076">
        <v>999</v>
      </c>
      <c r="AQ2076">
        <v>999</v>
      </c>
      <c r="AR2076" t="s">
        <v>3485</v>
      </c>
    </row>
    <row r="2077" spans="2:44" ht="15">
      <c r="B2077" t="s">
        <v>41</v>
      </c>
      <c r="C2077">
        <v>19385</v>
      </c>
      <c r="D2077" s="5" t="s">
        <v>489</v>
      </c>
      <c r="E2077" t="s">
        <v>3495</v>
      </c>
      <c r="F2077">
        <v>13446</v>
      </c>
      <c r="G2077" t="s">
        <v>3496</v>
      </c>
      <c r="I2077">
        <v>999</v>
      </c>
      <c r="J2077" t="s">
        <v>779</v>
      </c>
      <c r="O2077" t="s">
        <v>1671</v>
      </c>
      <c r="R2077">
        <v>3.8</v>
      </c>
      <c r="S2077" t="s">
        <v>1648</v>
      </c>
      <c r="T2077" t="s">
        <v>3489</v>
      </c>
      <c r="U2077">
        <v>999</v>
      </c>
      <c r="V2077">
        <v>999</v>
      </c>
      <c r="W2077">
        <v>999</v>
      </c>
      <c r="X2077">
        <v>999</v>
      </c>
      <c r="Y2077">
        <v>4</v>
      </c>
      <c r="Z2077">
        <v>100</v>
      </c>
      <c r="AB2077">
        <v>999</v>
      </c>
      <c r="AC2077">
        <v>999</v>
      </c>
      <c r="AD2077">
        <v>999</v>
      </c>
      <c r="AE2077">
        <v>999</v>
      </c>
      <c r="AF2077">
        <v>999</v>
      </c>
      <c r="AG2077">
        <v>999</v>
      </c>
      <c r="AH2077">
        <v>999</v>
      </c>
      <c r="AI2077" t="s">
        <v>1651</v>
      </c>
      <c r="AJ2077" t="s">
        <v>3497</v>
      </c>
      <c r="AK2077">
        <v>12</v>
      </c>
      <c r="AL2077" t="s">
        <v>3498</v>
      </c>
      <c r="AM2077" t="s">
        <v>3482</v>
      </c>
      <c r="AN2077" t="s">
        <v>3483</v>
      </c>
      <c r="AO2077" t="s">
        <v>3484</v>
      </c>
      <c r="AP2077">
        <v>999</v>
      </c>
      <c r="AQ2077">
        <v>999</v>
      </c>
      <c r="AR2077" t="s">
        <v>3485</v>
      </c>
    </row>
    <row r="2078" spans="2:44" ht="15">
      <c r="B2078" t="s">
        <v>41</v>
      </c>
      <c r="C2078">
        <v>19386</v>
      </c>
      <c r="D2078" s="5" t="s">
        <v>489</v>
      </c>
      <c r="E2078" t="s">
        <v>3499</v>
      </c>
      <c r="F2078">
        <v>13447</v>
      </c>
      <c r="G2078" t="s">
        <v>3500</v>
      </c>
      <c r="I2078">
        <v>999</v>
      </c>
      <c r="J2078" t="s">
        <v>779</v>
      </c>
      <c r="O2078" t="s">
        <v>1671</v>
      </c>
      <c r="R2078">
        <v>4.5</v>
      </c>
      <c r="S2078" t="s">
        <v>1648</v>
      </c>
      <c r="T2078" t="s">
        <v>3489</v>
      </c>
      <c r="U2078">
        <v>999</v>
      </c>
      <c r="V2078">
        <v>999</v>
      </c>
      <c r="W2078">
        <v>999</v>
      </c>
      <c r="X2078">
        <v>999</v>
      </c>
      <c r="Y2078">
        <v>4</v>
      </c>
      <c r="Z2078">
        <v>90</v>
      </c>
      <c r="AB2078">
        <v>999</v>
      </c>
      <c r="AC2078">
        <v>999</v>
      </c>
      <c r="AD2078">
        <v>999</v>
      </c>
      <c r="AE2078">
        <v>999</v>
      </c>
      <c r="AF2078">
        <v>999</v>
      </c>
      <c r="AG2078">
        <v>999</v>
      </c>
      <c r="AH2078">
        <v>999</v>
      </c>
      <c r="AI2078" t="s">
        <v>1651</v>
      </c>
      <c r="AJ2078" t="s">
        <v>3497</v>
      </c>
      <c r="AK2078">
        <v>12</v>
      </c>
      <c r="AL2078" t="s">
        <v>3498</v>
      </c>
      <c r="AM2078" t="s">
        <v>3482</v>
      </c>
      <c r="AN2078" t="s">
        <v>3483</v>
      </c>
      <c r="AO2078" t="s">
        <v>3484</v>
      </c>
      <c r="AP2078">
        <v>999</v>
      </c>
      <c r="AQ2078">
        <v>999</v>
      </c>
      <c r="AR2078" t="s">
        <v>3485</v>
      </c>
    </row>
    <row r="2079" spans="2:44" ht="15">
      <c r="B2079" t="s">
        <v>41</v>
      </c>
      <c r="C2079">
        <v>19383</v>
      </c>
      <c r="D2079" s="5" t="s">
        <v>489</v>
      </c>
      <c r="E2079" t="s">
        <v>3501</v>
      </c>
      <c r="F2079">
        <v>13444</v>
      </c>
      <c r="G2079" t="s">
        <v>3502</v>
      </c>
      <c r="I2079">
        <v>999</v>
      </c>
      <c r="J2079" t="s">
        <v>779</v>
      </c>
      <c r="O2079" t="s">
        <v>1647</v>
      </c>
      <c r="R2079">
        <v>3.5</v>
      </c>
      <c r="S2079" t="s">
        <v>1648</v>
      </c>
      <c r="T2079" t="s">
        <v>3479</v>
      </c>
      <c r="U2079">
        <v>999</v>
      </c>
      <c r="V2079">
        <v>999</v>
      </c>
      <c r="W2079">
        <v>999</v>
      </c>
      <c r="X2079">
        <v>999</v>
      </c>
      <c r="Y2079">
        <v>1</v>
      </c>
      <c r="Z2079">
        <v>6500</v>
      </c>
      <c r="AB2079" t="s">
        <v>1907</v>
      </c>
      <c r="AC2079">
        <v>5</v>
      </c>
      <c r="AD2079">
        <v>999</v>
      </c>
      <c r="AE2079">
        <v>999</v>
      </c>
      <c r="AF2079">
        <v>999</v>
      </c>
      <c r="AG2079">
        <v>999</v>
      </c>
      <c r="AH2079">
        <v>999</v>
      </c>
      <c r="AI2079" t="s">
        <v>1651</v>
      </c>
      <c r="AJ2079" t="s">
        <v>2153</v>
      </c>
      <c r="AK2079">
        <v>2</v>
      </c>
      <c r="AL2079" t="s">
        <v>2141</v>
      </c>
      <c r="AM2079" t="s">
        <v>3482</v>
      </c>
      <c r="AN2079" t="s">
        <v>3483</v>
      </c>
      <c r="AO2079" t="s">
        <v>3484</v>
      </c>
      <c r="AP2079">
        <v>999</v>
      </c>
      <c r="AQ2079">
        <v>999</v>
      </c>
      <c r="AR2079" t="s">
        <v>3485</v>
      </c>
    </row>
    <row r="2080" spans="2:44" ht="15">
      <c r="B2080" t="s">
        <v>41</v>
      </c>
      <c r="C2080">
        <v>19384</v>
      </c>
      <c r="D2080" s="5" t="s">
        <v>489</v>
      </c>
      <c r="E2080" t="s">
        <v>3503</v>
      </c>
      <c r="F2080">
        <v>13445</v>
      </c>
      <c r="G2080" t="s">
        <v>3504</v>
      </c>
      <c r="I2080">
        <v>999</v>
      </c>
      <c r="J2080" t="s">
        <v>779</v>
      </c>
      <c r="O2080" t="s">
        <v>1647</v>
      </c>
      <c r="R2080">
        <v>2.2999999999999998</v>
      </c>
      <c r="S2080" t="s">
        <v>1648</v>
      </c>
      <c r="T2080" t="s">
        <v>3479</v>
      </c>
      <c r="U2080">
        <v>999</v>
      </c>
      <c r="V2080">
        <v>999</v>
      </c>
      <c r="W2080">
        <v>999</v>
      </c>
      <c r="X2080">
        <v>999</v>
      </c>
      <c r="Y2080">
        <v>1</v>
      </c>
      <c r="Z2080">
        <v>5000</v>
      </c>
      <c r="AB2080" t="s">
        <v>1907</v>
      </c>
      <c r="AC2080">
        <v>5</v>
      </c>
      <c r="AD2080">
        <v>999</v>
      </c>
      <c r="AE2080">
        <v>999</v>
      </c>
      <c r="AF2080">
        <v>999</v>
      </c>
      <c r="AG2080">
        <v>999</v>
      </c>
      <c r="AH2080">
        <v>999</v>
      </c>
      <c r="AI2080" t="s">
        <v>1651</v>
      </c>
      <c r="AJ2080" t="s">
        <v>2153</v>
      </c>
      <c r="AK2080">
        <v>2</v>
      </c>
      <c r="AL2080" t="s">
        <v>2141</v>
      </c>
      <c r="AM2080" t="s">
        <v>3482</v>
      </c>
      <c r="AN2080" t="s">
        <v>3483</v>
      </c>
      <c r="AO2080" t="s">
        <v>3484</v>
      </c>
      <c r="AP2080">
        <v>999</v>
      </c>
      <c r="AQ2080">
        <v>999</v>
      </c>
      <c r="AR2080" t="s">
        <v>3485</v>
      </c>
    </row>
    <row r="2081" spans="1:49" ht="15">
      <c r="B2081" t="s">
        <v>41</v>
      </c>
      <c r="C2081">
        <v>19383</v>
      </c>
      <c r="D2081" s="5" t="s">
        <v>489</v>
      </c>
      <c r="E2081" t="s">
        <v>3501</v>
      </c>
      <c r="F2081">
        <v>13444</v>
      </c>
      <c r="G2081" t="s">
        <v>3502</v>
      </c>
      <c r="I2081">
        <v>999</v>
      </c>
      <c r="J2081" t="s">
        <v>779</v>
      </c>
      <c r="O2081" t="s">
        <v>1727</v>
      </c>
      <c r="R2081">
        <v>21.7</v>
      </c>
      <c r="S2081" t="s">
        <v>1648</v>
      </c>
      <c r="T2081" t="s">
        <v>3488</v>
      </c>
      <c r="U2081">
        <v>999</v>
      </c>
      <c r="V2081">
        <v>999</v>
      </c>
      <c r="W2081">
        <v>999</v>
      </c>
      <c r="X2081">
        <v>999</v>
      </c>
      <c r="Y2081">
        <v>1</v>
      </c>
      <c r="Z2081">
        <v>70</v>
      </c>
      <c r="AB2081" t="s">
        <v>1627</v>
      </c>
      <c r="AC2081">
        <v>5</v>
      </c>
      <c r="AD2081">
        <v>999</v>
      </c>
      <c r="AE2081">
        <v>999</v>
      </c>
      <c r="AF2081">
        <v>999</v>
      </c>
      <c r="AG2081">
        <v>999</v>
      </c>
      <c r="AH2081">
        <v>999</v>
      </c>
      <c r="AI2081" t="s">
        <v>1651</v>
      </c>
      <c r="AJ2081" t="s">
        <v>2153</v>
      </c>
      <c r="AK2081">
        <v>2</v>
      </c>
      <c r="AL2081" t="s">
        <v>2141</v>
      </c>
      <c r="AM2081" t="s">
        <v>3482</v>
      </c>
      <c r="AN2081" t="s">
        <v>3483</v>
      </c>
      <c r="AO2081" t="s">
        <v>3484</v>
      </c>
      <c r="AP2081">
        <v>999</v>
      </c>
      <c r="AQ2081">
        <v>999</v>
      </c>
      <c r="AR2081" t="s">
        <v>3485</v>
      </c>
    </row>
    <row r="2082" spans="1:49" ht="15">
      <c r="B2082" t="s">
        <v>41</v>
      </c>
      <c r="C2082">
        <v>19384</v>
      </c>
      <c r="D2082" s="5" t="s">
        <v>489</v>
      </c>
      <c r="E2082" t="s">
        <v>3503</v>
      </c>
      <c r="F2082">
        <v>13445</v>
      </c>
      <c r="G2082" t="s">
        <v>3504</v>
      </c>
      <c r="I2082">
        <v>999</v>
      </c>
      <c r="J2082" t="s">
        <v>779</v>
      </c>
      <c r="O2082" t="s">
        <v>1727</v>
      </c>
      <c r="R2082">
        <v>23.8</v>
      </c>
      <c r="S2082" t="s">
        <v>1648</v>
      </c>
      <c r="T2082" t="s">
        <v>3488</v>
      </c>
      <c r="U2082">
        <v>999</v>
      </c>
      <c r="V2082">
        <v>999</v>
      </c>
      <c r="W2082">
        <v>999</v>
      </c>
      <c r="X2082">
        <v>999</v>
      </c>
      <c r="Y2082">
        <v>1</v>
      </c>
      <c r="Z2082">
        <v>80</v>
      </c>
      <c r="AB2082" t="s">
        <v>1627</v>
      </c>
      <c r="AC2082">
        <v>5</v>
      </c>
      <c r="AD2082">
        <v>999</v>
      </c>
      <c r="AE2082">
        <v>999</v>
      </c>
      <c r="AF2082">
        <v>999</v>
      </c>
      <c r="AG2082">
        <v>999</v>
      </c>
      <c r="AH2082">
        <v>999</v>
      </c>
      <c r="AI2082" t="s">
        <v>1651</v>
      </c>
      <c r="AJ2082" t="s">
        <v>2153</v>
      </c>
      <c r="AK2082">
        <v>2</v>
      </c>
      <c r="AL2082" t="s">
        <v>2141</v>
      </c>
      <c r="AM2082" t="s">
        <v>3482</v>
      </c>
      <c r="AN2082" t="s">
        <v>3483</v>
      </c>
      <c r="AO2082" t="s">
        <v>3484</v>
      </c>
      <c r="AP2082">
        <v>999</v>
      </c>
      <c r="AQ2082">
        <v>999</v>
      </c>
      <c r="AR2082" t="s">
        <v>3485</v>
      </c>
    </row>
    <row r="2083" spans="1:49" ht="15">
      <c r="B2083" t="s">
        <v>41</v>
      </c>
      <c r="C2083">
        <v>19383</v>
      </c>
      <c r="D2083" s="5" t="s">
        <v>489</v>
      </c>
      <c r="E2083" t="s">
        <v>3501</v>
      </c>
      <c r="F2083">
        <v>13444</v>
      </c>
      <c r="G2083" t="s">
        <v>3502</v>
      </c>
      <c r="I2083">
        <v>999</v>
      </c>
      <c r="J2083" t="s">
        <v>779</v>
      </c>
      <c r="O2083" t="s">
        <v>1671</v>
      </c>
      <c r="R2083">
        <v>2.4</v>
      </c>
      <c r="S2083" t="s">
        <v>1648</v>
      </c>
      <c r="T2083" t="s">
        <v>3489</v>
      </c>
      <c r="U2083">
        <v>999</v>
      </c>
      <c r="V2083">
        <v>999</v>
      </c>
      <c r="W2083">
        <v>999</v>
      </c>
      <c r="X2083">
        <v>999</v>
      </c>
      <c r="Y2083">
        <v>4</v>
      </c>
      <c r="Z2083">
        <v>70</v>
      </c>
      <c r="AB2083">
        <v>999</v>
      </c>
      <c r="AC2083">
        <v>999</v>
      </c>
      <c r="AD2083">
        <v>999</v>
      </c>
      <c r="AE2083">
        <v>999</v>
      </c>
      <c r="AF2083">
        <v>999</v>
      </c>
      <c r="AG2083">
        <v>999</v>
      </c>
      <c r="AH2083">
        <v>999</v>
      </c>
      <c r="AI2083" t="s">
        <v>1651</v>
      </c>
      <c r="AJ2083" t="s">
        <v>2153</v>
      </c>
      <c r="AK2083">
        <v>2</v>
      </c>
      <c r="AL2083" t="s">
        <v>2141</v>
      </c>
      <c r="AM2083" t="s">
        <v>3482</v>
      </c>
      <c r="AN2083" t="s">
        <v>3483</v>
      </c>
      <c r="AO2083" t="s">
        <v>3484</v>
      </c>
      <c r="AP2083">
        <v>999</v>
      </c>
      <c r="AQ2083">
        <v>999</v>
      </c>
      <c r="AR2083" t="s">
        <v>3485</v>
      </c>
    </row>
    <row r="2084" spans="1:49" ht="15">
      <c r="B2084" t="s">
        <v>41</v>
      </c>
      <c r="C2084">
        <v>19384</v>
      </c>
      <c r="D2084" s="5" t="s">
        <v>489</v>
      </c>
      <c r="E2084" t="s">
        <v>3503</v>
      </c>
      <c r="F2084">
        <v>13445</v>
      </c>
      <c r="G2084" t="s">
        <v>3504</v>
      </c>
      <c r="I2084">
        <v>999</v>
      </c>
      <c r="J2084" t="s">
        <v>779</v>
      </c>
      <c r="O2084" t="s">
        <v>1671</v>
      </c>
      <c r="R2084">
        <v>1.6</v>
      </c>
      <c r="S2084" t="s">
        <v>1648</v>
      </c>
      <c r="T2084" t="s">
        <v>3489</v>
      </c>
      <c r="U2084">
        <v>999</v>
      </c>
      <c r="V2084">
        <v>999</v>
      </c>
      <c r="W2084">
        <v>999</v>
      </c>
      <c r="X2084">
        <v>999</v>
      </c>
      <c r="Y2084">
        <v>4</v>
      </c>
      <c r="Z2084">
        <v>80</v>
      </c>
      <c r="AB2084">
        <v>999</v>
      </c>
      <c r="AC2084">
        <v>999</v>
      </c>
      <c r="AD2084">
        <v>999</v>
      </c>
      <c r="AE2084">
        <v>999</v>
      </c>
      <c r="AF2084">
        <v>999</v>
      </c>
      <c r="AG2084">
        <v>999</v>
      </c>
      <c r="AH2084">
        <v>999</v>
      </c>
      <c r="AI2084" t="s">
        <v>1651</v>
      </c>
      <c r="AJ2084" t="s">
        <v>2153</v>
      </c>
      <c r="AK2084">
        <v>2</v>
      </c>
      <c r="AL2084" t="s">
        <v>2141</v>
      </c>
      <c r="AM2084" t="s">
        <v>3482</v>
      </c>
      <c r="AN2084" t="s">
        <v>3483</v>
      </c>
      <c r="AO2084" t="s">
        <v>3484</v>
      </c>
      <c r="AP2084">
        <v>999</v>
      </c>
      <c r="AQ2084">
        <v>999</v>
      </c>
      <c r="AR2084" t="s">
        <v>3485</v>
      </c>
    </row>
    <row r="2085" spans="1:49" ht="15">
      <c r="A2085" s="6"/>
      <c r="B2085" s="6" t="s">
        <v>13</v>
      </c>
      <c r="C2085" s="6" t="s">
        <v>3505</v>
      </c>
      <c r="D2085" s="6" t="s">
        <v>3506</v>
      </c>
      <c r="E2085" s="6" t="s">
        <v>3507</v>
      </c>
      <c r="F2085" s="6"/>
      <c r="G2085" s="6"/>
      <c r="H2085" s="6"/>
      <c r="I2085" s="6"/>
      <c r="J2085" s="6" t="s">
        <v>3470</v>
      </c>
      <c r="K2085" s="6">
        <v>1</v>
      </c>
      <c r="L2085" s="6">
        <v>2014</v>
      </c>
      <c r="M2085" s="6"/>
      <c r="N2085" s="6"/>
      <c r="O2085" s="6" t="s">
        <v>3508</v>
      </c>
      <c r="P2085" s="28"/>
      <c r="Q2085" s="6"/>
      <c r="R2085" s="6">
        <v>2.0996999999999999</v>
      </c>
      <c r="S2085" s="6" t="s">
        <v>2016</v>
      </c>
      <c r="T2085" s="6" t="s">
        <v>3509</v>
      </c>
      <c r="U2085" s="6"/>
      <c r="V2085" s="6"/>
      <c r="W2085" s="6"/>
      <c r="X2085" s="6"/>
      <c r="Y2085" s="6">
        <v>1</v>
      </c>
      <c r="Z2085" s="6"/>
      <c r="AA2085" s="6"/>
      <c r="AB2085" s="6"/>
      <c r="AC2085" s="6">
        <v>0</v>
      </c>
      <c r="AD2085" s="6"/>
      <c r="AE2085" s="6">
        <v>20</v>
      </c>
      <c r="AF2085" s="6"/>
      <c r="AG2085" s="6"/>
      <c r="AH2085" s="6"/>
      <c r="AI2085" s="6"/>
      <c r="AJ2085" s="6" t="s">
        <v>3510</v>
      </c>
      <c r="AK2085" s="6"/>
      <c r="AL2085" s="6" t="s">
        <v>3007</v>
      </c>
      <c r="AM2085" s="6"/>
      <c r="AN2085" s="6"/>
      <c r="AO2085" s="6"/>
      <c r="AP2085" s="6"/>
      <c r="AQ2085" s="6"/>
      <c r="AR2085" s="6"/>
      <c r="AS2085" s="6"/>
      <c r="AT2085" s="6"/>
      <c r="AU2085" s="6"/>
    </row>
    <row r="2086" spans="1:49" ht="15">
      <c r="A2086" s="6"/>
      <c r="B2086" s="6" t="s">
        <v>13</v>
      </c>
      <c r="C2086" s="6" t="s">
        <v>3505</v>
      </c>
      <c r="D2086" s="6" t="s">
        <v>3506</v>
      </c>
      <c r="E2086" s="6" t="s">
        <v>3511</v>
      </c>
      <c r="F2086" s="6"/>
      <c r="G2086" s="6"/>
      <c r="H2086" s="6"/>
      <c r="I2086" s="6"/>
      <c r="J2086" s="6" t="s">
        <v>3470</v>
      </c>
      <c r="K2086" s="6">
        <v>1</v>
      </c>
      <c r="L2086" s="6">
        <v>2014</v>
      </c>
      <c r="M2086" s="6"/>
      <c r="N2086" s="6"/>
      <c r="O2086" s="6" t="s">
        <v>3508</v>
      </c>
      <c r="P2086" s="28"/>
      <c r="Q2086" s="6"/>
      <c r="R2086" s="6">
        <v>1.9198999999999999</v>
      </c>
      <c r="S2086" s="6" t="s">
        <v>2016</v>
      </c>
      <c r="T2086" s="6" t="s">
        <v>3509</v>
      </c>
      <c r="U2086" s="6"/>
      <c r="V2086" s="6"/>
      <c r="W2086" s="6"/>
      <c r="X2086" s="6"/>
      <c r="Y2086" s="6">
        <v>1</v>
      </c>
      <c r="Z2086" s="6"/>
      <c r="AA2086" s="6"/>
      <c r="AB2086" s="6"/>
      <c r="AC2086" s="6">
        <v>0</v>
      </c>
      <c r="AD2086" s="6"/>
      <c r="AE2086" s="6">
        <v>20</v>
      </c>
      <c r="AF2086" s="6"/>
      <c r="AG2086" s="6"/>
      <c r="AH2086" s="6"/>
      <c r="AI2086" s="6"/>
      <c r="AJ2086" s="6" t="s">
        <v>3510</v>
      </c>
      <c r="AK2086" s="6"/>
      <c r="AL2086" s="6" t="s">
        <v>3007</v>
      </c>
      <c r="AM2086" s="6"/>
      <c r="AN2086" s="6"/>
      <c r="AO2086" s="6"/>
      <c r="AP2086" s="6"/>
      <c r="AQ2086" s="6"/>
      <c r="AR2086" s="6"/>
      <c r="AS2086" s="6"/>
      <c r="AT2086" s="6"/>
      <c r="AU2086" s="6"/>
    </row>
    <row r="2087" spans="1:49" ht="15">
      <c r="B2087" t="s">
        <v>721</v>
      </c>
      <c r="C2087" t="s">
        <v>3512</v>
      </c>
      <c r="D2087" t="s">
        <v>3513</v>
      </c>
      <c r="F2087" t="s">
        <v>3514</v>
      </c>
      <c r="H2087" s="4" t="s">
        <v>3514</v>
      </c>
      <c r="I2087" t="s">
        <v>1694</v>
      </c>
      <c r="J2087" t="s">
        <v>1602</v>
      </c>
      <c r="K2087">
        <v>30</v>
      </c>
      <c r="O2087" t="s">
        <v>1664</v>
      </c>
      <c r="Q2087">
        <v>32</v>
      </c>
      <c r="AJ2087" t="s">
        <v>3515</v>
      </c>
      <c r="AN2087" t="s">
        <v>3516</v>
      </c>
    </row>
    <row r="2088" spans="1:49" ht="15">
      <c r="B2088" t="s">
        <v>721</v>
      </c>
      <c r="C2088" t="s">
        <v>3512</v>
      </c>
      <c r="D2088" t="s">
        <v>3513</v>
      </c>
      <c r="F2088" t="s">
        <v>3514</v>
      </c>
      <c r="H2088" s="4" t="s">
        <v>3514</v>
      </c>
      <c r="I2088" t="s">
        <v>1694</v>
      </c>
      <c r="J2088" t="s">
        <v>1602</v>
      </c>
      <c r="K2088">
        <v>30</v>
      </c>
      <c r="O2088" t="s">
        <v>1664</v>
      </c>
      <c r="Q2088">
        <v>7.3390576977424757</v>
      </c>
      <c r="AJ2088" t="s">
        <v>3515</v>
      </c>
      <c r="AN2088" t="s">
        <v>3516</v>
      </c>
    </row>
    <row r="2089" spans="1:49" ht="15">
      <c r="B2089" t="s">
        <v>721</v>
      </c>
      <c r="C2089" t="s">
        <v>3512</v>
      </c>
      <c r="D2089" t="s">
        <v>3513</v>
      </c>
      <c r="F2089" t="s">
        <v>3517</v>
      </c>
      <c r="H2089" s="4" t="s">
        <v>3517</v>
      </c>
      <c r="I2089" t="s">
        <v>1694</v>
      </c>
      <c r="J2089" t="s">
        <v>1602</v>
      </c>
      <c r="K2089">
        <v>30</v>
      </c>
      <c r="O2089" t="s">
        <v>1664</v>
      </c>
      <c r="Q2089">
        <v>33</v>
      </c>
      <c r="AJ2089" t="s">
        <v>3518</v>
      </c>
      <c r="AN2089" t="s">
        <v>3519</v>
      </c>
      <c r="AV2089" s="6"/>
      <c r="AW2089" s="6"/>
    </row>
    <row r="2090" spans="1:49" ht="15">
      <c r="B2090" t="s">
        <v>721</v>
      </c>
      <c r="C2090" t="s">
        <v>3512</v>
      </c>
      <c r="D2090" t="s">
        <v>3513</v>
      </c>
      <c r="F2090" t="s">
        <v>3517</v>
      </c>
      <c r="H2090" s="4" t="s">
        <v>3517</v>
      </c>
      <c r="I2090" t="s">
        <v>1694</v>
      </c>
      <c r="J2090" t="s">
        <v>1602</v>
      </c>
      <c r="K2090">
        <v>30</v>
      </c>
      <c r="O2090" t="s">
        <v>1664</v>
      </c>
      <c r="Q2090">
        <v>8.279057697742477</v>
      </c>
      <c r="AJ2090" t="s">
        <v>3518</v>
      </c>
      <c r="AN2090" t="s">
        <v>3519</v>
      </c>
      <c r="AV2090" s="6"/>
      <c r="AW2090" s="6"/>
    </row>
    <row r="2091" spans="1:49" ht="15">
      <c r="B2091" t="s">
        <v>721</v>
      </c>
      <c r="C2091" t="s">
        <v>3512</v>
      </c>
      <c r="D2091" t="s">
        <v>3513</v>
      </c>
      <c r="F2091" t="s">
        <v>3520</v>
      </c>
      <c r="H2091" s="4" t="s">
        <v>3520</v>
      </c>
      <c r="I2091" t="s">
        <v>1694</v>
      </c>
      <c r="J2091" t="s">
        <v>1602</v>
      </c>
      <c r="K2091">
        <v>34</v>
      </c>
      <c r="O2091" t="s">
        <v>1664</v>
      </c>
      <c r="Q2091">
        <v>82</v>
      </c>
      <c r="AJ2091" t="s">
        <v>3521</v>
      </c>
      <c r="AN2091" t="s">
        <v>3522</v>
      </c>
      <c r="AV2091" s="6"/>
      <c r="AW2091" s="6"/>
    </row>
    <row r="2092" spans="1:49" ht="15">
      <c r="B2092" t="s">
        <v>721</v>
      </c>
      <c r="C2092" t="s">
        <v>3512</v>
      </c>
      <c r="D2092" t="s">
        <v>3513</v>
      </c>
      <c r="F2092" t="s">
        <v>3520</v>
      </c>
      <c r="I2092" t="s">
        <v>1694</v>
      </c>
      <c r="J2092" t="s">
        <v>1602</v>
      </c>
      <c r="K2092">
        <v>34</v>
      </c>
      <c r="O2092" t="s">
        <v>1664</v>
      </c>
      <c r="Q2092">
        <v>54.589057697742483</v>
      </c>
      <c r="AJ2092" t="s">
        <v>3521</v>
      </c>
      <c r="AN2092" t="s">
        <v>3522</v>
      </c>
    </row>
    <row r="2093" spans="1:49" ht="15">
      <c r="A2093" s="6"/>
      <c r="B2093" s="6" t="s">
        <v>13</v>
      </c>
      <c r="C2093" s="6" t="s">
        <v>3523</v>
      </c>
      <c r="D2093" s="6" t="s">
        <v>3524</v>
      </c>
      <c r="E2093" s="6" t="s">
        <v>3525</v>
      </c>
      <c r="F2093" s="6"/>
      <c r="G2093" s="6"/>
      <c r="H2093" s="6"/>
      <c r="I2093" s="6"/>
      <c r="J2093" s="6" t="s">
        <v>3526</v>
      </c>
      <c r="K2093" s="6">
        <v>10</v>
      </c>
      <c r="L2093" s="6">
        <v>2014</v>
      </c>
      <c r="M2093" s="6"/>
      <c r="N2093" s="6"/>
      <c r="O2093" s="6" t="s">
        <v>3508</v>
      </c>
      <c r="P2093" s="28"/>
      <c r="Q2093" s="6"/>
      <c r="R2093" s="6">
        <v>0.28999999999999998</v>
      </c>
      <c r="S2093" s="6" t="s">
        <v>2016</v>
      </c>
      <c r="T2093" s="6" t="s">
        <v>3527</v>
      </c>
      <c r="U2093" s="6"/>
      <c r="V2093" s="6"/>
      <c r="W2093" s="6"/>
      <c r="X2093" s="6"/>
      <c r="Y2093" s="6">
        <v>4</v>
      </c>
      <c r="Z2093" s="6"/>
      <c r="AA2093" s="6"/>
      <c r="AB2093" s="6"/>
      <c r="AC2093" s="6">
        <v>110</v>
      </c>
      <c r="AD2093" s="6"/>
      <c r="AE2093" s="6">
        <v>120</v>
      </c>
      <c r="AF2093" s="6"/>
      <c r="AG2093" s="6"/>
      <c r="AH2093" s="6"/>
      <c r="AI2093" s="6"/>
      <c r="AJ2093" s="6" t="s">
        <v>3528</v>
      </c>
      <c r="AK2093" s="6"/>
      <c r="AL2093" s="6" t="s">
        <v>3529</v>
      </c>
      <c r="AM2093" s="6" t="s">
        <v>3530</v>
      </c>
      <c r="AN2093" s="6"/>
      <c r="AO2093" s="6"/>
      <c r="AP2093" s="6"/>
      <c r="AQ2093" s="6"/>
      <c r="AR2093" s="6"/>
      <c r="AS2093" s="6"/>
      <c r="AT2093" s="6"/>
      <c r="AU2093" s="6"/>
    </row>
    <row r="2094" spans="1:49" ht="15">
      <c r="A2094" s="6"/>
      <c r="B2094" s="6" t="s">
        <v>13</v>
      </c>
      <c r="C2094" s="6" t="s">
        <v>3523</v>
      </c>
      <c r="D2094" s="6" t="s">
        <v>3524</v>
      </c>
      <c r="E2094" s="6" t="s">
        <v>3525</v>
      </c>
      <c r="F2094" s="6"/>
      <c r="G2094" s="6"/>
      <c r="H2094" s="6"/>
      <c r="I2094" s="6"/>
      <c r="J2094" s="6" t="s">
        <v>3526</v>
      </c>
      <c r="K2094" s="6">
        <v>10</v>
      </c>
      <c r="L2094" s="6">
        <v>2014</v>
      </c>
      <c r="M2094" s="6"/>
      <c r="N2094" s="6"/>
      <c r="O2094" s="6" t="s">
        <v>3508</v>
      </c>
      <c r="P2094" s="28"/>
      <c r="Q2094" s="6"/>
      <c r="R2094" s="6">
        <v>0.32</v>
      </c>
      <c r="S2094" s="6" t="s">
        <v>2016</v>
      </c>
      <c r="T2094" s="6" t="s">
        <v>3527</v>
      </c>
      <c r="U2094" s="6"/>
      <c r="V2094" s="6"/>
      <c r="W2094" s="6"/>
      <c r="X2094" s="6"/>
      <c r="Y2094" s="6">
        <v>4</v>
      </c>
      <c r="Z2094" s="6"/>
      <c r="AA2094" s="6"/>
      <c r="AB2094" s="6"/>
      <c r="AC2094" s="6">
        <v>100</v>
      </c>
      <c r="AD2094" s="6"/>
      <c r="AE2094" s="6">
        <v>110</v>
      </c>
      <c r="AF2094" s="6"/>
      <c r="AG2094" s="6"/>
      <c r="AH2094" s="6"/>
      <c r="AI2094" s="6"/>
      <c r="AJ2094" s="6" t="s">
        <v>3528</v>
      </c>
      <c r="AK2094" s="6"/>
      <c r="AL2094" s="6" t="s">
        <v>3529</v>
      </c>
      <c r="AM2094" s="6" t="s">
        <v>3530</v>
      </c>
      <c r="AN2094" s="6"/>
      <c r="AO2094" s="6"/>
      <c r="AP2094" s="6"/>
      <c r="AQ2094" s="6"/>
      <c r="AR2094" s="6"/>
      <c r="AS2094" s="6"/>
      <c r="AT2094" s="6"/>
      <c r="AU2094" s="6"/>
    </row>
    <row r="2095" spans="1:49" ht="15">
      <c r="A2095" s="6"/>
      <c r="B2095" s="6" t="s">
        <v>13</v>
      </c>
      <c r="C2095" s="6" t="s">
        <v>3523</v>
      </c>
      <c r="D2095" s="6" t="s">
        <v>3524</v>
      </c>
      <c r="E2095" s="6" t="s">
        <v>3525</v>
      </c>
      <c r="F2095" s="6"/>
      <c r="G2095" s="6"/>
      <c r="H2095" s="6"/>
      <c r="I2095" s="6"/>
      <c r="J2095" s="6" t="s">
        <v>3526</v>
      </c>
      <c r="K2095" s="6">
        <v>10</v>
      </c>
      <c r="L2095" s="6">
        <v>2014</v>
      </c>
      <c r="M2095" s="6"/>
      <c r="N2095" s="6"/>
      <c r="O2095" s="6" t="s">
        <v>3508</v>
      </c>
      <c r="P2095" s="28"/>
      <c r="Q2095" s="6"/>
      <c r="R2095" s="6">
        <v>0.35</v>
      </c>
      <c r="S2095" s="6" t="s">
        <v>2016</v>
      </c>
      <c r="T2095" s="6" t="s">
        <v>3527</v>
      </c>
      <c r="U2095" s="6"/>
      <c r="V2095" s="6"/>
      <c r="W2095" s="6"/>
      <c r="X2095" s="6"/>
      <c r="Y2095" s="6">
        <v>4</v>
      </c>
      <c r="Z2095" s="6"/>
      <c r="AA2095" s="6"/>
      <c r="AB2095" s="6"/>
      <c r="AC2095" s="6">
        <v>140</v>
      </c>
      <c r="AD2095" s="6"/>
      <c r="AE2095" s="6">
        <v>150</v>
      </c>
      <c r="AF2095" s="6"/>
      <c r="AG2095" s="6"/>
      <c r="AH2095" s="6"/>
      <c r="AI2095" s="6"/>
      <c r="AJ2095" s="6" t="s">
        <v>3528</v>
      </c>
      <c r="AK2095" s="6"/>
      <c r="AL2095" s="6" t="s">
        <v>3529</v>
      </c>
      <c r="AM2095" s="6" t="s">
        <v>3530</v>
      </c>
      <c r="AN2095" s="6"/>
      <c r="AO2095" s="6"/>
      <c r="AP2095" s="6"/>
      <c r="AQ2095" s="6"/>
      <c r="AR2095" s="6"/>
      <c r="AS2095" s="6"/>
      <c r="AT2095" s="6"/>
      <c r="AU2095" s="6"/>
    </row>
    <row r="2096" spans="1:49" ht="15">
      <c r="A2096" s="6"/>
      <c r="B2096" s="6" t="s">
        <v>13</v>
      </c>
      <c r="C2096" s="6" t="s">
        <v>3523</v>
      </c>
      <c r="D2096" s="6" t="s">
        <v>3524</v>
      </c>
      <c r="E2096" s="6" t="s">
        <v>3525</v>
      </c>
      <c r="F2096" s="6"/>
      <c r="G2096" s="6"/>
      <c r="H2096" s="6"/>
      <c r="I2096" s="6"/>
      <c r="J2096" s="6" t="s">
        <v>3526</v>
      </c>
      <c r="K2096" s="6">
        <v>10</v>
      </c>
      <c r="L2096" s="6">
        <v>2014</v>
      </c>
      <c r="M2096" s="6"/>
      <c r="N2096" s="6"/>
      <c r="O2096" s="6" t="s">
        <v>3508</v>
      </c>
      <c r="P2096" s="28"/>
      <c r="Q2096" s="6"/>
      <c r="R2096" s="6">
        <v>1</v>
      </c>
      <c r="S2096" s="6" t="s">
        <v>2016</v>
      </c>
      <c r="T2096" s="6" t="s">
        <v>3527</v>
      </c>
      <c r="U2096" s="6"/>
      <c r="V2096" s="6"/>
      <c r="W2096" s="6"/>
      <c r="X2096" s="6"/>
      <c r="Y2096" s="6">
        <v>4</v>
      </c>
      <c r="Z2096" s="6"/>
      <c r="AA2096" s="6"/>
      <c r="AB2096" s="6"/>
      <c r="AC2096" s="6">
        <v>100</v>
      </c>
      <c r="AD2096" s="6"/>
      <c r="AE2096" s="6">
        <v>110</v>
      </c>
      <c r="AF2096" s="6"/>
      <c r="AG2096" s="6"/>
      <c r="AH2096" s="6"/>
      <c r="AI2096" s="6"/>
      <c r="AJ2096" s="6" t="s">
        <v>3528</v>
      </c>
      <c r="AK2096" s="6"/>
      <c r="AL2096" s="6" t="s">
        <v>3529</v>
      </c>
      <c r="AM2096" s="6" t="s">
        <v>3530</v>
      </c>
      <c r="AN2096" s="6"/>
      <c r="AO2096" s="6"/>
      <c r="AP2096" s="6"/>
      <c r="AQ2096" s="6"/>
      <c r="AR2096" s="6"/>
      <c r="AS2096" s="6"/>
      <c r="AT2096" s="6"/>
      <c r="AU2096" s="6"/>
    </row>
    <row r="2097" spans="1:47" ht="15">
      <c r="A2097" s="6"/>
      <c r="B2097" s="6" t="s">
        <v>13</v>
      </c>
      <c r="C2097" s="6" t="s">
        <v>3523</v>
      </c>
      <c r="D2097" s="6" t="s">
        <v>3524</v>
      </c>
      <c r="E2097" s="6" t="s">
        <v>3525</v>
      </c>
      <c r="F2097" s="6"/>
      <c r="G2097" s="6"/>
      <c r="H2097" s="6"/>
      <c r="I2097" s="6"/>
      <c r="J2097" s="6" t="s">
        <v>3531</v>
      </c>
      <c r="K2097" s="6">
        <v>10</v>
      </c>
      <c r="L2097" s="6">
        <v>2014</v>
      </c>
      <c r="M2097" s="6"/>
      <c r="N2097" s="6"/>
      <c r="O2097" s="6" t="s">
        <v>3508</v>
      </c>
      <c r="P2097" s="28"/>
      <c r="Q2097" s="6"/>
      <c r="R2097" s="6">
        <v>0.14000000000000001</v>
      </c>
      <c r="S2097" s="6" t="s">
        <v>2016</v>
      </c>
      <c r="T2097" s="6" t="s">
        <v>3527</v>
      </c>
      <c r="U2097" s="6"/>
      <c r="V2097" s="6"/>
      <c r="W2097" s="6"/>
      <c r="X2097" s="6"/>
      <c r="Y2097" s="6">
        <v>4</v>
      </c>
      <c r="Z2097" s="6"/>
      <c r="AA2097" s="6"/>
      <c r="AB2097" s="6"/>
      <c r="AC2097" s="6"/>
      <c r="AD2097" s="6"/>
      <c r="AE2097" s="6"/>
      <c r="AF2097" s="6"/>
      <c r="AG2097" s="6"/>
      <c r="AH2097" s="6"/>
      <c r="AI2097" s="6"/>
      <c r="AJ2097" s="6" t="s">
        <v>3532</v>
      </c>
      <c r="AK2097" s="6"/>
      <c r="AL2097" s="6" t="s">
        <v>3529</v>
      </c>
      <c r="AM2097" s="6" t="s">
        <v>3530</v>
      </c>
      <c r="AN2097" s="6"/>
      <c r="AO2097" s="6"/>
      <c r="AP2097" s="6"/>
      <c r="AQ2097" s="6"/>
      <c r="AR2097" s="6"/>
      <c r="AS2097" s="6"/>
      <c r="AT2097" s="6"/>
      <c r="AU2097" s="6"/>
    </row>
    <row r="2098" spans="1:47" ht="15">
      <c r="A2098" s="6"/>
      <c r="B2098" s="6" t="s">
        <v>13</v>
      </c>
      <c r="C2098" s="6" t="s">
        <v>3523</v>
      </c>
      <c r="D2098" s="6" t="s">
        <v>3524</v>
      </c>
      <c r="E2098" s="6" t="s">
        <v>3525</v>
      </c>
      <c r="F2098" s="6"/>
      <c r="G2098" s="6"/>
      <c r="H2098" s="6"/>
      <c r="I2098" s="6"/>
      <c r="J2098" s="6" t="s">
        <v>3531</v>
      </c>
      <c r="K2098" s="6">
        <v>10</v>
      </c>
      <c r="L2098" s="6">
        <v>2014</v>
      </c>
      <c r="M2098" s="6"/>
      <c r="N2098" s="6"/>
      <c r="O2098" s="6" t="s">
        <v>3508</v>
      </c>
      <c r="P2098" s="28"/>
      <c r="Q2098" s="6"/>
      <c r="R2098" s="6">
        <v>0.26</v>
      </c>
      <c r="S2098" s="6" t="s">
        <v>2016</v>
      </c>
      <c r="T2098" s="6" t="s">
        <v>3527</v>
      </c>
      <c r="U2098" s="6"/>
      <c r="V2098" s="6"/>
      <c r="W2098" s="6"/>
      <c r="X2098" s="6"/>
      <c r="Y2098" s="6">
        <v>4</v>
      </c>
      <c r="Z2098" s="6"/>
      <c r="AA2098" s="6"/>
      <c r="AB2098" s="6"/>
      <c r="AC2098" s="6">
        <v>50</v>
      </c>
      <c r="AD2098" s="6"/>
      <c r="AE2098" s="6">
        <v>60</v>
      </c>
      <c r="AF2098" s="6"/>
      <c r="AG2098" s="6"/>
      <c r="AH2098" s="6"/>
      <c r="AI2098" s="6"/>
      <c r="AJ2098" s="6" t="s">
        <v>3532</v>
      </c>
      <c r="AK2098" s="6"/>
      <c r="AL2098" s="6" t="s">
        <v>3529</v>
      </c>
      <c r="AM2098" s="6" t="s">
        <v>3530</v>
      </c>
      <c r="AN2098" s="6"/>
      <c r="AO2098" s="6"/>
      <c r="AP2098" s="6"/>
      <c r="AQ2098" s="6"/>
      <c r="AR2098" s="6"/>
      <c r="AS2098" s="6"/>
      <c r="AT2098" s="6"/>
      <c r="AU2098" s="6"/>
    </row>
    <row r="2099" spans="1:47" ht="15">
      <c r="A2099" s="6"/>
      <c r="B2099" s="6" t="s">
        <v>13</v>
      </c>
      <c r="C2099" s="6" t="s">
        <v>3523</v>
      </c>
      <c r="D2099" s="6" t="s">
        <v>3524</v>
      </c>
      <c r="E2099" s="6" t="s">
        <v>3525</v>
      </c>
      <c r="F2099" s="6"/>
      <c r="G2099" s="6"/>
      <c r="H2099" s="6"/>
      <c r="I2099" s="6"/>
      <c r="J2099" s="6" t="s">
        <v>3531</v>
      </c>
      <c r="K2099" s="6">
        <v>10</v>
      </c>
      <c r="L2099" s="6">
        <v>2014</v>
      </c>
      <c r="M2099" s="6"/>
      <c r="N2099" s="6"/>
      <c r="O2099" s="6" t="s">
        <v>3508</v>
      </c>
      <c r="P2099" s="28"/>
      <c r="Q2099" s="6"/>
      <c r="R2099" s="6">
        <v>0.28999999999999998</v>
      </c>
      <c r="S2099" s="6" t="s">
        <v>2016</v>
      </c>
      <c r="T2099" s="6" t="s">
        <v>3527</v>
      </c>
      <c r="U2099" s="6"/>
      <c r="V2099" s="6"/>
      <c r="W2099" s="6"/>
      <c r="X2099" s="6"/>
      <c r="Y2099" s="6">
        <v>4</v>
      </c>
      <c r="Z2099" s="6"/>
      <c r="AA2099" s="6"/>
      <c r="AB2099" s="6"/>
      <c r="AC2099" s="6">
        <v>70</v>
      </c>
      <c r="AD2099" s="6"/>
      <c r="AE2099" s="6">
        <v>80</v>
      </c>
      <c r="AF2099" s="6"/>
      <c r="AG2099" s="6"/>
      <c r="AH2099" s="6"/>
      <c r="AI2099" s="6"/>
      <c r="AJ2099" s="6" t="s">
        <v>3532</v>
      </c>
      <c r="AK2099" s="6"/>
      <c r="AL2099" s="6" t="s">
        <v>3529</v>
      </c>
      <c r="AM2099" s="6" t="s">
        <v>3530</v>
      </c>
      <c r="AN2099" s="6"/>
      <c r="AO2099" s="6"/>
      <c r="AP2099" s="6"/>
      <c r="AQ2099" s="6"/>
      <c r="AR2099" s="6"/>
      <c r="AS2099" s="6"/>
      <c r="AT2099" s="6"/>
      <c r="AU2099" s="6"/>
    </row>
    <row r="2100" spans="1:47" ht="15">
      <c r="A2100" s="6"/>
      <c r="B2100" s="6" t="s">
        <v>13</v>
      </c>
      <c r="C2100" s="6" t="s">
        <v>3523</v>
      </c>
      <c r="D2100" s="6" t="s">
        <v>3524</v>
      </c>
      <c r="E2100" s="6" t="s">
        <v>3525</v>
      </c>
      <c r="F2100" s="6"/>
      <c r="G2100" s="6"/>
      <c r="H2100" s="6"/>
      <c r="I2100" s="6"/>
      <c r="J2100" s="6" t="s">
        <v>3531</v>
      </c>
      <c r="K2100" s="6">
        <v>10</v>
      </c>
      <c r="L2100" s="6">
        <v>2014</v>
      </c>
      <c r="M2100" s="6"/>
      <c r="N2100" s="6"/>
      <c r="O2100" s="6" t="s">
        <v>3508</v>
      </c>
      <c r="P2100" s="28"/>
      <c r="Q2100" s="6"/>
      <c r="R2100" s="6">
        <v>1.35</v>
      </c>
      <c r="S2100" s="6" t="s">
        <v>2016</v>
      </c>
      <c r="T2100" s="6" t="s">
        <v>3527</v>
      </c>
      <c r="U2100" s="6"/>
      <c r="V2100" s="6"/>
      <c r="W2100" s="6"/>
      <c r="X2100" s="6"/>
      <c r="Y2100" s="6">
        <v>4</v>
      </c>
      <c r="Z2100" s="6"/>
      <c r="AA2100" s="6"/>
      <c r="AB2100" s="6"/>
      <c r="AC2100" s="6">
        <v>130</v>
      </c>
      <c r="AD2100" s="6"/>
      <c r="AE2100" s="6">
        <v>140</v>
      </c>
      <c r="AF2100" s="6"/>
      <c r="AG2100" s="6"/>
      <c r="AH2100" s="6"/>
      <c r="AI2100" s="6"/>
      <c r="AJ2100" s="6" t="s">
        <v>3532</v>
      </c>
      <c r="AK2100" s="6"/>
      <c r="AL2100" s="6" t="s">
        <v>3529</v>
      </c>
      <c r="AM2100" s="6" t="s">
        <v>3530</v>
      </c>
      <c r="AN2100" s="6"/>
      <c r="AO2100" s="6"/>
      <c r="AP2100" s="6"/>
      <c r="AQ2100" s="6"/>
      <c r="AR2100" s="6"/>
      <c r="AS2100" s="6"/>
      <c r="AT2100" s="6"/>
      <c r="AU2100" s="6"/>
    </row>
    <row r="2101" spans="1:47" ht="15">
      <c r="A2101" s="6"/>
      <c r="B2101" s="6" t="s">
        <v>13</v>
      </c>
      <c r="C2101" s="6" t="s">
        <v>3533</v>
      </c>
      <c r="D2101" s="6" t="s">
        <v>3534</v>
      </c>
      <c r="E2101" s="6" t="s">
        <v>3535</v>
      </c>
      <c r="F2101" s="6"/>
      <c r="G2101" s="6"/>
      <c r="H2101" s="6"/>
      <c r="I2101" s="6"/>
      <c r="J2101" s="6" t="s">
        <v>3536</v>
      </c>
      <c r="K2101" s="6"/>
      <c r="L2101" s="6">
        <v>2014</v>
      </c>
      <c r="M2101" s="6"/>
      <c r="N2101" s="6"/>
      <c r="O2101" s="6" t="s">
        <v>3508</v>
      </c>
      <c r="P2101" s="28"/>
      <c r="Q2101" s="6"/>
      <c r="R2101" s="6">
        <v>20.53</v>
      </c>
      <c r="S2101" s="6" t="s">
        <v>1768</v>
      </c>
      <c r="T2101" s="6" t="s">
        <v>3537</v>
      </c>
      <c r="U2101" s="6"/>
      <c r="V2101" s="6"/>
      <c r="W2101" s="6"/>
      <c r="X2101" s="6"/>
      <c r="Y2101" s="6">
        <v>26</v>
      </c>
      <c r="Z2101" s="6"/>
      <c r="AA2101" s="6"/>
      <c r="AB2101" s="6"/>
      <c r="AC2101" s="6"/>
      <c r="AD2101" s="6"/>
      <c r="AE2101" s="6"/>
      <c r="AF2101" s="6"/>
      <c r="AG2101" s="6"/>
      <c r="AH2101" s="6"/>
      <c r="AI2101" s="6"/>
      <c r="AJ2101" s="6"/>
      <c r="AK2101" s="6"/>
      <c r="AL2101" s="6" t="s">
        <v>3529</v>
      </c>
      <c r="AM2101" s="6"/>
      <c r="AN2101" s="6"/>
      <c r="AO2101" s="6"/>
      <c r="AP2101" s="6"/>
      <c r="AQ2101" s="6"/>
      <c r="AR2101" s="6"/>
      <c r="AS2101" s="6"/>
      <c r="AT2101" s="6"/>
      <c r="AU2101" s="6"/>
    </row>
    <row r="2102" spans="1:47" ht="15">
      <c r="A2102" s="6"/>
      <c r="B2102" s="6" t="s">
        <v>13</v>
      </c>
      <c r="C2102" s="23" t="s">
        <v>3538</v>
      </c>
      <c r="D2102" s="6" t="s">
        <v>3539</v>
      </c>
      <c r="E2102" s="6" t="s">
        <v>3540</v>
      </c>
      <c r="F2102" s="6"/>
      <c r="G2102" s="6"/>
      <c r="H2102" s="6"/>
      <c r="I2102" s="6"/>
      <c r="J2102" s="6" t="s">
        <v>3541</v>
      </c>
      <c r="K2102" s="6"/>
      <c r="L2102" s="6"/>
      <c r="M2102" s="6"/>
      <c r="N2102" s="6"/>
      <c r="O2102" s="6" t="s">
        <v>3508</v>
      </c>
      <c r="P2102" s="28"/>
      <c r="Q2102" s="6"/>
      <c r="R2102" s="6">
        <v>49.634999999999998</v>
      </c>
      <c r="S2102" s="6" t="s">
        <v>1604</v>
      </c>
      <c r="T2102" s="6" t="s">
        <v>3542</v>
      </c>
      <c r="U2102" s="6"/>
      <c r="V2102" s="6"/>
      <c r="W2102" s="6"/>
      <c r="X2102" s="6"/>
      <c r="Y2102" s="6">
        <v>40</v>
      </c>
      <c r="Z2102" s="6"/>
      <c r="AA2102" s="6"/>
      <c r="AB2102" s="6"/>
      <c r="AC2102" s="6"/>
      <c r="AD2102" s="6"/>
      <c r="AE2102" s="6"/>
      <c r="AF2102" s="6"/>
      <c r="AG2102" s="6"/>
      <c r="AH2102" s="6"/>
      <c r="AI2102" s="6"/>
      <c r="AJ2102" s="6" t="s">
        <v>3543</v>
      </c>
      <c r="AK2102" s="6"/>
      <c r="AL2102" s="6" t="s">
        <v>3544</v>
      </c>
      <c r="AM2102" s="6"/>
      <c r="AN2102" s="6"/>
      <c r="AO2102" s="6"/>
      <c r="AP2102" s="6"/>
      <c r="AQ2102" s="6"/>
      <c r="AR2102" s="6"/>
      <c r="AS2102" s="6"/>
      <c r="AT2102" s="6"/>
      <c r="AU2102" s="6"/>
    </row>
    <row r="2103" spans="1:47" ht="15">
      <c r="A2103" s="6"/>
      <c r="B2103" s="6" t="s">
        <v>13</v>
      </c>
      <c r="C2103" s="6" t="s">
        <v>3545</v>
      </c>
      <c r="D2103" s="6" t="s">
        <v>3539</v>
      </c>
      <c r="E2103" s="6" t="s">
        <v>3546</v>
      </c>
      <c r="F2103" s="6"/>
      <c r="G2103" s="6"/>
      <c r="H2103" s="6"/>
      <c r="I2103" s="6"/>
      <c r="J2103" s="6" t="s">
        <v>3541</v>
      </c>
      <c r="K2103" s="6"/>
      <c r="L2103" s="6"/>
      <c r="M2103" s="6"/>
      <c r="N2103" s="6"/>
      <c r="O2103" s="6" t="s">
        <v>3508</v>
      </c>
      <c r="P2103" s="28"/>
      <c r="Q2103" s="6"/>
      <c r="R2103" s="6">
        <v>51.17</v>
      </c>
      <c r="S2103" s="6" t="s">
        <v>1604</v>
      </c>
      <c r="T2103" s="6" t="s">
        <v>3542</v>
      </c>
      <c r="U2103" s="6"/>
      <c r="V2103" s="6"/>
      <c r="W2103" s="6"/>
      <c r="X2103" s="6"/>
      <c r="Y2103" s="6">
        <v>40</v>
      </c>
      <c r="Z2103" s="6"/>
      <c r="AA2103" s="6"/>
      <c r="AB2103" s="6"/>
      <c r="AC2103" s="6"/>
      <c r="AD2103" s="6"/>
      <c r="AE2103" s="6"/>
      <c r="AF2103" s="6"/>
      <c r="AG2103" s="6"/>
      <c r="AH2103" s="6"/>
      <c r="AI2103" s="6"/>
      <c r="AJ2103" s="6" t="s">
        <v>3547</v>
      </c>
      <c r="AK2103" s="6"/>
      <c r="AL2103" s="6" t="s">
        <v>3544</v>
      </c>
      <c r="AM2103" s="6"/>
      <c r="AN2103" s="6"/>
      <c r="AO2103" s="6"/>
      <c r="AP2103" s="6"/>
      <c r="AQ2103" s="6"/>
      <c r="AR2103" s="6"/>
      <c r="AS2103" s="6"/>
      <c r="AT2103" s="6"/>
      <c r="AU2103" s="6"/>
    </row>
    <row r="2104" spans="1:47" ht="15">
      <c r="A2104" s="6"/>
      <c r="B2104" s="6" t="s">
        <v>13</v>
      </c>
      <c r="C2104" s="6" t="s">
        <v>3545</v>
      </c>
      <c r="D2104" s="6" t="s">
        <v>3539</v>
      </c>
      <c r="E2104" s="6" t="s">
        <v>3546</v>
      </c>
      <c r="F2104" s="6"/>
      <c r="G2104" s="6"/>
      <c r="H2104" s="6"/>
      <c r="I2104" s="6"/>
      <c r="J2104" s="6" t="s">
        <v>3541</v>
      </c>
      <c r="K2104" s="6"/>
      <c r="L2104" s="6"/>
      <c r="M2104" s="6"/>
      <c r="N2104" s="6"/>
      <c r="O2104" s="6" t="s">
        <v>3508</v>
      </c>
      <c r="P2104" s="28"/>
      <c r="Q2104" s="6"/>
      <c r="R2104" s="6">
        <v>53.6</v>
      </c>
      <c r="S2104" s="6" t="s">
        <v>1604</v>
      </c>
      <c r="T2104" s="6" t="s">
        <v>3537</v>
      </c>
      <c r="U2104" s="6"/>
      <c r="V2104" s="6"/>
      <c r="W2104" s="6"/>
      <c r="X2104" s="6"/>
      <c r="Y2104" s="6">
        <v>40</v>
      </c>
      <c r="Z2104" s="6"/>
      <c r="AA2104" s="6"/>
      <c r="AB2104" s="6"/>
      <c r="AC2104" s="6"/>
      <c r="AD2104" s="6"/>
      <c r="AE2104" s="6"/>
      <c r="AF2104" s="6"/>
      <c r="AG2104" s="6"/>
      <c r="AH2104" s="6"/>
      <c r="AI2104" s="6"/>
      <c r="AJ2104" s="6" t="s">
        <v>3547</v>
      </c>
      <c r="AK2104" s="6"/>
      <c r="AL2104" s="6" t="s">
        <v>3544</v>
      </c>
      <c r="AM2104" s="6"/>
      <c r="AN2104" s="6"/>
      <c r="AO2104" s="6"/>
      <c r="AP2104" s="6"/>
      <c r="AQ2104" s="6"/>
      <c r="AR2104" s="6"/>
      <c r="AS2104" s="6"/>
      <c r="AT2104" s="6"/>
      <c r="AU2104" s="6"/>
    </row>
    <row r="2105" spans="1:47" ht="15">
      <c r="A2105" s="6"/>
      <c r="B2105" s="6" t="s">
        <v>13</v>
      </c>
      <c r="C2105" s="6" t="s">
        <v>3545</v>
      </c>
      <c r="D2105" s="6" t="s">
        <v>3539</v>
      </c>
      <c r="E2105" s="6" t="s">
        <v>3546</v>
      </c>
      <c r="F2105" s="6"/>
      <c r="G2105" s="6"/>
      <c r="H2105" s="6"/>
      <c r="I2105" s="6"/>
      <c r="J2105" s="6" t="s">
        <v>3541</v>
      </c>
      <c r="K2105" s="6"/>
      <c r="L2105" s="6"/>
      <c r="M2105" s="6"/>
      <c r="N2105" s="6"/>
      <c r="O2105" s="6" t="s">
        <v>3508</v>
      </c>
      <c r="P2105" s="28"/>
      <c r="Q2105" s="6"/>
      <c r="R2105" s="6">
        <v>54.01</v>
      </c>
      <c r="S2105" s="6" t="s">
        <v>1604</v>
      </c>
      <c r="T2105" s="6" t="s">
        <v>3542</v>
      </c>
      <c r="U2105" s="6"/>
      <c r="V2105" s="6"/>
      <c r="W2105" s="6"/>
      <c r="X2105" s="6"/>
      <c r="Y2105" s="6">
        <v>40</v>
      </c>
      <c r="Z2105" s="6"/>
      <c r="AA2105" s="6"/>
      <c r="AB2105" s="6"/>
      <c r="AC2105" s="6"/>
      <c r="AD2105" s="6"/>
      <c r="AE2105" s="6"/>
      <c r="AF2105" s="6"/>
      <c r="AG2105" s="6"/>
      <c r="AH2105" s="6"/>
      <c r="AI2105" s="6"/>
      <c r="AJ2105" s="6" t="s">
        <v>3543</v>
      </c>
      <c r="AK2105" s="6"/>
      <c r="AL2105" s="6" t="s">
        <v>3544</v>
      </c>
      <c r="AM2105" s="6"/>
      <c r="AN2105" s="6"/>
      <c r="AO2105" s="6"/>
      <c r="AP2105" s="6"/>
      <c r="AQ2105" s="6"/>
      <c r="AR2105" s="6"/>
      <c r="AS2105" s="6"/>
      <c r="AT2105" s="6"/>
      <c r="AU2105" s="6"/>
    </row>
    <row r="2106" spans="1:47" ht="15">
      <c r="A2106" s="6"/>
      <c r="B2106" s="6" t="s">
        <v>13</v>
      </c>
      <c r="C2106" s="6" t="s">
        <v>3545</v>
      </c>
      <c r="D2106" s="6" t="s">
        <v>3539</v>
      </c>
      <c r="E2106" s="6" t="s">
        <v>3546</v>
      </c>
      <c r="F2106" s="6"/>
      <c r="G2106" s="6"/>
      <c r="H2106" s="6"/>
      <c r="I2106" s="6"/>
      <c r="J2106" s="6" t="s">
        <v>3541</v>
      </c>
      <c r="K2106" s="6"/>
      <c r="L2106" s="6"/>
      <c r="M2106" s="6"/>
      <c r="N2106" s="6"/>
      <c r="O2106" s="6" t="s">
        <v>3508</v>
      </c>
      <c r="P2106" s="28"/>
      <c r="Q2106" s="6"/>
      <c r="R2106" s="6">
        <v>54.542999999999999</v>
      </c>
      <c r="S2106" s="6" t="s">
        <v>1604</v>
      </c>
      <c r="T2106" s="6" t="s">
        <v>3542</v>
      </c>
      <c r="U2106" s="6"/>
      <c r="V2106" s="6"/>
      <c r="W2106" s="6"/>
      <c r="X2106" s="6"/>
      <c r="Y2106" s="6">
        <v>40</v>
      </c>
      <c r="Z2106" s="6"/>
      <c r="AA2106" s="6"/>
      <c r="AB2106" s="6"/>
      <c r="AC2106" s="6"/>
      <c r="AD2106" s="6"/>
      <c r="AE2106" s="6"/>
      <c r="AF2106" s="6"/>
      <c r="AG2106" s="6"/>
      <c r="AH2106" s="6"/>
      <c r="AI2106" s="6"/>
      <c r="AJ2106" s="6" t="s">
        <v>3547</v>
      </c>
      <c r="AK2106" s="6"/>
      <c r="AL2106" s="6" t="s">
        <v>3544</v>
      </c>
      <c r="AM2106" s="6"/>
      <c r="AN2106" s="6"/>
      <c r="AO2106" s="6"/>
      <c r="AP2106" s="6"/>
      <c r="AQ2106" s="6"/>
      <c r="AR2106" s="6"/>
      <c r="AS2106" s="6"/>
      <c r="AT2106" s="6"/>
      <c r="AU2106" s="6"/>
    </row>
    <row r="2107" spans="1:47" ht="15">
      <c r="A2107" s="6"/>
      <c r="B2107" s="6" t="s">
        <v>13</v>
      </c>
      <c r="C2107" s="23" t="s">
        <v>3538</v>
      </c>
      <c r="D2107" s="6" t="s">
        <v>3539</v>
      </c>
      <c r="E2107" s="6" t="s">
        <v>3540</v>
      </c>
      <c r="F2107" s="6"/>
      <c r="G2107" s="6"/>
      <c r="H2107" s="6"/>
      <c r="I2107" s="6"/>
      <c r="J2107" s="6" t="s">
        <v>3541</v>
      </c>
      <c r="K2107" s="6"/>
      <c r="L2107" s="6"/>
      <c r="M2107" s="6"/>
      <c r="N2107" s="6"/>
      <c r="O2107" s="6" t="s">
        <v>3508</v>
      </c>
      <c r="P2107" s="28"/>
      <c r="Q2107" s="6"/>
      <c r="R2107" s="6">
        <v>55.12</v>
      </c>
      <c r="S2107" s="6" t="s">
        <v>1604</v>
      </c>
      <c r="T2107" s="6" t="s">
        <v>3537</v>
      </c>
      <c r="U2107" s="6"/>
      <c r="V2107" s="6"/>
      <c r="W2107" s="6"/>
      <c r="X2107" s="6"/>
      <c r="Y2107" s="6">
        <v>40</v>
      </c>
      <c r="Z2107" s="6"/>
      <c r="AA2107" s="6"/>
      <c r="AB2107" s="6"/>
      <c r="AC2107" s="6"/>
      <c r="AD2107" s="6"/>
      <c r="AE2107" s="6"/>
      <c r="AF2107" s="6"/>
      <c r="AG2107" s="6"/>
      <c r="AH2107" s="6"/>
      <c r="AI2107" s="6"/>
      <c r="AJ2107" s="6" t="s">
        <v>3547</v>
      </c>
      <c r="AK2107" s="6"/>
      <c r="AL2107" s="6" t="s">
        <v>3544</v>
      </c>
      <c r="AM2107" s="6"/>
      <c r="AN2107" s="6"/>
      <c r="AO2107" s="6"/>
      <c r="AP2107" s="6"/>
      <c r="AQ2107" s="6"/>
      <c r="AR2107" s="6"/>
      <c r="AS2107" s="6"/>
      <c r="AT2107" s="6"/>
      <c r="AU2107" s="6"/>
    </row>
    <row r="2108" spans="1:47" ht="15">
      <c r="A2108" s="6"/>
      <c r="B2108" s="6" t="s">
        <v>13</v>
      </c>
      <c r="C2108" s="23" t="s">
        <v>3538</v>
      </c>
      <c r="D2108" s="6" t="s">
        <v>3539</v>
      </c>
      <c r="E2108" s="6" t="s">
        <v>3540</v>
      </c>
      <c r="F2108" s="6"/>
      <c r="G2108" s="6"/>
      <c r="H2108" s="6"/>
      <c r="I2108" s="6"/>
      <c r="J2108" s="6" t="s">
        <v>3541</v>
      </c>
      <c r="K2108" s="6"/>
      <c r="L2108" s="6"/>
      <c r="M2108" s="6"/>
      <c r="N2108" s="6"/>
      <c r="O2108" s="6" t="s">
        <v>3508</v>
      </c>
      <c r="P2108" s="28"/>
      <c r="Q2108" s="6"/>
      <c r="R2108" s="6">
        <v>57.564</v>
      </c>
      <c r="S2108" s="6" t="s">
        <v>1604</v>
      </c>
      <c r="T2108" s="6" t="s">
        <v>3542</v>
      </c>
      <c r="U2108" s="6"/>
      <c r="V2108" s="6"/>
      <c r="W2108" s="6"/>
      <c r="X2108" s="6"/>
      <c r="Y2108" s="6">
        <v>40</v>
      </c>
      <c r="Z2108" s="6"/>
      <c r="AA2108" s="6"/>
      <c r="AB2108" s="6"/>
      <c r="AC2108" s="6"/>
      <c r="AD2108" s="6"/>
      <c r="AE2108" s="6"/>
      <c r="AF2108" s="6"/>
      <c r="AG2108" s="6"/>
      <c r="AH2108" s="6"/>
      <c r="AI2108" s="6"/>
      <c r="AJ2108" s="6" t="s">
        <v>3547</v>
      </c>
      <c r="AK2108" s="6"/>
      <c r="AL2108" s="6" t="s">
        <v>3544</v>
      </c>
      <c r="AM2108" s="6"/>
      <c r="AN2108" s="6"/>
      <c r="AO2108" s="6"/>
      <c r="AP2108" s="6"/>
      <c r="AQ2108" s="6"/>
      <c r="AR2108" s="6"/>
      <c r="AS2108" s="6"/>
      <c r="AT2108" s="6"/>
      <c r="AU2108" s="6"/>
    </row>
    <row r="2109" spans="1:47" ht="15">
      <c r="A2109" s="6"/>
      <c r="B2109" s="6" t="s">
        <v>13</v>
      </c>
      <c r="C2109" s="23" t="s">
        <v>3538</v>
      </c>
      <c r="D2109" s="6" t="s">
        <v>3539</v>
      </c>
      <c r="E2109" s="6" t="s">
        <v>3540</v>
      </c>
      <c r="F2109" s="6"/>
      <c r="G2109" s="6"/>
      <c r="H2109" s="6"/>
      <c r="I2109" s="6"/>
      <c r="J2109" s="6" t="s">
        <v>3541</v>
      </c>
      <c r="K2109" s="6"/>
      <c r="L2109" s="6"/>
      <c r="M2109" s="6"/>
      <c r="N2109" s="6"/>
      <c r="O2109" s="6" t="s">
        <v>3508</v>
      </c>
      <c r="P2109" s="28"/>
      <c r="Q2109" s="6"/>
      <c r="R2109" s="6">
        <v>71.168000000000006</v>
      </c>
      <c r="S2109" s="6" t="s">
        <v>1604</v>
      </c>
      <c r="T2109" s="6" t="s">
        <v>3542</v>
      </c>
      <c r="U2109" s="6"/>
      <c r="V2109" s="6"/>
      <c r="W2109" s="6"/>
      <c r="X2109" s="6"/>
      <c r="Y2109" s="6">
        <v>40</v>
      </c>
      <c r="Z2109" s="6"/>
      <c r="AA2109" s="6"/>
      <c r="AB2109" s="6"/>
      <c r="AC2109" s="6"/>
      <c r="AD2109" s="6"/>
      <c r="AE2109" s="6"/>
      <c r="AF2109" s="6"/>
      <c r="AG2109" s="6"/>
      <c r="AH2109" s="6"/>
      <c r="AI2109" s="6"/>
      <c r="AJ2109" s="6" t="s">
        <v>3547</v>
      </c>
      <c r="AK2109" s="6"/>
      <c r="AL2109" s="6" t="s">
        <v>3544</v>
      </c>
      <c r="AM2109" s="6"/>
      <c r="AN2109" s="6"/>
      <c r="AO2109" s="6"/>
      <c r="AP2109" s="6"/>
      <c r="AQ2109" s="6"/>
      <c r="AR2109" s="6"/>
      <c r="AS2109" s="6"/>
      <c r="AT2109" s="6"/>
      <c r="AU2109" s="6"/>
    </row>
    <row r="2110" spans="1:47" ht="15">
      <c r="B2110" t="s">
        <v>78</v>
      </c>
      <c r="C2110">
        <v>17187</v>
      </c>
      <c r="D2110" s="6"/>
      <c r="E2110" t="s">
        <v>3548</v>
      </c>
      <c r="F2110">
        <v>11876</v>
      </c>
      <c r="G2110" t="s">
        <v>3549</v>
      </c>
      <c r="I2110">
        <v>999</v>
      </c>
      <c r="J2110" t="s">
        <v>3019</v>
      </c>
      <c r="L2110">
        <v>999</v>
      </c>
      <c r="M2110">
        <v>999</v>
      </c>
      <c r="O2110" t="s">
        <v>1647</v>
      </c>
      <c r="R2110">
        <v>4.68</v>
      </c>
      <c r="S2110" t="s">
        <v>1648</v>
      </c>
      <c r="T2110" t="s">
        <v>1665</v>
      </c>
      <c r="U2110">
        <v>999</v>
      </c>
      <c r="V2110">
        <v>999</v>
      </c>
      <c r="W2110">
        <v>999</v>
      </c>
      <c r="X2110">
        <v>999</v>
      </c>
      <c r="Y2110">
        <v>2</v>
      </c>
      <c r="Z2110">
        <v>999</v>
      </c>
      <c r="AB2110">
        <v>999</v>
      </c>
      <c r="AC2110">
        <v>999</v>
      </c>
      <c r="AD2110">
        <v>999</v>
      </c>
      <c r="AE2110">
        <v>999</v>
      </c>
      <c r="AF2110">
        <v>999</v>
      </c>
      <c r="AG2110">
        <v>999</v>
      </c>
      <c r="AH2110">
        <v>999</v>
      </c>
      <c r="AJ2110" t="s">
        <v>3550</v>
      </c>
      <c r="AK2110">
        <v>1</v>
      </c>
      <c r="AL2110" t="s">
        <v>710</v>
      </c>
      <c r="AM2110">
        <v>999</v>
      </c>
      <c r="AN2110">
        <v>999</v>
      </c>
      <c r="AO2110">
        <v>999</v>
      </c>
      <c r="AP2110">
        <v>999</v>
      </c>
      <c r="AQ2110">
        <v>999</v>
      </c>
      <c r="AT2110" t="s">
        <v>3551</v>
      </c>
    </row>
    <row r="2111" spans="1:47" ht="15">
      <c r="B2111" t="s">
        <v>78</v>
      </c>
      <c r="C2111">
        <v>17187</v>
      </c>
      <c r="D2111" s="6"/>
      <c r="E2111" t="s">
        <v>3548</v>
      </c>
      <c r="F2111">
        <v>11875</v>
      </c>
      <c r="G2111" t="s">
        <v>3552</v>
      </c>
      <c r="I2111">
        <v>999</v>
      </c>
      <c r="J2111" t="s">
        <v>779</v>
      </c>
      <c r="L2111">
        <v>999</v>
      </c>
      <c r="M2111">
        <v>999</v>
      </c>
      <c r="O2111" t="s">
        <v>1672</v>
      </c>
      <c r="R2111">
        <v>90.71</v>
      </c>
      <c r="S2111" t="s">
        <v>1648</v>
      </c>
      <c r="T2111" t="s">
        <v>1665</v>
      </c>
      <c r="U2111">
        <v>999</v>
      </c>
      <c r="V2111">
        <v>999</v>
      </c>
      <c r="W2111">
        <v>999</v>
      </c>
      <c r="X2111">
        <v>999</v>
      </c>
      <c r="Y2111">
        <v>2</v>
      </c>
      <c r="Z2111">
        <v>380</v>
      </c>
      <c r="AB2111">
        <v>999</v>
      </c>
      <c r="AC2111">
        <v>999</v>
      </c>
      <c r="AD2111">
        <v>999</v>
      </c>
      <c r="AE2111">
        <v>999</v>
      </c>
      <c r="AF2111">
        <v>999</v>
      </c>
      <c r="AG2111">
        <v>999</v>
      </c>
      <c r="AH2111">
        <v>999</v>
      </c>
      <c r="AJ2111" t="s">
        <v>3553</v>
      </c>
      <c r="AK2111">
        <v>2</v>
      </c>
      <c r="AL2111" t="s">
        <v>3554</v>
      </c>
      <c r="AM2111">
        <v>999</v>
      </c>
      <c r="AN2111">
        <v>999</v>
      </c>
      <c r="AO2111">
        <v>999</v>
      </c>
      <c r="AP2111">
        <v>999</v>
      </c>
      <c r="AQ2111">
        <v>999</v>
      </c>
      <c r="AT2111" t="s">
        <v>2965</v>
      </c>
    </row>
    <row r="2112" spans="1:47" ht="15">
      <c r="B2112" t="s">
        <v>78</v>
      </c>
      <c r="C2112">
        <v>17187</v>
      </c>
      <c r="D2112" s="6"/>
      <c r="E2112" t="s">
        <v>3548</v>
      </c>
      <c r="F2112">
        <v>11875</v>
      </c>
      <c r="G2112" t="s">
        <v>3552</v>
      </c>
      <c r="I2112">
        <v>999</v>
      </c>
      <c r="J2112" t="s">
        <v>779</v>
      </c>
      <c r="L2112">
        <v>999</v>
      </c>
      <c r="M2112">
        <v>999</v>
      </c>
      <c r="O2112" t="s">
        <v>1647</v>
      </c>
      <c r="R2112">
        <v>1.93</v>
      </c>
      <c r="S2112" t="s">
        <v>1648</v>
      </c>
      <c r="T2112" t="s">
        <v>1665</v>
      </c>
      <c r="U2112">
        <v>999</v>
      </c>
      <c r="V2112">
        <v>999</v>
      </c>
      <c r="W2112">
        <v>999</v>
      </c>
      <c r="X2112">
        <v>999</v>
      </c>
      <c r="Y2112">
        <v>2</v>
      </c>
      <c r="Z2112">
        <v>380</v>
      </c>
      <c r="AB2112">
        <v>999</v>
      </c>
      <c r="AC2112">
        <v>999</v>
      </c>
      <c r="AD2112">
        <v>999</v>
      </c>
      <c r="AE2112">
        <v>999</v>
      </c>
      <c r="AF2112">
        <v>999</v>
      </c>
      <c r="AG2112">
        <v>999</v>
      </c>
      <c r="AH2112">
        <v>999</v>
      </c>
      <c r="AJ2112" t="s">
        <v>3553</v>
      </c>
      <c r="AK2112">
        <v>2</v>
      </c>
      <c r="AL2112" t="s">
        <v>3554</v>
      </c>
      <c r="AM2112">
        <v>999</v>
      </c>
      <c r="AN2112">
        <v>999</v>
      </c>
      <c r="AO2112">
        <v>999</v>
      </c>
      <c r="AP2112">
        <v>999</v>
      </c>
      <c r="AQ2112">
        <v>999</v>
      </c>
      <c r="AT2112" t="s">
        <v>3551</v>
      </c>
    </row>
    <row r="2113" spans="2:46" ht="15">
      <c r="B2113" t="s">
        <v>78</v>
      </c>
      <c r="C2113">
        <v>17187</v>
      </c>
      <c r="D2113" s="6"/>
      <c r="E2113" t="s">
        <v>3548</v>
      </c>
      <c r="F2113">
        <v>11874</v>
      </c>
      <c r="G2113" t="s">
        <v>3555</v>
      </c>
      <c r="I2113">
        <v>999</v>
      </c>
      <c r="J2113" t="s">
        <v>779</v>
      </c>
      <c r="L2113">
        <v>999</v>
      </c>
      <c r="M2113">
        <v>999</v>
      </c>
      <c r="O2113" t="s">
        <v>1672</v>
      </c>
      <c r="R2113">
        <v>21.79</v>
      </c>
      <c r="S2113" t="s">
        <v>1648</v>
      </c>
      <c r="T2113" t="s">
        <v>1665</v>
      </c>
      <c r="U2113">
        <v>999</v>
      </c>
      <c r="V2113">
        <v>999</v>
      </c>
      <c r="W2113">
        <v>999</v>
      </c>
      <c r="X2113">
        <v>999</v>
      </c>
      <c r="Y2113">
        <v>2</v>
      </c>
      <c r="Z2113">
        <v>320</v>
      </c>
      <c r="AB2113">
        <v>999</v>
      </c>
      <c r="AC2113">
        <v>999</v>
      </c>
      <c r="AD2113">
        <v>999</v>
      </c>
      <c r="AE2113">
        <v>999</v>
      </c>
      <c r="AF2113">
        <v>999</v>
      </c>
      <c r="AG2113">
        <v>999</v>
      </c>
      <c r="AH2113">
        <v>999</v>
      </c>
      <c r="AJ2113" t="s">
        <v>3556</v>
      </c>
      <c r="AK2113">
        <v>2</v>
      </c>
      <c r="AL2113" t="s">
        <v>710</v>
      </c>
      <c r="AM2113">
        <v>999</v>
      </c>
      <c r="AN2113">
        <v>999</v>
      </c>
      <c r="AO2113">
        <v>999</v>
      </c>
      <c r="AP2113">
        <v>999</v>
      </c>
      <c r="AQ2113">
        <v>999</v>
      </c>
      <c r="AT2113" t="s">
        <v>2965</v>
      </c>
    </row>
    <row r="2114" spans="2:46" ht="15">
      <c r="B2114" t="s">
        <v>78</v>
      </c>
      <c r="C2114">
        <v>17187</v>
      </c>
      <c r="D2114" s="6"/>
      <c r="E2114" t="s">
        <v>3548</v>
      </c>
      <c r="F2114">
        <v>11874</v>
      </c>
      <c r="G2114" t="s">
        <v>3555</v>
      </c>
      <c r="I2114">
        <v>999</v>
      </c>
      <c r="J2114" t="s">
        <v>779</v>
      </c>
      <c r="L2114">
        <v>999</v>
      </c>
      <c r="M2114">
        <v>999</v>
      </c>
      <c r="O2114" t="s">
        <v>1647</v>
      </c>
      <c r="R2114">
        <v>2.62</v>
      </c>
      <c r="S2114" t="s">
        <v>1648</v>
      </c>
      <c r="T2114" t="s">
        <v>1665</v>
      </c>
      <c r="U2114">
        <v>999</v>
      </c>
      <c r="V2114">
        <v>999</v>
      </c>
      <c r="W2114">
        <v>999</v>
      </c>
      <c r="X2114">
        <v>999</v>
      </c>
      <c r="Y2114">
        <v>2</v>
      </c>
      <c r="Z2114">
        <v>320</v>
      </c>
      <c r="AB2114">
        <v>999</v>
      </c>
      <c r="AC2114">
        <v>999</v>
      </c>
      <c r="AD2114">
        <v>999</v>
      </c>
      <c r="AE2114">
        <v>999</v>
      </c>
      <c r="AF2114">
        <v>999</v>
      </c>
      <c r="AG2114">
        <v>999</v>
      </c>
      <c r="AH2114">
        <v>999</v>
      </c>
      <c r="AJ2114" t="s">
        <v>3556</v>
      </c>
      <c r="AK2114">
        <v>2</v>
      </c>
      <c r="AL2114" t="s">
        <v>710</v>
      </c>
      <c r="AM2114">
        <v>999</v>
      </c>
      <c r="AN2114">
        <v>999</v>
      </c>
      <c r="AO2114">
        <v>999</v>
      </c>
      <c r="AP2114">
        <v>999</v>
      </c>
      <c r="AQ2114">
        <v>999</v>
      </c>
      <c r="AT2114" t="s">
        <v>3551</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B9E1A-D64D-4907-822D-6567ABBEBE12}">
  <dimension ref="A1:AU54"/>
  <sheetViews>
    <sheetView workbookViewId="0">
      <selection activeCell="H7" sqref="H7"/>
    </sheetView>
  </sheetViews>
  <sheetFormatPr defaultRowHeight="14.45"/>
  <cols>
    <col min="10" max="10" width="36.85546875" bestFit="1" customWidth="1"/>
  </cols>
  <sheetData>
    <row r="1" spans="1:47">
      <c r="A1" s="1" t="s">
        <v>654</v>
      </c>
      <c r="B1" s="1" t="s">
        <v>2</v>
      </c>
      <c r="C1" s="1" t="s">
        <v>1558</v>
      </c>
      <c r="D1" s="1" t="s">
        <v>3</v>
      </c>
      <c r="E1" s="1" t="s">
        <v>656</v>
      </c>
      <c r="F1" s="1" t="s">
        <v>1559</v>
      </c>
      <c r="G1" s="2" t="s">
        <v>1560</v>
      </c>
      <c r="H1" s="3" t="s">
        <v>1561</v>
      </c>
      <c r="I1" s="1" t="s">
        <v>1562</v>
      </c>
      <c r="J1" s="1" t="s">
        <v>1563</v>
      </c>
      <c r="K1" s="1" t="s">
        <v>1564</v>
      </c>
      <c r="L1" s="1" t="s">
        <v>1565</v>
      </c>
      <c r="M1" s="1" t="s">
        <v>1566</v>
      </c>
      <c r="N1" s="1" t="s">
        <v>1567</v>
      </c>
      <c r="O1" s="1" t="s">
        <v>1568</v>
      </c>
      <c r="P1" s="1" t="s">
        <v>1570</v>
      </c>
      <c r="Q1" s="1" t="s">
        <v>1571</v>
      </c>
      <c r="R1" s="1" t="s">
        <v>1572</v>
      </c>
      <c r="S1" s="1" t="s">
        <v>1573</v>
      </c>
      <c r="T1" s="1" t="s">
        <v>1574</v>
      </c>
      <c r="U1" s="1" t="s">
        <v>1575</v>
      </c>
      <c r="V1" s="1" t="s">
        <v>1576</v>
      </c>
      <c r="W1" s="1" t="s">
        <v>1577</v>
      </c>
      <c r="X1" s="1" t="s">
        <v>1578</v>
      </c>
      <c r="Y1" s="1" t="s">
        <v>1579</v>
      </c>
      <c r="Z1" s="1" t="s">
        <v>1580</v>
      </c>
      <c r="AA1" s="1" t="s">
        <v>1581</v>
      </c>
      <c r="AB1" s="1" t="s">
        <v>1582</v>
      </c>
      <c r="AC1" s="1" t="s">
        <v>1583</v>
      </c>
      <c r="AD1" s="1" t="s">
        <v>1584</v>
      </c>
      <c r="AE1" s="1" t="s">
        <v>1585</v>
      </c>
      <c r="AF1" s="1" t="s">
        <v>1586</v>
      </c>
      <c r="AG1" s="1" t="s">
        <v>1587</v>
      </c>
      <c r="AH1" s="1" t="s">
        <v>1588</v>
      </c>
      <c r="AI1" s="1" t="s">
        <v>1589</v>
      </c>
      <c r="AJ1" s="1" t="s">
        <v>1590</v>
      </c>
      <c r="AK1" s="1" t="s">
        <v>1591</v>
      </c>
      <c r="AL1" s="1" t="s">
        <v>1592</v>
      </c>
      <c r="AM1" s="1" t="s">
        <v>1593</v>
      </c>
      <c r="AN1" s="1" t="s">
        <v>1594</v>
      </c>
      <c r="AO1" s="1" t="s">
        <v>1595</v>
      </c>
      <c r="AP1" s="1" t="s">
        <v>1596</v>
      </c>
      <c r="AQ1" s="1" t="s">
        <v>1597</v>
      </c>
      <c r="AR1" s="1" t="s">
        <v>1598</v>
      </c>
      <c r="AS1" s="1" t="s">
        <v>1599</v>
      </c>
      <c r="AU1" t="s">
        <v>1600</v>
      </c>
    </row>
    <row r="2" spans="1:47">
      <c r="B2" t="s">
        <v>78</v>
      </c>
      <c r="C2" t="s">
        <v>1245</v>
      </c>
      <c r="D2">
        <v>16510</v>
      </c>
      <c r="E2" t="s">
        <v>1170</v>
      </c>
      <c r="F2" t="s">
        <v>2823</v>
      </c>
      <c r="H2" s="4"/>
      <c r="I2">
        <v>999</v>
      </c>
      <c r="J2" t="s">
        <v>2810</v>
      </c>
      <c r="K2">
        <v>26</v>
      </c>
      <c r="L2">
        <v>999</v>
      </c>
      <c r="M2">
        <v>999</v>
      </c>
      <c r="O2" t="s">
        <v>1647</v>
      </c>
      <c r="Q2">
        <v>14</v>
      </c>
      <c r="R2" t="s">
        <v>1625</v>
      </c>
      <c r="S2" t="s">
        <v>1699</v>
      </c>
      <c r="T2">
        <v>999</v>
      </c>
      <c r="U2">
        <v>999</v>
      </c>
      <c r="V2">
        <v>999</v>
      </c>
      <c r="W2">
        <v>999</v>
      </c>
      <c r="X2">
        <v>12</v>
      </c>
      <c r="Y2">
        <v>1228</v>
      </c>
      <c r="AA2">
        <v>999</v>
      </c>
      <c r="AB2">
        <v>999</v>
      </c>
      <c r="AC2">
        <v>999</v>
      </c>
      <c r="AD2">
        <v>999</v>
      </c>
      <c r="AE2">
        <v>999</v>
      </c>
      <c r="AF2">
        <v>999</v>
      </c>
      <c r="AG2" t="s">
        <v>2824</v>
      </c>
      <c r="AI2" t="s">
        <v>2825</v>
      </c>
      <c r="AJ2">
        <v>1</v>
      </c>
      <c r="AK2" t="s">
        <v>2826</v>
      </c>
      <c r="AL2">
        <v>999</v>
      </c>
      <c r="AM2">
        <v>999</v>
      </c>
      <c r="AN2">
        <v>999</v>
      </c>
      <c r="AO2">
        <v>999</v>
      </c>
      <c r="AP2">
        <v>999</v>
      </c>
      <c r="AQ2">
        <v>999</v>
      </c>
      <c r="AS2">
        <v>999</v>
      </c>
      <c r="AT2" t="s">
        <v>2814</v>
      </c>
    </row>
    <row r="3" spans="1:47">
      <c r="B3" t="s">
        <v>78</v>
      </c>
      <c r="C3" t="s">
        <v>1249</v>
      </c>
      <c r="D3">
        <v>16510</v>
      </c>
      <c r="E3" t="s">
        <v>1170</v>
      </c>
      <c r="F3" t="s">
        <v>2827</v>
      </c>
      <c r="H3" s="4"/>
      <c r="I3">
        <v>999</v>
      </c>
      <c r="J3" t="s">
        <v>2810</v>
      </c>
      <c r="K3">
        <v>26</v>
      </c>
      <c r="L3">
        <v>999</v>
      </c>
      <c r="M3">
        <v>999</v>
      </c>
      <c r="O3" t="s">
        <v>1647</v>
      </c>
      <c r="Q3">
        <v>11</v>
      </c>
      <c r="R3" t="s">
        <v>1625</v>
      </c>
      <c r="S3" t="s">
        <v>1699</v>
      </c>
      <c r="T3">
        <v>999</v>
      </c>
      <c r="U3">
        <v>999</v>
      </c>
      <c r="V3">
        <v>999</v>
      </c>
      <c r="W3">
        <v>999</v>
      </c>
      <c r="X3">
        <v>11</v>
      </c>
      <c r="Y3">
        <v>1193</v>
      </c>
      <c r="AA3">
        <v>999</v>
      </c>
      <c r="AB3">
        <v>999</v>
      </c>
      <c r="AC3">
        <v>999</v>
      </c>
      <c r="AD3">
        <v>999</v>
      </c>
      <c r="AE3">
        <v>999</v>
      </c>
      <c r="AF3">
        <v>999</v>
      </c>
      <c r="AG3" t="s">
        <v>2824</v>
      </c>
      <c r="AI3" t="s">
        <v>2825</v>
      </c>
      <c r="AJ3">
        <v>1</v>
      </c>
      <c r="AK3" t="s">
        <v>2826</v>
      </c>
      <c r="AL3">
        <v>999</v>
      </c>
      <c r="AM3">
        <v>999</v>
      </c>
      <c r="AN3">
        <v>999</v>
      </c>
      <c r="AO3">
        <v>999</v>
      </c>
      <c r="AP3">
        <v>999</v>
      </c>
      <c r="AQ3">
        <v>999</v>
      </c>
      <c r="AS3">
        <v>999</v>
      </c>
      <c r="AT3" t="s">
        <v>2817</v>
      </c>
    </row>
    <row r="4" spans="1:47">
      <c r="B4" t="s">
        <v>78</v>
      </c>
      <c r="C4" t="s">
        <v>1251</v>
      </c>
      <c r="D4">
        <v>16510</v>
      </c>
      <c r="E4" t="s">
        <v>1170</v>
      </c>
      <c r="F4" t="s">
        <v>2828</v>
      </c>
      <c r="H4" s="4"/>
      <c r="I4">
        <v>999</v>
      </c>
      <c r="J4" t="s">
        <v>2810</v>
      </c>
      <c r="K4">
        <v>26</v>
      </c>
      <c r="L4">
        <v>999</v>
      </c>
      <c r="M4">
        <v>999</v>
      </c>
      <c r="O4" t="s">
        <v>1647</v>
      </c>
      <c r="Q4">
        <v>8</v>
      </c>
      <c r="R4" t="s">
        <v>1625</v>
      </c>
      <c r="S4" t="s">
        <v>1699</v>
      </c>
      <c r="T4">
        <v>999</v>
      </c>
      <c r="U4">
        <v>999</v>
      </c>
      <c r="V4">
        <v>999</v>
      </c>
      <c r="W4">
        <v>999</v>
      </c>
      <c r="X4">
        <v>8</v>
      </c>
      <c r="Y4">
        <v>953</v>
      </c>
      <c r="AA4">
        <v>999</v>
      </c>
      <c r="AB4">
        <v>999</v>
      </c>
      <c r="AC4">
        <v>999</v>
      </c>
      <c r="AD4">
        <v>999</v>
      </c>
      <c r="AE4">
        <v>999</v>
      </c>
      <c r="AF4">
        <v>999</v>
      </c>
      <c r="AG4" t="s">
        <v>2819</v>
      </c>
      <c r="AI4" t="s">
        <v>2825</v>
      </c>
      <c r="AJ4">
        <v>1</v>
      </c>
      <c r="AK4" t="s">
        <v>2826</v>
      </c>
      <c r="AL4">
        <v>999</v>
      </c>
      <c r="AM4">
        <v>999</v>
      </c>
      <c r="AN4">
        <v>999</v>
      </c>
      <c r="AO4">
        <v>999</v>
      </c>
      <c r="AP4">
        <v>999</v>
      </c>
      <c r="AQ4">
        <v>999</v>
      </c>
      <c r="AS4">
        <v>999</v>
      </c>
      <c r="AT4" t="s">
        <v>2829</v>
      </c>
    </row>
    <row r="5" spans="1:47">
      <c r="B5" t="s">
        <v>78</v>
      </c>
      <c r="C5" t="s">
        <v>1245</v>
      </c>
      <c r="D5">
        <v>16510</v>
      </c>
      <c r="E5" t="s">
        <v>1170</v>
      </c>
      <c r="F5" t="s">
        <v>2823</v>
      </c>
      <c r="H5" s="4"/>
      <c r="I5">
        <v>999</v>
      </c>
      <c r="J5" t="s">
        <v>2810</v>
      </c>
      <c r="K5">
        <v>26</v>
      </c>
      <c r="L5">
        <v>999</v>
      </c>
      <c r="M5">
        <v>999</v>
      </c>
      <c r="O5" t="s">
        <v>1727</v>
      </c>
      <c r="Q5">
        <v>96</v>
      </c>
      <c r="R5" t="s">
        <v>1625</v>
      </c>
      <c r="S5" t="s">
        <v>1699</v>
      </c>
      <c r="T5">
        <v>999</v>
      </c>
      <c r="U5">
        <v>999</v>
      </c>
      <c r="V5">
        <v>999</v>
      </c>
      <c r="W5">
        <v>999</v>
      </c>
      <c r="X5">
        <v>12</v>
      </c>
      <c r="Y5">
        <v>239</v>
      </c>
      <c r="AA5" t="s">
        <v>1627</v>
      </c>
      <c r="AB5">
        <v>3</v>
      </c>
      <c r="AC5">
        <v>999</v>
      </c>
      <c r="AD5">
        <v>999</v>
      </c>
      <c r="AE5">
        <v>999</v>
      </c>
      <c r="AF5">
        <v>999</v>
      </c>
      <c r="AG5" t="s">
        <v>2824</v>
      </c>
      <c r="AI5">
        <v>999</v>
      </c>
      <c r="AJ5">
        <v>8</v>
      </c>
      <c r="AK5" t="s">
        <v>2826</v>
      </c>
      <c r="AL5">
        <v>999</v>
      </c>
      <c r="AM5">
        <v>999</v>
      </c>
      <c r="AN5">
        <v>999</v>
      </c>
      <c r="AO5">
        <v>999</v>
      </c>
      <c r="AP5">
        <v>999</v>
      </c>
      <c r="AQ5">
        <v>999</v>
      </c>
      <c r="AS5">
        <v>999</v>
      </c>
      <c r="AT5" t="s">
        <v>2814</v>
      </c>
    </row>
    <row r="6" spans="1:47">
      <c r="B6" t="s">
        <v>78</v>
      </c>
      <c r="C6" t="s">
        <v>1249</v>
      </c>
      <c r="D6">
        <v>16510</v>
      </c>
      <c r="E6" t="s">
        <v>1170</v>
      </c>
      <c r="F6" t="s">
        <v>2827</v>
      </c>
      <c r="H6" s="4"/>
      <c r="I6">
        <v>999</v>
      </c>
      <c r="J6" t="s">
        <v>2810</v>
      </c>
      <c r="K6">
        <v>26</v>
      </c>
      <c r="L6">
        <v>999</v>
      </c>
      <c r="M6">
        <v>999</v>
      </c>
      <c r="O6" t="s">
        <v>1727</v>
      </c>
      <c r="Q6">
        <v>66</v>
      </c>
      <c r="R6" t="s">
        <v>1625</v>
      </c>
      <c r="S6" t="s">
        <v>1699</v>
      </c>
      <c r="T6">
        <v>999</v>
      </c>
      <c r="U6">
        <v>999</v>
      </c>
      <c r="V6">
        <v>999</v>
      </c>
      <c r="W6">
        <v>999</v>
      </c>
      <c r="X6">
        <v>11</v>
      </c>
      <c r="Y6">
        <v>319</v>
      </c>
      <c r="AA6" t="s">
        <v>1627</v>
      </c>
      <c r="AB6">
        <v>3</v>
      </c>
      <c r="AC6">
        <v>999</v>
      </c>
      <c r="AD6">
        <v>999</v>
      </c>
      <c r="AE6">
        <v>999</v>
      </c>
      <c r="AF6">
        <v>999</v>
      </c>
      <c r="AG6" t="s">
        <v>2824</v>
      </c>
      <c r="AI6" t="s">
        <v>2821</v>
      </c>
      <c r="AJ6">
        <v>4</v>
      </c>
      <c r="AK6" t="s">
        <v>2826</v>
      </c>
      <c r="AL6">
        <v>999</v>
      </c>
      <c r="AM6">
        <v>999</v>
      </c>
      <c r="AN6">
        <v>999</v>
      </c>
      <c r="AO6">
        <v>999</v>
      </c>
      <c r="AP6">
        <v>999</v>
      </c>
      <c r="AQ6">
        <v>999</v>
      </c>
      <c r="AS6">
        <v>999</v>
      </c>
      <c r="AT6" t="s">
        <v>2817</v>
      </c>
    </row>
    <row r="7" spans="1:47">
      <c r="B7" t="s">
        <v>78</v>
      </c>
      <c r="C7" t="s">
        <v>1251</v>
      </c>
      <c r="D7">
        <v>16510</v>
      </c>
      <c r="E7" t="s">
        <v>1170</v>
      </c>
      <c r="F7" t="s">
        <v>2828</v>
      </c>
      <c r="H7" s="4"/>
      <c r="I7">
        <v>999</v>
      </c>
      <c r="J7" t="s">
        <v>2810</v>
      </c>
      <c r="K7">
        <v>26</v>
      </c>
      <c r="L7">
        <v>999</v>
      </c>
      <c r="M7">
        <v>999</v>
      </c>
      <c r="O7" t="s">
        <v>1727</v>
      </c>
      <c r="Q7">
        <v>98</v>
      </c>
      <c r="R7" t="s">
        <v>1625</v>
      </c>
      <c r="S7" t="s">
        <v>1699</v>
      </c>
      <c r="T7">
        <v>999</v>
      </c>
      <c r="U7">
        <v>999</v>
      </c>
      <c r="V7">
        <v>999</v>
      </c>
      <c r="W7">
        <v>999</v>
      </c>
      <c r="X7">
        <v>8</v>
      </c>
      <c r="Y7">
        <v>255</v>
      </c>
      <c r="AA7" t="s">
        <v>1627</v>
      </c>
      <c r="AB7">
        <v>3</v>
      </c>
      <c r="AC7">
        <v>999</v>
      </c>
      <c r="AD7">
        <v>999</v>
      </c>
      <c r="AE7">
        <v>999</v>
      </c>
      <c r="AF7">
        <v>999</v>
      </c>
      <c r="AG7" t="s">
        <v>2819</v>
      </c>
      <c r="AI7">
        <v>999</v>
      </c>
      <c r="AJ7">
        <v>9</v>
      </c>
      <c r="AK7" t="s">
        <v>2826</v>
      </c>
      <c r="AL7">
        <v>999</v>
      </c>
      <c r="AM7">
        <v>999</v>
      </c>
      <c r="AN7">
        <v>999</v>
      </c>
      <c r="AO7">
        <v>999</v>
      </c>
      <c r="AP7">
        <v>999</v>
      </c>
      <c r="AQ7">
        <v>999</v>
      </c>
      <c r="AS7">
        <v>999</v>
      </c>
      <c r="AT7" t="s">
        <v>2829</v>
      </c>
    </row>
    <row r="8" spans="1:47">
      <c r="B8" t="s">
        <v>78</v>
      </c>
      <c r="C8" t="s">
        <v>1245</v>
      </c>
      <c r="D8">
        <v>16510</v>
      </c>
      <c r="E8" t="s">
        <v>1170</v>
      </c>
      <c r="F8" t="s">
        <v>2823</v>
      </c>
      <c r="H8" s="4"/>
      <c r="I8">
        <v>999</v>
      </c>
      <c r="J8" t="s">
        <v>2810</v>
      </c>
      <c r="K8">
        <v>26</v>
      </c>
      <c r="L8">
        <v>999</v>
      </c>
      <c r="M8">
        <v>999</v>
      </c>
      <c r="O8" t="s">
        <v>1671</v>
      </c>
      <c r="Q8">
        <v>2</v>
      </c>
      <c r="R8" t="s">
        <v>1625</v>
      </c>
      <c r="S8" t="s">
        <v>1699</v>
      </c>
      <c r="T8">
        <v>999</v>
      </c>
      <c r="U8">
        <v>999</v>
      </c>
      <c r="V8">
        <v>999</v>
      </c>
      <c r="W8">
        <v>999</v>
      </c>
      <c r="X8">
        <v>12</v>
      </c>
      <c r="Y8">
        <v>239</v>
      </c>
      <c r="AA8">
        <v>999</v>
      </c>
      <c r="AB8">
        <v>999</v>
      </c>
      <c r="AC8">
        <v>999</v>
      </c>
      <c r="AD8">
        <v>999</v>
      </c>
      <c r="AE8">
        <v>999</v>
      </c>
      <c r="AF8">
        <v>999</v>
      </c>
      <c r="AG8" t="s">
        <v>2824</v>
      </c>
      <c r="AI8">
        <v>999</v>
      </c>
      <c r="AJ8">
        <v>8</v>
      </c>
      <c r="AK8" t="s">
        <v>2826</v>
      </c>
      <c r="AL8">
        <v>999</v>
      </c>
      <c r="AM8">
        <v>999</v>
      </c>
      <c r="AN8">
        <v>999</v>
      </c>
      <c r="AO8">
        <v>999</v>
      </c>
      <c r="AP8">
        <v>999</v>
      </c>
      <c r="AQ8">
        <v>999</v>
      </c>
      <c r="AS8">
        <v>999</v>
      </c>
      <c r="AT8" t="s">
        <v>2814</v>
      </c>
    </row>
    <row r="9" spans="1:47">
      <c r="B9" t="s">
        <v>78</v>
      </c>
      <c r="C9" t="s">
        <v>1249</v>
      </c>
      <c r="D9">
        <v>16510</v>
      </c>
      <c r="E9" t="s">
        <v>1170</v>
      </c>
      <c r="F9" t="s">
        <v>2827</v>
      </c>
      <c r="H9" s="4"/>
      <c r="I9">
        <v>999</v>
      </c>
      <c r="J9" t="s">
        <v>2810</v>
      </c>
      <c r="K9">
        <v>26</v>
      </c>
      <c r="L9">
        <v>999</v>
      </c>
      <c r="M9">
        <v>999</v>
      </c>
      <c r="O9" t="s">
        <v>1671</v>
      </c>
      <c r="Q9">
        <v>2</v>
      </c>
      <c r="R9" t="s">
        <v>1625</v>
      </c>
      <c r="S9" t="s">
        <v>1699</v>
      </c>
      <c r="T9">
        <v>999</v>
      </c>
      <c r="U9">
        <v>999</v>
      </c>
      <c r="V9">
        <v>999</v>
      </c>
      <c r="W9">
        <v>999</v>
      </c>
      <c r="X9">
        <v>11</v>
      </c>
      <c r="Y9">
        <v>319</v>
      </c>
      <c r="AA9">
        <v>999</v>
      </c>
      <c r="AB9">
        <v>999</v>
      </c>
      <c r="AC9">
        <v>999</v>
      </c>
      <c r="AD9">
        <v>999</v>
      </c>
      <c r="AE9">
        <v>999</v>
      </c>
      <c r="AF9">
        <v>999</v>
      </c>
      <c r="AG9" t="s">
        <v>2824</v>
      </c>
      <c r="AI9" t="s">
        <v>2821</v>
      </c>
      <c r="AJ9">
        <v>4</v>
      </c>
      <c r="AK9" t="s">
        <v>2826</v>
      </c>
      <c r="AL9">
        <v>999</v>
      </c>
      <c r="AM9">
        <v>999</v>
      </c>
      <c r="AN9">
        <v>999</v>
      </c>
      <c r="AO9">
        <v>999</v>
      </c>
      <c r="AP9">
        <v>999</v>
      </c>
      <c r="AQ9">
        <v>999</v>
      </c>
      <c r="AS9">
        <v>999</v>
      </c>
      <c r="AT9" t="s">
        <v>2817</v>
      </c>
    </row>
    <row r="10" spans="1:47">
      <c r="B10" t="s">
        <v>78</v>
      </c>
      <c r="C10" t="s">
        <v>1251</v>
      </c>
      <c r="D10">
        <v>16510</v>
      </c>
      <c r="E10" t="s">
        <v>1170</v>
      </c>
      <c r="F10" t="s">
        <v>2828</v>
      </c>
      <c r="H10" s="4"/>
      <c r="I10">
        <v>999</v>
      </c>
      <c r="J10" t="s">
        <v>2810</v>
      </c>
      <c r="K10">
        <v>26</v>
      </c>
      <c r="L10">
        <v>999</v>
      </c>
      <c r="M10">
        <v>999</v>
      </c>
      <c r="O10" t="s">
        <v>1671</v>
      </c>
      <c r="Q10">
        <v>2</v>
      </c>
      <c r="R10" t="s">
        <v>1625</v>
      </c>
      <c r="S10" t="s">
        <v>1699</v>
      </c>
      <c r="T10">
        <v>999</v>
      </c>
      <c r="U10">
        <v>999</v>
      </c>
      <c r="V10">
        <v>999</v>
      </c>
      <c r="W10">
        <v>999</v>
      </c>
      <c r="X10">
        <v>8</v>
      </c>
      <c r="Y10">
        <v>255</v>
      </c>
      <c r="AA10">
        <v>999</v>
      </c>
      <c r="AB10">
        <v>999</v>
      </c>
      <c r="AC10">
        <v>999</v>
      </c>
      <c r="AD10">
        <v>999</v>
      </c>
      <c r="AE10">
        <v>999</v>
      </c>
      <c r="AF10">
        <v>999</v>
      </c>
      <c r="AG10" t="s">
        <v>2819</v>
      </c>
      <c r="AI10">
        <v>999</v>
      </c>
      <c r="AJ10">
        <v>9</v>
      </c>
      <c r="AK10" t="s">
        <v>2826</v>
      </c>
      <c r="AL10">
        <v>999</v>
      </c>
      <c r="AM10">
        <v>999</v>
      </c>
      <c r="AN10">
        <v>999</v>
      </c>
      <c r="AO10">
        <v>999</v>
      </c>
      <c r="AP10">
        <v>999</v>
      </c>
      <c r="AQ10">
        <v>999</v>
      </c>
      <c r="AS10">
        <v>999</v>
      </c>
      <c r="AT10" t="s">
        <v>2829</v>
      </c>
    </row>
    <row r="11" spans="1:47">
      <c r="B11" t="s">
        <v>78</v>
      </c>
      <c r="C11">
        <v>17086</v>
      </c>
      <c r="D11">
        <v>16332</v>
      </c>
      <c r="E11" t="s">
        <v>1189</v>
      </c>
      <c r="F11">
        <v>11378</v>
      </c>
      <c r="G11" t="s">
        <v>2635</v>
      </c>
      <c r="H11" s="4"/>
      <c r="I11" t="s">
        <v>2201</v>
      </c>
      <c r="J11" t="s">
        <v>2636</v>
      </c>
      <c r="L11">
        <v>999</v>
      </c>
      <c r="M11">
        <v>3.5</v>
      </c>
      <c r="O11" t="s">
        <v>1647</v>
      </c>
      <c r="Q11">
        <v>24.7</v>
      </c>
      <c r="R11" t="s">
        <v>1625</v>
      </c>
      <c r="S11" t="s">
        <v>1615</v>
      </c>
      <c r="T11">
        <v>999</v>
      </c>
      <c r="U11">
        <v>999</v>
      </c>
      <c r="V11">
        <v>2.1</v>
      </c>
      <c r="W11">
        <v>999</v>
      </c>
      <c r="X11">
        <v>11</v>
      </c>
      <c r="Y11">
        <v>999</v>
      </c>
      <c r="AA11" t="s">
        <v>1627</v>
      </c>
      <c r="AB11">
        <v>2.5</v>
      </c>
      <c r="AC11">
        <v>999</v>
      </c>
      <c r="AD11">
        <v>999</v>
      </c>
      <c r="AE11">
        <v>999</v>
      </c>
      <c r="AF11">
        <v>999</v>
      </c>
      <c r="AG11">
        <v>999</v>
      </c>
      <c r="AH11">
        <v>999</v>
      </c>
      <c r="AI11" t="s">
        <v>1608</v>
      </c>
      <c r="AJ11">
        <v>1</v>
      </c>
      <c r="AK11" t="s">
        <v>1701</v>
      </c>
      <c r="AL11">
        <v>999</v>
      </c>
      <c r="AM11">
        <v>999</v>
      </c>
      <c r="AN11">
        <v>999</v>
      </c>
      <c r="AO11">
        <v>999</v>
      </c>
      <c r="AP11">
        <v>999</v>
      </c>
    </row>
    <row r="12" spans="1:47">
      <c r="B12" t="s">
        <v>41</v>
      </c>
      <c r="C12">
        <v>3063</v>
      </c>
      <c r="D12" s="5">
        <v>3829</v>
      </c>
      <c r="E12" t="s">
        <v>851</v>
      </c>
      <c r="F12">
        <v>12804</v>
      </c>
      <c r="G12" t="s">
        <v>1923</v>
      </c>
      <c r="H12" s="4"/>
      <c r="I12">
        <v>999</v>
      </c>
      <c r="J12" t="s">
        <v>1923</v>
      </c>
      <c r="K12">
        <v>999</v>
      </c>
      <c r="L12">
        <v>2004</v>
      </c>
      <c r="M12">
        <v>999</v>
      </c>
      <c r="O12" t="s">
        <v>1727</v>
      </c>
      <c r="Q12" s="6">
        <v>0</v>
      </c>
      <c r="R12" t="s">
        <v>1648</v>
      </c>
      <c r="S12" t="s">
        <v>1915</v>
      </c>
      <c r="T12">
        <v>999</v>
      </c>
      <c r="U12">
        <v>999</v>
      </c>
      <c r="V12">
        <v>999</v>
      </c>
      <c r="W12">
        <v>999</v>
      </c>
      <c r="X12">
        <v>12</v>
      </c>
      <c r="Y12">
        <v>0</v>
      </c>
      <c r="AA12" t="s">
        <v>1627</v>
      </c>
      <c r="AB12">
        <v>10</v>
      </c>
      <c r="AC12">
        <v>999</v>
      </c>
      <c r="AD12">
        <v>999</v>
      </c>
      <c r="AE12">
        <v>999</v>
      </c>
      <c r="AF12">
        <v>999</v>
      </c>
      <c r="AH12" t="s">
        <v>1651</v>
      </c>
      <c r="AI12" t="s">
        <v>1651</v>
      </c>
      <c r="AJ12">
        <v>1</v>
      </c>
      <c r="AK12" t="s">
        <v>710</v>
      </c>
      <c r="AL12">
        <v>999</v>
      </c>
      <c r="AM12">
        <v>999</v>
      </c>
      <c r="AN12">
        <v>999</v>
      </c>
      <c r="AO12">
        <v>999</v>
      </c>
      <c r="AP12">
        <v>999</v>
      </c>
      <c r="AQ12" t="s">
        <v>1919</v>
      </c>
      <c r="AS12" t="s">
        <v>1920</v>
      </c>
    </row>
    <row r="13" spans="1:47">
      <c r="B13" t="s">
        <v>41</v>
      </c>
      <c r="C13">
        <v>3063</v>
      </c>
      <c r="D13" s="5">
        <v>3829</v>
      </c>
      <c r="E13" t="s">
        <v>851</v>
      </c>
      <c r="F13">
        <v>12804</v>
      </c>
      <c r="G13" t="s">
        <v>1923</v>
      </c>
      <c r="H13" s="4"/>
      <c r="I13">
        <v>999</v>
      </c>
      <c r="J13" t="s">
        <v>1923</v>
      </c>
      <c r="K13">
        <v>999</v>
      </c>
      <c r="L13">
        <v>2004</v>
      </c>
      <c r="M13">
        <v>999</v>
      </c>
      <c r="O13" t="s">
        <v>1647</v>
      </c>
      <c r="Q13" s="6">
        <v>3.4</v>
      </c>
      <c r="R13" t="s">
        <v>1648</v>
      </c>
      <c r="S13" t="s">
        <v>1915</v>
      </c>
      <c r="T13">
        <v>999</v>
      </c>
      <c r="U13">
        <v>999</v>
      </c>
      <c r="V13">
        <v>999</v>
      </c>
      <c r="W13">
        <v>999</v>
      </c>
      <c r="X13">
        <v>12</v>
      </c>
      <c r="Y13">
        <v>999</v>
      </c>
      <c r="AA13" t="s">
        <v>1627</v>
      </c>
      <c r="AB13">
        <v>0</v>
      </c>
      <c r="AC13">
        <v>999</v>
      </c>
      <c r="AD13">
        <v>999</v>
      </c>
      <c r="AE13">
        <v>999</v>
      </c>
      <c r="AF13">
        <v>999</v>
      </c>
      <c r="AH13" t="s">
        <v>1651</v>
      </c>
      <c r="AI13" t="s">
        <v>1921</v>
      </c>
      <c r="AJ13">
        <v>1</v>
      </c>
      <c r="AK13" t="s">
        <v>710</v>
      </c>
      <c r="AL13">
        <v>999</v>
      </c>
      <c r="AM13">
        <v>999</v>
      </c>
      <c r="AN13">
        <v>999</v>
      </c>
      <c r="AO13">
        <v>999</v>
      </c>
      <c r="AP13">
        <v>999</v>
      </c>
      <c r="AQ13" t="s">
        <v>1922</v>
      </c>
      <c r="AS13" t="s">
        <v>1920</v>
      </c>
    </row>
    <row r="14" spans="1:47">
      <c r="B14" t="s">
        <v>78</v>
      </c>
      <c r="C14">
        <v>17344</v>
      </c>
      <c r="D14">
        <v>17306</v>
      </c>
      <c r="E14" t="s">
        <v>1482</v>
      </c>
      <c r="F14">
        <v>13006</v>
      </c>
      <c r="G14" t="s">
        <v>3279</v>
      </c>
      <c r="H14" s="4"/>
      <c r="I14">
        <v>999</v>
      </c>
      <c r="J14" t="s">
        <v>3280</v>
      </c>
      <c r="L14">
        <v>999</v>
      </c>
      <c r="M14">
        <v>8.6</v>
      </c>
      <c r="O14" t="s">
        <v>1647</v>
      </c>
      <c r="Q14">
        <v>8.8000000000000007</v>
      </c>
      <c r="R14" t="s">
        <v>1604</v>
      </c>
      <c r="S14" t="s">
        <v>1787</v>
      </c>
      <c r="X14">
        <v>4</v>
      </c>
      <c r="Y14">
        <v>999</v>
      </c>
      <c r="AA14">
        <v>999</v>
      </c>
      <c r="AG14">
        <v>999</v>
      </c>
      <c r="AI14" t="s">
        <v>1682</v>
      </c>
      <c r="AJ14">
        <v>1</v>
      </c>
      <c r="AK14" t="s">
        <v>710</v>
      </c>
      <c r="AL14">
        <v>999</v>
      </c>
      <c r="AM14" t="s">
        <v>3281</v>
      </c>
      <c r="AN14" t="s">
        <v>3282</v>
      </c>
      <c r="AS14" t="s">
        <v>3283</v>
      </c>
    </row>
    <row r="15" spans="1:47">
      <c r="B15" t="s">
        <v>100</v>
      </c>
      <c r="C15">
        <v>19475</v>
      </c>
      <c r="D15">
        <v>16958</v>
      </c>
      <c r="E15" s="6" t="s">
        <v>3013</v>
      </c>
      <c r="F15">
        <v>13702</v>
      </c>
      <c r="G15" s="6" t="s">
        <v>3014</v>
      </c>
      <c r="H15" s="4"/>
      <c r="J15" s="6" t="s">
        <v>3014</v>
      </c>
      <c r="L15" s="6">
        <v>2000</v>
      </c>
      <c r="M15" s="6">
        <v>999</v>
      </c>
      <c r="O15" s="6" t="s">
        <v>1672</v>
      </c>
      <c r="Q15" s="6">
        <v>10.44</v>
      </c>
      <c r="R15" s="6" t="s">
        <v>3005</v>
      </c>
      <c r="S15" s="6" t="s">
        <v>1649</v>
      </c>
      <c r="T15" s="6">
        <v>999</v>
      </c>
      <c r="U15" s="6">
        <v>999</v>
      </c>
      <c r="V15" s="6">
        <v>999</v>
      </c>
      <c r="W15" s="6">
        <v>3.35</v>
      </c>
      <c r="X15" s="6">
        <v>999</v>
      </c>
      <c r="Y15" s="6">
        <v>999</v>
      </c>
      <c r="Z15" s="6">
        <v>999</v>
      </c>
      <c r="AA15" s="6">
        <v>999</v>
      </c>
      <c r="AB15" s="6">
        <v>999</v>
      </c>
      <c r="AC15" s="6">
        <v>999</v>
      </c>
      <c r="AD15" s="6">
        <v>999</v>
      </c>
      <c r="AE15" s="6">
        <v>999</v>
      </c>
      <c r="AF15" s="6">
        <v>999</v>
      </c>
      <c r="AG15" s="6">
        <v>999</v>
      </c>
      <c r="AH15" s="6">
        <v>999</v>
      </c>
      <c r="AI15" s="6" t="s">
        <v>1682</v>
      </c>
      <c r="AJ15" s="6">
        <v>1</v>
      </c>
      <c r="AK15" s="6" t="s">
        <v>3007</v>
      </c>
      <c r="AL15" s="6"/>
      <c r="AM15" s="6"/>
      <c r="AN15" s="6"/>
    </row>
    <row r="16" spans="1:47">
      <c r="B16" t="s">
        <v>100</v>
      </c>
      <c r="C16">
        <v>19475</v>
      </c>
      <c r="D16">
        <v>16958</v>
      </c>
      <c r="E16" s="6" t="s">
        <v>3013</v>
      </c>
      <c r="F16">
        <v>13702</v>
      </c>
      <c r="G16" s="6" t="s">
        <v>3014</v>
      </c>
      <c r="H16" s="4"/>
      <c r="J16" s="6" t="s">
        <v>3014</v>
      </c>
      <c r="L16" s="6">
        <v>2000</v>
      </c>
      <c r="M16" s="6">
        <v>999</v>
      </c>
      <c r="O16" s="6" t="s">
        <v>1664</v>
      </c>
      <c r="Q16" s="6">
        <v>153.88</v>
      </c>
      <c r="R16" s="6" t="s">
        <v>3005</v>
      </c>
      <c r="S16" s="6" t="s">
        <v>1649</v>
      </c>
      <c r="T16" s="6">
        <v>999</v>
      </c>
      <c r="U16" s="6">
        <v>999</v>
      </c>
      <c r="V16" s="6">
        <v>999</v>
      </c>
      <c r="W16" s="6">
        <v>37.08</v>
      </c>
      <c r="X16" s="6">
        <v>999</v>
      </c>
      <c r="Y16" s="6">
        <v>999</v>
      </c>
      <c r="Z16" s="6">
        <v>999</v>
      </c>
      <c r="AA16" s="6" t="s">
        <v>1616</v>
      </c>
      <c r="AB16" s="6" t="s">
        <v>3008</v>
      </c>
      <c r="AC16" s="6">
        <v>999</v>
      </c>
      <c r="AD16" s="6">
        <v>999</v>
      </c>
      <c r="AE16" s="6">
        <v>999</v>
      </c>
      <c r="AF16" s="6">
        <v>999</v>
      </c>
      <c r="AG16" s="6">
        <v>999</v>
      </c>
      <c r="AH16" s="6">
        <v>999</v>
      </c>
      <c r="AI16" s="6" t="s">
        <v>1682</v>
      </c>
      <c r="AJ16" s="6">
        <v>1</v>
      </c>
      <c r="AK16" s="6" t="s">
        <v>3007</v>
      </c>
      <c r="AL16" s="6"/>
      <c r="AM16" s="6"/>
      <c r="AN16" s="6"/>
    </row>
    <row r="17" spans="2:45">
      <c r="B17" t="s">
        <v>41</v>
      </c>
      <c r="C17">
        <v>15120</v>
      </c>
      <c r="D17" s="5">
        <v>7252</v>
      </c>
      <c r="E17" t="s">
        <v>922</v>
      </c>
      <c r="F17" t="s">
        <v>2032</v>
      </c>
      <c r="H17" s="4" t="s">
        <v>2032</v>
      </c>
      <c r="I17" t="s">
        <v>1928</v>
      </c>
      <c r="J17" t="s">
        <v>2033</v>
      </c>
      <c r="K17">
        <v>13</v>
      </c>
      <c r="M17">
        <v>13</v>
      </c>
      <c r="O17" t="s">
        <v>1856</v>
      </c>
      <c r="Q17">
        <v>19.8</v>
      </c>
      <c r="R17" t="s">
        <v>1625</v>
      </c>
      <c r="S17" t="s">
        <v>2034</v>
      </c>
      <c r="T17">
        <v>999</v>
      </c>
      <c r="U17">
        <v>999</v>
      </c>
      <c r="V17">
        <v>1.9</v>
      </c>
      <c r="X17">
        <v>6</v>
      </c>
      <c r="Y17">
        <v>1267</v>
      </c>
      <c r="AA17" t="s">
        <v>1627</v>
      </c>
      <c r="AB17">
        <v>0</v>
      </c>
      <c r="AC17">
        <v>999</v>
      </c>
      <c r="AD17">
        <v>999</v>
      </c>
      <c r="AE17">
        <v>999</v>
      </c>
      <c r="AF17">
        <v>999</v>
      </c>
      <c r="AG17" t="s">
        <v>1835</v>
      </c>
      <c r="AH17" t="s">
        <v>1651</v>
      </c>
      <c r="AI17" t="s">
        <v>2035</v>
      </c>
      <c r="AJ17">
        <v>1</v>
      </c>
      <c r="AK17" t="s">
        <v>710</v>
      </c>
      <c r="AL17" t="s">
        <v>2036</v>
      </c>
      <c r="AM17">
        <v>999</v>
      </c>
      <c r="AN17" t="s">
        <v>2037</v>
      </c>
      <c r="AO17">
        <v>999</v>
      </c>
      <c r="AP17">
        <v>999</v>
      </c>
      <c r="AQ17" t="s">
        <v>1668</v>
      </c>
    </row>
    <row r="18" spans="2:45">
      <c r="B18" t="s">
        <v>41</v>
      </c>
      <c r="C18">
        <v>15120</v>
      </c>
      <c r="D18" s="5">
        <v>7252</v>
      </c>
      <c r="E18" t="s">
        <v>922</v>
      </c>
      <c r="F18" t="s">
        <v>2032</v>
      </c>
      <c r="H18" s="4" t="s">
        <v>2032</v>
      </c>
      <c r="I18" t="s">
        <v>1928</v>
      </c>
      <c r="J18" t="s">
        <v>2033</v>
      </c>
      <c r="K18">
        <v>13</v>
      </c>
      <c r="M18">
        <v>13</v>
      </c>
      <c r="O18" t="s">
        <v>1807</v>
      </c>
      <c r="Q18">
        <v>5.8</v>
      </c>
      <c r="R18" t="s">
        <v>1625</v>
      </c>
      <c r="S18" t="s">
        <v>2038</v>
      </c>
      <c r="T18">
        <v>999</v>
      </c>
      <c r="U18">
        <v>999</v>
      </c>
      <c r="V18">
        <v>0.6</v>
      </c>
      <c r="X18">
        <v>4</v>
      </c>
      <c r="Y18">
        <v>1267</v>
      </c>
      <c r="AA18">
        <v>999</v>
      </c>
      <c r="AB18">
        <v>999</v>
      </c>
      <c r="AC18">
        <v>999</v>
      </c>
      <c r="AD18">
        <v>999</v>
      </c>
      <c r="AE18">
        <v>999</v>
      </c>
      <c r="AF18">
        <v>999</v>
      </c>
      <c r="AG18" t="s">
        <v>1835</v>
      </c>
      <c r="AH18" t="s">
        <v>1651</v>
      </c>
      <c r="AI18" t="s">
        <v>2035</v>
      </c>
      <c r="AJ18">
        <v>1</v>
      </c>
      <c r="AK18" t="s">
        <v>710</v>
      </c>
      <c r="AL18" t="s">
        <v>2036</v>
      </c>
      <c r="AM18">
        <v>999</v>
      </c>
      <c r="AN18" t="s">
        <v>2037</v>
      </c>
      <c r="AO18">
        <v>999</v>
      </c>
      <c r="AP18">
        <v>999</v>
      </c>
      <c r="AQ18" t="s">
        <v>1668</v>
      </c>
    </row>
    <row r="19" spans="2:45">
      <c r="B19" t="s">
        <v>41</v>
      </c>
      <c r="C19">
        <v>15120</v>
      </c>
      <c r="D19" s="5">
        <v>7252</v>
      </c>
      <c r="E19" t="s">
        <v>922</v>
      </c>
      <c r="F19" t="s">
        <v>2032</v>
      </c>
      <c r="H19" s="4" t="s">
        <v>2032</v>
      </c>
      <c r="I19" t="s">
        <v>1928</v>
      </c>
      <c r="J19" t="s">
        <v>2033</v>
      </c>
      <c r="K19">
        <v>13</v>
      </c>
      <c r="M19">
        <v>13</v>
      </c>
      <c r="O19" t="s">
        <v>1603</v>
      </c>
      <c r="Q19">
        <v>18.7</v>
      </c>
      <c r="R19" t="s">
        <v>1625</v>
      </c>
      <c r="S19" t="s">
        <v>2038</v>
      </c>
      <c r="T19">
        <v>999</v>
      </c>
      <c r="U19">
        <v>999</v>
      </c>
      <c r="V19">
        <v>0</v>
      </c>
      <c r="X19">
        <v>1</v>
      </c>
      <c r="Y19">
        <v>1267</v>
      </c>
      <c r="AA19" t="s">
        <v>1616</v>
      </c>
      <c r="AB19">
        <v>0.4</v>
      </c>
      <c r="AC19">
        <v>999</v>
      </c>
      <c r="AD19">
        <v>999</v>
      </c>
      <c r="AE19">
        <v>999</v>
      </c>
      <c r="AF19">
        <v>999</v>
      </c>
      <c r="AG19" t="s">
        <v>1835</v>
      </c>
      <c r="AH19" t="s">
        <v>1651</v>
      </c>
      <c r="AI19" t="s">
        <v>2035</v>
      </c>
      <c r="AJ19">
        <v>1</v>
      </c>
      <c r="AK19" t="s">
        <v>710</v>
      </c>
      <c r="AL19" t="s">
        <v>2036</v>
      </c>
      <c r="AM19">
        <v>999</v>
      </c>
      <c r="AN19" t="s">
        <v>2037</v>
      </c>
      <c r="AO19">
        <v>999</v>
      </c>
      <c r="AP19">
        <v>999</v>
      </c>
      <c r="AQ19" t="s">
        <v>1668</v>
      </c>
    </row>
    <row r="20" spans="2:45">
      <c r="B20" t="s">
        <v>78</v>
      </c>
      <c r="C20">
        <v>17265</v>
      </c>
      <c r="D20">
        <v>16635</v>
      </c>
      <c r="E20" t="s">
        <v>1295</v>
      </c>
      <c r="F20">
        <v>12159</v>
      </c>
      <c r="G20" t="s">
        <v>2892</v>
      </c>
      <c r="H20" s="4"/>
      <c r="I20" t="s">
        <v>2893</v>
      </c>
      <c r="J20" t="s">
        <v>2894</v>
      </c>
      <c r="L20">
        <v>999</v>
      </c>
      <c r="M20">
        <v>15</v>
      </c>
      <c r="O20" t="s">
        <v>1856</v>
      </c>
      <c r="Q20" s="6">
        <v>28.277950000000001</v>
      </c>
      <c r="R20" t="s">
        <v>1648</v>
      </c>
      <c r="S20" t="s">
        <v>1891</v>
      </c>
      <c r="X20">
        <v>999</v>
      </c>
      <c r="Y20">
        <v>1111</v>
      </c>
      <c r="AG20" t="s">
        <v>2895</v>
      </c>
      <c r="AI20" t="s">
        <v>1608</v>
      </c>
      <c r="AJ20">
        <v>1</v>
      </c>
      <c r="AK20" t="s">
        <v>1701</v>
      </c>
      <c r="AN20" t="s">
        <v>1855</v>
      </c>
    </row>
    <row r="21" spans="2:45">
      <c r="B21" t="s">
        <v>78</v>
      </c>
      <c r="C21">
        <v>17265</v>
      </c>
      <c r="D21">
        <v>16635</v>
      </c>
      <c r="E21" t="s">
        <v>1295</v>
      </c>
      <c r="F21">
        <v>12159</v>
      </c>
      <c r="G21" t="s">
        <v>2892</v>
      </c>
      <c r="H21" s="4"/>
      <c r="I21" t="s">
        <v>2893</v>
      </c>
      <c r="J21" t="s">
        <v>2894</v>
      </c>
      <c r="L21">
        <v>999</v>
      </c>
      <c r="M21">
        <v>15</v>
      </c>
      <c r="O21" t="s">
        <v>1603</v>
      </c>
      <c r="Q21" s="6">
        <v>5.1661630000000001</v>
      </c>
      <c r="R21" t="s">
        <v>1648</v>
      </c>
      <c r="S21" t="s">
        <v>1891</v>
      </c>
      <c r="X21">
        <v>999</v>
      </c>
      <c r="Y21">
        <v>1111</v>
      </c>
      <c r="AA21" t="s">
        <v>1640</v>
      </c>
      <c r="AB21">
        <v>0.2</v>
      </c>
      <c r="AC21" t="s">
        <v>1641</v>
      </c>
      <c r="AD21">
        <v>999</v>
      </c>
      <c r="AG21" t="s">
        <v>2895</v>
      </c>
      <c r="AI21" t="s">
        <v>1608</v>
      </c>
      <c r="AJ21">
        <v>1</v>
      </c>
      <c r="AK21" t="s">
        <v>1701</v>
      </c>
      <c r="AN21" t="s">
        <v>1855</v>
      </c>
    </row>
    <row r="22" spans="2:45">
      <c r="B22" t="s">
        <v>41</v>
      </c>
      <c r="C22">
        <v>19481</v>
      </c>
      <c r="D22">
        <v>17118</v>
      </c>
      <c r="E22" t="s">
        <v>1537</v>
      </c>
      <c r="F22">
        <v>13761</v>
      </c>
      <c r="G22" t="s">
        <v>1537</v>
      </c>
      <c r="H22" s="4"/>
      <c r="I22">
        <v>999</v>
      </c>
      <c r="J22" t="s">
        <v>2903</v>
      </c>
      <c r="K22">
        <v>999</v>
      </c>
      <c r="L22">
        <v>999</v>
      </c>
      <c r="M22" t="s">
        <v>1796</v>
      </c>
      <c r="O22" t="s">
        <v>1647</v>
      </c>
      <c r="Q22">
        <v>5.29</v>
      </c>
      <c r="R22" t="s">
        <v>1648</v>
      </c>
      <c r="S22" t="s">
        <v>3262</v>
      </c>
      <c r="T22">
        <v>999</v>
      </c>
      <c r="U22">
        <v>999</v>
      </c>
      <c r="V22">
        <v>999</v>
      </c>
      <c r="W22">
        <v>999</v>
      </c>
      <c r="X22">
        <v>999</v>
      </c>
      <c r="Y22">
        <v>3050</v>
      </c>
      <c r="AA22">
        <v>999</v>
      </c>
      <c r="AB22">
        <v>999</v>
      </c>
      <c r="AC22">
        <v>999</v>
      </c>
      <c r="AD22">
        <v>999</v>
      </c>
      <c r="AE22">
        <v>999</v>
      </c>
      <c r="AF22">
        <v>999</v>
      </c>
      <c r="AG22">
        <v>999</v>
      </c>
      <c r="AH22" t="s">
        <v>1651</v>
      </c>
      <c r="AI22" t="s">
        <v>1682</v>
      </c>
      <c r="AJ22">
        <v>1</v>
      </c>
      <c r="AK22" t="s">
        <v>710</v>
      </c>
      <c r="AL22">
        <v>999</v>
      </c>
      <c r="AM22">
        <v>999</v>
      </c>
      <c r="AN22" t="s">
        <v>3263</v>
      </c>
      <c r="AO22">
        <v>999</v>
      </c>
      <c r="AP22">
        <v>999</v>
      </c>
      <c r="AQ22" t="s">
        <v>1922</v>
      </c>
    </row>
    <row r="23" spans="2:45">
      <c r="B23" t="s">
        <v>41</v>
      </c>
      <c r="C23">
        <v>19492</v>
      </c>
      <c r="D23">
        <v>17118</v>
      </c>
      <c r="E23" t="s">
        <v>1543</v>
      </c>
      <c r="F23">
        <v>13763</v>
      </c>
      <c r="G23" t="s">
        <v>1543</v>
      </c>
      <c r="H23" s="4"/>
      <c r="I23">
        <v>999</v>
      </c>
      <c r="J23" t="s">
        <v>2903</v>
      </c>
      <c r="K23">
        <v>999</v>
      </c>
      <c r="L23">
        <v>999</v>
      </c>
      <c r="M23" t="s">
        <v>1796</v>
      </c>
      <c r="O23" t="s">
        <v>1647</v>
      </c>
      <c r="Q23">
        <v>3.89</v>
      </c>
      <c r="R23" t="s">
        <v>1648</v>
      </c>
      <c r="S23" t="s">
        <v>3262</v>
      </c>
      <c r="T23">
        <v>999</v>
      </c>
      <c r="U23">
        <v>999</v>
      </c>
      <c r="V23">
        <v>999</v>
      </c>
      <c r="W23">
        <v>999</v>
      </c>
      <c r="X23">
        <v>999</v>
      </c>
      <c r="Y23">
        <v>2317</v>
      </c>
      <c r="AA23">
        <v>999</v>
      </c>
      <c r="AB23">
        <v>999</v>
      </c>
      <c r="AC23">
        <v>999</v>
      </c>
      <c r="AD23">
        <v>999</v>
      </c>
      <c r="AE23">
        <v>999</v>
      </c>
      <c r="AF23">
        <v>999</v>
      </c>
      <c r="AG23">
        <v>999</v>
      </c>
      <c r="AH23" t="s">
        <v>1651</v>
      </c>
      <c r="AI23" t="s">
        <v>1682</v>
      </c>
      <c r="AJ23">
        <v>1</v>
      </c>
      <c r="AK23" t="s">
        <v>710</v>
      </c>
      <c r="AL23">
        <v>999</v>
      </c>
      <c r="AM23">
        <v>999</v>
      </c>
      <c r="AN23" t="s">
        <v>3263</v>
      </c>
      <c r="AO23">
        <v>999</v>
      </c>
      <c r="AP23">
        <v>999</v>
      </c>
      <c r="AQ23" t="s">
        <v>1922</v>
      </c>
    </row>
    <row r="24" spans="2:45">
      <c r="B24" t="s">
        <v>41</v>
      </c>
      <c r="C24">
        <v>19495</v>
      </c>
      <c r="D24">
        <v>17118</v>
      </c>
      <c r="E24" t="s">
        <v>1546</v>
      </c>
      <c r="F24">
        <v>13765</v>
      </c>
      <c r="G24" t="s">
        <v>1546</v>
      </c>
      <c r="H24" s="4"/>
      <c r="I24">
        <v>999</v>
      </c>
      <c r="J24" t="s">
        <v>2903</v>
      </c>
      <c r="K24">
        <v>999</v>
      </c>
      <c r="L24">
        <v>999</v>
      </c>
      <c r="M24" t="s">
        <v>1796</v>
      </c>
      <c r="O24" t="s">
        <v>1647</v>
      </c>
      <c r="Q24">
        <v>3.8</v>
      </c>
      <c r="R24" t="s">
        <v>1648</v>
      </c>
      <c r="S24" t="s">
        <v>3262</v>
      </c>
      <c r="T24">
        <v>999</v>
      </c>
      <c r="U24">
        <v>999</v>
      </c>
      <c r="V24">
        <v>999</v>
      </c>
      <c r="W24">
        <v>999</v>
      </c>
      <c r="X24">
        <v>999</v>
      </c>
      <c r="Y24">
        <v>2900</v>
      </c>
      <c r="AA24">
        <v>999</v>
      </c>
      <c r="AB24">
        <v>999</v>
      </c>
      <c r="AC24">
        <v>999</v>
      </c>
      <c r="AD24">
        <v>999</v>
      </c>
      <c r="AE24">
        <v>999</v>
      </c>
      <c r="AF24">
        <v>999</v>
      </c>
      <c r="AG24">
        <v>999</v>
      </c>
      <c r="AH24" t="s">
        <v>1651</v>
      </c>
      <c r="AI24" t="s">
        <v>1682</v>
      </c>
      <c r="AJ24">
        <v>1</v>
      </c>
      <c r="AK24" t="s">
        <v>710</v>
      </c>
      <c r="AL24">
        <v>999</v>
      </c>
      <c r="AM24">
        <v>999</v>
      </c>
      <c r="AN24" t="s">
        <v>3263</v>
      </c>
      <c r="AO24">
        <v>999</v>
      </c>
      <c r="AP24">
        <v>999</v>
      </c>
      <c r="AQ24" t="s">
        <v>1922</v>
      </c>
    </row>
    <row r="25" spans="2:45">
      <c r="B25" t="s">
        <v>41</v>
      </c>
      <c r="C25">
        <v>19481</v>
      </c>
      <c r="D25">
        <v>17118</v>
      </c>
      <c r="E25" t="s">
        <v>1537</v>
      </c>
      <c r="F25">
        <v>13761</v>
      </c>
      <c r="G25" t="s">
        <v>1537</v>
      </c>
      <c r="H25" s="4"/>
      <c r="I25">
        <v>999</v>
      </c>
      <c r="J25" t="s">
        <v>2903</v>
      </c>
      <c r="K25">
        <v>999</v>
      </c>
      <c r="L25">
        <v>999</v>
      </c>
      <c r="M25" t="s">
        <v>1796</v>
      </c>
      <c r="O25" t="s">
        <v>1727</v>
      </c>
      <c r="Q25">
        <v>0</v>
      </c>
      <c r="R25" t="s">
        <v>1648</v>
      </c>
      <c r="S25" t="s">
        <v>3264</v>
      </c>
      <c r="T25">
        <v>999</v>
      </c>
      <c r="U25">
        <v>999</v>
      </c>
      <c r="V25">
        <v>999</v>
      </c>
      <c r="W25">
        <v>999</v>
      </c>
      <c r="X25">
        <v>999</v>
      </c>
      <c r="Y25">
        <v>3050</v>
      </c>
      <c r="AA25">
        <v>999</v>
      </c>
      <c r="AB25">
        <v>999</v>
      </c>
      <c r="AC25">
        <v>999</v>
      </c>
      <c r="AD25">
        <v>999</v>
      </c>
      <c r="AE25">
        <v>999</v>
      </c>
      <c r="AF25">
        <v>999</v>
      </c>
      <c r="AG25">
        <v>999</v>
      </c>
      <c r="AH25" t="s">
        <v>1651</v>
      </c>
      <c r="AI25" t="s">
        <v>1682</v>
      </c>
      <c r="AJ25">
        <v>1</v>
      </c>
      <c r="AK25" t="s">
        <v>710</v>
      </c>
      <c r="AL25">
        <v>999</v>
      </c>
      <c r="AM25">
        <v>999</v>
      </c>
      <c r="AN25" t="s">
        <v>3263</v>
      </c>
      <c r="AO25">
        <v>999</v>
      </c>
      <c r="AP25">
        <v>999</v>
      </c>
      <c r="AQ25" t="s">
        <v>1922</v>
      </c>
      <c r="AS25" t="s">
        <v>3265</v>
      </c>
    </row>
    <row r="26" spans="2:45">
      <c r="B26" t="s">
        <v>41</v>
      </c>
      <c r="C26">
        <v>19492</v>
      </c>
      <c r="D26">
        <v>17118</v>
      </c>
      <c r="E26" t="s">
        <v>1543</v>
      </c>
      <c r="F26">
        <v>13763</v>
      </c>
      <c r="G26" t="s">
        <v>1543</v>
      </c>
      <c r="H26" s="4"/>
      <c r="I26">
        <v>999</v>
      </c>
      <c r="J26" t="s">
        <v>2903</v>
      </c>
      <c r="K26">
        <v>999</v>
      </c>
      <c r="L26">
        <v>999</v>
      </c>
      <c r="M26" t="s">
        <v>1796</v>
      </c>
      <c r="O26" t="s">
        <v>1727</v>
      </c>
      <c r="Q26">
        <v>0</v>
      </c>
      <c r="R26" t="s">
        <v>1648</v>
      </c>
      <c r="S26" t="s">
        <v>3264</v>
      </c>
      <c r="T26">
        <v>999</v>
      </c>
      <c r="U26">
        <v>999</v>
      </c>
      <c r="V26">
        <v>999</v>
      </c>
      <c r="W26">
        <v>999</v>
      </c>
      <c r="X26">
        <v>999</v>
      </c>
      <c r="Y26">
        <v>2317</v>
      </c>
      <c r="AA26">
        <v>999</v>
      </c>
      <c r="AB26">
        <v>999</v>
      </c>
      <c r="AC26">
        <v>999</v>
      </c>
      <c r="AD26">
        <v>999</v>
      </c>
      <c r="AE26">
        <v>999</v>
      </c>
      <c r="AF26">
        <v>999</v>
      </c>
      <c r="AG26">
        <v>999</v>
      </c>
      <c r="AH26" t="s">
        <v>1651</v>
      </c>
      <c r="AI26" t="s">
        <v>1682</v>
      </c>
      <c r="AJ26">
        <v>1</v>
      </c>
      <c r="AK26" t="s">
        <v>710</v>
      </c>
      <c r="AL26">
        <v>999</v>
      </c>
      <c r="AM26">
        <v>999</v>
      </c>
      <c r="AN26" t="s">
        <v>3263</v>
      </c>
      <c r="AO26">
        <v>999</v>
      </c>
      <c r="AP26">
        <v>999</v>
      </c>
      <c r="AQ26" t="s">
        <v>1922</v>
      </c>
      <c r="AS26" t="s">
        <v>3265</v>
      </c>
    </row>
    <row r="27" spans="2:45">
      <c r="B27" t="s">
        <v>41</v>
      </c>
      <c r="C27">
        <v>19495</v>
      </c>
      <c r="D27">
        <v>17118</v>
      </c>
      <c r="E27" t="s">
        <v>1546</v>
      </c>
      <c r="F27">
        <v>13765</v>
      </c>
      <c r="G27" t="s">
        <v>1546</v>
      </c>
      <c r="H27" s="4"/>
      <c r="I27">
        <v>999</v>
      </c>
      <c r="J27" t="s">
        <v>2903</v>
      </c>
      <c r="K27">
        <v>999</v>
      </c>
      <c r="L27">
        <v>999</v>
      </c>
      <c r="M27" t="s">
        <v>1796</v>
      </c>
      <c r="O27" t="s">
        <v>1727</v>
      </c>
      <c r="Q27">
        <v>0</v>
      </c>
      <c r="R27" t="s">
        <v>1648</v>
      </c>
      <c r="S27" t="s">
        <v>3264</v>
      </c>
      <c r="T27">
        <v>999</v>
      </c>
      <c r="U27">
        <v>999</v>
      </c>
      <c r="V27">
        <v>999</v>
      </c>
      <c r="W27">
        <v>999</v>
      </c>
      <c r="X27">
        <v>999</v>
      </c>
      <c r="Y27">
        <v>2900</v>
      </c>
      <c r="AA27">
        <v>999</v>
      </c>
      <c r="AB27">
        <v>999</v>
      </c>
      <c r="AC27">
        <v>999</v>
      </c>
      <c r="AD27">
        <v>999</v>
      </c>
      <c r="AE27">
        <v>999</v>
      </c>
      <c r="AF27">
        <v>999</v>
      </c>
      <c r="AG27">
        <v>999</v>
      </c>
      <c r="AH27" t="s">
        <v>1651</v>
      </c>
      <c r="AI27" t="s">
        <v>1682</v>
      </c>
      <c r="AJ27">
        <v>1</v>
      </c>
      <c r="AK27" t="s">
        <v>710</v>
      </c>
      <c r="AL27">
        <v>999</v>
      </c>
      <c r="AM27">
        <v>999</v>
      </c>
      <c r="AN27" t="s">
        <v>3263</v>
      </c>
      <c r="AO27">
        <v>999</v>
      </c>
      <c r="AP27">
        <v>999</v>
      </c>
      <c r="AQ27" t="s">
        <v>1922</v>
      </c>
      <c r="AS27" t="s">
        <v>3265</v>
      </c>
    </row>
    <row r="28" spans="2:45">
      <c r="B28" t="s">
        <v>78</v>
      </c>
      <c r="C28">
        <v>17264</v>
      </c>
      <c r="D28">
        <v>16652</v>
      </c>
      <c r="E28" t="s">
        <v>1297</v>
      </c>
      <c r="F28">
        <v>12156</v>
      </c>
      <c r="G28" t="s">
        <v>2902</v>
      </c>
      <c r="H28" s="4"/>
      <c r="J28" t="s">
        <v>2903</v>
      </c>
      <c r="L28">
        <v>2016</v>
      </c>
      <c r="M28">
        <v>16</v>
      </c>
      <c r="O28" t="s">
        <v>1856</v>
      </c>
      <c r="Q28">
        <v>60.9</v>
      </c>
      <c r="R28" t="s">
        <v>1604</v>
      </c>
      <c r="S28" t="s">
        <v>1705</v>
      </c>
      <c r="X28">
        <v>4</v>
      </c>
      <c r="Y28">
        <v>5000</v>
      </c>
      <c r="AA28">
        <v>999</v>
      </c>
      <c r="AG28">
        <v>999</v>
      </c>
      <c r="AI28" t="s">
        <v>1682</v>
      </c>
      <c r="AJ28">
        <v>1</v>
      </c>
      <c r="AK28" t="s">
        <v>710</v>
      </c>
    </row>
    <row r="29" spans="2:45">
      <c r="B29" t="s">
        <v>78</v>
      </c>
      <c r="C29">
        <v>17264</v>
      </c>
      <c r="D29">
        <v>16652</v>
      </c>
      <c r="E29" t="s">
        <v>1297</v>
      </c>
      <c r="F29">
        <v>12156</v>
      </c>
      <c r="G29" t="s">
        <v>2902</v>
      </c>
      <c r="H29" s="4"/>
      <c r="J29" t="s">
        <v>2903</v>
      </c>
      <c r="L29">
        <v>2016</v>
      </c>
      <c r="M29">
        <v>17</v>
      </c>
      <c r="O29" t="s">
        <v>1603</v>
      </c>
      <c r="Q29">
        <v>9.33</v>
      </c>
      <c r="R29" t="s">
        <v>1604</v>
      </c>
      <c r="S29" t="s">
        <v>1705</v>
      </c>
      <c r="X29">
        <v>4</v>
      </c>
      <c r="Y29">
        <v>5000</v>
      </c>
      <c r="AA29">
        <v>999</v>
      </c>
      <c r="AG29">
        <v>999</v>
      </c>
      <c r="AI29" t="s">
        <v>1682</v>
      </c>
      <c r="AJ29">
        <v>1</v>
      </c>
      <c r="AK29" t="s">
        <v>710</v>
      </c>
    </row>
    <row r="30" spans="2:45">
      <c r="B30" t="s">
        <v>78</v>
      </c>
      <c r="C30">
        <v>17264</v>
      </c>
      <c r="D30">
        <v>16652</v>
      </c>
      <c r="E30" t="s">
        <v>1297</v>
      </c>
      <c r="F30">
        <v>12156</v>
      </c>
      <c r="G30" t="s">
        <v>2902</v>
      </c>
      <c r="H30" s="4"/>
      <c r="J30" t="s">
        <v>2903</v>
      </c>
      <c r="L30">
        <v>2016</v>
      </c>
      <c r="M30">
        <v>17</v>
      </c>
      <c r="O30" t="s">
        <v>1807</v>
      </c>
      <c r="Q30">
        <v>1.45</v>
      </c>
      <c r="R30" t="s">
        <v>1604</v>
      </c>
      <c r="S30" t="s">
        <v>1705</v>
      </c>
      <c r="X30">
        <v>4</v>
      </c>
      <c r="Y30">
        <v>5000</v>
      </c>
      <c r="AA30">
        <v>999</v>
      </c>
      <c r="AG30">
        <v>999</v>
      </c>
      <c r="AI30" t="s">
        <v>1682</v>
      </c>
      <c r="AJ30">
        <v>1</v>
      </c>
      <c r="AK30" t="s">
        <v>710</v>
      </c>
    </row>
    <row r="31" spans="2:45">
      <c r="B31" t="s">
        <v>78</v>
      </c>
      <c r="C31">
        <v>17264</v>
      </c>
      <c r="D31">
        <v>16652</v>
      </c>
      <c r="E31" t="s">
        <v>1297</v>
      </c>
      <c r="F31">
        <v>12156</v>
      </c>
      <c r="G31" t="s">
        <v>2902</v>
      </c>
      <c r="H31" s="4"/>
      <c r="J31" t="s">
        <v>2903</v>
      </c>
      <c r="L31">
        <v>2016</v>
      </c>
      <c r="M31">
        <v>17</v>
      </c>
      <c r="O31" t="s">
        <v>1664</v>
      </c>
      <c r="Q31">
        <v>21.3</v>
      </c>
      <c r="R31" t="s">
        <v>1604</v>
      </c>
      <c r="S31" t="s">
        <v>1705</v>
      </c>
      <c r="X31">
        <v>4</v>
      </c>
      <c r="Y31">
        <v>5000</v>
      </c>
      <c r="AA31" t="s">
        <v>1616</v>
      </c>
      <c r="AB31">
        <v>10</v>
      </c>
      <c r="AC31" t="s">
        <v>1617</v>
      </c>
      <c r="AD31">
        <v>0</v>
      </c>
      <c r="AE31" t="s">
        <v>1666</v>
      </c>
      <c r="AF31" s="6">
        <v>1.1200000000000001</v>
      </c>
      <c r="AG31">
        <v>999</v>
      </c>
      <c r="AH31" t="s">
        <v>1667</v>
      </c>
      <c r="AI31" t="s">
        <v>1682</v>
      </c>
      <c r="AJ31">
        <v>1</v>
      </c>
      <c r="AK31" t="s">
        <v>710</v>
      </c>
    </row>
    <row r="32" spans="2:45">
      <c r="B32" t="s">
        <v>78</v>
      </c>
      <c r="C32">
        <v>17264</v>
      </c>
      <c r="D32">
        <v>16652</v>
      </c>
      <c r="E32" t="s">
        <v>1297</v>
      </c>
      <c r="F32">
        <v>12156</v>
      </c>
      <c r="G32" t="s">
        <v>2902</v>
      </c>
      <c r="H32" s="4"/>
      <c r="J32" t="s">
        <v>2903</v>
      </c>
      <c r="L32">
        <v>2016</v>
      </c>
      <c r="M32">
        <v>17</v>
      </c>
      <c r="O32" t="s">
        <v>1664</v>
      </c>
      <c r="Q32">
        <v>41.45</v>
      </c>
      <c r="R32" t="s">
        <v>1604</v>
      </c>
      <c r="S32" t="s">
        <v>1705</v>
      </c>
      <c r="X32">
        <v>4</v>
      </c>
      <c r="Y32">
        <v>5000</v>
      </c>
      <c r="AA32" t="s">
        <v>1616</v>
      </c>
      <c r="AB32">
        <v>30</v>
      </c>
      <c r="AC32" t="s">
        <v>1617</v>
      </c>
      <c r="AD32">
        <v>10</v>
      </c>
      <c r="AE32" t="s">
        <v>1666</v>
      </c>
      <c r="AF32" s="6">
        <v>1.21</v>
      </c>
      <c r="AG32">
        <v>999</v>
      </c>
      <c r="AH32" t="s">
        <v>1667</v>
      </c>
      <c r="AI32" t="s">
        <v>1682</v>
      </c>
      <c r="AJ32">
        <v>1</v>
      </c>
      <c r="AK32" t="s">
        <v>710</v>
      </c>
    </row>
    <row r="33" spans="2:47">
      <c r="B33" t="s">
        <v>78</v>
      </c>
      <c r="C33">
        <v>17264</v>
      </c>
      <c r="D33">
        <v>16652</v>
      </c>
      <c r="E33" t="s">
        <v>1297</v>
      </c>
      <c r="F33">
        <v>12156</v>
      </c>
      <c r="G33" t="s">
        <v>2902</v>
      </c>
      <c r="H33" s="4"/>
      <c r="J33" t="s">
        <v>2903</v>
      </c>
      <c r="L33">
        <v>2016</v>
      </c>
      <c r="M33">
        <v>17</v>
      </c>
      <c r="O33" t="s">
        <v>1664</v>
      </c>
      <c r="Q33">
        <v>32.28</v>
      </c>
      <c r="R33" t="s">
        <v>1604</v>
      </c>
      <c r="S33" t="s">
        <v>1705</v>
      </c>
      <c r="X33">
        <v>4</v>
      </c>
      <c r="Y33">
        <v>5000</v>
      </c>
      <c r="AA33" t="s">
        <v>1616</v>
      </c>
      <c r="AB33">
        <v>50</v>
      </c>
      <c r="AC33" t="s">
        <v>1617</v>
      </c>
      <c r="AD33">
        <v>30</v>
      </c>
      <c r="AE33" t="s">
        <v>1666</v>
      </c>
      <c r="AF33" s="6">
        <v>1.1399999999999999</v>
      </c>
      <c r="AG33">
        <v>999</v>
      </c>
      <c r="AH33" t="s">
        <v>1667</v>
      </c>
      <c r="AI33" t="s">
        <v>1682</v>
      </c>
      <c r="AJ33">
        <v>1</v>
      </c>
      <c r="AK33" t="s">
        <v>710</v>
      </c>
    </row>
    <row r="34" spans="2:47">
      <c r="B34" t="s">
        <v>78</v>
      </c>
      <c r="C34">
        <v>17264</v>
      </c>
      <c r="D34">
        <v>16652</v>
      </c>
      <c r="E34" t="s">
        <v>1297</v>
      </c>
      <c r="F34">
        <v>12156</v>
      </c>
      <c r="G34" t="s">
        <v>2902</v>
      </c>
      <c r="H34" s="4"/>
      <c r="J34" t="s">
        <v>2903</v>
      </c>
      <c r="L34">
        <v>2016</v>
      </c>
      <c r="M34">
        <v>17</v>
      </c>
      <c r="O34" t="s">
        <v>1664</v>
      </c>
      <c r="Q34">
        <v>22.83</v>
      </c>
      <c r="R34" t="s">
        <v>1604</v>
      </c>
      <c r="S34" t="s">
        <v>1705</v>
      </c>
      <c r="X34">
        <v>4</v>
      </c>
      <c r="Y34">
        <v>5000</v>
      </c>
      <c r="AA34" t="s">
        <v>1616</v>
      </c>
      <c r="AB34">
        <v>70</v>
      </c>
      <c r="AC34" t="s">
        <v>1617</v>
      </c>
      <c r="AD34">
        <v>50</v>
      </c>
      <c r="AE34" t="s">
        <v>1666</v>
      </c>
      <c r="AF34" s="6">
        <v>1.06</v>
      </c>
      <c r="AG34">
        <v>999</v>
      </c>
      <c r="AH34" t="s">
        <v>1667</v>
      </c>
      <c r="AI34" t="s">
        <v>1682</v>
      </c>
      <c r="AJ34">
        <v>1</v>
      </c>
      <c r="AK34" t="s">
        <v>710</v>
      </c>
    </row>
    <row r="35" spans="2:47">
      <c r="B35" t="s">
        <v>78</v>
      </c>
      <c r="C35">
        <v>17264</v>
      </c>
      <c r="D35">
        <v>16652</v>
      </c>
      <c r="E35" t="s">
        <v>1297</v>
      </c>
      <c r="F35">
        <v>12156</v>
      </c>
      <c r="G35" t="s">
        <v>2902</v>
      </c>
      <c r="H35" s="4"/>
      <c r="J35" t="s">
        <v>2903</v>
      </c>
      <c r="L35">
        <v>2016</v>
      </c>
      <c r="M35">
        <v>17</v>
      </c>
      <c r="O35" t="s">
        <v>1664</v>
      </c>
      <c r="Q35">
        <v>117.86</v>
      </c>
      <c r="R35" t="s">
        <v>1604</v>
      </c>
      <c r="S35" t="s">
        <v>1705</v>
      </c>
      <c r="X35">
        <v>4</v>
      </c>
      <c r="Y35">
        <v>5000</v>
      </c>
      <c r="AA35" t="s">
        <v>1616</v>
      </c>
      <c r="AB35">
        <v>70</v>
      </c>
      <c r="AC35" t="s">
        <v>1617</v>
      </c>
      <c r="AD35">
        <v>0</v>
      </c>
      <c r="AE35" t="s">
        <v>1666</v>
      </c>
      <c r="AF35">
        <v>1.25</v>
      </c>
      <c r="AG35">
        <v>999</v>
      </c>
      <c r="AH35" t="s">
        <v>1667</v>
      </c>
      <c r="AI35" t="s">
        <v>1682</v>
      </c>
      <c r="AJ35">
        <v>1</v>
      </c>
      <c r="AK35" t="s">
        <v>710</v>
      </c>
    </row>
    <row r="36" spans="2:47">
      <c r="B36" t="s">
        <v>41</v>
      </c>
      <c r="C36">
        <v>3076</v>
      </c>
      <c r="D36" s="5">
        <v>800</v>
      </c>
      <c r="E36" t="s">
        <v>711</v>
      </c>
      <c r="F36">
        <v>11254</v>
      </c>
      <c r="H36" s="4"/>
      <c r="I36" t="s">
        <v>1645</v>
      </c>
      <c r="J36" t="s">
        <v>1679</v>
      </c>
      <c r="K36">
        <v>15</v>
      </c>
      <c r="L36">
        <v>2011</v>
      </c>
      <c r="M36">
        <v>0</v>
      </c>
      <c r="O36" t="s">
        <v>1647</v>
      </c>
      <c r="Q36">
        <v>0.2</v>
      </c>
      <c r="R36" t="s">
        <v>1648</v>
      </c>
      <c r="S36" t="s">
        <v>1649</v>
      </c>
      <c r="T36">
        <v>999</v>
      </c>
      <c r="U36">
        <v>999</v>
      </c>
      <c r="V36">
        <v>999</v>
      </c>
      <c r="W36">
        <v>0.03</v>
      </c>
      <c r="X36">
        <v>1</v>
      </c>
      <c r="Y36">
        <v>999</v>
      </c>
      <c r="AA36">
        <v>999</v>
      </c>
      <c r="AB36">
        <v>999</v>
      </c>
      <c r="AC36">
        <v>999</v>
      </c>
      <c r="AD36">
        <v>999</v>
      </c>
      <c r="AE36">
        <v>999</v>
      </c>
      <c r="AF36">
        <v>999</v>
      </c>
      <c r="AG36" t="s">
        <v>1680</v>
      </c>
      <c r="AH36" t="s">
        <v>1651</v>
      </c>
      <c r="AI36" t="s">
        <v>1652</v>
      </c>
      <c r="AK36" t="s">
        <v>710</v>
      </c>
      <c r="AL36">
        <v>999</v>
      </c>
      <c r="AM36" t="s">
        <v>1681</v>
      </c>
      <c r="AN36" t="s">
        <v>1654</v>
      </c>
      <c r="AO36">
        <v>999</v>
      </c>
      <c r="AP36">
        <v>999</v>
      </c>
      <c r="AQ36" t="s">
        <v>1655</v>
      </c>
      <c r="AS36" t="s">
        <v>1656</v>
      </c>
    </row>
    <row r="37" spans="2:47">
      <c r="B37" t="s">
        <v>41</v>
      </c>
      <c r="C37">
        <v>3076</v>
      </c>
      <c r="D37" s="5">
        <v>800</v>
      </c>
      <c r="E37" t="s">
        <v>711</v>
      </c>
      <c r="F37">
        <v>11254</v>
      </c>
      <c r="H37" s="4"/>
      <c r="I37" t="s">
        <v>1645</v>
      </c>
      <c r="J37" t="s">
        <v>1679</v>
      </c>
      <c r="K37">
        <v>15</v>
      </c>
      <c r="L37" t="s">
        <v>1663</v>
      </c>
      <c r="M37">
        <v>0</v>
      </c>
      <c r="O37" t="s">
        <v>1664</v>
      </c>
      <c r="Q37">
        <v>19.2</v>
      </c>
      <c r="R37" t="s">
        <v>1648</v>
      </c>
      <c r="S37" t="s">
        <v>1665</v>
      </c>
      <c r="T37">
        <v>999</v>
      </c>
      <c r="U37">
        <v>999</v>
      </c>
      <c r="V37">
        <v>999</v>
      </c>
      <c r="W37">
        <v>5.3</v>
      </c>
      <c r="X37">
        <v>18</v>
      </c>
      <c r="Y37">
        <v>999</v>
      </c>
      <c r="AA37" t="s">
        <v>1616</v>
      </c>
      <c r="AB37">
        <v>3.5</v>
      </c>
      <c r="AC37" t="s">
        <v>1617</v>
      </c>
      <c r="AD37">
        <v>0</v>
      </c>
      <c r="AE37" t="s">
        <v>1666</v>
      </c>
      <c r="AF37">
        <v>999</v>
      </c>
      <c r="AG37" t="s">
        <v>1680</v>
      </c>
      <c r="AH37" t="s">
        <v>1667</v>
      </c>
      <c r="AI37" t="s">
        <v>1652</v>
      </c>
      <c r="AK37" t="s">
        <v>710</v>
      </c>
      <c r="AL37">
        <v>999</v>
      </c>
      <c r="AM37" t="s">
        <v>1681</v>
      </c>
      <c r="AN37" t="s">
        <v>1654</v>
      </c>
      <c r="AO37">
        <v>999</v>
      </c>
      <c r="AP37">
        <v>999</v>
      </c>
      <c r="AQ37" t="s">
        <v>1668</v>
      </c>
    </row>
    <row r="38" spans="2:47">
      <c r="B38" t="s">
        <v>41</v>
      </c>
      <c r="C38">
        <v>3076</v>
      </c>
      <c r="D38" s="5">
        <v>800</v>
      </c>
      <c r="E38" t="s">
        <v>711</v>
      </c>
      <c r="F38">
        <v>11254</v>
      </c>
      <c r="H38" s="4"/>
      <c r="I38" t="s">
        <v>1645</v>
      </c>
      <c r="J38" t="s">
        <v>1679</v>
      </c>
      <c r="K38">
        <v>15</v>
      </c>
      <c r="L38" t="s">
        <v>1663</v>
      </c>
      <c r="M38">
        <v>0</v>
      </c>
      <c r="O38" t="s">
        <v>1664</v>
      </c>
      <c r="Q38">
        <v>51.5</v>
      </c>
      <c r="R38" t="s">
        <v>1648</v>
      </c>
      <c r="S38" t="s">
        <v>1665</v>
      </c>
      <c r="T38">
        <v>999</v>
      </c>
      <c r="U38">
        <v>999</v>
      </c>
      <c r="V38">
        <v>999</v>
      </c>
      <c r="W38">
        <v>15.3</v>
      </c>
      <c r="X38">
        <v>18</v>
      </c>
      <c r="Y38">
        <v>999</v>
      </c>
      <c r="AA38" t="s">
        <v>1616</v>
      </c>
      <c r="AB38">
        <v>12.5</v>
      </c>
      <c r="AC38" t="s">
        <v>1617</v>
      </c>
      <c r="AD38">
        <v>0</v>
      </c>
      <c r="AE38" t="s">
        <v>1666</v>
      </c>
      <c r="AF38">
        <v>999</v>
      </c>
      <c r="AG38" t="s">
        <v>1680</v>
      </c>
      <c r="AH38" t="s">
        <v>1667</v>
      </c>
      <c r="AI38" t="s">
        <v>1652</v>
      </c>
      <c r="AK38" t="s">
        <v>710</v>
      </c>
      <c r="AL38">
        <v>999</v>
      </c>
      <c r="AM38" t="s">
        <v>1681</v>
      </c>
      <c r="AN38" t="s">
        <v>1654</v>
      </c>
      <c r="AO38">
        <v>999</v>
      </c>
      <c r="AP38">
        <v>999</v>
      </c>
      <c r="AQ38" t="s">
        <v>1668</v>
      </c>
    </row>
    <row r="39" spans="2:47">
      <c r="B39" t="s">
        <v>41</v>
      </c>
      <c r="C39">
        <v>3076</v>
      </c>
      <c r="D39" s="5">
        <v>800</v>
      </c>
      <c r="E39" t="s">
        <v>711</v>
      </c>
      <c r="F39">
        <v>11254</v>
      </c>
      <c r="H39" s="4"/>
      <c r="I39" t="s">
        <v>1645</v>
      </c>
      <c r="J39" t="s">
        <v>1679</v>
      </c>
      <c r="K39">
        <v>15</v>
      </c>
      <c r="L39" t="s">
        <v>1663</v>
      </c>
      <c r="M39">
        <v>0</v>
      </c>
      <c r="O39" t="s">
        <v>1664</v>
      </c>
      <c r="Q39">
        <v>81.2</v>
      </c>
      <c r="R39" t="s">
        <v>1648</v>
      </c>
      <c r="S39" t="s">
        <v>1665</v>
      </c>
      <c r="T39">
        <v>999</v>
      </c>
      <c r="U39">
        <v>999</v>
      </c>
      <c r="V39">
        <v>999</v>
      </c>
      <c r="W39">
        <v>25.3</v>
      </c>
      <c r="X39">
        <v>18</v>
      </c>
      <c r="Y39">
        <v>999</v>
      </c>
      <c r="AA39" t="s">
        <v>1616</v>
      </c>
      <c r="AB39">
        <v>21.5</v>
      </c>
      <c r="AC39" t="s">
        <v>1617</v>
      </c>
      <c r="AD39">
        <v>0</v>
      </c>
      <c r="AE39" t="s">
        <v>1666</v>
      </c>
      <c r="AF39">
        <v>999</v>
      </c>
      <c r="AG39" t="s">
        <v>1680</v>
      </c>
      <c r="AH39" t="s">
        <v>1667</v>
      </c>
      <c r="AI39" t="s">
        <v>1652</v>
      </c>
      <c r="AK39" t="s">
        <v>710</v>
      </c>
      <c r="AL39">
        <v>999</v>
      </c>
      <c r="AM39" t="s">
        <v>1681</v>
      </c>
      <c r="AN39" t="s">
        <v>1654</v>
      </c>
      <c r="AO39">
        <v>999</v>
      </c>
      <c r="AP39">
        <v>999</v>
      </c>
      <c r="AQ39" t="s">
        <v>1668</v>
      </c>
    </row>
    <row r="40" spans="2:47">
      <c r="B40" t="s">
        <v>41</v>
      </c>
      <c r="C40">
        <v>3076</v>
      </c>
      <c r="D40" s="5">
        <v>800</v>
      </c>
      <c r="E40" t="s">
        <v>711</v>
      </c>
      <c r="F40">
        <v>11254</v>
      </c>
      <c r="H40" s="4"/>
      <c r="I40" t="s">
        <v>1645</v>
      </c>
      <c r="J40" t="s">
        <v>1679</v>
      </c>
      <c r="K40">
        <v>15</v>
      </c>
      <c r="L40" t="s">
        <v>1663</v>
      </c>
      <c r="M40">
        <v>0</v>
      </c>
      <c r="O40" t="s">
        <v>1664</v>
      </c>
      <c r="Q40">
        <v>98.7</v>
      </c>
      <c r="R40" t="s">
        <v>1648</v>
      </c>
      <c r="S40" t="s">
        <v>1665</v>
      </c>
      <c r="T40">
        <v>999</v>
      </c>
      <c r="U40">
        <v>999</v>
      </c>
      <c r="V40">
        <v>999</v>
      </c>
      <c r="W40">
        <v>34.299999999999997</v>
      </c>
      <c r="X40">
        <v>18</v>
      </c>
      <c r="Y40">
        <v>999</v>
      </c>
      <c r="AA40" t="s">
        <v>1616</v>
      </c>
      <c r="AB40">
        <v>30</v>
      </c>
      <c r="AC40" t="s">
        <v>1617</v>
      </c>
      <c r="AD40">
        <v>0</v>
      </c>
      <c r="AE40" t="s">
        <v>1666</v>
      </c>
      <c r="AF40">
        <v>999</v>
      </c>
      <c r="AG40" t="s">
        <v>1680</v>
      </c>
      <c r="AH40" t="s">
        <v>1667</v>
      </c>
      <c r="AI40" t="s">
        <v>1652</v>
      </c>
      <c r="AK40" t="s">
        <v>710</v>
      </c>
      <c r="AL40">
        <v>999</v>
      </c>
      <c r="AM40" t="s">
        <v>1681</v>
      </c>
      <c r="AN40" t="s">
        <v>1654</v>
      </c>
      <c r="AO40">
        <v>999</v>
      </c>
      <c r="AP40">
        <v>999</v>
      </c>
      <c r="AQ40" t="s">
        <v>1668</v>
      </c>
    </row>
    <row r="41" spans="2:47">
      <c r="B41" t="s">
        <v>41</v>
      </c>
      <c r="C41">
        <v>3076</v>
      </c>
      <c r="D41" s="5">
        <v>800</v>
      </c>
      <c r="E41" t="s">
        <v>711</v>
      </c>
      <c r="F41">
        <v>11254</v>
      </c>
      <c r="H41" s="4"/>
      <c r="I41" t="s">
        <v>1645</v>
      </c>
      <c r="J41" t="s">
        <v>1679</v>
      </c>
      <c r="K41">
        <v>15</v>
      </c>
      <c r="L41" t="s">
        <v>1663</v>
      </c>
      <c r="M41">
        <v>0</v>
      </c>
      <c r="O41" t="s">
        <v>1671</v>
      </c>
      <c r="Q41">
        <v>0.7</v>
      </c>
      <c r="R41" t="s">
        <v>1648</v>
      </c>
      <c r="S41" t="s">
        <v>1649</v>
      </c>
      <c r="T41">
        <v>999</v>
      </c>
      <c r="U41">
        <v>999</v>
      </c>
      <c r="V41">
        <v>999</v>
      </c>
      <c r="W41">
        <v>0.1</v>
      </c>
      <c r="X41">
        <v>1</v>
      </c>
      <c r="Y41">
        <v>999</v>
      </c>
      <c r="AA41">
        <v>999</v>
      </c>
      <c r="AB41">
        <v>999</v>
      </c>
      <c r="AC41">
        <v>999</v>
      </c>
      <c r="AD41">
        <v>999</v>
      </c>
      <c r="AE41">
        <v>999</v>
      </c>
      <c r="AF41">
        <v>999</v>
      </c>
      <c r="AG41" t="s">
        <v>1680</v>
      </c>
      <c r="AH41" t="s">
        <v>1651</v>
      </c>
      <c r="AI41" t="s">
        <v>1652</v>
      </c>
      <c r="AK41" t="s">
        <v>710</v>
      </c>
      <c r="AL41">
        <v>999</v>
      </c>
      <c r="AM41" t="s">
        <v>1681</v>
      </c>
      <c r="AN41" t="s">
        <v>1654</v>
      </c>
      <c r="AO41">
        <v>999</v>
      </c>
      <c r="AP41">
        <v>999</v>
      </c>
      <c r="AQ41" t="s">
        <v>1668</v>
      </c>
      <c r="AS41" t="s">
        <v>1656</v>
      </c>
    </row>
    <row r="42" spans="2:47">
      <c r="B42" t="s">
        <v>41</v>
      </c>
      <c r="C42">
        <v>3076</v>
      </c>
      <c r="D42" s="5">
        <v>800</v>
      </c>
      <c r="E42" t="s">
        <v>711</v>
      </c>
      <c r="F42">
        <v>11254</v>
      </c>
      <c r="H42" s="4"/>
      <c r="I42" t="s">
        <v>1645</v>
      </c>
      <c r="J42" t="s">
        <v>1679</v>
      </c>
      <c r="K42">
        <v>15</v>
      </c>
      <c r="L42" t="s">
        <v>1663</v>
      </c>
      <c r="M42">
        <v>0</v>
      </c>
      <c r="O42" t="s">
        <v>1672</v>
      </c>
      <c r="Q42">
        <v>0</v>
      </c>
      <c r="R42" t="s">
        <v>1648</v>
      </c>
      <c r="S42" t="s">
        <v>1649</v>
      </c>
      <c r="T42">
        <v>999</v>
      </c>
      <c r="U42">
        <v>999</v>
      </c>
      <c r="V42">
        <v>999</v>
      </c>
      <c r="W42">
        <v>0</v>
      </c>
      <c r="X42">
        <v>1</v>
      </c>
      <c r="Y42">
        <v>0</v>
      </c>
      <c r="AA42" t="s">
        <v>1627</v>
      </c>
      <c r="AB42">
        <v>10</v>
      </c>
      <c r="AC42">
        <v>999</v>
      </c>
      <c r="AD42">
        <v>999</v>
      </c>
      <c r="AE42">
        <v>999</v>
      </c>
      <c r="AF42">
        <v>999</v>
      </c>
      <c r="AG42" t="s">
        <v>1680</v>
      </c>
      <c r="AH42" t="s">
        <v>1651</v>
      </c>
      <c r="AI42" t="s">
        <v>1682</v>
      </c>
      <c r="AJ42">
        <v>1</v>
      </c>
      <c r="AK42" t="s">
        <v>710</v>
      </c>
      <c r="AL42">
        <v>999</v>
      </c>
      <c r="AM42" t="s">
        <v>1681</v>
      </c>
      <c r="AN42" t="s">
        <v>1654</v>
      </c>
      <c r="AO42">
        <v>999</v>
      </c>
      <c r="AP42">
        <v>999</v>
      </c>
      <c r="AQ42" t="s">
        <v>1655</v>
      </c>
      <c r="AS42" t="s">
        <v>1656</v>
      </c>
    </row>
    <row r="43" spans="2:47">
      <c r="B43" t="s">
        <v>57</v>
      </c>
      <c r="C43">
        <v>19336</v>
      </c>
      <c r="D43">
        <v>16275</v>
      </c>
      <c r="E43" t="s">
        <v>1168</v>
      </c>
      <c r="G43" t="s">
        <v>2522</v>
      </c>
      <c r="H43" s="4"/>
      <c r="O43" s="6" t="s">
        <v>2523</v>
      </c>
      <c r="Q43" s="6">
        <v>22.7</v>
      </c>
      <c r="R43" t="s">
        <v>1604</v>
      </c>
      <c r="S43" t="s">
        <v>2524</v>
      </c>
      <c r="AK43" t="s">
        <v>2525</v>
      </c>
      <c r="AL43" t="s">
        <v>2526</v>
      </c>
      <c r="AM43" t="s">
        <v>2527</v>
      </c>
      <c r="AN43">
        <v>999</v>
      </c>
      <c r="AO43" t="s">
        <v>1651</v>
      </c>
      <c r="AU43" t="s">
        <v>3442</v>
      </c>
    </row>
    <row r="44" spans="2:47">
      <c r="B44" t="s">
        <v>57</v>
      </c>
      <c r="C44">
        <v>19336</v>
      </c>
      <c r="D44">
        <v>16275</v>
      </c>
      <c r="E44" t="s">
        <v>1168</v>
      </c>
      <c r="G44" t="s">
        <v>2522</v>
      </c>
      <c r="H44" s="4"/>
      <c r="O44" s="6" t="s">
        <v>2540</v>
      </c>
      <c r="Q44" s="6">
        <v>18.8</v>
      </c>
      <c r="R44" t="s">
        <v>1604</v>
      </c>
      <c r="S44" t="s">
        <v>2524</v>
      </c>
      <c r="AK44" t="s">
        <v>2525</v>
      </c>
      <c r="AL44" t="s">
        <v>2526</v>
      </c>
      <c r="AM44" t="s">
        <v>2527</v>
      </c>
      <c r="AN44">
        <v>999</v>
      </c>
      <c r="AO44" t="s">
        <v>1651</v>
      </c>
    </row>
    <row r="45" spans="2:47">
      <c r="B45" t="s">
        <v>57</v>
      </c>
      <c r="C45">
        <v>19336</v>
      </c>
      <c r="D45">
        <v>16275</v>
      </c>
      <c r="E45" t="s">
        <v>1168</v>
      </c>
      <c r="G45" t="s">
        <v>2522</v>
      </c>
      <c r="H45" s="4"/>
      <c r="O45" s="6" t="s">
        <v>2545</v>
      </c>
      <c r="Q45" s="6">
        <v>13.5</v>
      </c>
      <c r="R45" t="s">
        <v>1604</v>
      </c>
      <c r="S45" t="s">
        <v>2524</v>
      </c>
      <c r="AK45" t="s">
        <v>2525</v>
      </c>
      <c r="AL45" t="s">
        <v>2526</v>
      </c>
      <c r="AM45" t="s">
        <v>2527</v>
      </c>
      <c r="AN45">
        <v>999</v>
      </c>
      <c r="AO45" t="s">
        <v>1651</v>
      </c>
    </row>
    <row r="46" spans="2:47">
      <c r="B46" t="s">
        <v>57</v>
      </c>
      <c r="C46">
        <v>19336</v>
      </c>
      <c r="D46">
        <v>16275</v>
      </c>
      <c r="E46" t="s">
        <v>1168</v>
      </c>
      <c r="G46" t="s">
        <v>2522</v>
      </c>
      <c r="H46" s="4"/>
      <c r="O46" s="6" t="s">
        <v>2550</v>
      </c>
      <c r="Q46" s="6">
        <v>5.4</v>
      </c>
      <c r="R46" t="s">
        <v>1604</v>
      </c>
      <c r="S46" t="s">
        <v>2524</v>
      </c>
      <c r="AK46" t="s">
        <v>2525</v>
      </c>
      <c r="AL46" t="s">
        <v>2526</v>
      </c>
      <c r="AM46" t="s">
        <v>2527</v>
      </c>
      <c r="AN46">
        <v>999</v>
      </c>
      <c r="AO46" t="s">
        <v>1651</v>
      </c>
    </row>
    <row r="47" spans="2:47">
      <c r="B47" t="s">
        <v>57</v>
      </c>
      <c r="C47">
        <v>19336</v>
      </c>
      <c r="D47">
        <v>16275</v>
      </c>
      <c r="E47" t="s">
        <v>1168</v>
      </c>
      <c r="G47" t="s">
        <v>2522</v>
      </c>
      <c r="H47" s="4"/>
      <c r="O47" s="6" t="s">
        <v>2555</v>
      </c>
      <c r="Q47" s="6">
        <v>4.0999999999999996</v>
      </c>
      <c r="R47" t="s">
        <v>1604</v>
      </c>
      <c r="S47" t="s">
        <v>2556</v>
      </c>
      <c r="AK47" t="s">
        <v>2525</v>
      </c>
      <c r="AL47" t="s">
        <v>2526</v>
      </c>
      <c r="AM47" t="s">
        <v>2527</v>
      </c>
      <c r="AN47">
        <v>999</v>
      </c>
      <c r="AO47" t="s">
        <v>1651</v>
      </c>
    </row>
    <row r="48" spans="2:47">
      <c r="B48" t="s">
        <v>57</v>
      </c>
      <c r="C48">
        <v>19336</v>
      </c>
      <c r="D48">
        <v>16275</v>
      </c>
      <c r="E48" t="s">
        <v>1168</v>
      </c>
      <c r="G48" t="s">
        <v>2522</v>
      </c>
      <c r="H48" s="4"/>
      <c r="O48" s="6" t="s">
        <v>2561</v>
      </c>
      <c r="Q48" s="6">
        <v>3.8</v>
      </c>
      <c r="R48" t="s">
        <v>1604</v>
      </c>
      <c r="S48" t="s">
        <v>2556</v>
      </c>
      <c r="AK48" t="s">
        <v>2525</v>
      </c>
      <c r="AL48" t="s">
        <v>2526</v>
      </c>
      <c r="AM48" t="s">
        <v>2527</v>
      </c>
      <c r="AN48">
        <v>999</v>
      </c>
      <c r="AO48" t="s">
        <v>1651</v>
      </c>
    </row>
    <row r="49" spans="2:41">
      <c r="B49" t="s">
        <v>57</v>
      </c>
      <c r="C49">
        <v>19336</v>
      </c>
      <c r="D49">
        <v>16275</v>
      </c>
      <c r="E49" t="s">
        <v>1168</v>
      </c>
      <c r="G49" t="s">
        <v>2522</v>
      </c>
      <c r="H49" s="4"/>
      <c r="O49" s="6" t="s">
        <v>2566</v>
      </c>
      <c r="Q49" s="6">
        <v>4.0999999999999996</v>
      </c>
      <c r="R49" t="s">
        <v>1604</v>
      </c>
      <c r="S49" t="s">
        <v>2556</v>
      </c>
      <c r="AK49" t="s">
        <v>2525</v>
      </c>
      <c r="AL49" t="s">
        <v>2526</v>
      </c>
      <c r="AM49" t="s">
        <v>2527</v>
      </c>
      <c r="AN49">
        <v>999</v>
      </c>
      <c r="AO49" t="s">
        <v>1651</v>
      </c>
    </row>
    <row r="50" spans="2:41">
      <c r="B50" t="s">
        <v>57</v>
      </c>
      <c r="C50">
        <v>19336</v>
      </c>
      <c r="D50">
        <v>16275</v>
      </c>
      <c r="E50" t="s">
        <v>1168</v>
      </c>
      <c r="G50" t="s">
        <v>2522</v>
      </c>
      <c r="H50" s="4"/>
      <c r="O50" s="6" t="s">
        <v>2571</v>
      </c>
      <c r="Q50" s="6">
        <v>7.8</v>
      </c>
      <c r="R50" t="s">
        <v>1604</v>
      </c>
      <c r="S50" t="s">
        <v>2556</v>
      </c>
      <c r="AK50" t="s">
        <v>2525</v>
      </c>
      <c r="AL50" t="s">
        <v>2526</v>
      </c>
      <c r="AM50" t="s">
        <v>2527</v>
      </c>
      <c r="AN50">
        <v>999</v>
      </c>
      <c r="AO50" t="s">
        <v>1651</v>
      </c>
    </row>
    <row r="51" spans="2:41">
      <c r="B51" t="s">
        <v>57</v>
      </c>
      <c r="C51">
        <v>19336</v>
      </c>
      <c r="D51">
        <v>16275</v>
      </c>
      <c r="E51" t="s">
        <v>1168</v>
      </c>
      <c r="G51" t="s">
        <v>2522</v>
      </c>
      <c r="H51" s="4"/>
      <c r="O51" s="6" t="s">
        <v>2576</v>
      </c>
      <c r="Q51" s="6">
        <v>2.2000000000000002</v>
      </c>
      <c r="R51" t="s">
        <v>1604</v>
      </c>
      <c r="S51" t="s">
        <v>2577</v>
      </c>
      <c r="AK51" t="s">
        <v>2525</v>
      </c>
      <c r="AL51" t="s">
        <v>2526</v>
      </c>
      <c r="AM51" t="s">
        <v>2527</v>
      </c>
      <c r="AN51">
        <v>999</v>
      </c>
      <c r="AO51" t="s">
        <v>1651</v>
      </c>
    </row>
    <row r="52" spans="2:41">
      <c r="B52" t="s">
        <v>57</v>
      </c>
      <c r="C52">
        <v>19336</v>
      </c>
      <c r="D52">
        <v>16275</v>
      </c>
      <c r="E52" t="s">
        <v>1168</v>
      </c>
      <c r="G52" t="s">
        <v>2522</v>
      </c>
      <c r="H52" s="4"/>
      <c r="O52" s="6" t="s">
        <v>2582</v>
      </c>
      <c r="Q52" s="6">
        <v>3</v>
      </c>
      <c r="R52" t="s">
        <v>1604</v>
      </c>
      <c r="S52" t="s">
        <v>2577</v>
      </c>
      <c r="AK52" t="s">
        <v>2525</v>
      </c>
      <c r="AL52" t="s">
        <v>2526</v>
      </c>
      <c r="AM52" t="s">
        <v>2527</v>
      </c>
      <c r="AN52">
        <v>999</v>
      </c>
      <c r="AO52" t="s">
        <v>1651</v>
      </c>
    </row>
    <row r="53" spans="2:41">
      <c r="B53" t="s">
        <v>57</v>
      </c>
      <c r="C53">
        <v>19336</v>
      </c>
      <c r="D53">
        <v>16275</v>
      </c>
      <c r="E53" t="s">
        <v>1168</v>
      </c>
      <c r="G53" t="s">
        <v>2522</v>
      </c>
      <c r="H53" s="4"/>
      <c r="O53" s="6" t="s">
        <v>2587</v>
      </c>
      <c r="Q53" s="6">
        <v>3.1</v>
      </c>
      <c r="R53" t="s">
        <v>1604</v>
      </c>
      <c r="S53" t="s">
        <v>2577</v>
      </c>
      <c r="AK53" t="s">
        <v>2525</v>
      </c>
      <c r="AL53" t="s">
        <v>2526</v>
      </c>
      <c r="AM53" t="s">
        <v>2527</v>
      </c>
      <c r="AN53">
        <v>999</v>
      </c>
      <c r="AO53" t="s">
        <v>1651</v>
      </c>
    </row>
    <row r="54" spans="2:41">
      <c r="B54" t="s">
        <v>57</v>
      </c>
      <c r="C54">
        <v>19336</v>
      </c>
      <c r="D54">
        <v>16275</v>
      </c>
      <c r="E54" t="s">
        <v>1168</v>
      </c>
      <c r="G54" t="s">
        <v>2522</v>
      </c>
      <c r="H54" s="4"/>
      <c r="O54" s="6" t="s">
        <v>2592</v>
      </c>
      <c r="Q54" s="6">
        <v>3.7</v>
      </c>
      <c r="R54" t="s">
        <v>1604</v>
      </c>
      <c r="S54" t="s">
        <v>2577</v>
      </c>
      <c r="AK54" t="s">
        <v>2525</v>
      </c>
      <c r="AL54" t="s">
        <v>2526</v>
      </c>
      <c r="AM54" t="s">
        <v>2527</v>
      </c>
      <c r="AN54">
        <v>999</v>
      </c>
      <c r="AO54" t="s">
        <v>1651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28B63A3310D34EBDFD5E01F4D98D60" ma:contentTypeVersion="17" ma:contentTypeDescription="Create a new document." ma:contentTypeScope="" ma:versionID="d5085f2341c549f8d58d4cbde450a006">
  <xsd:schema xmlns:xsd="http://www.w3.org/2001/XMLSchema" xmlns:xs="http://www.w3.org/2001/XMLSchema" xmlns:p="http://schemas.microsoft.com/office/2006/metadata/properties" xmlns:ns1="http://schemas.microsoft.com/sharepoint/v3" xmlns:ns2="5ae52a7c-5b0d-4d9f-85cb-1f500113b0d8" xmlns:ns3="690f49e8-b3af-4f8e-b488-722d13d4abb1" xmlns:ns4="f57df1ab-6810-4fa8-9caa-de92a9b262c5" targetNamespace="http://schemas.microsoft.com/office/2006/metadata/properties" ma:root="true" ma:fieldsID="5692639286808a474b6a7c8a5f796ad5" ns1:_="" ns2:_="" ns3:_="" ns4:_="">
    <xsd:import namespace="http://schemas.microsoft.com/sharepoint/v3"/>
    <xsd:import namespace="5ae52a7c-5b0d-4d9f-85cb-1f500113b0d8"/>
    <xsd:import namespace="690f49e8-b3af-4f8e-b488-722d13d4abb1"/>
    <xsd:import namespace="f57df1ab-6810-4fa8-9caa-de92a9b262c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element ref="ns2:MediaServiceAutoTags" minOccurs="0"/>
                <xsd:element ref="ns2:MediaServiceGenerationTime" minOccurs="0"/>
                <xsd:element ref="ns2:MediaServiceEventHashCode" minOccurs="0"/>
                <xsd:element ref="ns2:lcf76f155ced4ddcb4097134ff3c332f" minOccurs="0"/>
                <xsd:element ref="ns4:TaxCatchAll"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e52a7c-5b0d-4d9f-85cb-1f500113b0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d17aa33-7277-4207-9add-0662151dba18"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0f49e8-b3af-4f8e-b488-722d13d4ab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57df1ab-6810-4fa8-9caa-de92a9b262c5"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78f456de-62c6-485a-ae28-acb6b0688032}" ma:internalName="TaxCatchAll" ma:showField="CatchAllData" ma:web="690f49e8-b3af-4f8e-b488-722d13d4ab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5ae52a7c-5b0d-4d9f-85cb-1f500113b0d8">
      <Terms xmlns="http://schemas.microsoft.com/office/infopath/2007/PartnerControls"/>
    </lcf76f155ced4ddcb4097134ff3c332f>
    <TaxCatchAll xmlns="f57df1ab-6810-4fa8-9caa-de92a9b262c5"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6B42584-F99A-4FA0-B937-0504714FC2C1}"/>
</file>

<file path=customXml/itemProps2.xml><?xml version="1.0" encoding="utf-8"?>
<ds:datastoreItem xmlns:ds="http://schemas.openxmlformats.org/officeDocument/2006/customXml" ds:itemID="{079876F1-2700-4817-868E-8F4F73D4ED1A}"/>
</file>

<file path=customXml/itemProps3.xml><?xml version="1.0" encoding="utf-8"?>
<ds:datastoreItem xmlns:ds="http://schemas.openxmlformats.org/officeDocument/2006/customXml" ds:itemID="{AF77D978-44D5-4328-886D-7E2E9A622AF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Vivian Griffey</dc:creator>
  <cp:keywords/>
  <dc:description/>
  <cp:lastModifiedBy>Starry Sprenkle-Hyppolite</cp:lastModifiedBy>
  <cp:revision/>
  <dcterms:created xsi:type="dcterms:W3CDTF">2022-08-18T23:39:27Z</dcterms:created>
  <dcterms:modified xsi:type="dcterms:W3CDTF">2022-08-19T14:58:00Z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0x0101001A28B63A3310D34EBDFD5E01F4D98D60</vt:lpwstr>
  </property>
  <property fmtid="{D5CDD505-2E9C-101B-9397-08002B2CF9AE}" pid="3" name="MediaServiceImageTags">
    <vt:lpwstr/>
  </property>
</Properties>
</file>