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STO业务\咨询业务\洪泰智造\预售阶段合同\洪泰智造方案设计\"/>
    </mc:Choice>
  </mc:AlternateContent>
  <xr:revisionPtr revIDLastSave="0" documentId="13_ncr:1_{7E56BD0F-59FA-43DD-8AA7-B3F63FA982A4}" xr6:coauthVersionLast="40" xr6:coauthVersionMax="40" xr10:uidLastSave="{00000000-0000-0000-0000-000000000000}"/>
  <bookViews>
    <workbookView xWindow="0" yWindow="0" windowWidth="20385" windowHeight="5655" firstSheet="2" activeTab="7" xr2:uid="{00000000-000D-0000-FFFF-FFFF00000000}"/>
  </bookViews>
  <sheets>
    <sheet name="方案概述" sheetId="2" state="hidden" r:id="rId1"/>
    <sheet name="Cash Flow" sheetId="1" state="hidden" r:id="rId2"/>
    <sheet name="Pre-Sale" sheetId="3" r:id="rId3"/>
    <sheet name="STO过程服务清单" sheetId="4" r:id="rId4"/>
    <sheet name="报价" sheetId="5" r:id="rId5"/>
    <sheet name="支付方式" sheetId="6" r:id="rId6"/>
    <sheet name="实施计划" sheetId="7" r:id="rId7"/>
    <sheet name="Sheet3" sheetId="8" r:id="rId8"/>
  </sheets>
  <calcPr calcId="181029"/>
</workbook>
</file>

<file path=xl/calcChain.xml><?xml version="1.0" encoding="utf-8"?>
<calcChain xmlns="http://schemas.openxmlformats.org/spreadsheetml/2006/main">
  <c r="A13" i="6" l="1"/>
  <c r="G25" i="1" l="1"/>
  <c r="C26" i="1" s="1"/>
  <c r="D26" i="1" s="1"/>
</calcChain>
</file>

<file path=xl/sharedStrings.xml><?xml version="1.0" encoding="utf-8"?>
<sst xmlns="http://schemas.openxmlformats.org/spreadsheetml/2006/main" count="217" uniqueCount="166">
  <si>
    <t>方案概览</t>
  </si>
  <si>
    <t>1.募资方案</t>
  </si>
  <si>
    <t>分为两个阶段，第一阶段先做Pre-STO轮融资，先以5亿估值募1000万；第二阶段是ST私募阶段，即走ST的合规、生成及私募、登陆交易所环节。</t>
  </si>
  <si>
    <t>2.法律架构</t>
  </si>
  <si>
    <t>只需要成立美国子公司，洪泰智造所有的portfolio的收益权通过协议转让给美国公司</t>
  </si>
  <si>
    <t>第一阶段</t>
  </si>
  <si>
    <t>收入（万人民币）</t>
  </si>
  <si>
    <t>支出（万人民币）</t>
  </si>
  <si>
    <t>假设估值6亿</t>
  </si>
  <si>
    <t>ST方案设计</t>
  </si>
  <si>
    <t>稀释10%</t>
  </si>
  <si>
    <t>商业计划书</t>
  </si>
  <si>
    <t>Pre-sale</t>
  </si>
  <si>
    <t>5%FA佣金</t>
  </si>
  <si>
    <t>前期战略咨询服务</t>
  </si>
  <si>
    <t>法律、审计合规建议</t>
  </si>
  <si>
    <t>流程规划</t>
  </si>
  <si>
    <t>募资方案设计</t>
  </si>
  <si>
    <t>法律及财务合规</t>
  </si>
  <si>
    <t>RegD/S豁免申请</t>
  </si>
  <si>
    <t>KYC/AML/合格投资人认定</t>
  </si>
  <si>
    <t>审计报告</t>
  </si>
  <si>
    <t>ST的财务模型设计</t>
  </si>
  <si>
    <t>ST的估值</t>
  </si>
  <si>
    <t>ST的生成、分红模型设计</t>
  </si>
  <si>
    <t>ST的募集说明书</t>
  </si>
  <si>
    <t>ST的生成</t>
  </si>
  <si>
    <t>ST相关的智能合约编写</t>
  </si>
  <si>
    <t>安全审计</t>
  </si>
  <si>
    <t>募集资金</t>
  </si>
  <si>
    <t>5%佣金</t>
  </si>
  <si>
    <t>私募阶段合计</t>
  </si>
  <si>
    <t>登陆交易所</t>
  </si>
  <si>
    <t>募集5%</t>
  </si>
  <si>
    <t>估值15亿</t>
  </si>
  <si>
    <t>承销费5%</t>
  </si>
  <si>
    <t>二级市场阶段合计</t>
  </si>
  <si>
    <t>价格（USD）</t>
  </si>
  <si>
    <t>ST方案整体设计</t>
  </si>
  <si>
    <t>法律架构设计</t>
  </si>
  <si>
    <t>项目入场尽调</t>
  </si>
  <si>
    <t>ST 方案设计</t>
  </si>
  <si>
    <t>分红及回购模型设计</t>
  </si>
  <si>
    <t>估值模型</t>
  </si>
  <si>
    <t>STO 流程设计</t>
  </si>
  <si>
    <t>公司介绍</t>
  </si>
  <si>
    <t>资产分析</t>
  </si>
  <si>
    <t>估值及未来预期</t>
  </si>
  <si>
    <t>募资路演</t>
  </si>
  <si>
    <t>对接知名的 Token Fund 投资人</t>
  </si>
  <si>
    <t>传统股权投资基金</t>
  </si>
  <si>
    <t>高净值个人</t>
  </si>
  <si>
    <t>完成交割</t>
  </si>
  <si>
    <t>签署交割协议</t>
  </si>
  <si>
    <t>法律合规方案设计</t>
  </si>
  <si>
    <t>ST 方案整体设计</t>
  </si>
  <si>
    <t>整体流程规划</t>
  </si>
  <si>
    <t>对接律所及 ATS 交易所咨询建议</t>
  </si>
  <si>
    <t>外汇管理局备案</t>
  </si>
  <si>
    <t>设计控制协议</t>
  </si>
  <si>
    <t>向 SEC 提交 RegD/S 材料</t>
  </si>
  <si>
    <t>财务报告</t>
  </si>
  <si>
    <t>ST的金融模型设计</t>
  </si>
  <si>
    <t>ST 的估值</t>
  </si>
  <si>
    <t>ST 的数量</t>
  </si>
  <si>
    <t>ST 的发售计划</t>
  </si>
  <si>
    <t>分红和回购模型设计</t>
  </si>
  <si>
    <t>ST 相关的智能合约编写</t>
  </si>
  <si>
    <t>填写黑白名单</t>
  </si>
  <si>
    <t>发行人信息</t>
  </si>
  <si>
    <t>发行计划</t>
  </si>
  <si>
    <t>合规法律意见</t>
  </si>
  <si>
    <t>管理层信息</t>
  </si>
  <si>
    <t>业务发展及规划信息</t>
  </si>
  <si>
    <t>项目投资人路演</t>
  </si>
  <si>
    <t>合格投资人认定书</t>
  </si>
  <si>
    <t>KYC 投资人信息采集</t>
  </si>
  <si>
    <t>AML 反洗钱审查</t>
  </si>
  <si>
    <t>认购书协议</t>
  </si>
  <si>
    <t>ST 兑换发放</t>
  </si>
  <si>
    <t>OpenFinance</t>
  </si>
  <si>
    <t>序号</t>
  </si>
  <si>
    <t>服务项目</t>
  </si>
  <si>
    <t>服务价格</t>
  </si>
  <si>
    <t>项目尽调</t>
  </si>
  <si>
    <t>搭建美国子公司</t>
  </si>
  <si>
    <t>VIE/SPV 20万美元
备注：SNC需要参与全程的合规流程</t>
  </si>
  <si>
    <t>财务审计报告</t>
  </si>
  <si>
    <t>4万美元</t>
  </si>
  <si>
    <t>发币平台费用</t>
  </si>
  <si>
    <t>3万美元</t>
  </si>
  <si>
    <t>5000美金</t>
  </si>
  <si>
    <t>5000美元（包1000个）</t>
  </si>
  <si>
    <t>5万美元；服务费5万/年</t>
  </si>
  <si>
    <t>合计</t>
  </si>
  <si>
    <t>提供整体服务</t>
  </si>
  <si>
    <t>60万美元</t>
  </si>
  <si>
    <t>SNC咨询服务</t>
  </si>
  <si>
    <t>SNC咨询服务</t>
    <phoneticPr fontId="5" type="noConversion"/>
  </si>
  <si>
    <t>SNC咨询服务整体价格</t>
    <phoneticPr fontId="5" type="noConversion"/>
  </si>
  <si>
    <t>25万美金</t>
    <phoneticPr fontId="5" type="noConversion"/>
  </si>
  <si>
    <t>洪泰 STO 全流程报价清单</t>
    <phoneticPr fontId="5" type="noConversion"/>
  </si>
  <si>
    <t>融资额 * 3%</t>
    <phoneticPr fontId="5" type="noConversion"/>
  </si>
  <si>
    <t>咨询</t>
    <phoneticPr fontId="5" type="noConversion"/>
  </si>
  <si>
    <t>合规</t>
    <phoneticPr fontId="5" type="noConversion"/>
  </si>
  <si>
    <t>财务报告</t>
    <phoneticPr fontId="5" type="noConversion"/>
  </si>
  <si>
    <t>ST生成</t>
    <phoneticPr fontId="5" type="noConversion"/>
  </si>
  <si>
    <t>ST募集说明书（中英文版）</t>
    <phoneticPr fontId="5" type="noConversion"/>
  </si>
  <si>
    <t>20万美元</t>
    <phoneticPr fontId="5" type="noConversion"/>
  </si>
  <si>
    <t>5万美元</t>
    <phoneticPr fontId="5" type="noConversion"/>
  </si>
  <si>
    <t>宣传</t>
    <phoneticPr fontId="5" type="noConversion"/>
  </si>
  <si>
    <t>国外知名媒体宣传</t>
    <phoneticPr fontId="5" type="noConversion"/>
  </si>
  <si>
    <t>国内头部媒体全渠道宣传</t>
    <phoneticPr fontId="5" type="noConversion"/>
  </si>
  <si>
    <t>知名社群传播（3点钟社群、Telegarm、Twitter）</t>
    <phoneticPr fontId="5" type="noConversion"/>
  </si>
  <si>
    <t>知名投资人宣传</t>
    <phoneticPr fontId="5" type="noConversion"/>
  </si>
  <si>
    <t>财务报告</t>
    <phoneticPr fontId="5" type="noConversion"/>
  </si>
  <si>
    <t>安全审计</t>
    <phoneticPr fontId="5" type="noConversion"/>
  </si>
  <si>
    <t>100万美元</t>
    <phoneticPr fontId="5" type="noConversion"/>
  </si>
  <si>
    <t>市场路演活动</t>
    <phoneticPr fontId="5" type="noConversion"/>
  </si>
  <si>
    <t>服务细节</t>
    <phoneticPr fontId="5" type="noConversion"/>
  </si>
  <si>
    <t>项目</t>
    <phoneticPr fontId="5" type="noConversion"/>
  </si>
  <si>
    <t>价格</t>
    <phoneticPr fontId="5" type="noConversion"/>
  </si>
  <si>
    <t>ST交割服务</t>
    <phoneticPr fontId="5" type="noConversion"/>
  </si>
  <si>
    <t>60万美元</t>
    <phoneticPr fontId="5" type="noConversion"/>
  </si>
  <si>
    <t>5万美元</t>
    <phoneticPr fontId="5" type="noConversion"/>
  </si>
  <si>
    <t>中国会计准则审计报告</t>
    <phoneticPr fontId="5" type="noConversion"/>
  </si>
  <si>
    <t>美国会计准则审计报告</t>
    <phoneticPr fontId="5" type="noConversion"/>
  </si>
  <si>
    <t>Presale阶段收到500万</t>
    <phoneticPr fontId="5" type="noConversion"/>
  </si>
  <si>
    <t>支付50%</t>
    <phoneticPr fontId="5" type="noConversion"/>
  </si>
  <si>
    <t>支付30%</t>
    <phoneticPr fontId="5" type="noConversion"/>
  </si>
  <si>
    <t>正式销售阶段收到1000万</t>
    <phoneticPr fontId="5" type="noConversion"/>
  </si>
  <si>
    <t>支付20%</t>
    <phoneticPr fontId="5" type="noConversion"/>
  </si>
  <si>
    <t>支付方式一</t>
    <phoneticPr fontId="5" type="noConversion"/>
  </si>
  <si>
    <t>Presale阶段收到1000万</t>
    <phoneticPr fontId="5" type="noConversion"/>
  </si>
  <si>
    <t>交付募集说明书</t>
    <phoneticPr fontId="5" type="noConversion"/>
  </si>
  <si>
    <t>登陆交易所</t>
    <phoneticPr fontId="5" type="noConversion"/>
  </si>
  <si>
    <t>支付方式二（交付成果）</t>
    <phoneticPr fontId="5" type="noConversion"/>
  </si>
  <si>
    <t>签署协议</t>
    <phoneticPr fontId="12" type="noConversion"/>
  </si>
  <si>
    <t>阶段一</t>
    <phoneticPr fontId="12" type="noConversion"/>
  </si>
  <si>
    <t>付款方式</t>
    <phoneticPr fontId="12" type="noConversion"/>
  </si>
  <si>
    <t>预售服务阶段</t>
    <phoneticPr fontId="12" type="noConversion"/>
  </si>
  <si>
    <t>时间</t>
    <phoneticPr fontId="12" type="noConversion"/>
  </si>
  <si>
    <t>今天发</t>
    <phoneticPr fontId="12" type="noConversion"/>
  </si>
  <si>
    <t>周五定</t>
    <phoneticPr fontId="12" type="noConversion"/>
  </si>
  <si>
    <t>美国壳公司可实行性研究</t>
    <phoneticPr fontId="12" type="noConversion"/>
  </si>
  <si>
    <t>协助完成BP</t>
    <phoneticPr fontId="12" type="noConversion"/>
  </si>
  <si>
    <t>MOU报价（需要Alice配合）</t>
    <phoneticPr fontId="12" type="noConversion"/>
  </si>
  <si>
    <t>寻找投资人路演</t>
    <phoneticPr fontId="12" type="noConversion"/>
  </si>
  <si>
    <t>角色</t>
    <phoneticPr fontId="12" type="noConversion"/>
  </si>
  <si>
    <t>分工</t>
    <phoneticPr fontId="12" type="noConversion"/>
  </si>
  <si>
    <t>logo</t>
    <phoneticPr fontId="12" type="noConversion"/>
  </si>
  <si>
    <t>以美金计价</t>
    <phoneticPr fontId="5" type="noConversion"/>
  </si>
  <si>
    <t>宣传三选一</t>
    <phoneticPr fontId="5" type="noConversion"/>
  </si>
  <si>
    <t>1）咨询和募资二选一</t>
    <phoneticPr fontId="5" type="noConversion"/>
  </si>
  <si>
    <t>2）宣传和募资配合</t>
    <phoneticPr fontId="5" type="noConversion"/>
  </si>
  <si>
    <t>施工方案重新理一遍</t>
    <phoneticPr fontId="5" type="noConversion"/>
  </si>
  <si>
    <t>确定服务范围</t>
    <phoneticPr fontId="5" type="noConversion"/>
  </si>
  <si>
    <t>工作说明书</t>
    <phoneticPr fontId="5" type="noConversion"/>
  </si>
  <si>
    <t>支付方式与咨询服务节奏绑定</t>
    <phoneticPr fontId="12" type="noConversion"/>
  </si>
  <si>
    <t>服务范围</t>
    <phoneticPr fontId="12" type="noConversion"/>
  </si>
  <si>
    <t>接受价格范围</t>
    <phoneticPr fontId="12" type="noConversion"/>
  </si>
  <si>
    <t>底价</t>
    <phoneticPr fontId="12" type="noConversion"/>
  </si>
  <si>
    <t>募集说明书</t>
    <phoneticPr fontId="12" type="noConversion"/>
  </si>
  <si>
    <t>金融模型设计</t>
    <phoneticPr fontId="12" type="noConversion"/>
  </si>
  <si>
    <t>合同签订</t>
    <phoneticPr fontId="12" type="noConversion"/>
  </si>
  <si>
    <t>服务范围起始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</si>
</sst>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4"/>
      <color theme="1"/>
      <name val="华文楷体"/>
      <family val="3"/>
      <charset val="134"/>
    </font>
    <font>
      <b/>
      <sz val="14"/>
      <color theme="1"/>
      <name val="华文楷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8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b/>
      <sz val="14"/>
      <color theme="0"/>
      <name val="黑体"/>
      <family val="3"/>
      <charset val="134"/>
    </font>
    <font>
      <b/>
      <sz val="16"/>
      <color theme="0"/>
      <name val="黑体"/>
      <family val="3"/>
      <charset val="134"/>
    </font>
    <font>
      <sz val="14"/>
      <color theme="0"/>
      <name val="黑体"/>
      <family val="3"/>
      <charset val="134"/>
    </font>
    <font>
      <b/>
      <sz val="14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9" fontId="1" fillId="0" borderId="0" xfId="1" applyNumberFormat="1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9" fontId="1" fillId="0" borderId="0" xfId="1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9" fontId="7" fillId="0" borderId="0" xfId="1" applyNumberFormat="1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Fill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>
      <alignment vertical="center"/>
    </xf>
    <xf numFmtId="9" fontId="0" fillId="0" borderId="0" xfId="0" applyNumberForma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showGridLines="0" workbookViewId="0">
      <selection activeCell="D13" sqref="D13"/>
    </sheetView>
  </sheetViews>
  <sheetFormatPr defaultColWidth="9" defaultRowHeight="14.25" x14ac:dyDescent="0.2"/>
  <cols>
    <col min="1" max="1" width="10.875" customWidth="1"/>
  </cols>
  <sheetData>
    <row r="1" spans="1:8" ht="24" customHeight="1" x14ac:dyDescent="0.2">
      <c r="A1" s="44" t="s">
        <v>0</v>
      </c>
      <c r="B1" s="44"/>
      <c r="C1" s="44"/>
      <c r="D1" s="44"/>
      <c r="E1" s="44"/>
      <c r="F1" s="44"/>
      <c r="G1" s="44"/>
    </row>
    <row r="2" spans="1:8" x14ac:dyDescent="0.2">
      <c r="A2" s="10" t="s">
        <v>1</v>
      </c>
    </row>
    <row r="3" spans="1:8" ht="42" customHeight="1" x14ac:dyDescent="0.2">
      <c r="A3" s="45" t="s">
        <v>2</v>
      </c>
      <c r="B3" s="45"/>
      <c r="C3" s="45"/>
      <c r="D3" s="45"/>
      <c r="E3" s="45"/>
      <c r="F3" s="45"/>
      <c r="G3" s="45"/>
      <c r="H3" s="11"/>
    </row>
    <row r="5" spans="1:8" x14ac:dyDescent="0.2">
      <c r="A5" s="10" t="s">
        <v>3</v>
      </c>
    </row>
    <row r="6" spans="1:8" ht="51" customHeight="1" x14ac:dyDescent="0.2">
      <c r="A6" s="45" t="s">
        <v>4</v>
      </c>
      <c r="B6" s="45"/>
      <c r="C6" s="45"/>
      <c r="D6" s="45"/>
      <c r="E6" s="45"/>
      <c r="F6" s="45"/>
      <c r="G6" s="45"/>
    </row>
  </sheetData>
  <mergeCells count="3">
    <mergeCell ref="A1:G1"/>
    <mergeCell ref="A3:G3"/>
    <mergeCell ref="A6:G6"/>
  </mergeCells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showGridLines="0" topLeftCell="A5" zoomScale="73" zoomScaleNormal="73" workbookViewId="0">
      <selection activeCell="D13" sqref="D13"/>
    </sheetView>
  </sheetViews>
  <sheetFormatPr defaultColWidth="9" defaultRowHeight="20.25" x14ac:dyDescent="0.2"/>
  <cols>
    <col min="1" max="1" width="32.875" style="1" customWidth="1"/>
    <col min="2" max="2" width="23" style="2" customWidth="1"/>
    <col min="3" max="3" width="24.5" style="2" customWidth="1"/>
    <col min="4" max="4" width="14.25" style="2" customWidth="1"/>
    <col min="5" max="5" width="15.5" style="1" customWidth="1"/>
    <col min="6" max="6" width="9" style="1"/>
    <col min="7" max="7" width="19.125" style="1" customWidth="1"/>
    <col min="8" max="16384" width="9" style="1"/>
  </cols>
  <sheetData>
    <row r="1" spans="1:4" ht="27" customHeight="1" x14ac:dyDescent="0.2">
      <c r="A1" s="4" t="s">
        <v>5</v>
      </c>
      <c r="B1" s="4" t="s">
        <v>6</v>
      </c>
      <c r="C1" s="4" t="s">
        <v>7</v>
      </c>
      <c r="D1" s="1" t="s">
        <v>8</v>
      </c>
    </row>
    <row r="2" spans="1:4" x14ac:dyDescent="0.2">
      <c r="A2" s="8" t="s">
        <v>9</v>
      </c>
      <c r="B2" s="5"/>
      <c r="C2" s="5">
        <v>0</v>
      </c>
      <c r="D2" s="1" t="s">
        <v>10</v>
      </c>
    </row>
    <row r="3" spans="1:4" x14ac:dyDescent="0.2">
      <c r="A3" s="8" t="s">
        <v>11</v>
      </c>
      <c r="B3" s="5"/>
      <c r="C3" s="5"/>
    </row>
    <row r="4" spans="1:4" ht="27.75" customHeight="1" x14ac:dyDescent="0.2">
      <c r="A4" s="4" t="s">
        <v>12</v>
      </c>
      <c r="B4" s="5">
        <v>1000</v>
      </c>
      <c r="C4" s="5">
        <v>50</v>
      </c>
    </row>
    <row r="5" spans="1:4" x14ac:dyDescent="0.2">
      <c r="A5" s="8" t="s">
        <v>13</v>
      </c>
      <c r="B5" s="5"/>
      <c r="C5" s="5"/>
    </row>
    <row r="6" spans="1:4" x14ac:dyDescent="0.2">
      <c r="A6" s="4" t="s">
        <v>14</v>
      </c>
      <c r="B6" s="5"/>
      <c r="C6" s="5">
        <v>20</v>
      </c>
    </row>
    <row r="7" spans="1:4" x14ac:dyDescent="0.2">
      <c r="A7" s="9" t="s">
        <v>15</v>
      </c>
      <c r="B7" s="5"/>
      <c r="C7" s="5"/>
    </row>
    <row r="8" spans="1:4" x14ac:dyDescent="0.2">
      <c r="A8" s="9" t="s">
        <v>16</v>
      </c>
      <c r="B8" s="5"/>
      <c r="C8" s="5"/>
    </row>
    <row r="9" spans="1:4" ht="22.5" customHeight="1" x14ac:dyDescent="0.2">
      <c r="A9" s="8" t="s">
        <v>17</v>
      </c>
      <c r="B9" s="5"/>
      <c r="C9" s="5"/>
    </row>
    <row r="10" spans="1:4" x14ac:dyDescent="0.2">
      <c r="A10" s="4" t="s">
        <v>18</v>
      </c>
      <c r="B10" s="5"/>
      <c r="C10" s="5">
        <v>150</v>
      </c>
    </row>
    <row r="11" spans="1:4" x14ac:dyDescent="0.2">
      <c r="A11" s="8" t="s">
        <v>19</v>
      </c>
      <c r="B11" s="5"/>
      <c r="C11" s="5"/>
    </row>
    <row r="12" spans="1:4" x14ac:dyDescent="0.2">
      <c r="A12" s="8" t="s">
        <v>20</v>
      </c>
      <c r="B12" s="5"/>
      <c r="C12" s="5"/>
    </row>
    <row r="13" spans="1:4" x14ac:dyDescent="0.2">
      <c r="A13" s="8" t="s">
        <v>21</v>
      </c>
      <c r="B13" s="5"/>
      <c r="C13" s="5"/>
    </row>
    <row r="14" spans="1:4" x14ac:dyDescent="0.2">
      <c r="A14" s="4" t="s">
        <v>22</v>
      </c>
      <c r="B14" s="5"/>
      <c r="C14" s="5">
        <v>50</v>
      </c>
    </row>
    <row r="15" spans="1:4" x14ac:dyDescent="0.2">
      <c r="A15" s="8" t="s">
        <v>23</v>
      </c>
      <c r="B15" s="5"/>
      <c r="C15" s="5"/>
    </row>
    <row r="16" spans="1:4" x14ac:dyDescent="0.2">
      <c r="A16" s="8" t="s">
        <v>24</v>
      </c>
      <c r="B16" s="5"/>
      <c r="C16" s="5"/>
    </row>
    <row r="17" spans="1:7" x14ac:dyDescent="0.2">
      <c r="A17" s="8" t="s">
        <v>25</v>
      </c>
      <c r="B17" s="5"/>
      <c r="C17" s="5"/>
    </row>
    <row r="18" spans="1:7" x14ac:dyDescent="0.2">
      <c r="A18" s="4" t="s">
        <v>26</v>
      </c>
      <c r="B18" s="5"/>
      <c r="C18" s="5">
        <v>20</v>
      </c>
    </row>
    <row r="19" spans="1:7" x14ac:dyDescent="0.2">
      <c r="A19" s="8" t="s">
        <v>27</v>
      </c>
      <c r="B19" s="5"/>
      <c r="C19" s="5"/>
    </row>
    <row r="20" spans="1:7" x14ac:dyDescent="0.2">
      <c r="A20" s="8" t="s">
        <v>28</v>
      </c>
      <c r="B20" s="5"/>
      <c r="C20" s="5"/>
    </row>
    <row r="21" spans="1:7" x14ac:dyDescent="0.2">
      <c r="A21" s="4" t="s">
        <v>29</v>
      </c>
      <c r="B21" s="5">
        <v>5000</v>
      </c>
      <c r="C21" s="5">
        <v>250</v>
      </c>
    </row>
    <row r="22" spans="1:7" x14ac:dyDescent="0.2">
      <c r="A22" s="8" t="s">
        <v>30</v>
      </c>
      <c r="B22" s="5"/>
      <c r="C22" s="5"/>
    </row>
    <row r="23" spans="1:7" x14ac:dyDescent="0.2">
      <c r="A23" s="6" t="s">
        <v>31</v>
      </c>
      <c r="B23" s="5">
        <v>6000</v>
      </c>
      <c r="C23" s="5">
        <v>540</v>
      </c>
      <c r="D23" s="3"/>
    </row>
    <row r="24" spans="1:7" x14ac:dyDescent="0.2">
      <c r="A24" s="8"/>
      <c r="B24" s="5"/>
      <c r="C24" s="5"/>
    </row>
    <row r="25" spans="1:7" x14ac:dyDescent="0.2">
      <c r="A25" s="4" t="s">
        <v>32</v>
      </c>
      <c r="B25" s="5" t="s">
        <v>33</v>
      </c>
      <c r="C25" s="5" t="s">
        <v>34</v>
      </c>
      <c r="D25" s="2">
        <v>7500</v>
      </c>
      <c r="E25" s="1" t="s">
        <v>35</v>
      </c>
      <c r="G25" s="2">
        <f>75*5</f>
        <v>375</v>
      </c>
    </row>
    <row r="26" spans="1:7" x14ac:dyDescent="0.2">
      <c r="A26" s="6" t="s">
        <v>36</v>
      </c>
      <c r="B26" s="5">
        <v>13500</v>
      </c>
      <c r="C26" s="5">
        <f>G25+C23</f>
        <v>915</v>
      </c>
      <c r="D26" s="7">
        <f>C26/B26</f>
        <v>6.7777777777777784E-2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showGridLines="0" zoomScale="65" zoomScaleNormal="65" workbookViewId="0">
      <selection activeCell="E17" sqref="E17"/>
    </sheetView>
  </sheetViews>
  <sheetFormatPr defaultColWidth="9" defaultRowHeight="18.75" x14ac:dyDescent="0.2"/>
  <cols>
    <col min="1" max="1" width="41.25" style="13" customWidth="1"/>
    <col min="2" max="2" width="30.625" style="12" customWidth="1"/>
    <col min="3" max="3" width="14.25" style="12" customWidth="1"/>
    <col min="4" max="4" width="15.5" style="13" customWidth="1"/>
    <col min="5" max="5" width="9" style="13"/>
    <col min="6" max="6" width="19.125" style="13" customWidth="1"/>
    <col min="7" max="16384" width="9" style="13"/>
  </cols>
  <sheetData>
    <row r="1" spans="1:3" ht="27" customHeight="1" x14ac:dyDescent="0.2">
      <c r="A1" s="24" t="s">
        <v>12</v>
      </c>
      <c r="B1" s="24" t="s">
        <v>37</v>
      </c>
      <c r="C1" s="13"/>
    </row>
    <row r="2" spans="1:3" x14ac:dyDescent="0.2">
      <c r="A2" s="25" t="s">
        <v>38</v>
      </c>
      <c r="B2" s="46" t="s">
        <v>102</v>
      </c>
      <c r="C2" s="13"/>
    </row>
    <row r="3" spans="1:3" x14ac:dyDescent="0.2">
      <c r="A3" s="26" t="s">
        <v>39</v>
      </c>
      <c r="B3" s="47"/>
      <c r="C3" s="13"/>
    </row>
    <row r="4" spans="1:3" x14ac:dyDescent="0.2">
      <c r="A4" s="26" t="s">
        <v>40</v>
      </c>
      <c r="B4" s="47"/>
      <c r="C4" s="13"/>
    </row>
    <row r="5" spans="1:3" x14ac:dyDescent="0.2">
      <c r="A5" s="26" t="s">
        <v>41</v>
      </c>
      <c r="B5" s="47"/>
      <c r="C5" s="13"/>
    </row>
    <row r="6" spans="1:3" x14ac:dyDescent="0.2">
      <c r="A6" s="26" t="s">
        <v>42</v>
      </c>
      <c r="B6" s="47"/>
      <c r="C6" s="13"/>
    </row>
    <row r="7" spans="1:3" x14ac:dyDescent="0.2">
      <c r="A7" s="26" t="s">
        <v>43</v>
      </c>
      <c r="B7" s="47"/>
      <c r="C7" s="13"/>
    </row>
    <row r="8" spans="1:3" x14ac:dyDescent="0.2">
      <c r="A8" s="26" t="s">
        <v>44</v>
      </c>
      <c r="B8" s="47"/>
      <c r="C8" s="13"/>
    </row>
    <row r="9" spans="1:3" x14ac:dyDescent="0.2">
      <c r="A9" s="25" t="s">
        <v>11</v>
      </c>
      <c r="B9" s="47"/>
      <c r="C9" s="13"/>
    </row>
    <row r="10" spans="1:3" x14ac:dyDescent="0.2">
      <c r="A10" s="26" t="s">
        <v>45</v>
      </c>
      <c r="B10" s="47"/>
      <c r="C10" s="13"/>
    </row>
    <row r="11" spans="1:3" x14ac:dyDescent="0.2">
      <c r="A11" s="26" t="s">
        <v>46</v>
      </c>
      <c r="B11" s="47"/>
      <c r="C11" s="13"/>
    </row>
    <row r="12" spans="1:3" x14ac:dyDescent="0.2">
      <c r="A12" s="26" t="s">
        <v>38</v>
      </c>
      <c r="B12" s="47"/>
      <c r="C12" s="13"/>
    </row>
    <row r="13" spans="1:3" x14ac:dyDescent="0.2">
      <c r="A13" s="26" t="s">
        <v>47</v>
      </c>
      <c r="B13" s="47"/>
      <c r="C13" s="13"/>
    </row>
    <row r="14" spans="1:3" ht="27.75" customHeight="1" x14ac:dyDescent="0.2">
      <c r="A14" s="25" t="s">
        <v>48</v>
      </c>
      <c r="B14" s="47"/>
    </row>
    <row r="15" spans="1:3" ht="25.5" customHeight="1" x14ac:dyDescent="0.2">
      <c r="A15" s="27" t="s">
        <v>49</v>
      </c>
      <c r="B15" s="47"/>
    </row>
    <row r="16" spans="1:3" ht="24.75" customHeight="1" x14ac:dyDescent="0.2">
      <c r="A16" s="27" t="s">
        <v>50</v>
      </c>
      <c r="B16" s="47"/>
    </row>
    <row r="17" spans="1:2" ht="24.75" customHeight="1" x14ac:dyDescent="0.2">
      <c r="A17" s="27" t="s">
        <v>51</v>
      </c>
      <c r="B17" s="47"/>
    </row>
    <row r="18" spans="1:2" ht="24.75" customHeight="1" x14ac:dyDescent="0.2">
      <c r="A18" s="25" t="s">
        <v>52</v>
      </c>
      <c r="B18" s="47"/>
    </row>
    <row r="19" spans="1:2" ht="21" customHeight="1" x14ac:dyDescent="0.2">
      <c r="A19" s="27" t="s">
        <v>53</v>
      </c>
      <c r="B19" s="48"/>
    </row>
  </sheetData>
  <mergeCells count="1">
    <mergeCell ref="B2:B19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"/>
  <sheetViews>
    <sheetView topLeftCell="A20" zoomScale="54" zoomScaleNormal="85" workbookViewId="0">
      <selection activeCell="H33" sqref="H33"/>
    </sheetView>
  </sheetViews>
  <sheetFormatPr defaultColWidth="9" defaultRowHeight="18.75" x14ac:dyDescent="0.2"/>
  <cols>
    <col min="1" max="1" width="37.25" style="13" customWidth="1"/>
    <col min="2" max="2" width="36.625" style="13" customWidth="1"/>
    <col min="3" max="3" width="14.125" style="13" customWidth="1"/>
    <col min="4" max="4" width="41.25" style="12" customWidth="1"/>
    <col min="5" max="5" width="27.375" style="12" customWidth="1"/>
    <col min="6" max="6" width="22.875" style="12" customWidth="1"/>
    <col min="7" max="7" width="15.5" style="13" customWidth="1"/>
    <col min="8" max="8" width="9" style="13"/>
    <col min="9" max="9" width="19.125" style="13" customWidth="1"/>
    <col min="10" max="16384" width="9" style="13"/>
  </cols>
  <sheetData>
    <row r="1" spans="1:5" ht="27.95" customHeight="1" x14ac:dyDescent="0.2">
      <c r="B1" s="55" t="s">
        <v>101</v>
      </c>
      <c r="C1" s="55"/>
      <c r="D1" s="55"/>
      <c r="E1" s="55"/>
    </row>
    <row r="2" spans="1:5" ht="27.95" customHeight="1" x14ac:dyDescent="0.2">
      <c r="B2" s="55"/>
      <c r="C2" s="55"/>
      <c r="D2" s="55"/>
      <c r="E2" s="55"/>
    </row>
    <row r="3" spans="1:5" ht="36.950000000000003" customHeight="1" x14ac:dyDescent="0.2">
      <c r="B3" s="14"/>
      <c r="C3" s="15" t="s">
        <v>81</v>
      </c>
      <c r="D3" s="15" t="s">
        <v>82</v>
      </c>
      <c r="E3" s="16" t="s">
        <v>83</v>
      </c>
    </row>
    <row r="4" spans="1:5" ht="26.1" customHeight="1" x14ac:dyDescent="0.2">
      <c r="B4" s="51" t="s">
        <v>103</v>
      </c>
      <c r="C4" s="17">
        <v>1</v>
      </c>
      <c r="D4" s="18" t="s">
        <v>54</v>
      </c>
      <c r="E4" s="56" t="s">
        <v>98</v>
      </c>
    </row>
    <row r="5" spans="1:5" ht="26.1" customHeight="1" x14ac:dyDescent="0.2">
      <c r="B5" s="51"/>
      <c r="C5" s="17">
        <v>2</v>
      </c>
      <c r="D5" s="18" t="s">
        <v>84</v>
      </c>
      <c r="E5" s="57"/>
    </row>
    <row r="6" spans="1:5" ht="26.1" customHeight="1" x14ac:dyDescent="0.2">
      <c r="B6" s="51"/>
      <c r="C6" s="17">
        <v>3</v>
      </c>
      <c r="D6" s="18" t="s">
        <v>55</v>
      </c>
      <c r="E6" s="57"/>
    </row>
    <row r="7" spans="1:5" ht="26.1" customHeight="1" x14ac:dyDescent="0.2">
      <c r="B7" s="51"/>
      <c r="C7" s="17">
        <v>4</v>
      </c>
      <c r="D7" s="18" t="s">
        <v>56</v>
      </c>
      <c r="E7" s="57"/>
    </row>
    <row r="8" spans="1:5" ht="26.1" customHeight="1" x14ac:dyDescent="0.2">
      <c r="B8" s="51"/>
      <c r="C8" s="17">
        <v>5</v>
      </c>
      <c r="D8" s="18" t="s">
        <v>57</v>
      </c>
      <c r="E8" s="57"/>
    </row>
    <row r="9" spans="1:5" ht="26.1" customHeight="1" x14ac:dyDescent="0.2">
      <c r="B9" s="51"/>
      <c r="C9" s="17">
        <v>6</v>
      </c>
      <c r="D9" s="18" t="s">
        <v>17</v>
      </c>
      <c r="E9" s="58"/>
    </row>
    <row r="10" spans="1:5" ht="26.1" customHeight="1" x14ac:dyDescent="0.2">
      <c r="B10" s="51" t="s">
        <v>104</v>
      </c>
      <c r="C10" s="17">
        <v>7</v>
      </c>
      <c r="D10" s="18" t="s">
        <v>85</v>
      </c>
      <c r="E10" s="52" t="s">
        <v>86</v>
      </c>
    </row>
    <row r="11" spans="1:5" ht="26.1" customHeight="1" x14ac:dyDescent="0.2">
      <c r="B11" s="51"/>
      <c r="C11" s="17">
        <v>8</v>
      </c>
      <c r="D11" s="18" t="s">
        <v>58</v>
      </c>
      <c r="E11" s="53"/>
    </row>
    <row r="12" spans="1:5" ht="26.1" customHeight="1" x14ac:dyDescent="0.2">
      <c r="B12" s="51"/>
      <c r="C12" s="17">
        <v>9</v>
      </c>
      <c r="D12" s="18" t="s">
        <v>59</v>
      </c>
      <c r="E12" s="53"/>
    </row>
    <row r="13" spans="1:5" ht="26.1" customHeight="1" x14ac:dyDescent="0.2">
      <c r="A13" s="31"/>
      <c r="B13" s="51"/>
      <c r="C13" s="17">
        <v>10</v>
      </c>
      <c r="D13" s="18" t="s">
        <v>60</v>
      </c>
      <c r="E13" s="54"/>
    </row>
    <row r="14" spans="1:5" ht="26.1" customHeight="1" x14ac:dyDescent="0.2">
      <c r="B14" s="20" t="s">
        <v>105</v>
      </c>
      <c r="C14" s="17">
        <v>11</v>
      </c>
      <c r="D14" s="18" t="s">
        <v>87</v>
      </c>
      <c r="E14" s="19" t="s">
        <v>88</v>
      </c>
    </row>
    <row r="15" spans="1:5" ht="26.1" customHeight="1" x14ac:dyDescent="0.2">
      <c r="B15" s="51" t="s">
        <v>62</v>
      </c>
      <c r="C15" s="17">
        <v>12</v>
      </c>
      <c r="D15" s="18" t="s">
        <v>63</v>
      </c>
      <c r="E15" s="56" t="s">
        <v>97</v>
      </c>
    </row>
    <row r="16" spans="1:5" ht="26.1" customHeight="1" x14ac:dyDescent="0.2">
      <c r="B16" s="51"/>
      <c r="C16" s="17">
        <v>13</v>
      </c>
      <c r="D16" s="18" t="s">
        <v>64</v>
      </c>
      <c r="E16" s="57"/>
    </row>
    <row r="17" spans="2:6" ht="26.1" customHeight="1" x14ac:dyDescent="0.2">
      <c r="B17" s="51"/>
      <c r="C17" s="17">
        <v>14</v>
      </c>
      <c r="D17" s="18" t="s">
        <v>65</v>
      </c>
      <c r="E17" s="57"/>
    </row>
    <row r="18" spans="2:6" ht="26.1" customHeight="1" x14ac:dyDescent="0.2">
      <c r="B18" s="51"/>
      <c r="C18" s="17">
        <v>15</v>
      </c>
      <c r="D18" s="18" t="s">
        <v>66</v>
      </c>
      <c r="E18" s="58"/>
    </row>
    <row r="19" spans="2:6" ht="26.1" customHeight="1" x14ac:dyDescent="0.2">
      <c r="B19" s="51" t="s">
        <v>106</v>
      </c>
      <c r="C19" s="17">
        <v>16</v>
      </c>
      <c r="D19" s="18" t="s">
        <v>89</v>
      </c>
      <c r="E19" s="19" t="s">
        <v>90</v>
      </c>
    </row>
    <row r="20" spans="2:6" ht="26.1" customHeight="1" x14ac:dyDescent="0.2">
      <c r="B20" s="51"/>
      <c r="C20" s="17">
        <v>17</v>
      </c>
      <c r="D20" s="18" t="s">
        <v>67</v>
      </c>
      <c r="E20" s="19" t="s">
        <v>91</v>
      </c>
    </row>
    <row r="21" spans="2:6" ht="26.1" customHeight="1" x14ac:dyDescent="0.2">
      <c r="B21" s="51"/>
      <c r="C21" s="17">
        <v>18</v>
      </c>
      <c r="D21" s="18" t="s">
        <v>68</v>
      </c>
      <c r="E21" s="56" t="s">
        <v>97</v>
      </c>
    </row>
    <row r="22" spans="2:6" ht="26.1" customHeight="1" x14ac:dyDescent="0.2">
      <c r="B22" s="51"/>
      <c r="C22" s="17">
        <v>19</v>
      </c>
      <c r="D22" s="18" t="s">
        <v>28</v>
      </c>
      <c r="E22" s="57"/>
    </row>
    <row r="23" spans="2:6" ht="26.1" customHeight="1" x14ac:dyDescent="0.2">
      <c r="B23" s="51" t="s">
        <v>107</v>
      </c>
      <c r="C23" s="17">
        <v>20</v>
      </c>
      <c r="D23" s="18" t="s">
        <v>69</v>
      </c>
      <c r="E23" s="57"/>
    </row>
    <row r="24" spans="2:6" ht="26.1" customHeight="1" x14ac:dyDescent="0.2">
      <c r="B24" s="51"/>
      <c r="C24" s="17">
        <v>21</v>
      </c>
      <c r="D24" s="18" t="s">
        <v>70</v>
      </c>
      <c r="E24" s="57"/>
    </row>
    <row r="25" spans="2:6" ht="26.1" customHeight="1" x14ac:dyDescent="0.2">
      <c r="B25" s="51"/>
      <c r="C25" s="17">
        <v>22</v>
      </c>
      <c r="D25" s="18" t="s">
        <v>71</v>
      </c>
      <c r="E25" s="57"/>
    </row>
    <row r="26" spans="2:6" ht="26.1" customHeight="1" x14ac:dyDescent="0.2">
      <c r="B26" s="51"/>
      <c r="C26" s="17">
        <v>23</v>
      </c>
      <c r="D26" s="18" t="s">
        <v>61</v>
      </c>
      <c r="E26" s="57"/>
    </row>
    <row r="27" spans="2:6" ht="26.1" customHeight="1" x14ac:dyDescent="0.2">
      <c r="B27" s="51"/>
      <c r="C27" s="17">
        <v>24</v>
      </c>
      <c r="D27" s="18" t="s">
        <v>72</v>
      </c>
      <c r="E27" s="57"/>
    </row>
    <row r="28" spans="2:6" ht="26.1" customHeight="1" x14ac:dyDescent="0.2">
      <c r="B28" s="51"/>
      <c r="C28" s="17">
        <v>25</v>
      </c>
      <c r="D28" s="21" t="s">
        <v>73</v>
      </c>
      <c r="E28" s="57"/>
    </row>
    <row r="29" spans="2:6" ht="26.1" customHeight="1" x14ac:dyDescent="0.2">
      <c r="B29" s="51" t="s">
        <v>29</v>
      </c>
      <c r="C29" s="17">
        <v>26</v>
      </c>
      <c r="D29" s="18" t="s">
        <v>74</v>
      </c>
      <c r="E29" s="57"/>
    </row>
    <row r="30" spans="2:6" ht="26.1" customHeight="1" x14ac:dyDescent="0.2">
      <c r="B30" s="51"/>
      <c r="C30" s="17">
        <v>27</v>
      </c>
      <c r="D30" s="18" t="s">
        <v>75</v>
      </c>
      <c r="E30" s="58"/>
      <c r="F30" s="22"/>
    </row>
    <row r="31" spans="2:6" ht="26.1" customHeight="1" x14ac:dyDescent="0.2">
      <c r="B31" s="51"/>
      <c r="C31" s="17">
        <v>28</v>
      </c>
      <c r="D31" s="18" t="s">
        <v>76</v>
      </c>
      <c r="E31" s="19" t="s">
        <v>92</v>
      </c>
      <c r="F31" s="22"/>
    </row>
    <row r="32" spans="2:6" ht="26.1" customHeight="1" x14ac:dyDescent="0.2">
      <c r="B32" s="51"/>
      <c r="C32" s="17">
        <v>29</v>
      </c>
      <c r="D32" s="18" t="s">
        <v>77</v>
      </c>
      <c r="E32" s="19" t="s">
        <v>92</v>
      </c>
      <c r="F32" s="22"/>
    </row>
    <row r="33" spans="2:9" ht="26.1" customHeight="1" x14ac:dyDescent="0.2">
      <c r="B33" s="51"/>
      <c r="C33" s="17">
        <v>30</v>
      </c>
      <c r="D33" s="18" t="s">
        <v>78</v>
      </c>
      <c r="E33" s="56" t="s">
        <v>97</v>
      </c>
      <c r="F33" s="22"/>
    </row>
    <row r="34" spans="2:9" ht="26.1" customHeight="1" x14ac:dyDescent="0.2">
      <c r="B34" s="51"/>
      <c r="C34" s="17">
        <v>31</v>
      </c>
      <c r="D34" s="21" t="s">
        <v>79</v>
      </c>
      <c r="E34" s="58"/>
    </row>
    <row r="35" spans="2:9" ht="26.1" customHeight="1" x14ac:dyDescent="0.2">
      <c r="B35" s="20" t="s">
        <v>32</v>
      </c>
      <c r="C35" s="17">
        <v>32</v>
      </c>
      <c r="D35" s="18" t="s">
        <v>80</v>
      </c>
      <c r="E35" s="19" t="s">
        <v>93</v>
      </c>
      <c r="I35" s="12"/>
    </row>
    <row r="36" spans="2:9" ht="26.1" customHeight="1" x14ac:dyDescent="0.2">
      <c r="B36" s="49" t="s">
        <v>94</v>
      </c>
      <c r="C36" s="17">
        <v>33</v>
      </c>
      <c r="D36" s="18" t="s">
        <v>99</v>
      </c>
      <c r="E36" s="29" t="s">
        <v>100</v>
      </c>
      <c r="I36" s="12"/>
    </row>
    <row r="37" spans="2:9" ht="26.1" customHeight="1" x14ac:dyDescent="0.2">
      <c r="B37" s="50"/>
      <c r="C37" s="17">
        <v>33</v>
      </c>
      <c r="D37" s="23" t="s">
        <v>95</v>
      </c>
      <c r="E37" s="19" t="s">
        <v>96</v>
      </c>
    </row>
  </sheetData>
  <mergeCells count="13">
    <mergeCell ref="B36:B37"/>
    <mergeCell ref="B29:B34"/>
    <mergeCell ref="E10:E13"/>
    <mergeCell ref="B1:E2"/>
    <mergeCell ref="E4:E9"/>
    <mergeCell ref="E15:E18"/>
    <mergeCell ref="E21:E30"/>
    <mergeCell ref="E33:E34"/>
    <mergeCell ref="B4:B9"/>
    <mergeCell ref="B10:B13"/>
    <mergeCell ref="B15:B18"/>
    <mergeCell ref="B19:B22"/>
    <mergeCell ref="B23:B28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E3DE-166E-4210-B375-E7F3B9649B33}">
  <dimension ref="A1:F40"/>
  <sheetViews>
    <sheetView topLeftCell="A22" zoomScale="66" workbookViewId="0">
      <selection activeCell="E33" sqref="E33"/>
    </sheetView>
  </sheetViews>
  <sheetFormatPr defaultRowHeight="14.25" x14ac:dyDescent="0.2"/>
  <cols>
    <col min="1" max="1" width="36.625" customWidth="1"/>
    <col min="2" max="2" width="40" customWidth="1"/>
    <col min="3" max="3" width="22" style="32" customWidth="1"/>
    <col min="5" max="5" width="34.125" customWidth="1"/>
    <col min="6" max="6" width="27.75" customWidth="1"/>
  </cols>
  <sheetData>
    <row r="1" spans="1:6" ht="20.25" x14ac:dyDescent="0.2">
      <c r="A1" s="28" t="s">
        <v>120</v>
      </c>
      <c r="B1" s="18" t="s">
        <v>119</v>
      </c>
      <c r="C1" s="18" t="s">
        <v>121</v>
      </c>
    </row>
    <row r="2" spans="1:6" ht="18.75" x14ac:dyDescent="0.2">
      <c r="A2" s="51" t="s">
        <v>103</v>
      </c>
      <c r="B2" s="18" t="s">
        <v>54</v>
      </c>
      <c r="C2" s="61" t="s">
        <v>123</v>
      </c>
    </row>
    <row r="3" spans="1:6" ht="18.75" x14ac:dyDescent="0.2">
      <c r="A3" s="51"/>
      <c r="B3" s="18" t="s">
        <v>84</v>
      </c>
      <c r="C3" s="64"/>
    </row>
    <row r="4" spans="1:6" ht="18.75" x14ac:dyDescent="0.2">
      <c r="A4" s="51"/>
      <c r="B4" s="18" t="s">
        <v>55</v>
      </c>
      <c r="C4" s="64"/>
    </row>
    <row r="5" spans="1:6" ht="18.75" x14ac:dyDescent="0.2">
      <c r="A5" s="51"/>
      <c r="B5" s="18" t="s">
        <v>56</v>
      </c>
      <c r="C5" s="64"/>
    </row>
    <row r="6" spans="1:6" ht="18.75" x14ac:dyDescent="0.2">
      <c r="A6" s="51"/>
      <c r="B6" s="18" t="s">
        <v>57</v>
      </c>
      <c r="C6" s="64"/>
      <c r="F6" s="41" t="s">
        <v>155</v>
      </c>
    </row>
    <row r="7" spans="1:6" ht="18.75" x14ac:dyDescent="0.2">
      <c r="A7" s="51"/>
      <c r="B7" s="18" t="s">
        <v>17</v>
      </c>
      <c r="C7" s="64"/>
      <c r="F7" s="36" t="s">
        <v>156</v>
      </c>
    </row>
    <row r="8" spans="1:6" ht="18.75" x14ac:dyDescent="0.2">
      <c r="A8" s="51" t="s">
        <v>62</v>
      </c>
      <c r="B8" s="18" t="s">
        <v>63</v>
      </c>
      <c r="C8" s="64"/>
      <c r="F8" s="36" t="s">
        <v>157</v>
      </c>
    </row>
    <row r="9" spans="1:6" ht="18.75" x14ac:dyDescent="0.2">
      <c r="A9" s="51"/>
      <c r="B9" s="18" t="s">
        <v>64</v>
      </c>
      <c r="C9" s="64"/>
    </row>
    <row r="10" spans="1:6" ht="18.75" x14ac:dyDescent="0.2">
      <c r="A10" s="51"/>
      <c r="B10" s="18" t="s">
        <v>65</v>
      </c>
      <c r="C10" s="64"/>
    </row>
    <row r="11" spans="1:6" ht="18.75" x14ac:dyDescent="0.2">
      <c r="A11" s="51"/>
      <c r="B11" s="18" t="s">
        <v>66</v>
      </c>
      <c r="C11" s="64"/>
    </row>
    <row r="12" spans="1:6" ht="18.75" x14ac:dyDescent="0.2">
      <c r="A12" s="51" t="s">
        <v>107</v>
      </c>
      <c r="B12" s="18" t="s">
        <v>69</v>
      </c>
      <c r="C12" s="64"/>
    </row>
    <row r="13" spans="1:6" ht="20.25" x14ac:dyDescent="0.2">
      <c r="A13" s="51"/>
      <c r="B13" s="18" t="s">
        <v>70</v>
      </c>
      <c r="C13" s="64"/>
      <c r="E13" s="39"/>
    </row>
    <row r="14" spans="1:6" ht="18.75" x14ac:dyDescent="0.2">
      <c r="A14" s="51"/>
      <c r="B14" s="18" t="s">
        <v>71</v>
      </c>
      <c r="C14" s="64"/>
    </row>
    <row r="15" spans="1:6" ht="18.75" x14ac:dyDescent="0.2">
      <c r="A15" s="51"/>
      <c r="B15" s="18" t="s">
        <v>115</v>
      </c>
      <c r="C15" s="64"/>
      <c r="E15" s="10" t="s">
        <v>151</v>
      </c>
    </row>
    <row r="16" spans="1:6" ht="18.75" x14ac:dyDescent="0.2">
      <c r="A16" s="51"/>
      <c r="B16" s="18" t="s">
        <v>72</v>
      </c>
      <c r="C16" s="64"/>
      <c r="E16" s="36" t="s">
        <v>152</v>
      </c>
      <c r="F16" s="36" t="s">
        <v>153</v>
      </c>
    </row>
    <row r="17" spans="1:6" ht="18.75" x14ac:dyDescent="0.2">
      <c r="A17" s="51"/>
      <c r="B17" s="21" t="s">
        <v>73</v>
      </c>
      <c r="C17" s="64"/>
      <c r="F17" s="36" t="s">
        <v>154</v>
      </c>
    </row>
    <row r="18" spans="1:6" ht="27" customHeight="1" x14ac:dyDescent="0.2">
      <c r="A18" s="49" t="s">
        <v>110</v>
      </c>
      <c r="B18" s="23" t="s">
        <v>111</v>
      </c>
      <c r="C18" s="64"/>
    </row>
    <row r="19" spans="1:6" ht="32.25" customHeight="1" x14ac:dyDescent="0.2">
      <c r="A19" s="63"/>
      <c r="B19" s="23" t="s">
        <v>112</v>
      </c>
      <c r="C19" s="64"/>
    </row>
    <row r="20" spans="1:6" ht="42.75" customHeight="1" x14ac:dyDescent="0.2">
      <c r="A20" s="63"/>
      <c r="B20" s="33" t="s">
        <v>113</v>
      </c>
      <c r="C20" s="64"/>
    </row>
    <row r="21" spans="1:6" ht="30" customHeight="1" x14ac:dyDescent="0.2">
      <c r="A21" s="63"/>
      <c r="B21" s="23" t="s">
        <v>114</v>
      </c>
      <c r="C21" s="64"/>
    </row>
    <row r="22" spans="1:6" ht="23.25" customHeight="1" x14ac:dyDescent="0.2">
      <c r="A22" s="63"/>
      <c r="B22" s="34" t="s">
        <v>118</v>
      </c>
      <c r="C22" s="64"/>
    </row>
    <row r="23" spans="1:6" ht="18.75" x14ac:dyDescent="0.2">
      <c r="A23" s="51" t="s">
        <v>122</v>
      </c>
      <c r="B23" s="18" t="s">
        <v>75</v>
      </c>
      <c r="C23" s="64"/>
    </row>
    <row r="24" spans="1:6" ht="18.75" x14ac:dyDescent="0.2">
      <c r="A24" s="51"/>
      <c r="B24" s="18" t="s">
        <v>78</v>
      </c>
      <c r="C24" s="64"/>
    </row>
    <row r="25" spans="1:6" ht="18.75" x14ac:dyDescent="0.2">
      <c r="A25" s="51"/>
      <c r="B25" s="21" t="s">
        <v>79</v>
      </c>
      <c r="C25" s="62"/>
    </row>
    <row r="26" spans="1:6" ht="33" customHeight="1" x14ac:dyDescent="0.2">
      <c r="A26" s="28" t="s">
        <v>32</v>
      </c>
      <c r="B26" s="18" t="s">
        <v>80</v>
      </c>
      <c r="C26" s="35" t="s">
        <v>93</v>
      </c>
    </row>
    <row r="27" spans="1:6" ht="18.75" customHeight="1" x14ac:dyDescent="0.2">
      <c r="A27" s="49" t="s">
        <v>106</v>
      </c>
      <c r="B27" s="18" t="s">
        <v>89</v>
      </c>
      <c r="C27" s="61" t="s">
        <v>109</v>
      </c>
    </row>
    <row r="28" spans="1:6" ht="18.75" customHeight="1" x14ac:dyDescent="0.2">
      <c r="A28" s="63"/>
      <c r="B28" s="18" t="s">
        <v>67</v>
      </c>
      <c r="C28" s="64"/>
    </row>
    <row r="29" spans="1:6" ht="18.75" customHeight="1" x14ac:dyDescent="0.2">
      <c r="A29" s="63"/>
      <c r="B29" s="18" t="s">
        <v>68</v>
      </c>
      <c r="C29" s="64"/>
    </row>
    <row r="30" spans="1:6" ht="18.75" customHeight="1" x14ac:dyDescent="0.2">
      <c r="A30" s="63"/>
      <c r="B30" s="18" t="s">
        <v>116</v>
      </c>
      <c r="C30" s="64"/>
    </row>
    <row r="31" spans="1:6" ht="20.25" customHeight="1" x14ac:dyDescent="0.2">
      <c r="A31" s="63"/>
      <c r="B31" s="18" t="s">
        <v>76</v>
      </c>
      <c r="C31" s="64"/>
    </row>
    <row r="32" spans="1:6" ht="20.25" customHeight="1" x14ac:dyDescent="0.2">
      <c r="A32" s="50"/>
      <c r="B32" s="18" t="s">
        <v>77</v>
      </c>
      <c r="C32" s="62"/>
    </row>
    <row r="33" spans="1:3" ht="18.75" x14ac:dyDescent="0.2">
      <c r="A33" s="51" t="s">
        <v>104</v>
      </c>
      <c r="B33" s="18" t="s">
        <v>85</v>
      </c>
      <c r="C33" s="65" t="s">
        <v>108</v>
      </c>
    </row>
    <row r="34" spans="1:3" ht="18.75" x14ac:dyDescent="0.2">
      <c r="A34" s="51"/>
      <c r="B34" s="18" t="s">
        <v>58</v>
      </c>
      <c r="C34" s="64"/>
    </row>
    <row r="35" spans="1:3" ht="18.75" x14ac:dyDescent="0.2">
      <c r="A35" s="51"/>
      <c r="B35" s="18" t="s">
        <v>59</v>
      </c>
      <c r="C35" s="64"/>
    </row>
    <row r="36" spans="1:3" ht="18.75" x14ac:dyDescent="0.2">
      <c r="A36" s="51"/>
      <c r="B36" s="18" t="s">
        <v>60</v>
      </c>
      <c r="C36" s="62"/>
    </row>
    <row r="37" spans="1:3" ht="18.75" x14ac:dyDescent="0.2">
      <c r="A37" s="49" t="s">
        <v>105</v>
      </c>
      <c r="B37" s="18" t="s">
        <v>125</v>
      </c>
      <c r="C37" s="61" t="s">
        <v>124</v>
      </c>
    </row>
    <row r="38" spans="1:3" ht="18.75" x14ac:dyDescent="0.2">
      <c r="A38" s="50"/>
      <c r="B38" s="18" t="s">
        <v>126</v>
      </c>
      <c r="C38" s="62"/>
    </row>
    <row r="39" spans="1:3" ht="18.75" customHeight="1" x14ac:dyDescent="0.2">
      <c r="A39" s="49" t="s">
        <v>94</v>
      </c>
      <c r="B39" s="59"/>
      <c r="C39" s="61" t="s">
        <v>117</v>
      </c>
    </row>
    <row r="40" spans="1:3" ht="18.75" customHeight="1" x14ac:dyDescent="0.2">
      <c r="A40" s="50"/>
      <c r="B40" s="60"/>
      <c r="C40" s="62"/>
    </row>
  </sheetData>
  <mergeCells count="15">
    <mergeCell ref="A2:A7"/>
    <mergeCell ref="A33:A36"/>
    <mergeCell ref="C33:C36"/>
    <mergeCell ref="A8:A11"/>
    <mergeCell ref="C2:C25"/>
    <mergeCell ref="A18:A22"/>
    <mergeCell ref="B39:B40"/>
    <mergeCell ref="C39:C40"/>
    <mergeCell ref="A12:A17"/>
    <mergeCell ref="A23:A25"/>
    <mergeCell ref="A39:A40"/>
    <mergeCell ref="A37:A38"/>
    <mergeCell ref="C37:C38"/>
    <mergeCell ref="A27:A32"/>
    <mergeCell ref="C27:C32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C143-9724-49F4-9571-1133DCA49702}">
  <dimension ref="A1:E13"/>
  <sheetViews>
    <sheetView workbookViewId="0">
      <selection activeCell="D8" sqref="D8"/>
    </sheetView>
  </sheetViews>
  <sheetFormatPr defaultRowHeight="14.25" x14ac:dyDescent="0.2"/>
  <cols>
    <col min="1" max="1" width="33.625" customWidth="1"/>
    <col min="2" max="2" width="24.25" customWidth="1"/>
    <col min="3" max="3" width="17.125" customWidth="1"/>
    <col min="4" max="4" width="15.875" customWidth="1"/>
    <col min="5" max="5" width="9" style="37"/>
  </cols>
  <sheetData>
    <row r="1" spans="1:5" ht="20.25" x14ac:dyDescent="0.2">
      <c r="A1" s="66" t="s">
        <v>132</v>
      </c>
      <c r="B1" s="66"/>
    </row>
    <row r="2" spans="1:5" ht="20.25" x14ac:dyDescent="0.2">
      <c r="A2" s="39" t="s">
        <v>127</v>
      </c>
      <c r="B2" s="39" t="s">
        <v>128</v>
      </c>
      <c r="C2" s="36" t="s">
        <v>158</v>
      </c>
    </row>
    <row r="3" spans="1:5" ht="20.25" x14ac:dyDescent="0.2">
      <c r="A3" s="39" t="s">
        <v>133</v>
      </c>
      <c r="B3" s="39" t="s">
        <v>129</v>
      </c>
    </row>
    <row r="4" spans="1:5" ht="20.25" x14ac:dyDescent="0.2">
      <c r="A4" s="39" t="s">
        <v>130</v>
      </c>
      <c r="B4" s="39" t="s">
        <v>131</v>
      </c>
    </row>
    <row r="6" spans="1:5" ht="20.25" x14ac:dyDescent="0.2">
      <c r="A6" s="66" t="s">
        <v>136</v>
      </c>
      <c r="B6" s="66"/>
      <c r="C6" s="30" t="s">
        <v>159</v>
      </c>
      <c r="D6" s="30" t="s">
        <v>160</v>
      </c>
      <c r="E6" s="30" t="s">
        <v>161</v>
      </c>
    </row>
    <row r="7" spans="1:5" ht="20.25" x14ac:dyDescent="0.2">
      <c r="A7" s="39" t="s">
        <v>127</v>
      </c>
      <c r="B7" s="39" t="s">
        <v>128</v>
      </c>
    </row>
    <row r="8" spans="1:5" ht="20.25" x14ac:dyDescent="0.2">
      <c r="A8" s="39" t="s">
        <v>134</v>
      </c>
      <c r="B8" s="39" t="s">
        <v>129</v>
      </c>
    </row>
    <row r="9" spans="1:5" ht="20.25" x14ac:dyDescent="0.2">
      <c r="A9" s="39" t="s">
        <v>135</v>
      </c>
      <c r="B9" s="39" t="s">
        <v>131</v>
      </c>
    </row>
    <row r="11" spans="1:5" x14ac:dyDescent="0.2">
      <c r="B11" s="42">
        <v>0.2</v>
      </c>
      <c r="C11" s="43">
        <v>0.5</v>
      </c>
      <c r="D11" s="42">
        <v>0.3</v>
      </c>
    </row>
    <row r="12" spans="1:5" x14ac:dyDescent="0.2">
      <c r="A12">
        <v>175</v>
      </c>
      <c r="B12" s="43" t="s">
        <v>164</v>
      </c>
      <c r="C12" s="43" t="s">
        <v>163</v>
      </c>
      <c r="D12" s="38" t="s">
        <v>162</v>
      </c>
    </row>
    <row r="13" spans="1:5" x14ac:dyDescent="0.2">
      <c r="A13" s="36">
        <f>100/175</f>
        <v>0.5714285714285714</v>
      </c>
      <c r="B13" s="42">
        <v>0.75</v>
      </c>
    </row>
  </sheetData>
  <mergeCells count="2">
    <mergeCell ref="A1:B1"/>
    <mergeCell ref="A6:B6"/>
  </mergeCells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A5DD-7E0F-43AA-9576-A688DFC6CD8C}">
  <dimension ref="A1:F11"/>
  <sheetViews>
    <sheetView showGridLines="0" workbookViewId="0">
      <selection activeCell="G9" sqref="G9"/>
    </sheetView>
  </sheetViews>
  <sheetFormatPr defaultRowHeight="14.25" x14ac:dyDescent="0.2"/>
  <cols>
    <col min="2" max="2" width="17.125" customWidth="1"/>
    <col min="3" max="3" width="35.375" customWidth="1"/>
    <col min="4" max="4" width="16" customWidth="1"/>
    <col min="5" max="5" width="14.25" customWidth="1"/>
  </cols>
  <sheetData>
    <row r="1" spans="1:6" x14ac:dyDescent="0.2">
      <c r="D1" s="67" t="s">
        <v>141</v>
      </c>
      <c r="E1" s="67"/>
    </row>
    <row r="2" spans="1:6" x14ac:dyDescent="0.2">
      <c r="C2" s="37" t="s">
        <v>146</v>
      </c>
    </row>
    <row r="3" spans="1:6" x14ac:dyDescent="0.2">
      <c r="D3" s="37" t="s">
        <v>142</v>
      </c>
      <c r="E3" s="37" t="s">
        <v>143</v>
      </c>
      <c r="F3" s="37"/>
    </row>
    <row r="4" spans="1:6" x14ac:dyDescent="0.2">
      <c r="A4" s="37" t="s">
        <v>138</v>
      </c>
      <c r="B4" s="40" t="s">
        <v>137</v>
      </c>
      <c r="C4" s="37" t="s">
        <v>139</v>
      </c>
      <c r="D4" s="37"/>
      <c r="E4" s="37"/>
      <c r="F4" s="37"/>
    </row>
    <row r="5" spans="1:6" ht="18" customHeight="1" x14ac:dyDescent="0.2">
      <c r="D5" s="37"/>
      <c r="E5" s="37"/>
      <c r="F5" s="37"/>
    </row>
    <row r="6" spans="1:6" x14ac:dyDescent="0.2">
      <c r="D6" s="37"/>
      <c r="E6" s="37"/>
      <c r="F6" s="37"/>
    </row>
    <row r="7" spans="1:6" x14ac:dyDescent="0.2">
      <c r="D7" s="37"/>
      <c r="E7" s="37"/>
      <c r="F7" s="37"/>
    </row>
    <row r="8" spans="1:6" x14ac:dyDescent="0.2">
      <c r="D8" s="37"/>
      <c r="E8" s="37"/>
      <c r="F8" s="37"/>
    </row>
    <row r="9" spans="1:6" x14ac:dyDescent="0.2">
      <c r="B9" s="40" t="s">
        <v>140</v>
      </c>
      <c r="C9" s="37" t="s">
        <v>144</v>
      </c>
      <c r="D9" s="37"/>
      <c r="E9" s="37"/>
      <c r="F9" s="37"/>
    </row>
    <row r="10" spans="1:6" x14ac:dyDescent="0.2">
      <c r="C10" s="37" t="s">
        <v>145</v>
      </c>
      <c r="D10" s="37"/>
      <c r="E10" s="37"/>
      <c r="F10" s="37"/>
    </row>
    <row r="11" spans="1:6" x14ac:dyDescent="0.2">
      <c r="C11" s="37" t="s">
        <v>147</v>
      </c>
      <c r="D11" s="37" t="s">
        <v>148</v>
      </c>
      <c r="E11" s="37" t="s">
        <v>149</v>
      </c>
      <c r="F11" s="37" t="s">
        <v>150</v>
      </c>
    </row>
  </sheetData>
  <mergeCells count="1">
    <mergeCell ref="D1:E1"/>
  </mergeCells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B30D-1438-4F8A-B434-056E9AF4909E}">
  <dimension ref="B2"/>
  <sheetViews>
    <sheetView tabSelected="1" workbookViewId="0">
      <selection activeCell="B4" sqref="B4"/>
    </sheetView>
  </sheetViews>
  <sheetFormatPr defaultRowHeight="14.25" x14ac:dyDescent="0.2"/>
  <cols>
    <col min="2" max="2" width="24.625" customWidth="1"/>
  </cols>
  <sheetData>
    <row r="2" spans="2:2" x14ac:dyDescent="0.2">
      <c r="B2" s="10" t="s">
        <v>165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方案概述</vt:lpstr>
      <vt:lpstr>Cash Flow</vt:lpstr>
      <vt:lpstr>Pre-Sale</vt:lpstr>
      <vt:lpstr>STO过程服务清单</vt:lpstr>
      <vt:lpstr>报价</vt:lpstr>
      <vt:lpstr>支付方式</vt:lpstr>
      <vt:lpstr>实施计划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2018-11-13T02:54:00Z</dcterms:created>
  <dcterms:modified xsi:type="dcterms:W3CDTF">2018-12-07T06:36:05Z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