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aowan\Desktop\文件给开发9-12\工资表\"/>
    </mc:Choice>
  </mc:AlternateContent>
  <bookViews>
    <workbookView xWindow="0" yWindow="0" windowWidth="20640" windowHeight="9930" tabRatio="794"/>
  </bookViews>
  <sheets>
    <sheet name="7月阿米巴" sheetId="107" r:id="rId1"/>
    <sheet name="附件一" sheetId="110" r:id="rId2"/>
    <sheet name="人事资料" sheetId="35" r:id="rId3"/>
    <sheet name="升期结算" sheetId="76" state="hidden" r:id="rId4"/>
    <sheet name="基础资料" sheetId="34"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Fill" localSheetId="0" hidden="1">[1]eqpmad2!#REF!</definedName>
    <definedName name="_Fill" localSheetId="4" hidden="1">[1]eqpmad2!#REF!</definedName>
    <definedName name="_Fill" hidden="1">[1]eqpmad2!#REF!</definedName>
    <definedName name="HWSheet">1</definedName>
    <definedName name="Module.Prix_SMC" localSheetId="0">'7月阿米巴'!Module.Prix_SMC</definedName>
    <definedName name="Module.Prix_SMC">[0]!Module.Prix_SMC</definedName>
    <definedName name="POS机银行" localSheetId="0">OFFSET([2]基础信息!$A$1,MATCH([2]本月!$B1,[0]!分校,0),1,,COUNTA(OFFSET([2]基础信息!$B$1:$H$1,MATCH([2]本月!$B1,[0]!分校,0),)))</definedName>
    <definedName name="POS机银行">OFFSET([2]基础信息!$A$1,MATCH([2]本月!$B1,分校,0),1,,COUNTA(OFFSET([2]基础信息!$B$1:$H$1,MATCH([2]本月!$B1,分校,0),)))</definedName>
    <definedName name="部门">[3]基础信息!$E$1:$E$10</definedName>
    <definedName name="对象">[2]基础信息!$K$2:$K$27</definedName>
    <definedName name="二级部门">基础资料!$C$18:$I$18</definedName>
    <definedName name="分校">[3]基础信息!$D$2:$D$14</definedName>
    <definedName name="分校名称" localSheetId="0">[4]基础资料!$C$2:$P$2</definedName>
    <definedName name="分校名称">基础资料!$C$2:$P$2</definedName>
    <definedName name="岗位">基础资料!$D$5:$L$16</definedName>
    <definedName name="岗位级别">基础资料!$C$20:$V$20</definedName>
    <definedName name="岗位类型">基础资料!$B$22:$B$23</definedName>
    <definedName name="工作地点">[3]基础信息!$G$2:$G$6</definedName>
    <definedName name="工作地方" localSheetId="0">[5]基础信息!$G$2:$G$6</definedName>
    <definedName name="工作地方">[6]基础信息!$G$2:$G$6</definedName>
    <definedName name="公司名称">[7]基础信息!$A$2:$A$13</definedName>
    <definedName name="广东树童顾问有限公司">[8]基础信息!$A$2:$A$13</definedName>
    <definedName name="教师课时费级别">基础资料!$B$27:$B$37</definedName>
    <definedName name="课前后">[9]基础信息!$G$2:$G$3</definedName>
    <definedName name="年级">[2]基础信息!$A$77:$A$79</definedName>
    <definedName name="培训师级别">基础资料!$C$19:$F$19</definedName>
    <definedName name="区域">[2]基础信息!$A$73:$A$75</definedName>
    <definedName name="上课时段">[2]基础信息!$L$2:$L$51</definedName>
    <definedName name="上课小时">[2]基础信息!$M$2:$M$7</definedName>
    <definedName name="是否">[3]基础信息!$B$2:$B$3</definedName>
    <definedName name="收款方式">[2]基础信息!$A$23:$A$25</definedName>
    <definedName name="所在年级">[10]基础信息!$A$92:$A$142</definedName>
    <definedName name="性别">基础资料!$C$4:$D$4</definedName>
    <definedName name="学生类型">[2]基础信息!$A$93:$A$94</definedName>
    <definedName name="业绩部门">[2]基础信息!$A$163:$A$164</definedName>
    <definedName name="一级部门" localSheetId="0">[4]基础资料!$C$3:$L$3</definedName>
    <definedName name="一级部门">基础资料!$C$3:$L$3</definedName>
    <definedName name="优惠类型">[2]基础信息!$P$2:$P$13</definedName>
    <definedName name="月份">基础资料!$C$1:$N$1</definedName>
    <definedName name="在职状态">基础资料!$C$22:$C$24</definedName>
    <definedName name="赠送类型">[2]基础信息!$A$166:$A$175</definedName>
    <definedName name="招生来源">[2]基础信息!$O$2:$O$24</definedName>
    <definedName name="职位" localSheetId="0">[4]基础资料!$M$28:$M$75</definedName>
    <definedName name="职位">基础资料!$M$28:$M$75</definedName>
    <definedName name="周次">[2]基础信息!$N$2:$N$26</definedName>
  </definedNames>
  <calcPr calcId="152511"/>
</workbook>
</file>

<file path=xl/calcChain.xml><?xml version="1.0" encoding="utf-8"?>
<calcChain xmlns="http://schemas.openxmlformats.org/spreadsheetml/2006/main">
  <c r="AI6" i="107" l="1"/>
  <c r="AI7" i="107"/>
  <c r="AI8" i="107"/>
  <c r="AI9" i="107"/>
  <c r="AI10" i="107"/>
  <c r="AI5" i="107"/>
  <c r="AX4" i="107" l="1"/>
  <c r="AY10" i="107"/>
  <c r="AX8" i="107"/>
  <c r="AX7" i="107"/>
  <c r="AX12" i="107" s="1"/>
  <c r="AX5" i="107"/>
  <c r="AX6" i="107"/>
  <c r="AY6" i="107"/>
  <c r="BA6" i="107" s="1"/>
  <c r="AZ4" i="107"/>
  <c r="AZ12" i="107" s="1"/>
  <c r="AZ11" i="107"/>
  <c r="AQ4" i="107"/>
  <c r="AQ12" i="107"/>
  <c r="BL12" i="107"/>
  <c r="BH12" i="107"/>
  <c r="BE12" i="107"/>
  <c r="BD12" i="107"/>
  <c r="BC12" i="107"/>
  <c r="BB12" i="107"/>
  <c r="AW12" i="107"/>
  <c r="AV12" i="107"/>
  <c r="AU12" i="107"/>
  <c r="AT12" i="107"/>
  <c r="AR12" i="107"/>
  <c r="AP12" i="107"/>
  <c r="AN12" i="107"/>
  <c r="AM12" i="107"/>
  <c r="AL12" i="107"/>
  <c r="AK12" i="107"/>
  <c r="AJ12" i="107"/>
  <c r="AH12" i="107"/>
  <c r="AG12" i="107"/>
  <c r="AF12" i="107"/>
  <c r="AE12" i="107"/>
  <c r="AD12" i="107"/>
  <c r="AC12" i="107"/>
  <c r="AB12" i="107"/>
  <c r="AA12" i="107"/>
  <c r="Z12" i="107"/>
  <c r="X12" i="107"/>
  <c r="U12" i="107"/>
  <c r="T12" i="107"/>
  <c r="S12" i="107"/>
  <c r="R12" i="107"/>
  <c r="Q12" i="107"/>
  <c r="BF11" i="107"/>
  <c r="V11" i="107"/>
  <c r="AI11" i="107" s="1"/>
  <c r="L11" i="107"/>
  <c r="K11" i="107"/>
  <c r="D11" i="107"/>
  <c r="C11" i="107"/>
  <c r="B11" i="107"/>
  <c r="BF10" i="107"/>
  <c r="BA10" i="107"/>
  <c r="V10" i="107"/>
  <c r="W10" i="107"/>
  <c r="B28" i="34"/>
  <c r="B29" i="34" s="1"/>
  <c r="B30" i="34" s="1"/>
  <c r="B31" i="34" s="1"/>
  <c r="B32" i="34" s="1"/>
  <c r="B33" i="34" s="1"/>
  <c r="B34" i="34" s="1"/>
  <c r="B35" i="34" s="1"/>
  <c r="B36" i="34" s="1"/>
  <c r="B37" i="34" s="1"/>
  <c r="K21" i="35"/>
  <c r="K20" i="35"/>
  <c r="K19" i="35"/>
  <c r="K18" i="35"/>
  <c r="K17" i="35"/>
  <c r="K16" i="35"/>
  <c r="K15" i="35"/>
  <c r="K14" i="35"/>
  <c r="K13" i="35"/>
  <c r="K12" i="35"/>
  <c r="K11" i="35"/>
  <c r="K10" i="35"/>
  <c r="K7" i="35"/>
  <c r="K5" i="35"/>
  <c r="V5" i="107"/>
  <c r="W5" i="107"/>
  <c r="V6" i="107"/>
  <c r="W6" i="107"/>
  <c r="V8" i="107"/>
  <c r="W8" i="107"/>
  <c r="V9" i="107"/>
  <c r="V4" i="107"/>
  <c r="V7" i="107"/>
  <c r="BF4" i="107"/>
  <c r="BF6" i="107"/>
  <c r="BA8" i="107"/>
  <c r="BF8" i="107"/>
  <c r="BA9" i="107"/>
  <c r="BF9" i="107"/>
  <c r="BA5" i="107"/>
  <c r="BF5" i="107"/>
  <c r="B10" i="107"/>
  <c r="B9" i="107"/>
  <c r="B8" i="107"/>
  <c r="B7" i="107"/>
  <c r="B6" i="107"/>
  <c r="B5" i="107"/>
  <c r="BA11" i="107"/>
  <c r="BI12" i="107"/>
  <c r="K10" i="107"/>
  <c r="L10" i="107"/>
  <c r="D10" i="107"/>
  <c r="C10" i="107"/>
  <c r="K9" i="107"/>
  <c r="L9" i="107"/>
  <c r="D9" i="107"/>
  <c r="C9" i="107"/>
  <c r="K8" i="107"/>
  <c r="L8" i="107"/>
  <c r="D8" i="107"/>
  <c r="C8" i="107"/>
  <c r="K7" i="107"/>
  <c r="L7" i="107"/>
  <c r="D7" i="107"/>
  <c r="C7" i="107"/>
  <c r="K6" i="107"/>
  <c r="L6" i="107"/>
  <c r="D6" i="107"/>
  <c r="C6" i="107"/>
  <c r="K5" i="107"/>
  <c r="L5" i="107"/>
  <c r="D5" i="107"/>
  <c r="C5" i="107"/>
  <c r="K4" i="107"/>
  <c r="L4" i="107"/>
  <c r="A1" i="107"/>
  <c r="AY12" i="107" l="1"/>
  <c r="BG8" i="107"/>
  <c r="BJ8" i="107" s="1"/>
  <c r="BK8" i="107" s="1"/>
  <c r="BG5" i="107"/>
  <c r="BF12" i="107"/>
  <c r="BG11" i="107"/>
  <c r="BJ11" i="107" s="1"/>
  <c r="BK11" i="107" s="1"/>
  <c r="BG10" i="107"/>
  <c r="BJ10" i="107" s="1"/>
  <c r="V12" i="107"/>
  <c r="AO4" i="107" s="1"/>
  <c r="AO12" i="107" s="1"/>
  <c r="BG6" i="107"/>
  <c r="BK6" i="107" s="1"/>
  <c r="BA7" i="107"/>
  <c r="BG7" i="107" s="1"/>
  <c r="BJ7" i="107" s="1"/>
  <c r="BK7" i="107" s="1"/>
  <c r="W12" i="107"/>
  <c r="BG9" i="107"/>
  <c r="BJ9" i="107" s="1"/>
  <c r="BK9" i="107" s="1"/>
  <c r="BA4" i="107"/>
  <c r="BK10" i="107" l="1"/>
  <c r="BA12" i="107"/>
  <c r="AI4" i="107"/>
  <c r="AI12" i="107" s="1"/>
  <c r="BJ5" i="107"/>
  <c r="BK5" i="107" s="1"/>
  <c r="BG4" i="107"/>
  <c r="BJ4" i="107" l="1"/>
  <c r="BJ12" i="107" s="1"/>
  <c r="BG12" i="107"/>
  <c r="BK4" i="107" l="1"/>
  <c r="BM12" i="107" l="1"/>
  <c r="BK12" i="107"/>
  <c r="M11" i="107" l="1"/>
  <c r="M10" i="107"/>
  <c r="M9" i="107"/>
  <c r="M8" i="107"/>
  <c r="M7" i="107"/>
  <c r="M6" i="107"/>
  <c r="M5" i="107"/>
  <c r="M4" i="107"/>
</calcChain>
</file>

<file path=xl/comments1.xml><?xml version="1.0" encoding="utf-8"?>
<comments xmlns="http://schemas.openxmlformats.org/spreadsheetml/2006/main">
  <authors>
    <author>user</author>
    <author>雨林木风</author>
    <author>User</author>
    <author>Sky123.Org</author>
    <author>T</author>
    <author>Administrator</author>
  </authors>
  <commentList>
    <comment ref="D2" authorId="0" shapeId="0">
      <text>
        <r>
          <rPr>
            <sz val="9"/>
            <rFont val="宋体"/>
            <family val="3"/>
            <charset val="134"/>
          </rPr>
          <t>user:
填写教学部/市场部/行政部</t>
        </r>
      </text>
    </comment>
    <comment ref="H2" authorId="0" shapeId="0">
      <text>
        <r>
          <rPr>
            <sz val="9"/>
            <rFont val="宋体"/>
            <family val="3"/>
            <charset val="134"/>
          </rPr>
          <t>user:
填写全职/兼职</t>
        </r>
      </text>
    </comment>
    <comment ref="I2" authorId="0" shapeId="0">
      <text>
        <r>
          <rPr>
            <sz val="9"/>
            <rFont val="宋体"/>
            <family val="3"/>
            <charset val="134"/>
          </rPr>
          <t>user:
填写正式期/试用期/离职/产假/停薪留职</t>
        </r>
      </text>
    </comment>
    <comment ref="J2" authorId="0" shapeId="0">
      <text>
        <r>
          <rPr>
            <sz val="9"/>
            <rFont val="宋体"/>
            <family val="3"/>
            <charset val="134"/>
          </rPr>
          <t>user:
必须填写身份证全称或护照全称，并与其一致</t>
        </r>
      </text>
    </comment>
    <comment ref="K2" authorId="0" shapeId="0">
      <text>
        <r>
          <rPr>
            <sz val="9"/>
            <rFont val="宋体"/>
            <family val="3"/>
            <charset val="134"/>
          </rPr>
          <t>user:
填写数字；如6.5</t>
        </r>
      </text>
    </comment>
    <comment ref="AJ2" authorId="1" shapeId="0">
      <text>
        <r>
          <rPr>
            <sz val="9"/>
            <rFont val="宋体"/>
            <family val="3"/>
            <charset val="134"/>
          </rPr>
          <t>雨林木风:
该项基数=（月度个人总工作量-35）*超35点工作量课时费单价+35*35点以内工作量课时费单价；
教师领取基数=个人当月实际收费课程工作量*课时费绩效领取标准；
35点以内：ABCD分别为15/12/10/8;
35点以外：ABCD分别为25/22/18/15
教务主任以及教学校长此部分按照以下标准的一分为二设立公式进行填写；一半考核离职，招聘（具体参考ABCD区域招聘离职标准）；
一半考核班级平均人数；实际领取=（1/2）基数*班级平均人数的系数；</t>
        </r>
      </text>
    </comment>
    <comment ref="AL2" authorId="0" shapeId="0">
      <text>
        <r>
          <rPr>
            <sz val="9"/>
            <rFont val="宋体"/>
            <family val="3"/>
            <charset val="134"/>
          </rPr>
          <t>user:
续费率</t>
        </r>
      </text>
    </comment>
    <comment ref="AN2" authorId="0" shapeId="0">
      <text>
        <r>
          <rPr>
            <sz val="9"/>
            <rFont val="宋体"/>
            <family val="3"/>
            <charset val="134"/>
          </rPr>
          <t>user:
行政及教学组长以上级别。岗位绩效；小组长以上级别有，规模人数*对应单价</t>
        </r>
      </text>
    </comment>
    <comment ref="AO2" authorId="1" shapeId="0">
      <text>
        <r>
          <rPr>
            <sz val="9"/>
            <rFont val="宋体"/>
            <family val="3"/>
            <charset val="134"/>
          </rPr>
          <t>雨林木风:
市场部3岗位工资基数
组长级别以上才有的岗位工资，按级别地图计算</t>
        </r>
      </text>
    </comment>
    <comment ref="AP2" authorId="0" shapeId="0">
      <text>
        <r>
          <rPr>
            <sz val="9"/>
            <rFont val="宋体"/>
            <family val="3"/>
            <charset val="134"/>
          </rPr>
          <t>user:
主任级别以上才有。</t>
        </r>
      </text>
    </comment>
    <comment ref="AQ2" authorId="1" shapeId="0">
      <text>
        <r>
          <rPr>
            <sz val="9"/>
            <rFont val="宋体"/>
            <family val="3"/>
            <charset val="134"/>
          </rPr>
          <t>雨林木风:
教学部10：退费结算</t>
        </r>
      </text>
    </comment>
    <comment ref="AV2" authorId="0" shapeId="0">
      <text>
        <r>
          <rPr>
            <sz val="9"/>
            <rFont val="宋体"/>
            <family val="3"/>
            <charset val="134"/>
          </rPr>
          <t>user:
例如：主任级别以上，1个电话25元，按规模2%但至少抽查6个/月。</t>
        </r>
      </text>
    </comment>
    <comment ref="AW2" authorId="0" shapeId="0">
      <text>
        <r>
          <rPr>
            <sz val="9"/>
            <rFont val="宋体"/>
            <family val="3"/>
            <charset val="134"/>
          </rPr>
          <t>user：
30元/小时全部级别、主任无加班费、行政78元/3小时</t>
        </r>
      </text>
    </comment>
    <comment ref="AX2" authorId="0" shapeId="0">
      <text>
        <r>
          <rPr>
            <sz val="9"/>
            <rFont val="宋体"/>
            <family val="3"/>
            <charset val="134"/>
          </rPr>
          <t>user:
去课题学校上课，一般30-45元/小时</t>
        </r>
      </text>
    </comment>
    <comment ref="AY2" authorId="0" shapeId="0">
      <text>
        <r>
          <rPr>
            <sz val="9"/>
            <rFont val="宋体"/>
            <family val="3"/>
            <charset val="134"/>
          </rPr>
          <t>user:
参照赠送课计算方法</t>
        </r>
      </text>
    </comment>
    <comment ref="AZ2" authorId="1" shapeId="0">
      <text>
        <r>
          <rPr>
            <sz val="9"/>
            <rFont val="宋体"/>
            <family val="3"/>
            <charset val="134"/>
          </rPr>
          <t>雨林木风:
扣罚用负数表示/奖励用正数表示</t>
        </r>
      </text>
    </comment>
    <comment ref="AJ3" authorId="0" shapeId="0">
      <text>
        <r>
          <rPr>
            <sz val="9"/>
            <rFont val="宋体"/>
            <family val="3"/>
            <charset val="134"/>
          </rPr>
          <t>user:
人员离职率、主任工作量达标</t>
        </r>
      </text>
    </comment>
    <comment ref="AK3" authorId="0" shapeId="0">
      <text>
        <r>
          <rPr>
            <sz val="9"/>
            <rFont val="宋体"/>
            <family val="3"/>
            <charset val="134"/>
          </rPr>
          <t>user:
班级饱和率</t>
        </r>
      </text>
    </comment>
    <comment ref="AN3" authorId="1" shapeId="0">
      <text>
        <r>
          <rPr>
            <sz val="9"/>
            <rFont val="宋体"/>
            <family val="3"/>
            <charset val="134"/>
          </rPr>
          <t>雨林木风:
个人按照精读+泛读人数20人结算；结算月不达标扣除当月全额课时费绩效； 达标全额领取；并结算倒扣人头罚金以及超人头续费奖金；</t>
        </r>
      </text>
    </comment>
    <comment ref="AO3" authorId="1" shapeId="0">
      <text>
        <r>
          <rPr>
            <sz val="9"/>
            <rFont val="宋体"/>
            <family val="3"/>
            <charset val="134"/>
          </rPr>
          <t>雨林木风:
团队按照部门，团队或分校人数30人结算；结算月团队不达标扣除当月全额岗位工资基数； 达标全额领取；并结算团队倒扣人头罚金以及超人头续费奖金；</t>
        </r>
      </text>
    </comment>
    <comment ref="AN4" authorId="2" shapeId="0">
      <text>
        <r>
          <rPr>
            <b/>
            <sz val="9"/>
            <rFont val="Tahoma"/>
            <family val="2"/>
          </rPr>
          <t>User:</t>
        </r>
        <r>
          <rPr>
            <sz val="9"/>
            <rFont val="Tahoma"/>
            <family val="2"/>
          </rPr>
          <t xml:space="preserve">
</t>
        </r>
        <r>
          <rPr>
            <sz val="9"/>
            <rFont val="宋体"/>
            <family val="3"/>
            <charset val="134"/>
          </rPr>
          <t>负责外教事务补贴</t>
        </r>
        <r>
          <rPr>
            <sz val="9"/>
            <rFont val="Tahoma"/>
            <family val="2"/>
          </rPr>
          <t>200</t>
        </r>
        <r>
          <rPr>
            <sz val="9"/>
            <rFont val="宋体"/>
            <family val="3"/>
            <charset val="134"/>
          </rPr>
          <t>元</t>
        </r>
      </text>
    </comment>
    <comment ref="AO4" authorId="3" shapeId="0">
      <text>
        <r>
          <rPr>
            <b/>
            <sz val="9"/>
            <rFont val="Tahoma"/>
            <family val="2"/>
          </rPr>
          <t>Sky123.Org:</t>
        </r>
        <r>
          <rPr>
            <sz val="9"/>
            <rFont val="Tahoma"/>
            <family val="2"/>
          </rPr>
          <t xml:space="preserve">
</t>
        </r>
        <r>
          <rPr>
            <sz val="9"/>
            <rFont val="宋体"/>
            <family val="3"/>
            <charset val="134"/>
          </rPr>
          <t>加外教的确认收入小时数为</t>
        </r>
        <r>
          <rPr>
            <sz val="9"/>
            <rFont val="Tahoma"/>
            <family val="2"/>
          </rPr>
          <t>731+33=761</t>
        </r>
      </text>
    </comment>
    <comment ref="AQ4" authorId="4" shapeId="0">
      <text>
        <r>
          <rPr>
            <b/>
            <sz val="9"/>
            <color indexed="81"/>
            <rFont val="Tahoma"/>
            <family val="2"/>
          </rPr>
          <t>T:</t>
        </r>
        <r>
          <rPr>
            <sz val="9"/>
            <color indexed="81"/>
            <rFont val="Tahoma"/>
            <family val="2"/>
          </rPr>
          <t xml:space="preserve">
</t>
        </r>
        <r>
          <rPr>
            <sz val="9"/>
            <color indexed="81"/>
            <rFont val="宋体"/>
            <family val="3"/>
            <charset val="134"/>
          </rPr>
          <t>部门学生邢汉臻、夏文瑾退费</t>
        </r>
      </text>
    </comment>
    <comment ref="AX4" authorId="4" shapeId="0">
      <text>
        <r>
          <rPr>
            <b/>
            <sz val="9"/>
            <color indexed="81"/>
            <rFont val="Tahoma"/>
            <family val="2"/>
          </rPr>
          <t>T:</t>
        </r>
        <r>
          <rPr>
            <sz val="9"/>
            <color indexed="81"/>
            <rFont val="Tahoma"/>
            <family val="2"/>
          </rPr>
          <t xml:space="preserve">
</t>
        </r>
        <r>
          <rPr>
            <sz val="9"/>
            <color indexed="81"/>
            <rFont val="宋体"/>
            <family val="3"/>
            <charset val="134"/>
          </rPr>
          <t>汇报课</t>
        </r>
        <r>
          <rPr>
            <sz val="9"/>
            <color indexed="81"/>
            <rFont val="Tahoma"/>
            <family val="2"/>
          </rPr>
          <t>3</t>
        </r>
        <r>
          <rPr>
            <sz val="9"/>
            <color indexed="81"/>
            <rFont val="宋体"/>
            <family val="3"/>
            <charset val="134"/>
          </rPr>
          <t>小时</t>
        </r>
      </text>
    </comment>
    <comment ref="AY4" authorId="4" shapeId="0">
      <text>
        <r>
          <rPr>
            <b/>
            <sz val="9"/>
            <color indexed="81"/>
            <rFont val="Tahoma"/>
            <family val="2"/>
          </rPr>
          <t>T:</t>
        </r>
        <r>
          <rPr>
            <sz val="9"/>
            <color indexed="81"/>
            <rFont val="Tahoma"/>
            <family val="2"/>
          </rPr>
          <t xml:space="preserve">
</t>
        </r>
        <r>
          <rPr>
            <sz val="9"/>
            <color indexed="81"/>
            <rFont val="宋体"/>
            <family val="3"/>
            <charset val="134"/>
          </rPr>
          <t>会员课</t>
        </r>
        <r>
          <rPr>
            <sz val="9"/>
            <color indexed="81"/>
            <rFont val="Tahoma"/>
            <family val="2"/>
          </rPr>
          <t>6</t>
        </r>
        <r>
          <rPr>
            <sz val="9"/>
            <color indexed="81"/>
            <rFont val="宋体"/>
            <family val="3"/>
            <charset val="134"/>
          </rPr>
          <t>公益课小时，主任级别每小时补贴</t>
        </r>
        <r>
          <rPr>
            <sz val="9"/>
            <color indexed="81"/>
            <rFont val="Tahoma"/>
            <family val="2"/>
          </rPr>
          <t>100</t>
        </r>
        <r>
          <rPr>
            <sz val="9"/>
            <color indexed="81"/>
            <rFont val="宋体"/>
            <family val="3"/>
            <charset val="134"/>
          </rPr>
          <t>元。</t>
        </r>
      </text>
    </comment>
    <comment ref="AZ4" authorId="3" shapeId="0">
      <text>
        <r>
          <rPr>
            <b/>
            <sz val="9"/>
            <rFont val="Tahoma"/>
            <family val="2"/>
          </rPr>
          <t>Sky123.Org:</t>
        </r>
        <r>
          <rPr>
            <sz val="9"/>
            <rFont val="Tahoma"/>
            <family val="2"/>
          </rPr>
          <t xml:space="preserve">
Ipad</t>
        </r>
        <r>
          <rPr>
            <sz val="9"/>
            <rFont val="宋体"/>
            <family val="3"/>
            <charset val="134"/>
          </rPr>
          <t>月</t>
        </r>
        <r>
          <rPr>
            <sz val="9"/>
            <rFont val="Tahoma"/>
            <family val="2"/>
          </rPr>
          <t xml:space="preserve"> </t>
        </r>
        <r>
          <rPr>
            <sz val="9"/>
            <rFont val="宋体"/>
            <family val="3"/>
            <charset val="134"/>
          </rPr>
          <t>补贴</t>
        </r>
        <r>
          <rPr>
            <sz val="9"/>
            <rFont val="Tahoma"/>
            <family val="2"/>
          </rPr>
          <t xml:space="preserve">60
</t>
        </r>
        <r>
          <rPr>
            <sz val="9"/>
            <rFont val="宋体"/>
            <family val="3"/>
            <charset val="134"/>
          </rPr>
          <t>成功组织户外活动课奖励</t>
        </r>
        <r>
          <rPr>
            <sz val="9"/>
            <rFont val="Tahoma"/>
            <family val="2"/>
          </rPr>
          <t>200</t>
        </r>
        <r>
          <rPr>
            <sz val="9"/>
            <rFont val="宋体"/>
            <family val="3"/>
            <charset val="134"/>
          </rPr>
          <t>元</t>
        </r>
      </text>
    </comment>
    <comment ref="W5" authorId="2" shapeId="0">
      <text>
        <r>
          <rPr>
            <b/>
            <sz val="9"/>
            <rFont val="Tahoma"/>
            <family val="2"/>
          </rPr>
          <t>User:</t>
        </r>
        <r>
          <rPr>
            <sz val="9"/>
            <rFont val="Tahoma"/>
            <family val="2"/>
          </rPr>
          <t xml:space="preserve">
</t>
        </r>
        <r>
          <rPr>
            <sz val="9"/>
            <rFont val="宋体"/>
            <family val="3"/>
            <charset val="134"/>
          </rPr>
          <t>上课小时数</t>
        </r>
        <r>
          <rPr>
            <sz val="9"/>
            <rFont val="Tahoma"/>
            <family val="2"/>
          </rPr>
          <t>12</t>
        </r>
        <r>
          <rPr>
            <sz val="9"/>
            <rFont val="宋体"/>
            <family val="3"/>
            <charset val="134"/>
          </rPr>
          <t>，精读</t>
        </r>
        <r>
          <rPr>
            <sz val="9"/>
            <rFont val="Tahoma"/>
            <family val="2"/>
          </rPr>
          <t>6.5</t>
        </r>
        <r>
          <rPr>
            <sz val="9"/>
            <rFont val="宋体"/>
            <family val="3"/>
            <charset val="134"/>
          </rPr>
          <t>. 续费达标</t>
        </r>
        <r>
          <rPr>
            <sz val="9"/>
            <rFont val="Tahoma"/>
            <family val="2"/>
          </rPr>
          <t xml:space="preserve">
</t>
        </r>
        <r>
          <rPr>
            <sz val="9"/>
            <rFont val="宋体"/>
            <family val="3"/>
            <charset val="134"/>
          </rPr>
          <t>教师年限有5年：</t>
        </r>
        <r>
          <rPr>
            <sz val="9"/>
            <rFont val="Tahoma"/>
            <family val="2"/>
          </rPr>
          <t xml:space="preserve">0.8%
</t>
        </r>
        <r>
          <rPr>
            <sz val="9"/>
            <rFont val="宋体"/>
            <family val="3"/>
            <charset val="134"/>
          </rPr>
          <t>总计：</t>
        </r>
        <r>
          <rPr>
            <sz val="9"/>
            <rFont val="Tahoma"/>
            <family val="2"/>
          </rPr>
          <t xml:space="preserve">33.8%
</t>
        </r>
        <r>
          <rPr>
            <sz val="9"/>
            <rFont val="宋体"/>
            <family val="3"/>
            <charset val="134"/>
          </rPr>
          <t>财务数据</t>
        </r>
        <r>
          <rPr>
            <sz val="9"/>
            <rFont val="Tahoma"/>
            <family val="2"/>
          </rPr>
          <t>2017</t>
        </r>
        <r>
          <rPr>
            <sz val="9"/>
            <rFont val="宋体"/>
            <family val="3"/>
            <charset val="134"/>
          </rPr>
          <t>年第二季度</t>
        </r>
        <r>
          <rPr>
            <sz val="9"/>
            <rFont val="Tahoma"/>
            <family val="2"/>
          </rPr>
          <t>38</t>
        </r>
        <r>
          <rPr>
            <sz val="9"/>
            <rFont val="宋体"/>
            <family val="3"/>
            <charset val="134"/>
          </rPr>
          <t>续费</t>
        </r>
        <r>
          <rPr>
            <sz val="9"/>
            <rFont val="Tahoma"/>
            <family val="2"/>
          </rPr>
          <t>35</t>
        </r>
        <r>
          <rPr>
            <sz val="9"/>
            <rFont val="宋体"/>
            <family val="3"/>
            <charset val="134"/>
          </rPr>
          <t>，续费率</t>
        </r>
        <r>
          <rPr>
            <sz val="9"/>
            <rFont val="Tahoma"/>
            <family val="2"/>
          </rPr>
          <t>92.1%</t>
        </r>
        <r>
          <rPr>
            <sz val="9"/>
            <rFont val="宋体"/>
            <family val="3"/>
            <charset val="134"/>
          </rPr>
          <t xml:space="preserve">
</t>
        </r>
        <r>
          <rPr>
            <sz val="9"/>
            <rFont val="Tahoma"/>
            <family val="2"/>
          </rPr>
          <t>2017</t>
        </r>
        <r>
          <rPr>
            <sz val="9"/>
            <rFont val="宋体"/>
            <family val="3"/>
            <charset val="134"/>
          </rPr>
          <t>年上半年教师技能大赛</t>
        </r>
        <r>
          <rPr>
            <sz val="9"/>
            <rFont val="Tahoma"/>
            <family val="2"/>
          </rPr>
          <t>87.16  3%</t>
        </r>
        <r>
          <rPr>
            <sz val="9"/>
            <rFont val="宋体"/>
            <family val="3"/>
            <charset val="134"/>
          </rPr>
          <t xml:space="preserve">
</t>
        </r>
        <r>
          <rPr>
            <sz val="9"/>
            <rFont val="Tahoma"/>
            <family val="2"/>
          </rPr>
          <t>2017</t>
        </r>
        <r>
          <rPr>
            <sz val="9"/>
            <rFont val="宋体"/>
            <family val="3"/>
            <charset val="134"/>
          </rPr>
          <t>年</t>
        </r>
        <r>
          <rPr>
            <sz val="9"/>
            <rFont val="Tahoma"/>
            <family val="2"/>
          </rPr>
          <t>6</t>
        </r>
        <r>
          <rPr>
            <sz val="9"/>
            <rFont val="宋体"/>
            <family val="3"/>
            <charset val="134"/>
          </rPr>
          <t>月会员转化率</t>
        </r>
        <r>
          <rPr>
            <sz val="9"/>
            <rFont val="Tahoma"/>
            <family val="2"/>
          </rPr>
          <t xml:space="preserve">70.4% 2%
</t>
        </r>
        <r>
          <rPr>
            <sz val="9"/>
            <rFont val="宋体"/>
            <family val="3"/>
            <charset val="134"/>
          </rPr>
          <t>阿米巴提成点</t>
        </r>
        <r>
          <rPr>
            <sz val="9"/>
            <rFont val="Tahoma"/>
            <family val="2"/>
          </rPr>
          <t xml:space="preserve">;28%
</t>
        </r>
        <r>
          <rPr>
            <sz val="9"/>
            <rFont val="宋体"/>
            <family val="3"/>
            <charset val="134"/>
          </rPr>
          <t>阿米提成：</t>
        </r>
        <r>
          <rPr>
            <sz val="9"/>
            <rFont val="Tahoma"/>
            <family val="2"/>
          </rPr>
          <t>28%+3%+2%+0.8%=33.8%(</t>
        </r>
        <r>
          <rPr>
            <sz val="9"/>
            <rFont val="宋体"/>
            <family val="3"/>
            <charset val="134"/>
          </rPr>
          <t>与分校一致</t>
        </r>
        <r>
          <rPr>
            <sz val="9"/>
            <rFont val="Tahoma"/>
            <family val="2"/>
          </rPr>
          <t>)</t>
        </r>
      </text>
    </comment>
    <comment ref="AX5" authorId="4" shapeId="0">
      <text>
        <r>
          <rPr>
            <b/>
            <sz val="9"/>
            <color indexed="81"/>
            <rFont val="Tahoma"/>
            <family val="2"/>
          </rPr>
          <t>T:</t>
        </r>
        <r>
          <rPr>
            <sz val="9"/>
            <color indexed="81"/>
            <rFont val="Tahoma"/>
            <family val="2"/>
          </rPr>
          <t xml:space="preserve">
</t>
        </r>
        <r>
          <rPr>
            <sz val="9"/>
            <color indexed="81"/>
            <rFont val="宋体"/>
            <family val="3"/>
            <charset val="134"/>
          </rPr>
          <t>学生补差</t>
        </r>
        <r>
          <rPr>
            <sz val="9"/>
            <color indexed="81"/>
            <rFont val="Tahoma"/>
            <family val="2"/>
          </rPr>
          <t>14</t>
        </r>
        <r>
          <rPr>
            <sz val="9"/>
            <color indexed="81"/>
            <rFont val="宋体"/>
            <family val="3"/>
            <charset val="134"/>
          </rPr>
          <t>小时，</t>
        </r>
        <r>
          <rPr>
            <sz val="9"/>
            <color indexed="81"/>
            <rFont val="宋体"/>
            <family val="3"/>
            <charset val="134"/>
          </rPr>
          <t>每小时补贴</t>
        </r>
        <r>
          <rPr>
            <sz val="9"/>
            <color indexed="81"/>
            <rFont val="Tahoma"/>
            <family val="2"/>
          </rPr>
          <t>30</t>
        </r>
        <r>
          <rPr>
            <sz val="9"/>
            <color indexed="81"/>
            <rFont val="宋体"/>
            <family val="3"/>
            <charset val="134"/>
          </rPr>
          <t>元。</t>
        </r>
      </text>
    </comment>
    <comment ref="AY5" authorId="4" shapeId="0">
      <text>
        <r>
          <rPr>
            <b/>
            <sz val="9"/>
            <color indexed="81"/>
            <rFont val="Tahoma"/>
            <family val="2"/>
          </rPr>
          <t>T:</t>
        </r>
        <r>
          <rPr>
            <sz val="9"/>
            <color indexed="81"/>
            <rFont val="Tahoma"/>
            <family val="2"/>
          </rPr>
          <t xml:space="preserve">
</t>
        </r>
        <r>
          <rPr>
            <sz val="9"/>
            <color indexed="81"/>
            <rFont val="宋体"/>
            <family val="3"/>
            <charset val="134"/>
          </rPr>
          <t>幼儿招生课</t>
        </r>
        <r>
          <rPr>
            <sz val="9"/>
            <color indexed="81"/>
            <rFont val="Tahoma"/>
            <family val="2"/>
          </rPr>
          <t>8</t>
        </r>
        <r>
          <rPr>
            <sz val="9"/>
            <color indexed="81"/>
            <rFont val="宋体"/>
            <family val="3"/>
            <charset val="134"/>
          </rPr>
          <t>小时
公开课</t>
        </r>
        <r>
          <rPr>
            <sz val="9"/>
            <color indexed="81"/>
            <rFont val="Tahoma"/>
            <family val="2"/>
          </rPr>
          <t>1.5</t>
        </r>
        <r>
          <rPr>
            <sz val="9"/>
            <color indexed="81"/>
            <rFont val="宋体"/>
            <family val="3"/>
            <charset val="134"/>
          </rPr>
          <t>小时，补贴</t>
        </r>
        <r>
          <rPr>
            <sz val="9"/>
            <color indexed="81"/>
            <rFont val="Tahoma"/>
            <family val="2"/>
          </rPr>
          <t>150</t>
        </r>
        <r>
          <rPr>
            <sz val="9"/>
            <color indexed="81"/>
            <rFont val="宋体"/>
            <family val="3"/>
            <charset val="134"/>
          </rPr>
          <t>元。
减去</t>
        </r>
        <r>
          <rPr>
            <sz val="9"/>
            <color indexed="81"/>
            <rFont val="Tahoma"/>
            <family val="2"/>
          </rPr>
          <t>8</t>
        </r>
        <r>
          <rPr>
            <sz val="9"/>
            <color indexed="81"/>
            <rFont val="宋体"/>
            <family val="3"/>
            <charset val="134"/>
          </rPr>
          <t>小时基本工作量</t>
        </r>
      </text>
    </comment>
    <comment ref="AZ5" authorId="3" shapeId="0">
      <text>
        <r>
          <rPr>
            <b/>
            <sz val="9"/>
            <rFont val="Tahoma"/>
            <family val="2"/>
          </rPr>
          <t>Sky123.Org:</t>
        </r>
        <r>
          <rPr>
            <sz val="9"/>
            <rFont val="Tahoma"/>
            <family val="2"/>
          </rPr>
          <t xml:space="preserve">
Ipad</t>
        </r>
        <r>
          <rPr>
            <sz val="9"/>
            <rFont val="宋体"/>
            <family val="3"/>
            <charset val="134"/>
          </rPr>
          <t>月</t>
        </r>
        <r>
          <rPr>
            <sz val="9"/>
            <rFont val="Tahoma"/>
            <family val="2"/>
          </rPr>
          <t xml:space="preserve"> </t>
        </r>
        <r>
          <rPr>
            <sz val="9"/>
            <rFont val="宋体"/>
            <family val="3"/>
            <charset val="134"/>
          </rPr>
          <t>补贴</t>
        </r>
        <r>
          <rPr>
            <sz val="9"/>
            <rFont val="Tahoma"/>
            <family val="2"/>
          </rPr>
          <t>60</t>
        </r>
      </text>
    </comment>
    <comment ref="W6" authorId="2" shapeId="0">
      <text>
        <r>
          <rPr>
            <b/>
            <sz val="9"/>
            <rFont val="Tahoma"/>
            <family val="2"/>
          </rPr>
          <t>User:</t>
        </r>
        <r>
          <rPr>
            <sz val="9"/>
            <rFont val="Tahoma"/>
            <family val="2"/>
          </rPr>
          <t xml:space="preserve">
</t>
        </r>
        <r>
          <rPr>
            <sz val="9"/>
            <rFont val="宋体"/>
            <family val="3"/>
            <charset val="134"/>
          </rPr>
          <t>上课小时数</t>
        </r>
        <r>
          <rPr>
            <sz val="9"/>
            <rFont val="Tahoma"/>
            <family val="2"/>
          </rPr>
          <t>13</t>
        </r>
        <r>
          <rPr>
            <sz val="9"/>
            <rFont val="宋体"/>
            <family val="3"/>
            <charset val="134"/>
          </rPr>
          <t>，精读</t>
        </r>
        <r>
          <rPr>
            <sz val="9"/>
            <rFont val="Tahoma"/>
            <family val="2"/>
          </rPr>
          <t xml:space="preserve">6.5. </t>
        </r>
        <r>
          <rPr>
            <sz val="9"/>
            <rFont val="宋体"/>
            <family val="3"/>
            <charset val="134"/>
          </rPr>
          <t>续费达标</t>
        </r>
        <r>
          <rPr>
            <sz val="9"/>
            <rFont val="Tahoma"/>
            <family val="2"/>
          </rPr>
          <t xml:space="preserve">
</t>
        </r>
        <r>
          <rPr>
            <sz val="9"/>
            <rFont val="宋体"/>
            <family val="3"/>
            <charset val="134"/>
          </rPr>
          <t>教师年限有</t>
        </r>
        <r>
          <rPr>
            <sz val="9"/>
            <rFont val="Tahoma"/>
            <family val="2"/>
          </rPr>
          <t>3.4</t>
        </r>
        <r>
          <rPr>
            <sz val="9"/>
            <rFont val="宋体"/>
            <family val="3"/>
            <charset val="134"/>
          </rPr>
          <t>年：</t>
        </r>
        <r>
          <rPr>
            <sz val="9"/>
            <rFont val="Tahoma"/>
            <family val="2"/>
          </rPr>
          <t xml:space="preserve">0.4%
</t>
        </r>
        <r>
          <rPr>
            <sz val="9"/>
            <rFont val="宋体"/>
            <family val="3"/>
            <charset val="134"/>
          </rPr>
          <t>总计：</t>
        </r>
        <r>
          <rPr>
            <sz val="9"/>
            <rFont val="Tahoma"/>
            <family val="2"/>
          </rPr>
          <t xml:space="preserve">33.4%   
</t>
        </r>
        <r>
          <rPr>
            <b/>
            <sz val="9"/>
            <color indexed="81"/>
            <rFont val="Tahoma"/>
            <family val="2"/>
          </rPr>
          <t xml:space="preserve"> 6</t>
        </r>
        <r>
          <rPr>
            <b/>
            <sz val="9"/>
            <color indexed="81"/>
            <rFont val="宋体"/>
            <family val="3"/>
            <charset val="134"/>
          </rPr>
          <t>月总部审核</t>
        </r>
        <r>
          <rPr>
            <b/>
            <sz val="9"/>
            <color indexed="81"/>
            <rFont val="Tahoma"/>
            <family val="2"/>
          </rPr>
          <t xml:space="preserve">
2017</t>
        </r>
        <r>
          <rPr>
            <b/>
            <sz val="9"/>
            <color indexed="81"/>
            <rFont val="宋体"/>
            <family val="3"/>
            <charset val="134"/>
          </rPr>
          <t>年第二季度</t>
        </r>
        <r>
          <rPr>
            <b/>
            <sz val="9"/>
            <color indexed="81"/>
            <rFont val="Tahoma"/>
            <family val="2"/>
          </rPr>
          <t>33</t>
        </r>
        <r>
          <rPr>
            <b/>
            <sz val="9"/>
            <color indexed="81"/>
            <rFont val="宋体"/>
            <family val="3"/>
            <charset val="134"/>
          </rPr>
          <t>续费</t>
        </r>
        <r>
          <rPr>
            <b/>
            <sz val="9"/>
            <color indexed="81"/>
            <rFont val="Tahoma"/>
            <family val="2"/>
          </rPr>
          <t>7</t>
        </r>
        <r>
          <rPr>
            <b/>
            <sz val="9"/>
            <color indexed="81"/>
            <rFont val="宋体"/>
            <family val="3"/>
            <charset val="134"/>
          </rPr>
          <t>，续费率</t>
        </r>
        <r>
          <rPr>
            <b/>
            <sz val="9"/>
            <color indexed="81"/>
            <rFont val="Tahoma"/>
            <family val="2"/>
          </rPr>
          <t>78.8%
2017</t>
        </r>
        <r>
          <rPr>
            <b/>
            <sz val="9"/>
            <color indexed="81"/>
            <rFont val="宋体"/>
            <family val="3"/>
            <charset val="134"/>
          </rPr>
          <t>年</t>
        </r>
        <r>
          <rPr>
            <b/>
            <sz val="9"/>
            <color indexed="81"/>
            <rFont val="Tahoma"/>
            <family val="2"/>
          </rPr>
          <t>6</t>
        </r>
        <r>
          <rPr>
            <b/>
            <sz val="9"/>
            <color indexed="81"/>
            <rFont val="宋体"/>
            <family val="3"/>
            <charset val="134"/>
          </rPr>
          <t xml:space="preserve">月财务数据
</t>
        </r>
        <r>
          <rPr>
            <b/>
            <sz val="9"/>
            <color indexed="81"/>
            <rFont val="Tahoma"/>
            <family val="2"/>
          </rPr>
          <t>2017</t>
        </r>
        <r>
          <rPr>
            <b/>
            <sz val="9"/>
            <color indexed="81"/>
            <rFont val="宋体"/>
            <family val="3"/>
            <charset val="134"/>
          </rPr>
          <t>年上半年教师技能大赛</t>
        </r>
        <r>
          <rPr>
            <b/>
            <sz val="9"/>
            <color indexed="81"/>
            <rFont val="Tahoma"/>
            <family val="2"/>
          </rPr>
          <t>82.37  3%</t>
        </r>
        <r>
          <rPr>
            <b/>
            <sz val="9"/>
            <color indexed="81"/>
            <rFont val="宋体"/>
            <family val="3"/>
            <charset val="134"/>
          </rPr>
          <t xml:space="preserve">
</t>
        </r>
        <r>
          <rPr>
            <b/>
            <sz val="9"/>
            <color indexed="81"/>
            <rFont val="Tahoma"/>
            <family val="2"/>
          </rPr>
          <t>2017</t>
        </r>
        <r>
          <rPr>
            <b/>
            <sz val="9"/>
            <color indexed="81"/>
            <rFont val="宋体"/>
            <family val="3"/>
            <charset val="134"/>
          </rPr>
          <t>年</t>
        </r>
        <r>
          <rPr>
            <b/>
            <sz val="9"/>
            <color indexed="81"/>
            <rFont val="Tahoma"/>
            <family val="2"/>
          </rPr>
          <t>6</t>
        </r>
        <r>
          <rPr>
            <b/>
            <sz val="9"/>
            <color indexed="81"/>
            <rFont val="宋体"/>
            <family val="3"/>
            <charset val="134"/>
          </rPr>
          <t>月会员转化率</t>
        </r>
        <r>
          <rPr>
            <b/>
            <sz val="9"/>
            <color indexed="81"/>
            <rFont val="Tahoma"/>
            <family val="2"/>
          </rPr>
          <t xml:space="preserve">65.5%  2%
</t>
        </r>
        <r>
          <rPr>
            <b/>
            <sz val="9"/>
            <color indexed="81"/>
            <rFont val="宋体"/>
            <family val="3"/>
            <charset val="134"/>
          </rPr>
          <t>阿米巴提成：</t>
        </r>
        <r>
          <rPr>
            <b/>
            <sz val="9"/>
            <color indexed="81"/>
            <rFont val="Tahoma"/>
            <family val="2"/>
          </rPr>
          <t>28%+3%+2%+0.4%=33.4%</t>
        </r>
        <r>
          <rPr>
            <sz val="9"/>
            <rFont val="Tahoma"/>
            <family val="2"/>
          </rPr>
          <t xml:space="preserve">
</t>
        </r>
      </text>
    </comment>
    <comment ref="AO6" authorId="3" shapeId="0">
      <text>
        <r>
          <rPr>
            <b/>
            <sz val="9"/>
            <rFont val="Tahoma"/>
            <family val="2"/>
          </rPr>
          <t>Sky123.Org:</t>
        </r>
        <r>
          <rPr>
            <sz val="9"/>
            <rFont val="Tahoma"/>
            <family val="2"/>
          </rPr>
          <t xml:space="preserve">
</t>
        </r>
        <r>
          <rPr>
            <sz val="9"/>
            <rFont val="宋体"/>
            <family val="3"/>
            <charset val="134"/>
          </rPr>
          <t>教学小组</t>
        </r>
      </text>
    </comment>
    <comment ref="AX6" authorId="4" shapeId="0">
      <text>
        <r>
          <rPr>
            <b/>
            <sz val="9"/>
            <color indexed="81"/>
            <rFont val="Tahoma"/>
            <family val="2"/>
          </rPr>
          <t>T:</t>
        </r>
        <r>
          <rPr>
            <sz val="9"/>
            <color indexed="81"/>
            <rFont val="Tahoma"/>
            <family val="2"/>
          </rPr>
          <t xml:space="preserve">
</t>
        </r>
        <r>
          <rPr>
            <sz val="9"/>
            <color indexed="81"/>
            <rFont val="宋体"/>
            <family val="3"/>
            <charset val="134"/>
          </rPr>
          <t>补差</t>
        </r>
        <r>
          <rPr>
            <sz val="9"/>
            <color indexed="81"/>
            <rFont val="Tahoma"/>
            <family val="2"/>
          </rPr>
          <t>3</t>
        </r>
        <r>
          <rPr>
            <sz val="9"/>
            <color indexed="81"/>
            <rFont val="宋体"/>
            <family val="3"/>
            <charset val="134"/>
          </rPr>
          <t>小时，汇报课</t>
        </r>
        <r>
          <rPr>
            <sz val="9"/>
            <color indexed="81"/>
            <rFont val="Tahoma"/>
            <family val="2"/>
          </rPr>
          <t>3</t>
        </r>
        <r>
          <rPr>
            <sz val="9"/>
            <color indexed="81"/>
            <rFont val="宋体"/>
            <family val="3"/>
            <charset val="134"/>
          </rPr>
          <t>小时，</t>
        </r>
        <r>
          <rPr>
            <sz val="9"/>
            <color indexed="81"/>
            <rFont val="宋体"/>
            <family val="3"/>
            <charset val="134"/>
          </rPr>
          <t>每小时补贴</t>
        </r>
        <r>
          <rPr>
            <sz val="9"/>
            <color indexed="81"/>
            <rFont val="Tahoma"/>
            <family val="2"/>
          </rPr>
          <t>30</t>
        </r>
        <r>
          <rPr>
            <sz val="9"/>
            <color indexed="81"/>
            <rFont val="宋体"/>
            <family val="3"/>
            <charset val="134"/>
          </rPr>
          <t>元</t>
        </r>
      </text>
    </comment>
    <comment ref="AY6" authorId="5" shapeId="0">
      <text>
        <r>
          <rPr>
            <b/>
            <sz val="9"/>
            <color indexed="81"/>
            <rFont val="Tahoma"/>
            <family val="2"/>
          </rPr>
          <t>Administrator:</t>
        </r>
        <r>
          <rPr>
            <sz val="9"/>
            <color indexed="81"/>
            <rFont val="Tahoma"/>
            <family val="2"/>
          </rPr>
          <t xml:space="preserve">
</t>
        </r>
        <r>
          <rPr>
            <sz val="9"/>
            <color indexed="81"/>
            <rFont val="宋体"/>
            <family val="3"/>
            <charset val="134"/>
          </rPr>
          <t>会员课公益课</t>
        </r>
        <r>
          <rPr>
            <sz val="9"/>
            <color indexed="81"/>
            <rFont val="Tahoma"/>
            <family val="2"/>
          </rPr>
          <t>4.5</t>
        </r>
        <r>
          <rPr>
            <sz val="9"/>
            <color indexed="81"/>
            <rFont val="宋体"/>
            <family val="3"/>
            <charset val="134"/>
          </rPr>
          <t>小时
自然拼音课</t>
        </r>
        <r>
          <rPr>
            <sz val="9"/>
            <color indexed="81"/>
            <rFont val="Tahoma"/>
            <family val="2"/>
          </rPr>
          <t>6</t>
        </r>
        <r>
          <rPr>
            <sz val="9"/>
            <color indexed="81"/>
            <rFont val="宋体"/>
            <family val="3"/>
            <charset val="134"/>
          </rPr>
          <t>小时
减去</t>
        </r>
        <r>
          <rPr>
            <sz val="9"/>
            <color indexed="81"/>
            <rFont val="Tahoma"/>
            <family val="2"/>
          </rPr>
          <t>8</t>
        </r>
        <r>
          <rPr>
            <sz val="9"/>
            <color indexed="81"/>
            <rFont val="宋体"/>
            <family val="3"/>
            <charset val="134"/>
          </rPr>
          <t>小时基本工作量，补贴</t>
        </r>
        <r>
          <rPr>
            <sz val="9"/>
            <color indexed="81"/>
            <rFont val="Tahoma"/>
            <family val="2"/>
          </rPr>
          <t>4.5+6-8=2.5</t>
        </r>
        <r>
          <rPr>
            <sz val="9"/>
            <color indexed="81"/>
            <rFont val="宋体"/>
            <family val="3"/>
            <charset val="134"/>
          </rPr>
          <t>小时。</t>
        </r>
      </text>
    </comment>
    <comment ref="AZ6" authorId="3" shapeId="0">
      <text>
        <r>
          <rPr>
            <b/>
            <sz val="9"/>
            <rFont val="Tahoma"/>
            <family val="2"/>
          </rPr>
          <t>Sky123.Org:</t>
        </r>
        <r>
          <rPr>
            <sz val="9"/>
            <rFont val="Tahoma"/>
            <family val="2"/>
          </rPr>
          <t xml:space="preserve">
Ipad</t>
        </r>
        <r>
          <rPr>
            <sz val="9"/>
            <rFont val="宋体"/>
            <family val="3"/>
            <charset val="134"/>
          </rPr>
          <t>月</t>
        </r>
        <r>
          <rPr>
            <sz val="9"/>
            <rFont val="Tahoma"/>
            <family val="2"/>
          </rPr>
          <t xml:space="preserve"> </t>
        </r>
        <r>
          <rPr>
            <sz val="9"/>
            <rFont val="宋体"/>
            <family val="3"/>
            <charset val="134"/>
          </rPr>
          <t>补贴</t>
        </r>
        <r>
          <rPr>
            <sz val="9"/>
            <rFont val="Tahoma"/>
            <family val="2"/>
          </rPr>
          <t>60</t>
        </r>
      </text>
    </comment>
    <comment ref="W7" authorId="4" shapeId="0">
      <text>
        <r>
          <rPr>
            <b/>
            <sz val="9"/>
            <color indexed="81"/>
            <rFont val="Tahoma"/>
            <family val="2"/>
          </rPr>
          <t>T:</t>
        </r>
        <r>
          <rPr>
            <sz val="9"/>
            <color indexed="81"/>
            <rFont val="Tahoma"/>
            <family val="2"/>
          </rPr>
          <t xml:space="preserve">
</t>
        </r>
        <r>
          <rPr>
            <sz val="9"/>
            <color indexed="81"/>
            <rFont val="宋体"/>
            <family val="3"/>
            <charset val="134"/>
          </rPr>
          <t>带班</t>
        </r>
        <r>
          <rPr>
            <sz val="9"/>
            <color indexed="81"/>
            <rFont val="Tahoma"/>
            <family val="2"/>
          </rPr>
          <t>11</t>
        </r>
        <r>
          <rPr>
            <sz val="9"/>
            <color indexed="81"/>
            <rFont val="宋体"/>
            <family val="3"/>
            <charset val="134"/>
          </rPr>
          <t>小时，入职</t>
        </r>
        <r>
          <rPr>
            <sz val="9"/>
            <color indexed="81"/>
            <rFont val="Tahoma"/>
            <family val="2"/>
          </rPr>
          <t>2</t>
        </r>
        <r>
          <rPr>
            <sz val="9"/>
            <color indexed="81"/>
            <rFont val="宋体"/>
            <family val="3"/>
            <charset val="134"/>
          </rPr>
          <t>个月，本科加</t>
        </r>
        <r>
          <rPr>
            <sz val="9"/>
            <color indexed="81"/>
            <rFont val="Tahoma"/>
            <family val="2"/>
          </rPr>
          <t>8</t>
        </r>
        <r>
          <rPr>
            <sz val="9"/>
            <color indexed="81"/>
            <rFont val="宋体"/>
            <family val="3"/>
            <charset val="134"/>
          </rPr>
          <t>个月，专八加</t>
        </r>
        <r>
          <rPr>
            <sz val="9"/>
            <color indexed="81"/>
            <rFont val="Tahoma"/>
            <family val="2"/>
          </rPr>
          <t>8</t>
        </r>
        <r>
          <rPr>
            <sz val="9"/>
            <color indexed="81"/>
            <rFont val="宋体"/>
            <family val="3"/>
            <charset val="134"/>
          </rPr>
          <t>个月，即入职年限为</t>
        </r>
        <r>
          <rPr>
            <sz val="9"/>
            <color indexed="81"/>
            <rFont val="Tahoma"/>
            <family val="2"/>
          </rPr>
          <t>1.5</t>
        </r>
        <r>
          <rPr>
            <sz val="9"/>
            <color indexed="81"/>
            <rFont val="宋体"/>
            <family val="3"/>
            <charset val="134"/>
          </rPr>
          <t>年。</t>
        </r>
      </text>
    </comment>
    <comment ref="AX7" authorId="4" shapeId="0">
      <text>
        <r>
          <rPr>
            <b/>
            <sz val="9"/>
            <color indexed="81"/>
            <rFont val="Tahoma"/>
            <family val="2"/>
          </rPr>
          <t>T:</t>
        </r>
        <r>
          <rPr>
            <sz val="9"/>
            <color indexed="81"/>
            <rFont val="Tahoma"/>
            <family val="2"/>
          </rPr>
          <t xml:space="preserve">
</t>
        </r>
        <r>
          <rPr>
            <sz val="9"/>
            <color indexed="81"/>
            <rFont val="宋体"/>
            <family val="3"/>
            <charset val="134"/>
          </rPr>
          <t>汇报课</t>
        </r>
        <r>
          <rPr>
            <sz val="9"/>
            <color indexed="81"/>
            <rFont val="Tahoma"/>
            <family val="2"/>
          </rPr>
          <t>6</t>
        </r>
        <r>
          <rPr>
            <sz val="9"/>
            <color indexed="81"/>
            <rFont val="宋体"/>
            <family val="3"/>
            <charset val="134"/>
          </rPr>
          <t>小时，补差</t>
        </r>
        <r>
          <rPr>
            <sz val="9"/>
            <color indexed="81"/>
            <rFont val="Tahoma"/>
            <family val="2"/>
          </rPr>
          <t>14</t>
        </r>
        <r>
          <rPr>
            <sz val="9"/>
            <color indexed="81"/>
            <rFont val="宋体"/>
            <family val="3"/>
            <charset val="134"/>
          </rPr>
          <t>小时，共</t>
        </r>
        <r>
          <rPr>
            <sz val="9"/>
            <color indexed="81"/>
            <rFont val="Tahoma"/>
            <family val="2"/>
          </rPr>
          <t>20</t>
        </r>
        <r>
          <rPr>
            <sz val="9"/>
            <color indexed="81"/>
            <rFont val="宋体"/>
            <family val="3"/>
            <charset val="134"/>
          </rPr>
          <t>小时，每小时补贴</t>
        </r>
        <r>
          <rPr>
            <sz val="9"/>
            <color indexed="81"/>
            <rFont val="Tahoma"/>
            <family val="2"/>
          </rPr>
          <t>30</t>
        </r>
        <r>
          <rPr>
            <sz val="9"/>
            <color indexed="81"/>
            <rFont val="宋体"/>
            <family val="3"/>
            <charset val="134"/>
          </rPr>
          <t>元。</t>
        </r>
      </text>
    </comment>
    <comment ref="AY7" authorId="4" shapeId="0">
      <text>
        <r>
          <rPr>
            <b/>
            <sz val="9"/>
            <color indexed="81"/>
            <rFont val="Tahoma"/>
            <family val="2"/>
          </rPr>
          <t>T:</t>
        </r>
        <r>
          <rPr>
            <sz val="9"/>
            <color indexed="81"/>
            <rFont val="Tahoma"/>
            <family val="2"/>
          </rPr>
          <t xml:space="preserve">
</t>
        </r>
        <r>
          <rPr>
            <sz val="9"/>
            <color indexed="81"/>
            <rFont val="宋体"/>
            <family val="3"/>
            <charset val="134"/>
          </rPr>
          <t>会员课公益课</t>
        </r>
        <r>
          <rPr>
            <sz val="9"/>
            <color indexed="81"/>
            <rFont val="Tahoma"/>
            <family val="2"/>
          </rPr>
          <t>6</t>
        </r>
        <r>
          <rPr>
            <sz val="9"/>
            <color indexed="81"/>
            <rFont val="宋体"/>
            <family val="3"/>
            <charset val="134"/>
          </rPr>
          <t>小时
预热课</t>
        </r>
        <r>
          <rPr>
            <sz val="9"/>
            <color indexed="81"/>
            <rFont val="Tahoma"/>
            <family val="2"/>
          </rPr>
          <t>6</t>
        </r>
        <r>
          <rPr>
            <sz val="9"/>
            <color indexed="81"/>
            <rFont val="宋体"/>
            <family val="3"/>
            <charset val="134"/>
          </rPr>
          <t>小时
自然拼音课</t>
        </r>
        <r>
          <rPr>
            <sz val="9"/>
            <color indexed="81"/>
            <rFont val="Tahoma"/>
            <family val="2"/>
          </rPr>
          <t>16.5</t>
        </r>
        <r>
          <rPr>
            <sz val="9"/>
            <color indexed="81"/>
            <rFont val="宋体"/>
            <family val="3"/>
            <charset val="134"/>
          </rPr>
          <t>小时
公开课</t>
        </r>
        <r>
          <rPr>
            <sz val="9"/>
            <color indexed="81"/>
            <rFont val="Tahoma"/>
            <family val="2"/>
          </rPr>
          <t>1.5</t>
        </r>
        <r>
          <rPr>
            <sz val="9"/>
            <color indexed="81"/>
            <rFont val="宋体"/>
            <family val="3"/>
            <charset val="134"/>
          </rPr>
          <t>小时
减去</t>
        </r>
        <r>
          <rPr>
            <sz val="9"/>
            <color indexed="81"/>
            <rFont val="Tahoma"/>
            <family val="2"/>
          </rPr>
          <t>8</t>
        </r>
        <r>
          <rPr>
            <sz val="9"/>
            <color indexed="81"/>
            <rFont val="宋体"/>
            <family val="3"/>
            <charset val="134"/>
          </rPr>
          <t>小时基本工作量
即：（</t>
        </r>
        <r>
          <rPr>
            <sz val="9"/>
            <color indexed="81"/>
            <rFont val="Tahoma"/>
            <family val="2"/>
          </rPr>
          <t>6+6+16.5-8</t>
        </r>
        <r>
          <rPr>
            <sz val="9"/>
            <color indexed="81"/>
            <rFont val="宋体"/>
            <family val="3"/>
            <charset val="134"/>
          </rPr>
          <t>）</t>
        </r>
        <r>
          <rPr>
            <sz val="9"/>
            <color indexed="81"/>
            <rFont val="Tahoma"/>
            <family val="2"/>
          </rPr>
          <t>*30+1.5*100=765</t>
        </r>
        <r>
          <rPr>
            <sz val="9"/>
            <color indexed="81"/>
            <rFont val="宋体"/>
            <family val="3"/>
            <charset val="134"/>
          </rPr>
          <t>元</t>
        </r>
      </text>
    </comment>
    <comment ref="K8" authorId="2" shapeId="0">
      <text>
        <r>
          <rPr>
            <b/>
            <sz val="9"/>
            <rFont val="Tahoma"/>
            <family val="2"/>
          </rPr>
          <t>User:</t>
        </r>
        <r>
          <rPr>
            <sz val="9"/>
            <rFont val="Tahoma"/>
            <family val="2"/>
          </rPr>
          <t xml:space="preserve">
</t>
        </r>
        <r>
          <rPr>
            <sz val="9"/>
            <rFont val="宋体"/>
            <family val="3"/>
            <charset val="134"/>
          </rPr>
          <t>入职时间为</t>
        </r>
        <r>
          <rPr>
            <sz val="9"/>
            <rFont val="Tahoma"/>
            <family val="2"/>
          </rPr>
          <t>2016-8-1</t>
        </r>
      </text>
    </comment>
    <comment ref="W8" authorId="2" shapeId="0">
      <text>
        <r>
          <rPr>
            <b/>
            <sz val="9"/>
            <rFont val="Tahoma"/>
            <family val="2"/>
          </rPr>
          <t>User:</t>
        </r>
        <r>
          <rPr>
            <sz val="9"/>
            <rFont val="Tahoma"/>
            <family val="2"/>
          </rPr>
          <t xml:space="preserve">
</t>
        </r>
        <r>
          <rPr>
            <sz val="9"/>
            <rFont val="宋体"/>
            <family val="3"/>
            <charset val="134"/>
          </rPr>
          <t>上课小时数</t>
        </r>
        <r>
          <rPr>
            <sz val="9"/>
            <rFont val="Tahoma"/>
            <family val="2"/>
          </rPr>
          <t>11</t>
        </r>
        <r>
          <rPr>
            <sz val="9"/>
            <rFont val="宋体"/>
            <family val="3"/>
            <charset val="134"/>
          </rPr>
          <t>，精读</t>
        </r>
        <r>
          <rPr>
            <sz val="9"/>
            <rFont val="Tahoma"/>
            <family val="2"/>
          </rPr>
          <t xml:space="preserve">6. </t>
        </r>
        <r>
          <rPr>
            <sz val="9"/>
            <rFont val="宋体"/>
            <family val="3"/>
            <charset val="134"/>
          </rPr>
          <t>续费达标</t>
        </r>
        <r>
          <rPr>
            <sz val="9"/>
            <rFont val="Tahoma"/>
            <family val="2"/>
          </rPr>
          <t xml:space="preserve">
</t>
        </r>
        <r>
          <rPr>
            <sz val="9"/>
            <rFont val="宋体"/>
            <family val="3"/>
            <charset val="134"/>
          </rPr>
          <t>工作年限为</t>
        </r>
        <r>
          <rPr>
            <sz val="9"/>
            <rFont val="Tahoma"/>
            <family val="2"/>
          </rPr>
          <t>3.2</t>
        </r>
        <r>
          <rPr>
            <sz val="9"/>
            <rFont val="宋体"/>
            <family val="3"/>
            <charset val="134"/>
          </rPr>
          <t>年，加</t>
        </r>
        <r>
          <rPr>
            <sz val="9"/>
            <rFont val="Tahoma"/>
            <family val="2"/>
          </rPr>
          <t xml:space="preserve">0.4%
</t>
        </r>
        <r>
          <rPr>
            <sz val="9"/>
            <rFont val="宋体"/>
            <family val="3"/>
            <charset val="134"/>
          </rPr>
          <t>阿米巴提成：</t>
        </r>
        <r>
          <rPr>
            <sz val="9"/>
            <rFont val="Tahoma"/>
            <family val="2"/>
          </rPr>
          <t xml:space="preserve">28%
</t>
        </r>
        <r>
          <rPr>
            <b/>
            <sz val="9"/>
            <color indexed="81"/>
            <rFont val="Tahoma"/>
            <family val="2"/>
          </rPr>
          <t xml:space="preserve">
6</t>
        </r>
        <r>
          <rPr>
            <b/>
            <sz val="9"/>
            <color indexed="81"/>
            <rFont val="宋体"/>
            <family val="3"/>
            <charset val="134"/>
          </rPr>
          <t>月总部审核
续费前</t>
        </r>
        <r>
          <rPr>
            <b/>
            <sz val="9"/>
            <color indexed="81"/>
            <rFont val="Tahoma"/>
            <family val="2"/>
          </rPr>
          <t>:38,</t>
        </r>
        <r>
          <rPr>
            <b/>
            <sz val="9"/>
            <color indexed="81"/>
            <rFont val="宋体"/>
            <family val="3"/>
            <charset val="134"/>
          </rPr>
          <t>续费后：</t>
        </r>
        <r>
          <rPr>
            <b/>
            <sz val="9"/>
            <color indexed="81"/>
            <rFont val="Tahoma"/>
            <family val="2"/>
          </rPr>
          <t>34</t>
        </r>
        <r>
          <rPr>
            <b/>
            <sz val="9"/>
            <color indexed="81"/>
            <rFont val="宋体"/>
            <family val="3"/>
            <charset val="134"/>
          </rPr>
          <t>，续费率：</t>
        </r>
        <r>
          <rPr>
            <b/>
            <sz val="9"/>
            <color indexed="81"/>
            <rFont val="Tahoma"/>
            <family val="2"/>
          </rPr>
          <t>89.5%</t>
        </r>
        <r>
          <rPr>
            <b/>
            <sz val="9"/>
            <color indexed="81"/>
            <rFont val="宋体"/>
            <family val="3"/>
            <charset val="134"/>
          </rPr>
          <t xml:space="preserve">
</t>
        </r>
        <r>
          <rPr>
            <b/>
            <sz val="9"/>
            <color indexed="81"/>
            <rFont val="Tahoma"/>
            <family val="2"/>
          </rPr>
          <t>2017</t>
        </r>
        <r>
          <rPr>
            <b/>
            <sz val="9"/>
            <color indexed="81"/>
            <rFont val="宋体"/>
            <family val="3"/>
            <charset val="134"/>
          </rPr>
          <t>年上半年教师技能大赛</t>
        </r>
        <r>
          <rPr>
            <b/>
            <sz val="9"/>
            <color indexed="81"/>
            <rFont val="Tahoma"/>
            <family val="2"/>
          </rPr>
          <t xml:space="preserve">80.20  3% </t>
        </r>
        <r>
          <rPr>
            <b/>
            <sz val="9"/>
            <color indexed="81"/>
            <rFont val="宋体"/>
            <family val="3"/>
            <charset val="134"/>
          </rPr>
          <t xml:space="preserve">
</t>
        </r>
        <r>
          <rPr>
            <b/>
            <sz val="9"/>
            <color indexed="81"/>
            <rFont val="Tahoma"/>
            <family val="2"/>
          </rPr>
          <t>2017</t>
        </r>
        <r>
          <rPr>
            <b/>
            <sz val="9"/>
            <color indexed="81"/>
            <rFont val="宋体"/>
            <family val="3"/>
            <charset val="134"/>
          </rPr>
          <t>年</t>
        </r>
        <r>
          <rPr>
            <b/>
            <sz val="9"/>
            <color indexed="81"/>
            <rFont val="Tahoma"/>
            <family val="2"/>
          </rPr>
          <t>6</t>
        </r>
        <r>
          <rPr>
            <b/>
            <sz val="9"/>
            <color indexed="81"/>
            <rFont val="宋体"/>
            <family val="3"/>
            <charset val="134"/>
          </rPr>
          <t>月会员转化率</t>
        </r>
        <r>
          <rPr>
            <b/>
            <sz val="9"/>
            <color indexed="81"/>
            <rFont val="Tahoma"/>
            <family val="2"/>
          </rPr>
          <t>48.1%</t>
        </r>
        <r>
          <rPr>
            <b/>
            <sz val="9"/>
            <color indexed="81"/>
            <rFont val="宋体"/>
            <family val="3"/>
            <charset val="134"/>
          </rPr>
          <t>（会员转化率本月不予核算）
阿米巴提成：</t>
        </r>
        <r>
          <rPr>
            <b/>
            <sz val="9"/>
            <color indexed="81"/>
            <rFont val="Tahoma"/>
            <family val="2"/>
          </rPr>
          <t xml:space="preserve">28%+0.4%+3%=31.4%
</t>
        </r>
      </text>
    </comment>
    <comment ref="AO8" authorId="3" shapeId="0">
      <text>
        <r>
          <rPr>
            <b/>
            <sz val="9"/>
            <rFont val="Tahoma"/>
            <family val="2"/>
          </rPr>
          <t>Sky123.Org:</t>
        </r>
        <r>
          <rPr>
            <sz val="9"/>
            <rFont val="Tahoma"/>
            <family val="2"/>
          </rPr>
          <t xml:space="preserve">
</t>
        </r>
        <r>
          <rPr>
            <sz val="9"/>
            <rFont val="宋体"/>
            <family val="3"/>
            <charset val="134"/>
          </rPr>
          <t>电教小组长</t>
        </r>
      </text>
    </comment>
    <comment ref="AQ8" authorId="4" shapeId="0">
      <text>
        <r>
          <rPr>
            <b/>
            <sz val="9"/>
            <color indexed="81"/>
            <rFont val="Tahoma"/>
            <family val="2"/>
          </rPr>
          <t>T:</t>
        </r>
        <r>
          <rPr>
            <sz val="9"/>
            <color indexed="81"/>
            <rFont val="Tahoma"/>
            <family val="2"/>
          </rPr>
          <t xml:space="preserve">
</t>
        </r>
        <r>
          <rPr>
            <sz val="9"/>
            <color indexed="81"/>
            <rFont val="宋体"/>
            <family val="3"/>
            <charset val="134"/>
          </rPr>
          <t>精读学生夏文瑾退费</t>
        </r>
      </text>
    </comment>
    <comment ref="AX8" authorId="4" shapeId="0">
      <text>
        <r>
          <rPr>
            <b/>
            <sz val="9"/>
            <color indexed="81"/>
            <rFont val="Tahoma"/>
            <family val="2"/>
          </rPr>
          <t>T:</t>
        </r>
        <r>
          <rPr>
            <sz val="9"/>
            <color indexed="81"/>
            <rFont val="Tahoma"/>
            <family val="2"/>
          </rPr>
          <t xml:space="preserve">
</t>
        </r>
        <r>
          <rPr>
            <sz val="9"/>
            <color indexed="81"/>
            <rFont val="宋体"/>
            <family val="3"/>
            <charset val="134"/>
          </rPr>
          <t>汇报课</t>
        </r>
        <r>
          <rPr>
            <sz val="9"/>
            <color indexed="81"/>
            <rFont val="Tahoma"/>
            <family val="2"/>
          </rPr>
          <t>9</t>
        </r>
        <r>
          <rPr>
            <sz val="9"/>
            <color indexed="81"/>
            <rFont val="宋体"/>
            <family val="3"/>
            <charset val="134"/>
          </rPr>
          <t>小时，每小时补贴</t>
        </r>
        <r>
          <rPr>
            <sz val="9"/>
            <color indexed="81"/>
            <rFont val="Tahoma"/>
            <family val="2"/>
          </rPr>
          <t>30</t>
        </r>
        <r>
          <rPr>
            <sz val="9"/>
            <color indexed="81"/>
            <rFont val="宋体"/>
            <family val="3"/>
            <charset val="134"/>
          </rPr>
          <t>元。</t>
        </r>
      </text>
    </comment>
    <comment ref="AY8" authorId="5" shapeId="0">
      <text>
        <r>
          <rPr>
            <b/>
            <sz val="9"/>
            <color indexed="81"/>
            <rFont val="Tahoma"/>
            <family val="2"/>
          </rPr>
          <t>Administrator:</t>
        </r>
        <r>
          <rPr>
            <sz val="9"/>
            <color indexed="81"/>
            <rFont val="Tahoma"/>
            <family val="2"/>
          </rPr>
          <t xml:space="preserve">
</t>
        </r>
        <r>
          <rPr>
            <sz val="9"/>
            <color indexed="81"/>
            <rFont val="宋体"/>
            <family val="3"/>
            <charset val="134"/>
          </rPr>
          <t>会员课公益课</t>
        </r>
        <r>
          <rPr>
            <sz val="9"/>
            <color indexed="81"/>
            <rFont val="Tahoma"/>
            <family val="2"/>
          </rPr>
          <t>1.5</t>
        </r>
        <r>
          <rPr>
            <sz val="9"/>
            <color indexed="81"/>
            <rFont val="宋体"/>
            <family val="3"/>
            <charset val="134"/>
          </rPr>
          <t>小时
自然拼音课</t>
        </r>
        <r>
          <rPr>
            <sz val="9"/>
            <color indexed="81"/>
            <rFont val="Tahoma"/>
            <family val="2"/>
          </rPr>
          <t>9</t>
        </r>
        <r>
          <rPr>
            <sz val="9"/>
            <color indexed="81"/>
            <rFont val="宋体"/>
            <family val="3"/>
            <charset val="134"/>
          </rPr>
          <t>小时
减去</t>
        </r>
        <r>
          <rPr>
            <sz val="9"/>
            <color indexed="81"/>
            <rFont val="Tahoma"/>
            <family val="2"/>
          </rPr>
          <t>8</t>
        </r>
        <r>
          <rPr>
            <sz val="9"/>
            <color indexed="81"/>
            <rFont val="宋体"/>
            <family val="3"/>
            <charset val="134"/>
          </rPr>
          <t>小时免费课
即补贴（</t>
        </r>
        <r>
          <rPr>
            <sz val="9"/>
            <color indexed="81"/>
            <rFont val="Tahoma"/>
            <family val="2"/>
          </rPr>
          <t>1.5+9-8</t>
        </r>
        <r>
          <rPr>
            <sz val="9"/>
            <color indexed="81"/>
            <rFont val="宋体"/>
            <family val="3"/>
            <charset val="134"/>
          </rPr>
          <t>）</t>
        </r>
        <r>
          <rPr>
            <sz val="9"/>
            <color indexed="81"/>
            <rFont val="Tahoma"/>
            <family val="2"/>
          </rPr>
          <t>*30=75</t>
        </r>
      </text>
    </comment>
    <comment ref="AZ8" authorId="3" shapeId="0">
      <text>
        <r>
          <rPr>
            <b/>
            <sz val="9"/>
            <rFont val="Tahoma"/>
            <family val="2"/>
          </rPr>
          <t>Sky123.Org:</t>
        </r>
        <r>
          <rPr>
            <sz val="9"/>
            <rFont val="Tahoma"/>
            <family val="2"/>
          </rPr>
          <t xml:space="preserve">
Ipad</t>
        </r>
        <r>
          <rPr>
            <sz val="9"/>
            <rFont val="宋体"/>
            <family val="3"/>
            <charset val="134"/>
          </rPr>
          <t>月</t>
        </r>
        <r>
          <rPr>
            <sz val="9"/>
            <rFont val="Tahoma"/>
            <family val="2"/>
          </rPr>
          <t xml:space="preserve"> </t>
        </r>
        <r>
          <rPr>
            <sz val="9"/>
            <rFont val="宋体"/>
            <family val="3"/>
            <charset val="134"/>
          </rPr>
          <t>补贴</t>
        </r>
        <r>
          <rPr>
            <sz val="9"/>
            <rFont val="Tahoma"/>
            <family val="2"/>
          </rPr>
          <t>60</t>
        </r>
      </text>
    </comment>
    <comment ref="W9" authorId="2" shapeId="0">
      <text>
        <r>
          <rPr>
            <b/>
            <sz val="9"/>
            <rFont val="Tahoma"/>
            <family val="2"/>
          </rPr>
          <t>User:</t>
        </r>
        <r>
          <rPr>
            <sz val="9"/>
            <rFont val="Tahoma"/>
            <family val="2"/>
          </rPr>
          <t xml:space="preserve">
</t>
        </r>
        <r>
          <rPr>
            <sz val="9"/>
            <rFont val="宋体"/>
            <family val="3"/>
            <charset val="134"/>
          </rPr>
          <t>上课小时数</t>
        </r>
        <r>
          <rPr>
            <sz val="9"/>
            <rFont val="Tahoma"/>
            <family val="2"/>
          </rPr>
          <t>11</t>
        </r>
        <r>
          <rPr>
            <sz val="9"/>
            <rFont val="宋体"/>
            <family val="3"/>
            <charset val="134"/>
          </rPr>
          <t>，精读</t>
        </r>
        <r>
          <rPr>
            <sz val="9"/>
            <rFont val="Tahoma"/>
            <family val="2"/>
          </rPr>
          <t xml:space="preserve">6. </t>
        </r>
        <r>
          <rPr>
            <sz val="9"/>
            <rFont val="宋体"/>
            <family val="3"/>
            <charset val="134"/>
          </rPr>
          <t>续费率达标</t>
        </r>
        <r>
          <rPr>
            <sz val="9"/>
            <rFont val="Tahoma"/>
            <family val="2"/>
          </rPr>
          <t xml:space="preserve">
</t>
        </r>
        <r>
          <rPr>
            <sz val="9"/>
            <rFont val="宋体"/>
            <family val="3"/>
            <charset val="134"/>
          </rPr>
          <t>教师年限有</t>
        </r>
        <r>
          <rPr>
            <sz val="9"/>
            <rFont val="Tahoma"/>
            <family val="2"/>
          </rPr>
          <t>5</t>
        </r>
        <r>
          <rPr>
            <sz val="9"/>
            <rFont val="宋体"/>
            <family val="3"/>
            <charset val="134"/>
          </rPr>
          <t>年：加</t>
        </r>
        <r>
          <rPr>
            <sz val="9"/>
            <rFont val="Tahoma"/>
            <family val="2"/>
          </rPr>
          <t xml:space="preserve">0.8%
</t>
        </r>
        <r>
          <rPr>
            <sz val="9"/>
            <rFont val="宋体"/>
            <family val="3"/>
            <charset val="134"/>
          </rPr>
          <t>阿米巴提成：</t>
        </r>
        <r>
          <rPr>
            <sz val="9"/>
            <rFont val="Tahoma"/>
            <family val="2"/>
          </rPr>
          <t xml:space="preserve">28%
</t>
        </r>
        <r>
          <rPr>
            <b/>
            <sz val="9"/>
            <color indexed="81"/>
            <rFont val="Tahoma"/>
            <family val="2"/>
          </rPr>
          <t>6</t>
        </r>
        <r>
          <rPr>
            <b/>
            <sz val="9"/>
            <color indexed="81"/>
            <rFont val="宋体"/>
            <family val="3"/>
            <charset val="134"/>
          </rPr>
          <t>月总部审核</t>
        </r>
        <r>
          <rPr>
            <b/>
            <sz val="9"/>
            <color indexed="81"/>
            <rFont val="Tahoma"/>
            <family val="2"/>
          </rPr>
          <t xml:space="preserve">
2017</t>
        </r>
        <r>
          <rPr>
            <b/>
            <sz val="9"/>
            <color indexed="81"/>
            <rFont val="宋体"/>
            <family val="3"/>
            <charset val="134"/>
          </rPr>
          <t>年第二季度续费前</t>
        </r>
        <r>
          <rPr>
            <b/>
            <sz val="9"/>
            <color indexed="81"/>
            <rFont val="Tahoma"/>
            <family val="2"/>
          </rPr>
          <t>29</t>
        </r>
        <r>
          <rPr>
            <b/>
            <sz val="9"/>
            <color indexed="81"/>
            <rFont val="宋体"/>
            <family val="3"/>
            <charset val="134"/>
          </rPr>
          <t>，续费后：</t>
        </r>
        <r>
          <rPr>
            <b/>
            <sz val="9"/>
            <color indexed="81"/>
            <rFont val="Tahoma"/>
            <family val="2"/>
          </rPr>
          <t>26</t>
        </r>
        <r>
          <rPr>
            <b/>
            <sz val="9"/>
            <color indexed="81"/>
            <rFont val="宋体"/>
            <family val="3"/>
            <charset val="134"/>
          </rPr>
          <t>续费率</t>
        </r>
        <r>
          <rPr>
            <b/>
            <sz val="9"/>
            <color indexed="81"/>
            <rFont val="Tahoma"/>
            <family val="2"/>
          </rPr>
          <t>89.7%</t>
        </r>
        <r>
          <rPr>
            <b/>
            <sz val="9"/>
            <color indexed="81"/>
            <rFont val="宋体"/>
            <family val="3"/>
            <charset val="134"/>
          </rPr>
          <t xml:space="preserve">
</t>
        </r>
        <r>
          <rPr>
            <b/>
            <sz val="9"/>
            <color indexed="81"/>
            <rFont val="Tahoma"/>
            <family val="2"/>
          </rPr>
          <t>2017</t>
        </r>
        <r>
          <rPr>
            <b/>
            <sz val="9"/>
            <color indexed="81"/>
            <rFont val="宋体"/>
            <family val="3"/>
            <charset val="134"/>
          </rPr>
          <t>年上半年教师技能大赛</t>
        </r>
        <r>
          <rPr>
            <b/>
            <sz val="9"/>
            <color indexed="81"/>
            <rFont val="Tahoma"/>
            <family val="2"/>
          </rPr>
          <t>82.2  3%</t>
        </r>
        <r>
          <rPr>
            <b/>
            <sz val="9"/>
            <color indexed="81"/>
            <rFont val="宋体"/>
            <family val="3"/>
            <charset val="134"/>
          </rPr>
          <t xml:space="preserve">
</t>
        </r>
        <r>
          <rPr>
            <b/>
            <sz val="9"/>
            <color indexed="81"/>
            <rFont val="Tahoma"/>
            <family val="2"/>
          </rPr>
          <t>2017</t>
        </r>
        <r>
          <rPr>
            <b/>
            <sz val="9"/>
            <color indexed="81"/>
            <rFont val="宋体"/>
            <family val="3"/>
            <charset val="134"/>
          </rPr>
          <t>年</t>
        </r>
        <r>
          <rPr>
            <b/>
            <sz val="9"/>
            <color indexed="81"/>
            <rFont val="Tahoma"/>
            <family val="2"/>
          </rPr>
          <t>6</t>
        </r>
        <r>
          <rPr>
            <b/>
            <sz val="9"/>
            <color indexed="81"/>
            <rFont val="宋体"/>
            <family val="3"/>
            <charset val="134"/>
          </rPr>
          <t>月会员转化率</t>
        </r>
        <r>
          <rPr>
            <b/>
            <sz val="9"/>
            <color indexed="81"/>
            <rFont val="Tahoma"/>
            <family val="2"/>
          </rPr>
          <t xml:space="preserve"> 59.1%
</t>
        </r>
        <r>
          <rPr>
            <b/>
            <sz val="9"/>
            <color indexed="81"/>
            <rFont val="宋体"/>
            <family val="3"/>
            <charset val="134"/>
          </rPr>
          <t>阿米巴提成与分校一致</t>
        </r>
      </text>
    </comment>
    <comment ref="AQ9" authorId="4" shapeId="0">
      <text>
        <r>
          <rPr>
            <b/>
            <sz val="9"/>
            <color indexed="81"/>
            <rFont val="Tahoma"/>
            <family val="2"/>
          </rPr>
          <t>T:</t>
        </r>
        <r>
          <rPr>
            <sz val="9"/>
            <color indexed="81"/>
            <rFont val="Tahoma"/>
            <family val="2"/>
          </rPr>
          <t xml:space="preserve">
</t>
        </r>
        <r>
          <rPr>
            <sz val="9"/>
            <color indexed="81"/>
            <rFont val="宋体"/>
            <family val="3"/>
            <charset val="134"/>
          </rPr>
          <t>精读邢汉臻退费扣</t>
        </r>
        <r>
          <rPr>
            <sz val="9"/>
            <color indexed="81"/>
            <rFont val="Tahoma"/>
            <family val="2"/>
          </rPr>
          <t>325</t>
        </r>
      </text>
    </comment>
    <comment ref="AY9" authorId="5" shapeId="0">
      <text>
        <r>
          <rPr>
            <b/>
            <sz val="9"/>
            <color indexed="81"/>
            <rFont val="Tahoma"/>
            <family val="2"/>
          </rPr>
          <t>Administrator:</t>
        </r>
        <r>
          <rPr>
            <sz val="9"/>
            <color indexed="81"/>
            <rFont val="Tahoma"/>
            <family val="2"/>
          </rPr>
          <t xml:space="preserve">
</t>
        </r>
        <r>
          <rPr>
            <sz val="9"/>
            <color indexed="81"/>
            <rFont val="宋体"/>
            <family val="3"/>
            <charset val="134"/>
          </rPr>
          <t>汇报课</t>
        </r>
        <r>
          <rPr>
            <sz val="9"/>
            <color indexed="81"/>
            <rFont val="Tahoma"/>
            <family val="2"/>
          </rPr>
          <t>9</t>
        </r>
        <r>
          <rPr>
            <sz val="9"/>
            <color indexed="81"/>
            <rFont val="宋体"/>
            <family val="3"/>
            <charset val="134"/>
          </rPr>
          <t>小时，户外活动课</t>
        </r>
        <r>
          <rPr>
            <sz val="9"/>
            <color indexed="81"/>
            <rFont val="Tahoma"/>
            <family val="2"/>
          </rPr>
          <t>8</t>
        </r>
        <r>
          <rPr>
            <sz val="9"/>
            <color indexed="81"/>
            <rFont val="宋体"/>
            <family val="3"/>
            <charset val="134"/>
          </rPr>
          <t>小时，减去</t>
        </r>
        <r>
          <rPr>
            <sz val="9"/>
            <color indexed="81"/>
            <rFont val="Tahoma"/>
            <family val="2"/>
          </rPr>
          <t>8</t>
        </r>
        <r>
          <rPr>
            <sz val="9"/>
            <color indexed="81"/>
            <rFont val="宋体"/>
            <family val="3"/>
            <charset val="134"/>
          </rPr>
          <t>小时工作量，补贴</t>
        </r>
        <r>
          <rPr>
            <sz val="9"/>
            <color indexed="81"/>
            <rFont val="Tahoma"/>
            <family val="2"/>
          </rPr>
          <t xml:space="preserve">9-8=1
</t>
        </r>
        <r>
          <rPr>
            <sz val="9"/>
            <color indexed="81"/>
            <rFont val="宋体"/>
            <family val="3"/>
            <charset val="134"/>
          </rPr>
          <t>小时，每小时补贴</t>
        </r>
        <r>
          <rPr>
            <sz val="9"/>
            <color indexed="81"/>
            <rFont val="Tahoma"/>
            <family val="2"/>
          </rPr>
          <t>30</t>
        </r>
        <r>
          <rPr>
            <sz val="9"/>
            <color indexed="81"/>
            <rFont val="宋体"/>
            <family val="3"/>
            <charset val="134"/>
          </rPr>
          <t>元。</t>
        </r>
      </text>
    </comment>
    <comment ref="AZ9" authorId="3" shapeId="0">
      <text>
        <r>
          <rPr>
            <b/>
            <sz val="9"/>
            <rFont val="Tahoma"/>
            <family val="2"/>
          </rPr>
          <t>Sky123.Org:</t>
        </r>
        <r>
          <rPr>
            <sz val="9"/>
            <rFont val="Tahoma"/>
            <family val="2"/>
          </rPr>
          <t xml:space="preserve">
Ipad</t>
        </r>
        <r>
          <rPr>
            <sz val="9"/>
            <rFont val="宋体"/>
            <family val="3"/>
            <charset val="134"/>
          </rPr>
          <t>月</t>
        </r>
        <r>
          <rPr>
            <sz val="9"/>
            <rFont val="Tahoma"/>
            <family val="2"/>
          </rPr>
          <t xml:space="preserve"> </t>
        </r>
        <r>
          <rPr>
            <sz val="9"/>
            <rFont val="宋体"/>
            <family val="3"/>
            <charset val="134"/>
          </rPr>
          <t>补贴</t>
        </r>
        <r>
          <rPr>
            <sz val="9"/>
            <rFont val="Tahoma"/>
            <family val="2"/>
          </rPr>
          <t>60</t>
        </r>
      </text>
    </comment>
    <comment ref="W10" authorId="3" shapeId="0">
      <text>
        <r>
          <rPr>
            <b/>
            <sz val="9"/>
            <rFont val="Tahoma"/>
            <family val="2"/>
          </rPr>
          <t>Sky123.Org:</t>
        </r>
        <r>
          <rPr>
            <sz val="9"/>
            <rFont val="Tahoma"/>
            <family val="2"/>
          </rPr>
          <t xml:space="preserve">
</t>
        </r>
        <r>
          <rPr>
            <sz val="9"/>
            <rFont val="宋体"/>
            <family val="3"/>
            <charset val="134"/>
          </rPr>
          <t>带班</t>
        </r>
        <r>
          <rPr>
            <sz val="9"/>
            <rFont val="Tahoma"/>
            <family val="2"/>
          </rPr>
          <t>12</t>
        </r>
        <r>
          <rPr>
            <sz val="9"/>
            <rFont val="宋体"/>
            <family val="3"/>
            <charset val="134"/>
          </rPr>
          <t>小时，其中精读</t>
        </r>
        <r>
          <rPr>
            <sz val="9"/>
            <rFont val="Tahoma"/>
            <family val="2"/>
          </rPr>
          <t>6.5</t>
        </r>
        <r>
          <rPr>
            <sz val="9"/>
            <rFont val="宋体"/>
            <family val="3"/>
            <charset val="134"/>
          </rPr>
          <t>小时。阿米巴</t>
        </r>
        <r>
          <rPr>
            <sz val="9"/>
            <rFont val="Tahoma"/>
            <family val="2"/>
          </rPr>
          <t xml:space="preserve">28%
</t>
        </r>
        <r>
          <rPr>
            <sz val="9"/>
            <rFont val="宋体"/>
            <family val="3"/>
            <charset val="134"/>
          </rPr>
          <t>会员率</t>
        </r>
        <r>
          <rPr>
            <sz val="9"/>
            <rFont val="Tahoma"/>
            <family val="2"/>
          </rPr>
          <t>63.2%</t>
        </r>
        <r>
          <rPr>
            <sz val="9"/>
            <rFont val="宋体"/>
            <family val="3"/>
            <charset val="134"/>
          </rPr>
          <t>，加</t>
        </r>
        <r>
          <rPr>
            <sz val="9"/>
            <rFont val="Tahoma"/>
            <family val="2"/>
          </rPr>
          <t>2</t>
        </r>
        <r>
          <rPr>
            <sz val="9"/>
            <rFont val="宋体"/>
            <family val="3"/>
            <charset val="134"/>
          </rPr>
          <t xml:space="preserve">个点。续费达标。
</t>
        </r>
      </text>
    </comment>
    <comment ref="AY10" authorId="5" shapeId="0">
      <text>
        <r>
          <rPr>
            <b/>
            <sz val="9"/>
            <color indexed="81"/>
            <rFont val="Tahoma"/>
            <family val="2"/>
          </rPr>
          <t>Administrator:</t>
        </r>
        <r>
          <rPr>
            <sz val="9"/>
            <color indexed="81"/>
            <rFont val="Tahoma"/>
            <family val="2"/>
          </rPr>
          <t xml:space="preserve">
</t>
        </r>
        <r>
          <rPr>
            <sz val="9"/>
            <color indexed="81"/>
            <rFont val="宋体"/>
            <family val="3"/>
            <charset val="134"/>
          </rPr>
          <t>学生补差</t>
        </r>
        <r>
          <rPr>
            <sz val="9"/>
            <color indexed="81"/>
            <rFont val="Tahoma"/>
            <family val="2"/>
          </rPr>
          <t>6</t>
        </r>
        <r>
          <rPr>
            <sz val="9"/>
            <color indexed="81"/>
            <rFont val="宋体"/>
            <family val="3"/>
            <charset val="134"/>
          </rPr>
          <t>小时，汇报课</t>
        </r>
        <r>
          <rPr>
            <sz val="9"/>
            <color indexed="81"/>
            <rFont val="Tahoma"/>
            <family val="2"/>
          </rPr>
          <t>6</t>
        </r>
        <r>
          <rPr>
            <sz val="9"/>
            <color indexed="81"/>
            <rFont val="宋体"/>
            <family val="3"/>
            <charset val="134"/>
          </rPr>
          <t>小时，会员课</t>
        </r>
        <r>
          <rPr>
            <sz val="9"/>
            <color indexed="81"/>
            <rFont val="Tahoma"/>
            <family val="2"/>
          </rPr>
          <t>3</t>
        </r>
        <r>
          <rPr>
            <sz val="9"/>
            <color indexed="81"/>
            <rFont val="宋体"/>
            <family val="3"/>
            <charset val="134"/>
          </rPr>
          <t>小时，减去</t>
        </r>
        <r>
          <rPr>
            <sz val="9"/>
            <color indexed="81"/>
            <rFont val="Tahoma"/>
            <family val="2"/>
          </rPr>
          <t>8</t>
        </r>
        <r>
          <rPr>
            <sz val="9"/>
            <color indexed="81"/>
            <rFont val="宋体"/>
            <family val="3"/>
            <charset val="134"/>
          </rPr>
          <t>小时免费课即补贴</t>
        </r>
        <r>
          <rPr>
            <sz val="9"/>
            <color indexed="81"/>
            <rFont val="Tahoma"/>
            <family val="2"/>
          </rPr>
          <t>6+6+3-8=7</t>
        </r>
        <r>
          <rPr>
            <sz val="9"/>
            <color indexed="81"/>
            <rFont val="宋体"/>
            <family val="3"/>
            <charset val="134"/>
          </rPr>
          <t>小时，每小时补贴</t>
        </r>
        <r>
          <rPr>
            <sz val="9"/>
            <color indexed="81"/>
            <rFont val="Tahoma"/>
            <family val="2"/>
          </rPr>
          <t>30</t>
        </r>
        <r>
          <rPr>
            <sz val="9"/>
            <color indexed="81"/>
            <rFont val="宋体"/>
            <family val="3"/>
            <charset val="134"/>
          </rPr>
          <t>元。</t>
        </r>
      </text>
    </comment>
    <comment ref="AZ11" authorId="4" shapeId="0">
      <text>
        <r>
          <rPr>
            <b/>
            <sz val="9"/>
            <color indexed="81"/>
            <rFont val="Tahoma"/>
            <family val="2"/>
          </rPr>
          <t>T:</t>
        </r>
        <r>
          <rPr>
            <sz val="9"/>
            <color indexed="81"/>
            <rFont val="Tahoma"/>
            <family val="2"/>
          </rPr>
          <t xml:space="preserve">
</t>
        </r>
        <r>
          <rPr>
            <sz val="9"/>
            <color indexed="81"/>
            <rFont val="宋体"/>
            <family val="3"/>
            <charset val="134"/>
          </rPr>
          <t>培训期月补贴</t>
        </r>
        <r>
          <rPr>
            <sz val="9"/>
            <color indexed="81"/>
            <rFont val="Tahoma"/>
            <family val="2"/>
          </rPr>
          <t>2500</t>
        </r>
        <r>
          <rPr>
            <sz val="9"/>
            <color indexed="81"/>
            <rFont val="宋体"/>
            <family val="3"/>
            <charset val="134"/>
          </rPr>
          <t>元，因</t>
        </r>
        <r>
          <rPr>
            <sz val="9"/>
            <color indexed="81"/>
            <rFont val="Tahoma"/>
            <family val="2"/>
          </rPr>
          <t>7</t>
        </r>
        <r>
          <rPr>
            <sz val="9"/>
            <color indexed="81"/>
            <rFont val="宋体"/>
            <family val="3"/>
            <charset val="134"/>
          </rPr>
          <t>月份入职只有半个月故补贴</t>
        </r>
        <r>
          <rPr>
            <sz val="9"/>
            <color indexed="81"/>
            <rFont val="Tahoma"/>
            <family val="2"/>
          </rPr>
          <t>2500/30*15=1250</t>
        </r>
        <r>
          <rPr>
            <sz val="9"/>
            <color indexed="81"/>
            <rFont val="宋体"/>
            <family val="3"/>
            <charset val="134"/>
          </rPr>
          <t>元</t>
        </r>
      </text>
    </comment>
  </commentList>
</comments>
</file>

<file path=xl/sharedStrings.xml><?xml version="1.0" encoding="utf-8"?>
<sst xmlns="http://schemas.openxmlformats.org/spreadsheetml/2006/main" count="743" uniqueCount="349">
  <si>
    <t>阿米巴分成</t>
  </si>
  <si>
    <t>教学部</t>
  </si>
  <si>
    <t>市场部</t>
  </si>
  <si>
    <t>总部</t>
  </si>
  <si>
    <t xml:space="preserve"> </t>
  </si>
  <si>
    <t>序号</t>
  </si>
  <si>
    <t>月份</t>
  </si>
  <si>
    <t>分校</t>
  </si>
  <si>
    <t>部门</t>
  </si>
  <si>
    <t>二级部门</t>
  </si>
  <si>
    <t>岗位级别</t>
  </si>
  <si>
    <t>职位</t>
  </si>
  <si>
    <t>岗位类型</t>
  </si>
  <si>
    <t>在职状态</t>
  </si>
  <si>
    <t>姓名</t>
  </si>
  <si>
    <t>入职时间</t>
  </si>
  <si>
    <t>入树童前年限折算</t>
  </si>
  <si>
    <t>工作年限（月）</t>
  </si>
  <si>
    <t>应出勤天数</t>
  </si>
  <si>
    <t>实际出勤天数</t>
  </si>
  <si>
    <t>培训师级别</t>
  </si>
  <si>
    <t>个人所带学生规模人数</t>
  </si>
  <si>
    <t>教师收费课程小时数</t>
  </si>
  <si>
    <t>精读上课人次小时</t>
  </si>
  <si>
    <t>泛读上课人次小时</t>
  </si>
  <si>
    <t>分校确认收入人次小时平均单价</t>
  </si>
  <si>
    <t>阿米巴确认收入</t>
  </si>
  <si>
    <t>阿米提成比例</t>
  </si>
  <si>
    <t>净人头</t>
  </si>
  <si>
    <t>进班结算净人头</t>
  </si>
  <si>
    <t>任务数</t>
  </si>
  <si>
    <t>营业额</t>
  </si>
  <si>
    <t>进班结算营业额</t>
  </si>
  <si>
    <t>岗位工资</t>
  </si>
  <si>
    <t>工作量</t>
  </si>
  <si>
    <t>工作量课时费</t>
  </si>
  <si>
    <t>续费率人头扣罚</t>
  </si>
  <si>
    <t>个人新生奖</t>
  </si>
  <si>
    <t>课时费绩效/工作量绩效</t>
  </si>
  <si>
    <t>岗位工资基数</t>
  </si>
  <si>
    <t>岗位分成（考核团队续费率）</t>
  </si>
  <si>
    <t>流失及退费绩效结算</t>
  </si>
  <si>
    <t>绩效奖金</t>
  </si>
  <si>
    <t>市场费用</t>
  </si>
  <si>
    <t>考勤</t>
  </si>
  <si>
    <t>电话抽查</t>
  </si>
  <si>
    <t>加班费</t>
  </si>
  <si>
    <t>赠送课</t>
  </si>
  <si>
    <t>基地招生课绩效</t>
  </si>
  <si>
    <t>扣罚/奖励</t>
  </si>
  <si>
    <t>浮动合计</t>
  </si>
  <si>
    <t>素质基金</t>
  </si>
  <si>
    <t>离职补偿</t>
  </si>
  <si>
    <t>补贴合计</t>
  </si>
  <si>
    <t>月度应发发总计</t>
  </si>
  <si>
    <t>公积金</t>
  </si>
  <si>
    <t>个人社保</t>
  </si>
  <si>
    <t>个人所得税</t>
  </si>
  <si>
    <t>月度实发总计</t>
  </si>
  <si>
    <t>月度实发绩效</t>
  </si>
  <si>
    <t>备注</t>
  </si>
  <si>
    <t>招聘、离职人数、教师收费课程小时数</t>
  </si>
  <si>
    <t>班级平均人数</t>
  </si>
  <si>
    <t>考核个人续费率</t>
  </si>
  <si>
    <t>考核团队续费率</t>
  </si>
  <si>
    <t>6月</t>
  </si>
  <si>
    <t>越秀五羊中心</t>
  </si>
  <si>
    <t>小初部</t>
  </si>
  <si>
    <t>教务主任</t>
  </si>
  <si>
    <t>全职</t>
  </si>
  <si>
    <t>正式期</t>
  </si>
  <si>
    <t>陆见燕</t>
  </si>
  <si>
    <t>教师</t>
  </si>
  <si>
    <t>陆小红</t>
  </si>
  <si>
    <t>邓洋城</t>
  </si>
  <si>
    <t>试用期</t>
  </si>
  <si>
    <t>欧晓蕾</t>
  </si>
  <si>
    <t>张洁华</t>
  </si>
  <si>
    <t>蒲静娴</t>
  </si>
  <si>
    <t>陈爱玲</t>
  </si>
  <si>
    <t>合计</t>
  </si>
  <si>
    <t>1月</t>
  </si>
  <si>
    <t>2月</t>
  </si>
  <si>
    <t>小高部</t>
  </si>
  <si>
    <t>教学组长</t>
  </si>
  <si>
    <t>兼职</t>
  </si>
  <si>
    <t>3月</t>
  </si>
  <si>
    <t>行政部</t>
  </si>
  <si>
    <t>初中部</t>
  </si>
  <si>
    <t>离职</t>
  </si>
  <si>
    <t>4月</t>
  </si>
  <si>
    <t>电话教学</t>
  </si>
  <si>
    <t>产假</t>
  </si>
  <si>
    <t>5月</t>
  </si>
  <si>
    <t>电话教学组长</t>
  </si>
  <si>
    <t>停薪留职</t>
  </si>
  <si>
    <t>外教</t>
  </si>
  <si>
    <t>7月</t>
  </si>
  <si>
    <t>外教组长</t>
  </si>
  <si>
    <t>8月</t>
  </si>
  <si>
    <t>招生副校长</t>
  </si>
  <si>
    <t>9月</t>
  </si>
  <si>
    <t>招生主任</t>
  </si>
  <si>
    <t>10月</t>
  </si>
  <si>
    <t>招生顾问</t>
  </si>
  <si>
    <t>11月</t>
  </si>
  <si>
    <t>地推主任</t>
  </si>
  <si>
    <t>12月</t>
  </si>
  <si>
    <t>地推专员</t>
  </si>
  <si>
    <t>行政经理</t>
  </si>
  <si>
    <t>行政人事经理</t>
  </si>
  <si>
    <t>行政助理</t>
  </si>
  <si>
    <t>保安</t>
  </si>
  <si>
    <t>保洁</t>
  </si>
  <si>
    <t>保育员</t>
  </si>
  <si>
    <t>五羊</t>
  </si>
  <si>
    <t>体育中心</t>
  </si>
  <si>
    <t>南骏</t>
  </si>
  <si>
    <t>华景</t>
  </si>
  <si>
    <t>滨江东</t>
  </si>
  <si>
    <t>活动中心</t>
  </si>
  <si>
    <t>番禺华南</t>
  </si>
  <si>
    <t>番禺市桥</t>
  </si>
  <si>
    <t>惠州滨江</t>
  </si>
  <si>
    <t>惠州麦地</t>
  </si>
  <si>
    <t>东莞国泰</t>
  </si>
  <si>
    <t>东莞阳光</t>
  </si>
  <si>
    <t>信阳</t>
  </si>
  <si>
    <t>员工编号</t>
  </si>
  <si>
    <t>类型</t>
  </si>
  <si>
    <t>职务</t>
  </si>
  <si>
    <t>性别</t>
  </si>
  <si>
    <t>出生日期</t>
  </si>
  <si>
    <t>婚否</t>
  </si>
  <si>
    <t>生育状况</t>
  </si>
  <si>
    <t>户口性质</t>
  </si>
  <si>
    <t>身份证号码</t>
  </si>
  <si>
    <t>联系电话</t>
  </si>
  <si>
    <t>通讯地址</t>
  </si>
  <si>
    <t>户口所在地</t>
  </si>
  <si>
    <t>第一学历</t>
  </si>
  <si>
    <t>第一学历院校</t>
  </si>
  <si>
    <t>第一学历专业</t>
  </si>
  <si>
    <t>第一学历毕业时间</t>
  </si>
  <si>
    <t>最高学历</t>
  </si>
  <si>
    <t>最高学历院校</t>
  </si>
  <si>
    <t>最高学历专业</t>
  </si>
  <si>
    <t>最高学历毕业时间</t>
  </si>
  <si>
    <t>联系邮箱</t>
  </si>
  <si>
    <t>资格证名称</t>
  </si>
  <si>
    <t>入职日期</t>
  </si>
  <si>
    <t>树童入职前年限</t>
  </si>
  <si>
    <t>合同开始</t>
  </si>
  <si>
    <t>合同到期期限</t>
  </si>
  <si>
    <t>合同签定公司名称</t>
  </si>
  <si>
    <t>紧急联系人</t>
  </si>
  <si>
    <t>关系</t>
  </si>
  <si>
    <t>紧急联系人电话</t>
  </si>
  <si>
    <t>有无担保人</t>
  </si>
  <si>
    <t>担保人姓名</t>
  </si>
  <si>
    <t>担保人联系电话</t>
  </si>
  <si>
    <t>担保人身份证号码</t>
  </si>
  <si>
    <t>社保号</t>
  </si>
  <si>
    <t>兴业银行（广州区域）</t>
  </si>
  <si>
    <t>工商银行（麦地）</t>
  </si>
  <si>
    <t>建设银行（东莞、惠州滨江）</t>
  </si>
  <si>
    <t>女</t>
  </si>
  <si>
    <t>已</t>
  </si>
  <si>
    <t>是</t>
  </si>
  <si>
    <t>外地农业户口</t>
  </si>
  <si>
    <t>本科</t>
  </si>
  <si>
    <t>商务英语</t>
  </si>
  <si>
    <t>英语</t>
  </si>
  <si>
    <t>广东树童教育顾问有限公司</t>
  </si>
  <si>
    <t>夫妻</t>
  </si>
  <si>
    <t>无</t>
  </si>
  <si>
    <t>否</t>
  </si>
  <si>
    <t>外地非农业户口</t>
  </si>
  <si>
    <t>父女</t>
  </si>
  <si>
    <t>0000601004</t>
  </si>
  <si>
    <t>445221198608157002</t>
  </si>
  <si>
    <t>广东省海珠区同福中路溪峡新街24号401</t>
  </si>
  <si>
    <t xml:space="preserve">广东揭阳 </t>
  </si>
  <si>
    <t>大专</t>
  </si>
  <si>
    <t>揭阳职业技术学院</t>
  </si>
  <si>
    <t>英语教育</t>
  </si>
  <si>
    <t>stl_wyjx04@126.com</t>
  </si>
  <si>
    <t>有</t>
  </si>
  <si>
    <t>广州市泽葳教育信息咨询询有限公司</t>
  </si>
  <si>
    <t>罗健生</t>
  </si>
  <si>
    <t>老公</t>
  </si>
  <si>
    <t>26506736</t>
  </si>
  <si>
    <t>622908397783460219</t>
  </si>
  <si>
    <t>0000601018</t>
  </si>
  <si>
    <t>未</t>
  </si>
  <si>
    <t>445381198903196946</t>
  </si>
  <si>
    <t>广州市海珠区晓港中马路公安宿舍之一802</t>
  </si>
  <si>
    <t>广东罗定</t>
  </si>
  <si>
    <t>湛江师范大学</t>
  </si>
  <si>
    <t>湛江师范学院</t>
  </si>
  <si>
    <t>535136482@qq.com</t>
  </si>
  <si>
    <t>陆汉成</t>
  </si>
  <si>
    <t>27290098</t>
  </si>
  <si>
    <t>622908398120214319</t>
  </si>
  <si>
    <t>本地非农业户口</t>
  </si>
  <si>
    <t>广东外语艺术职业学院</t>
  </si>
  <si>
    <t>0000601023</t>
  </si>
  <si>
    <t>430523199105191521</t>
  </si>
  <si>
    <t>18666028683</t>
  </si>
  <si>
    <t>广州市白云区</t>
  </si>
  <si>
    <t>湖南邵阳</t>
  </si>
  <si>
    <t>长沙民政学院</t>
  </si>
  <si>
    <t>湖南农业大学</t>
  </si>
  <si>
    <t xml:space="preserve"> 870235913@qq.com</t>
  </si>
  <si>
    <t>3001510583</t>
  </si>
  <si>
    <t>622908398696015314</t>
  </si>
  <si>
    <t>0000603009</t>
  </si>
  <si>
    <t>440104199012205024</t>
  </si>
  <si>
    <t>广州市海珠区东晓南路晓南二街15号806</t>
  </si>
  <si>
    <t>广东广州</t>
  </si>
  <si>
    <t>中山大学新华学院</t>
  </si>
  <si>
    <t>729502685@qq.com</t>
  </si>
  <si>
    <t>广州市泽葳教育信息咨询有限公司</t>
  </si>
  <si>
    <t>张宝汉</t>
  </si>
  <si>
    <t>622908393005381218</t>
  </si>
  <si>
    <t>0000603010</t>
  </si>
  <si>
    <t>460003198701018520</t>
  </si>
  <si>
    <t>广州市越秀区寺右新马路三号大院11号楼20层</t>
  </si>
  <si>
    <t>华南农业大学</t>
  </si>
  <si>
    <t>园艺</t>
  </si>
  <si>
    <t>2010.06.01</t>
  </si>
  <si>
    <t>274866304@qq.com</t>
  </si>
  <si>
    <t>杨波</t>
  </si>
  <si>
    <t>622909396636448214</t>
  </si>
  <si>
    <t>0000603011</t>
  </si>
  <si>
    <t>445224199511135724</t>
  </si>
  <si>
    <r>
      <rPr>
        <sz val="10"/>
        <rFont val="宋体"/>
        <family val="3"/>
        <charset val="134"/>
      </rPr>
      <t>广州市天河区东圃牌坊</t>
    </r>
    <r>
      <rPr>
        <sz val="10"/>
        <rFont val="Arial"/>
        <family val="2"/>
      </rPr>
      <t>303</t>
    </r>
  </si>
  <si>
    <t>华南师范大学</t>
  </si>
  <si>
    <t>1120210849@qq.com</t>
  </si>
  <si>
    <t>陈泽君</t>
  </si>
  <si>
    <t>姐妹</t>
  </si>
  <si>
    <t>0000603013</t>
  </si>
  <si>
    <t>440111199502074542</t>
  </si>
  <si>
    <r>
      <rPr>
        <sz val="10"/>
        <rFont val="宋体"/>
        <family val="3"/>
        <charset val="134"/>
      </rPr>
      <t>广州市海珠区宝岗大道宝逸街可逸豪苑</t>
    </r>
    <r>
      <rPr>
        <sz val="10"/>
        <rFont val="Arial"/>
        <family val="2"/>
      </rPr>
      <t>7</t>
    </r>
    <r>
      <rPr>
        <sz val="10"/>
        <rFont val="宋体"/>
        <family val="3"/>
        <charset val="134"/>
      </rPr>
      <t>栋</t>
    </r>
    <r>
      <rPr>
        <sz val="10"/>
        <rFont val="Arial"/>
        <family val="2"/>
      </rPr>
      <t>2802</t>
    </r>
    <r>
      <rPr>
        <sz val="10"/>
        <rFont val="宋体"/>
        <family val="3"/>
        <charset val="134"/>
      </rPr>
      <t>房</t>
    </r>
  </si>
  <si>
    <t>534298955@qq.com</t>
  </si>
  <si>
    <t>罗穗岚</t>
  </si>
  <si>
    <t>母女</t>
  </si>
  <si>
    <t>622908393065799119</t>
  </si>
  <si>
    <t>此处有公式，可直接下拉，不需要输入</t>
  </si>
  <si>
    <t>依据员工户口本中户口性质填写</t>
  </si>
  <si>
    <t>此通讯地址为入职时及劳动合同上员工所填信息</t>
  </si>
  <si>
    <t>此处邮箱为员工入职时所填的个人邮箱</t>
  </si>
  <si>
    <t>数据直接来源于分校新报表模版中的年度升期率结算汇总表</t>
  </si>
  <si>
    <t>排名</t>
  </si>
  <si>
    <t>入职日职</t>
  </si>
  <si>
    <t>2015年</t>
  </si>
  <si>
    <t>精读升期前</t>
  </si>
  <si>
    <t>精读升期后</t>
  </si>
  <si>
    <t>精读升期率</t>
  </si>
  <si>
    <t>泛读升期前</t>
  </si>
  <si>
    <t>泛读升期后</t>
  </si>
  <si>
    <t>泛读升期率</t>
  </si>
  <si>
    <t>教师1</t>
  </si>
  <si>
    <t>总分校</t>
  </si>
  <si>
    <t>研训组长</t>
  </si>
  <si>
    <t>市桥</t>
  </si>
  <si>
    <t>城建</t>
  </si>
  <si>
    <t>华南</t>
  </si>
  <si>
    <t>一级部门</t>
  </si>
  <si>
    <t>财务部</t>
  </si>
  <si>
    <t>人事部</t>
  </si>
  <si>
    <t>信息中心</t>
  </si>
  <si>
    <t>行政后勤部</t>
  </si>
  <si>
    <t>总经办</t>
  </si>
  <si>
    <t>研究院</t>
  </si>
  <si>
    <t>男</t>
  </si>
  <si>
    <t>财务总监</t>
  </si>
  <si>
    <t>财务经理</t>
  </si>
  <si>
    <t>会计</t>
  </si>
  <si>
    <t>仓管</t>
  </si>
  <si>
    <t>出纳</t>
  </si>
  <si>
    <t>会计专员</t>
  </si>
  <si>
    <t>人力资源总监</t>
  </si>
  <si>
    <t>人事主管</t>
  </si>
  <si>
    <t>市场部主管</t>
  </si>
  <si>
    <t>推广主管</t>
  </si>
  <si>
    <t>督导</t>
  </si>
  <si>
    <t>设计主管</t>
  </si>
  <si>
    <t>设计师</t>
  </si>
  <si>
    <t>网络宣传主主管</t>
  </si>
  <si>
    <t>后勤经理</t>
  </si>
  <si>
    <t>工程主管</t>
  </si>
  <si>
    <t>行政主管</t>
  </si>
  <si>
    <t>后勤助理</t>
  </si>
  <si>
    <t>总经理</t>
  </si>
  <si>
    <t>副总经理</t>
  </si>
  <si>
    <t>总经理助理</t>
  </si>
  <si>
    <t>总经理秘书</t>
  </si>
  <si>
    <t>副主任</t>
  </si>
  <si>
    <t>主任</t>
  </si>
  <si>
    <t>高级督导</t>
  </si>
  <si>
    <t>初级督导</t>
  </si>
  <si>
    <t>助理</t>
  </si>
  <si>
    <t>区域经理</t>
  </si>
  <si>
    <t>招生总监</t>
  </si>
  <si>
    <t>招生校长</t>
  </si>
  <si>
    <t>课程顾问</t>
  </si>
  <si>
    <t>人事经理</t>
  </si>
  <si>
    <t>教学校长</t>
  </si>
  <si>
    <t>教学总监</t>
  </si>
  <si>
    <t>院长办</t>
  </si>
  <si>
    <t>课程办</t>
  </si>
  <si>
    <t>师训办</t>
  </si>
  <si>
    <t>课题办</t>
  </si>
  <si>
    <t>特级培训师</t>
  </si>
  <si>
    <t>高级培训师</t>
  </si>
  <si>
    <t>中级培训师</t>
  </si>
  <si>
    <t>初级培训师</t>
  </si>
  <si>
    <t>陆见燕</t>
    <phoneticPr fontId="4" type="noConversion"/>
  </si>
  <si>
    <t>邓洋城</t>
    <phoneticPr fontId="4" type="noConversion"/>
  </si>
  <si>
    <t>陈爱玲</t>
    <phoneticPr fontId="4" type="noConversion"/>
  </si>
  <si>
    <t>杨嘉敏</t>
    <phoneticPr fontId="4" type="noConversion"/>
  </si>
  <si>
    <t>kamen4@126.com;</t>
  </si>
  <si>
    <t>广州市泽葳教育信息咨询有限公司</t>
    <phoneticPr fontId="4" type="noConversion"/>
  </si>
  <si>
    <t>杨嘉敏</t>
    <phoneticPr fontId="4" type="noConversion"/>
  </si>
  <si>
    <t>杨亚能</t>
  </si>
  <si>
    <t>0000603014</t>
  </si>
  <si>
    <t>广东省化州市河西街道办幸福路85号</t>
  </si>
  <si>
    <t>440982199403041461</t>
  </si>
  <si>
    <t>化州</t>
  </si>
  <si>
    <t>岭南师范</t>
  </si>
  <si>
    <t>622908393082055016</t>
  </si>
  <si>
    <t>自动取数人事档案</t>
    <phoneticPr fontId="4" type="noConversion"/>
  </si>
  <si>
    <t>U列</t>
    <phoneticPr fontId="4" type="noConversion"/>
  </si>
  <si>
    <r>
      <t>B</t>
    </r>
    <r>
      <rPr>
        <sz val="12"/>
        <rFont val="宋体"/>
        <family val="3"/>
        <charset val="134"/>
      </rPr>
      <t>L列</t>
    </r>
    <phoneticPr fontId="4" type="noConversion"/>
  </si>
  <si>
    <t>广州</t>
    <phoneticPr fontId="4" type="noConversion"/>
  </si>
  <si>
    <t>东莞</t>
    <phoneticPr fontId="4" type="noConversion"/>
  </si>
  <si>
    <t>惠州</t>
    <phoneticPr fontId="4" type="noConversion"/>
  </si>
  <si>
    <t>信阳</t>
    <phoneticPr fontId="4" type="noConversion"/>
  </si>
  <si>
    <t>标准</t>
    <phoneticPr fontId="4" type="noConversion"/>
  </si>
  <si>
    <t>按附件一标准</t>
    <phoneticPr fontId="4" type="noConversion"/>
  </si>
  <si>
    <t>取数于数据经营表的退费表</t>
    <phoneticPr fontId="4" type="noConversion"/>
  </si>
  <si>
    <t>公式自动生成</t>
  </si>
  <si>
    <t>公式自动生成</t>
    <phoneticPr fontId="4" type="noConversion"/>
  </si>
  <si>
    <t>请看附件一</t>
    <phoneticPr fontId="4" type="noConversion"/>
  </si>
  <si>
    <t>公式自动生成</t>
    <phoneticPr fontId="4" type="noConversion"/>
  </si>
  <si>
    <t>公式自动生成</t>
    <phoneticPr fontId="4" type="noConversion"/>
  </si>
  <si>
    <r>
      <t>所有职位显示</t>
    </r>
    <r>
      <rPr>
        <sz val="9"/>
        <color rgb="FFFF0000"/>
        <rFont val="宋体"/>
        <family val="3"/>
        <charset val="134"/>
      </rPr>
      <t>教务主任</t>
    </r>
    <r>
      <rPr>
        <sz val="9"/>
        <color indexed="8"/>
        <rFont val="宋体"/>
        <family val="3"/>
        <charset val="134"/>
      </rPr>
      <t>的计算方式：表格内正式期员工所有阿米巴分成平均值:(AI5+AI6+AI8+AI9)/4</t>
    </r>
    <phoneticPr fontId="4" type="noConversion"/>
  </si>
  <si>
    <t>月度实发基本工资（标准+年限）</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</si>
</sst>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1" formatCode="_ * #,##0_ ;_ * \-#,##0_ ;_ * &quot;-&quot;_ ;_ @_ "/>
    <numFmt numFmtId="43" formatCode="_ * #,##0.00_ ;_ * \-#,##0.00_ ;_ * &quot;-&quot;??_ ;_ @_ "/>
    <numFmt numFmtId="176" formatCode="\$#,##0;\(\$#,##0\)"/>
    <numFmt numFmtId="177" formatCode="_-&quot;$&quot;\ * #,##0.00_-;_-&quot;$&quot;\ * #,##0.00\-;_-&quot;$&quot;\ * &quot;-&quot;??_-;_-@_-"/>
    <numFmt numFmtId="178" formatCode="_(&quot;$&quot;* #,##0.00_);_(&quot;$&quot;* \(#,##0.00\);_(&quot;$&quot;* &quot;-&quot;??_);_(@_)"/>
    <numFmt numFmtId="179" formatCode="#,##0;\(#,##0\)"/>
    <numFmt numFmtId="180" formatCode="&quot;$&quot;\ #,##0.00_-;[Red]&quot;$&quot;\ #,##0.00\-"/>
    <numFmt numFmtId="181" formatCode="yy\.mm\.dd"/>
    <numFmt numFmtId="182" formatCode="&quot;$&quot;#,##0_);[Red]\(&quot;$&quot;#,##0\)"/>
    <numFmt numFmtId="183" formatCode="_ &quot;￥&quot;* #,##0.00_ ;_ &quot;￥&quot;* \-#,##0.00_ ;_ &quot;￥&quot;* &quot;-&quot;??_ ;_ @_ "/>
    <numFmt numFmtId="184" formatCode="&quot;$&quot;#,##0.00_);[Red]\(&quot;$&quot;#,##0.00\)"/>
    <numFmt numFmtId="185" formatCode="_-&quot;$&quot;\ * #,##0_-;_-&quot;$&quot;\ * #,##0\-;_-&quot;$&quot;\ * &quot;-&quot;_-;_-@_-"/>
    <numFmt numFmtId="186" formatCode="&quot;$&quot;\ #,##0_-;[Red]&quot;$&quot;\ #,##0\-"/>
    <numFmt numFmtId="187" formatCode="\$#,##0.00;\(\$#,##0.00\)"/>
    <numFmt numFmtId="188" formatCode="#,##0.0_);\(#,##0.0\)"/>
    <numFmt numFmtId="189" formatCode="0_ "/>
    <numFmt numFmtId="190" formatCode="_(&quot;$&quot;* #,##0_);_(&quot;$&quot;* \(#,##0\);_(&quot;$&quot;* &quot;-&quot;_);_(@_)"/>
    <numFmt numFmtId="191" formatCode="_ * #,##0_ ;_ * \-#,##0_ ;_ * &quot;-&quot;??_ ;_ @_ "/>
    <numFmt numFmtId="192" formatCode="0.0%"/>
    <numFmt numFmtId="193" formatCode="_ * #,##0.0_ ;_ * \-#,##0.0_ ;_ * &quot;-&quot;??_ ;_ @_ "/>
    <numFmt numFmtId="194" formatCode="_ * #,##0.0_ ;_ * \-#,##0.0_ ;_ * &quot;-&quot;_ ;_ @_ "/>
    <numFmt numFmtId="195" formatCode="_ * #,##0.00_ ;_ * \-#,##0.00_ ;_ * &quot;-&quot;_ ;_ @_ "/>
  </numFmts>
  <fonts count="85">
    <font>
      <sz val="12"/>
      <name val="宋体"/>
      <charset val="134"/>
    </font>
    <font>
      <sz val="11"/>
      <color theme="1"/>
      <name val="宋体"/>
      <family val="2"/>
      <charset val="134"/>
      <scheme val="minor"/>
    </font>
    <font>
      <sz val="11"/>
      <color theme="1"/>
      <name val="宋体"/>
      <family val="2"/>
      <charset val="134"/>
      <scheme val="minor"/>
    </font>
    <font>
      <sz val="10"/>
      <name val="宋体"/>
      <family val="3"/>
      <charset val="134"/>
    </font>
    <font>
      <sz val="9"/>
      <name val="宋体"/>
      <family val="3"/>
      <charset val="134"/>
    </font>
    <font>
      <sz val="9"/>
      <color indexed="8"/>
      <name val="宋体"/>
      <family val="3"/>
      <charset val="134"/>
    </font>
    <font>
      <sz val="9"/>
      <color theme="1"/>
      <name val="宋体"/>
      <family val="3"/>
      <charset val="134"/>
      <scheme val="minor"/>
    </font>
    <font>
      <sz val="12"/>
      <name val="宋体"/>
      <family val="3"/>
      <charset val="134"/>
    </font>
    <font>
      <sz val="9"/>
      <name val="Arial"/>
      <family val="2"/>
    </font>
    <font>
      <sz val="11"/>
      <color indexed="8"/>
      <name val="宋体"/>
      <family val="3"/>
      <charset val="134"/>
    </font>
    <font>
      <sz val="12"/>
      <color indexed="40"/>
      <name val="宋体"/>
      <family val="3"/>
      <charset val="134"/>
    </font>
    <font>
      <b/>
      <sz val="11"/>
      <color indexed="8"/>
      <name val="宋体"/>
      <family val="3"/>
      <charset val="134"/>
    </font>
    <font>
      <sz val="11"/>
      <name val="宋体"/>
      <family val="3"/>
      <charset val="134"/>
    </font>
    <font>
      <sz val="10"/>
      <color indexed="8"/>
      <name val="宋体"/>
      <family val="3"/>
      <charset val="134"/>
    </font>
    <font>
      <b/>
      <sz val="11"/>
      <name val="宋体"/>
      <family val="3"/>
      <charset val="134"/>
    </font>
    <font>
      <b/>
      <sz val="9"/>
      <name val="Arial"/>
      <family val="2"/>
    </font>
    <font>
      <b/>
      <sz val="9"/>
      <name val="宋体"/>
      <family val="3"/>
      <charset val="134"/>
    </font>
    <font>
      <sz val="10"/>
      <name val="Arial"/>
      <family val="2"/>
    </font>
    <font>
      <sz val="10"/>
      <color indexed="10"/>
      <name val="宋体"/>
      <family val="3"/>
      <charset val="134"/>
    </font>
    <font>
      <b/>
      <sz val="10"/>
      <name val="宋体"/>
      <family val="3"/>
      <charset val="134"/>
    </font>
    <font>
      <u/>
      <sz val="12"/>
      <color theme="10"/>
      <name val="宋体"/>
      <family val="3"/>
      <charset val="134"/>
    </font>
    <font>
      <b/>
      <sz val="11"/>
      <name val="Arial"/>
      <family val="2"/>
    </font>
    <font>
      <sz val="18"/>
      <color indexed="8"/>
      <name val="宋体"/>
      <family val="3"/>
      <charset val="134"/>
    </font>
    <font>
      <sz val="10"/>
      <name val="Geneva"/>
      <family val="1"/>
    </font>
    <font>
      <sz val="11"/>
      <color indexed="17"/>
      <name val="宋体"/>
      <family val="3"/>
      <charset val="134"/>
    </font>
    <font>
      <sz val="12"/>
      <name val="Times New Roman"/>
      <family val="1"/>
    </font>
    <font>
      <sz val="11"/>
      <color indexed="9"/>
      <name val="宋体"/>
      <family val="3"/>
      <charset val="134"/>
    </font>
    <font>
      <sz val="12"/>
      <color indexed="17"/>
      <name val="宋体"/>
      <family val="3"/>
      <charset val="134"/>
    </font>
    <font>
      <i/>
      <sz val="11"/>
      <color indexed="23"/>
      <name val="宋体"/>
      <family val="3"/>
      <charset val="134"/>
    </font>
    <font>
      <sz val="11"/>
      <color indexed="62"/>
      <name val="宋体"/>
      <family val="3"/>
      <charset val="134"/>
    </font>
    <font>
      <sz val="10"/>
      <name val="Helv"/>
      <family val="2"/>
    </font>
    <font>
      <b/>
      <sz val="13"/>
      <color indexed="56"/>
      <name val="宋体"/>
      <family val="3"/>
      <charset val="134"/>
    </font>
    <font>
      <sz val="11"/>
      <color indexed="60"/>
      <name val="宋体"/>
      <family val="3"/>
      <charset val="134"/>
    </font>
    <font>
      <sz val="11"/>
      <color indexed="10"/>
      <name val="宋体"/>
      <family val="3"/>
      <charset val="134"/>
    </font>
    <font>
      <b/>
      <sz val="11"/>
      <color indexed="52"/>
      <name val="宋体"/>
      <family val="3"/>
      <charset val="134"/>
    </font>
    <font>
      <sz val="11"/>
      <color indexed="52"/>
      <name val="宋体"/>
      <family val="3"/>
      <charset val="134"/>
    </font>
    <font>
      <sz val="12"/>
      <color indexed="9"/>
      <name val="宋体"/>
      <family val="3"/>
      <charset val="134"/>
    </font>
    <font>
      <sz val="12"/>
      <color indexed="8"/>
      <name val="宋体"/>
      <family val="3"/>
      <charset val="134"/>
    </font>
    <font>
      <b/>
      <sz val="12"/>
      <color indexed="8"/>
      <name val="宋体"/>
      <family val="3"/>
      <charset val="134"/>
    </font>
    <font>
      <b/>
      <sz val="11"/>
      <color indexed="56"/>
      <name val="宋体"/>
      <family val="3"/>
      <charset val="134"/>
    </font>
    <font>
      <b/>
      <sz val="15"/>
      <color indexed="56"/>
      <name val="宋体"/>
      <family val="3"/>
      <charset val="134"/>
    </font>
    <font>
      <sz val="11"/>
      <color indexed="20"/>
      <name val="宋体"/>
      <family val="3"/>
      <charset val="134"/>
    </font>
    <font>
      <b/>
      <sz val="11"/>
      <color indexed="63"/>
      <name val="宋体"/>
      <family val="3"/>
      <charset val="134"/>
    </font>
    <font>
      <b/>
      <sz val="18"/>
      <color indexed="56"/>
      <name val="宋体"/>
      <family val="3"/>
      <charset val="134"/>
    </font>
    <font>
      <sz val="12"/>
      <color indexed="16"/>
      <name val="宋体"/>
      <family val="3"/>
      <charset val="134"/>
    </font>
    <font>
      <b/>
      <sz val="11"/>
      <color indexed="9"/>
      <name val="宋体"/>
      <family val="3"/>
      <charset val="134"/>
    </font>
    <font>
      <sz val="10"/>
      <name val="楷体"/>
      <family val="3"/>
      <charset val="134"/>
    </font>
    <font>
      <sz val="10"/>
      <color indexed="8"/>
      <name val="MS Sans Serif"/>
      <family val="1"/>
    </font>
    <font>
      <b/>
      <sz val="10"/>
      <name val="Tms Rmn"/>
      <family val="1"/>
    </font>
    <font>
      <b/>
      <sz val="15"/>
      <color indexed="56"/>
      <name val="Tahoma"/>
      <family val="2"/>
    </font>
    <font>
      <b/>
      <sz val="11"/>
      <color indexed="56"/>
      <name val="Tahoma"/>
      <family val="2"/>
    </font>
    <font>
      <b/>
      <sz val="11"/>
      <color indexed="63"/>
      <name val="Tahoma"/>
      <family val="2"/>
    </font>
    <font>
      <sz val="8"/>
      <name val="Times New Roman"/>
      <family val="1"/>
    </font>
    <font>
      <b/>
      <sz val="10"/>
      <name val="MS Sans Serif"/>
      <family val="2"/>
    </font>
    <font>
      <sz val="10"/>
      <name val="Times New Roman"/>
      <family val="1"/>
    </font>
    <font>
      <sz val="10"/>
      <name val="MS Sans Serif"/>
      <family val="2"/>
    </font>
    <font>
      <sz val="8"/>
      <name val="Arial"/>
      <family val="2"/>
    </font>
    <font>
      <b/>
      <sz val="12"/>
      <name val="Arial"/>
      <family val="2"/>
    </font>
    <font>
      <sz val="12"/>
      <name val="Helv"/>
      <family val="2"/>
    </font>
    <font>
      <sz val="12"/>
      <color indexed="9"/>
      <name val="Helv"/>
      <family val="2"/>
    </font>
    <font>
      <sz val="7"/>
      <name val="Small Fonts"/>
      <family val="2"/>
    </font>
    <font>
      <b/>
      <sz val="14"/>
      <name val="楷体"/>
      <family val="3"/>
      <charset val="134"/>
    </font>
    <font>
      <b/>
      <sz val="18"/>
      <color indexed="62"/>
      <name val="宋体"/>
      <family val="3"/>
      <charset val="134"/>
    </font>
    <font>
      <sz val="11"/>
      <color indexed="20"/>
      <name val="Calibri"/>
      <family val="2"/>
    </font>
    <font>
      <sz val="11"/>
      <color indexed="8"/>
      <name val="Tahoma"/>
      <family val="2"/>
    </font>
    <font>
      <b/>
      <sz val="10"/>
      <name val="Arial"/>
      <family val="2"/>
    </font>
    <font>
      <sz val="11"/>
      <color indexed="9"/>
      <name val="Tahoma"/>
      <family val="2"/>
    </font>
    <font>
      <sz val="11"/>
      <color indexed="17"/>
      <name val="Calibri"/>
      <family val="2"/>
    </font>
    <font>
      <b/>
      <sz val="9"/>
      <name val="Tahoma"/>
      <family val="2"/>
    </font>
    <font>
      <sz val="9"/>
      <name val="Tahoma"/>
      <family val="2"/>
    </font>
    <font>
      <b/>
      <sz val="9"/>
      <color indexed="81"/>
      <name val="Tahoma"/>
      <family val="2"/>
    </font>
    <font>
      <b/>
      <sz val="9"/>
      <color indexed="81"/>
      <name val="宋体"/>
      <family val="3"/>
      <charset val="134"/>
    </font>
    <font>
      <sz val="9"/>
      <color indexed="81"/>
      <name val="Tahoma"/>
      <family val="2"/>
    </font>
    <font>
      <sz val="9"/>
      <color indexed="81"/>
      <name val="宋体"/>
      <family val="3"/>
      <charset val="134"/>
    </font>
    <font>
      <u/>
      <sz val="12"/>
      <color indexed="12"/>
      <name val="宋体"/>
      <family val="3"/>
      <charset val="134"/>
    </font>
    <font>
      <sz val="9"/>
      <name val="宋体"/>
      <family val="3"/>
      <charset val="134"/>
      <scheme val="minor"/>
    </font>
    <font>
      <sz val="12"/>
      <color indexed="53"/>
      <name val="宋体"/>
      <family val="3"/>
      <charset val="134"/>
    </font>
    <font>
      <sz val="9"/>
      <color indexed="10"/>
      <name val="宋体"/>
      <family val="3"/>
      <charset val="134"/>
    </font>
    <font>
      <sz val="25"/>
      <name val="宋体"/>
      <family val="3"/>
      <charset val="134"/>
    </font>
    <font>
      <u/>
      <sz val="12"/>
      <color indexed="36"/>
      <name val="宋体"/>
      <family val="3"/>
      <charset val="134"/>
    </font>
    <font>
      <sz val="10"/>
      <color indexed="8"/>
      <name val="MS Sans Serif"/>
      <family val="2"/>
    </font>
    <font>
      <sz val="11"/>
      <color indexed="8"/>
      <name val="Arial"/>
      <family val="2"/>
    </font>
    <font>
      <sz val="12"/>
      <color indexed="30"/>
      <name val="Arial"/>
      <family val="2"/>
    </font>
    <font>
      <sz val="11"/>
      <color rgb="FF7030A0"/>
      <name val="宋体"/>
      <family val="3"/>
      <charset val="134"/>
    </font>
    <font>
      <sz val="9"/>
      <color rgb="FFFF0000"/>
      <name val="宋体"/>
      <family val="3"/>
      <charset val="134"/>
    </font>
  </fonts>
  <fills count="37">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
      <patternFill patternType="solid">
        <fgColor indexed="11"/>
        <bgColor indexed="64"/>
      </patternFill>
    </fill>
    <fill>
      <patternFill patternType="solid">
        <fgColor indexed="22"/>
        <bgColor indexed="64"/>
      </patternFill>
    </fill>
    <fill>
      <patternFill patternType="solid">
        <fgColor indexed="42"/>
        <bgColor indexed="64"/>
      </patternFill>
    </fill>
    <fill>
      <patternFill patternType="solid">
        <fgColor rgb="FFFFFF00"/>
        <bgColor indexed="64"/>
      </patternFill>
    </fill>
    <fill>
      <patternFill patternType="solid">
        <fgColor indexed="44"/>
        <bgColor indexed="64"/>
      </patternFill>
    </fill>
    <fill>
      <patternFill patternType="solid">
        <fgColor indexed="29"/>
        <bgColor indexed="64"/>
      </patternFill>
    </fill>
    <fill>
      <patternFill patternType="solid">
        <fgColor indexed="47"/>
        <bgColor indexed="64"/>
      </patternFill>
    </fill>
    <fill>
      <patternFill patternType="solid">
        <fgColor indexed="31"/>
        <bgColor indexed="64"/>
      </patternFill>
    </fill>
    <fill>
      <patternFill patternType="solid">
        <fgColor indexed="45"/>
        <bgColor indexed="64"/>
      </patternFill>
    </fill>
    <fill>
      <patternFill patternType="solid">
        <fgColor indexed="46"/>
        <bgColor indexed="64"/>
      </patternFill>
    </fill>
    <fill>
      <patternFill patternType="solid">
        <fgColor indexed="36"/>
        <bgColor indexed="64"/>
      </patternFill>
    </fill>
    <fill>
      <patternFill patternType="solid">
        <fgColor indexed="27"/>
        <bgColor indexed="64"/>
      </patternFill>
    </fill>
    <fill>
      <patternFill patternType="solid">
        <fgColor indexed="43"/>
        <bgColor indexed="64"/>
      </patternFill>
    </fill>
    <fill>
      <patternFill patternType="solid">
        <fgColor indexed="54"/>
        <bgColor indexed="64"/>
      </patternFill>
    </fill>
    <fill>
      <patternFill patternType="solid">
        <fgColor indexed="26"/>
        <bgColor indexed="64"/>
      </patternFill>
    </fill>
    <fill>
      <patternFill patternType="solid">
        <fgColor indexed="10"/>
        <bgColor indexed="64"/>
      </patternFill>
    </fill>
    <fill>
      <patternFill patternType="lightUp">
        <fgColor indexed="9"/>
        <bgColor indexed="22"/>
      </patternFill>
    </fill>
    <fill>
      <patternFill patternType="solid">
        <fgColor indexed="30"/>
        <bgColor indexed="64"/>
      </patternFill>
    </fill>
    <fill>
      <patternFill patternType="solid">
        <fgColor indexed="51"/>
        <bgColor indexed="64"/>
      </patternFill>
    </fill>
    <fill>
      <patternFill patternType="solid">
        <fgColor indexed="55"/>
        <bgColor indexed="64"/>
      </patternFill>
    </fill>
    <fill>
      <patternFill patternType="solid">
        <fgColor indexed="52"/>
        <bgColor indexed="64"/>
      </patternFill>
    </fill>
    <fill>
      <patternFill patternType="solid">
        <fgColor indexed="49"/>
        <bgColor indexed="64"/>
      </patternFill>
    </fill>
    <fill>
      <patternFill patternType="solid">
        <fgColor indexed="25"/>
        <bgColor indexed="64"/>
      </patternFill>
    </fill>
    <fill>
      <patternFill patternType="solid">
        <fgColor indexed="57"/>
        <bgColor indexed="64"/>
      </patternFill>
    </fill>
    <fill>
      <patternFill patternType="solid">
        <fgColor indexed="62"/>
        <bgColor indexed="64"/>
      </patternFill>
    </fill>
    <fill>
      <patternFill patternType="lightUp">
        <fgColor indexed="9"/>
        <bgColor indexed="55"/>
      </patternFill>
    </fill>
    <fill>
      <patternFill patternType="solid">
        <fgColor indexed="53"/>
        <bgColor indexed="64"/>
      </patternFill>
    </fill>
    <fill>
      <patternFill patternType="lightUp">
        <fgColor indexed="9"/>
        <bgColor indexed="29"/>
      </patternFill>
    </fill>
    <fill>
      <patternFill patternType="mediumGray">
        <fgColor indexed="22"/>
      </patternFill>
    </fill>
    <fill>
      <patternFill patternType="gray0625"/>
    </fill>
    <fill>
      <patternFill patternType="solid">
        <fgColor indexed="15"/>
        <bgColor indexed="64"/>
      </patternFill>
    </fill>
    <fill>
      <patternFill patternType="solid">
        <fgColor indexed="12"/>
        <bgColor indexed="64"/>
      </patternFill>
    </fill>
    <fill>
      <patternFill patternType="solid">
        <fgColor indexed="20"/>
        <bgColor indexed="64"/>
      </patternFill>
    </fill>
  </fills>
  <borders count="2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right/>
      <top/>
      <bottom style="double">
        <color indexed="52"/>
      </bottom>
      <diagonal/>
    </border>
    <border>
      <left/>
      <right/>
      <top/>
      <bottom style="medium">
        <color indexed="30"/>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auto="1"/>
      </top>
      <bottom style="medium">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180">
    <xf numFmtId="0" fontId="0" fillId="0" borderId="0"/>
    <xf numFmtId="0" fontId="9" fillId="8" borderId="0" applyNumberFormat="0" applyBorder="0" applyAlignment="0" applyProtection="0">
      <alignment vertical="center"/>
    </xf>
    <xf numFmtId="0" fontId="36" fillId="17" borderId="0" applyNumberFormat="0" applyBorder="0" applyAlignment="0" applyProtection="0"/>
    <xf numFmtId="0" fontId="37" fillId="18" borderId="0" applyNumberFormat="0" applyBorder="0" applyAlignment="0" applyProtection="0"/>
    <xf numFmtId="49" fontId="7" fillId="0" borderId="0" applyFont="0" applyFill="0" applyBorder="0" applyAlignment="0" applyProtection="0"/>
    <xf numFmtId="0" fontId="27" fillId="6" borderId="0" applyNumberFormat="0" applyBorder="0" applyAlignment="0" applyProtection="0"/>
    <xf numFmtId="41" fontId="7" fillId="0" borderId="0" applyFont="0" applyFill="0" applyBorder="0" applyAlignment="0" applyProtection="0">
      <alignment vertical="center"/>
    </xf>
    <xf numFmtId="0" fontId="37" fillId="5" borderId="0" applyNumberFormat="0" applyBorder="0" applyAlignment="0" applyProtection="0"/>
    <xf numFmtId="0" fontId="37" fillId="11" borderId="0" applyNumberFormat="0" applyBorder="0" applyAlignment="0" applyProtection="0"/>
    <xf numFmtId="0" fontId="41" fillId="12" borderId="0" applyNumberFormat="0" applyBorder="0" applyAlignment="0" applyProtection="0">
      <alignment vertical="center"/>
    </xf>
    <xf numFmtId="43" fontId="7" fillId="0" borderId="0" applyFont="0" applyFill="0" applyBorder="0" applyAlignment="0" applyProtection="0">
      <alignment vertical="center"/>
    </xf>
    <xf numFmtId="0" fontId="36" fillId="23" borderId="0" applyNumberFormat="0" applyBorder="0" applyAlignment="0" applyProtection="0"/>
    <xf numFmtId="0" fontId="20" fillId="0" borderId="0" applyNumberFormat="0" applyFill="0" applyBorder="0" applyAlignment="0" applyProtection="0">
      <alignment vertical="top"/>
      <protection locked="0"/>
    </xf>
    <xf numFmtId="0" fontId="25" fillId="0" borderId="0"/>
    <xf numFmtId="0" fontId="9" fillId="11" borderId="0" applyNumberFormat="0" applyBorder="0" applyAlignment="0" applyProtection="0">
      <alignment vertical="center"/>
    </xf>
    <xf numFmtId="0" fontId="9" fillId="9" borderId="0" applyNumberFormat="0" applyBorder="0" applyAlignment="0" applyProtection="0">
      <alignment vertical="center"/>
    </xf>
    <xf numFmtId="0" fontId="41" fillId="12" borderId="0" applyNumberFormat="0" applyBorder="0" applyAlignment="0" applyProtection="0">
      <alignment vertical="center"/>
    </xf>
    <xf numFmtId="9" fontId="7" fillId="0" borderId="0" applyFont="0" applyFill="0" applyBorder="0" applyAlignment="0" applyProtection="0">
      <alignment vertical="center"/>
    </xf>
    <xf numFmtId="0" fontId="37" fillId="18" borderId="0" applyNumberFormat="0" applyBorder="0" applyAlignment="0" applyProtection="0"/>
    <xf numFmtId="49" fontId="7" fillId="0" borderId="0" applyFont="0" applyFill="0" applyBorder="0" applyAlignment="0" applyProtection="0"/>
    <xf numFmtId="0" fontId="30" fillId="0" borderId="0"/>
    <xf numFmtId="0" fontId="26" fillId="9" borderId="0" applyNumberFormat="0" applyBorder="0" applyAlignment="0" applyProtection="0">
      <alignment vertical="center"/>
    </xf>
    <xf numFmtId="0" fontId="9" fillId="13" borderId="0" applyNumberFormat="0" applyBorder="0" applyAlignment="0" applyProtection="0">
      <alignment vertical="center"/>
    </xf>
    <xf numFmtId="0" fontId="24" fillId="6" borderId="0" applyNumberFormat="0" applyBorder="0" applyAlignment="0" applyProtection="0">
      <alignment vertical="center"/>
    </xf>
    <xf numFmtId="0" fontId="44" fillId="12" borderId="0" applyNumberFormat="0" applyBorder="0" applyAlignment="0" applyProtection="0"/>
    <xf numFmtId="0" fontId="25" fillId="0" borderId="0"/>
    <xf numFmtId="0" fontId="9" fillId="4" borderId="0" applyNumberFormat="0" applyBorder="0" applyAlignment="0" applyProtection="0">
      <alignment vertical="center"/>
    </xf>
    <xf numFmtId="0" fontId="41" fillId="12" borderId="0" applyNumberFormat="0" applyBorder="0" applyAlignment="0" applyProtection="0">
      <alignment vertical="center"/>
    </xf>
    <xf numFmtId="0" fontId="23" fillId="0" borderId="0"/>
    <xf numFmtId="0" fontId="7" fillId="0" borderId="0">
      <alignment vertical="center"/>
    </xf>
    <xf numFmtId="0" fontId="26" fillId="24" borderId="0" applyNumberFormat="0" applyBorder="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0" fontId="23" fillId="0" borderId="0"/>
    <xf numFmtId="0" fontId="41" fillId="12" borderId="0" applyNumberFormat="0" applyBorder="0" applyAlignment="0" applyProtection="0">
      <alignment vertical="center"/>
    </xf>
    <xf numFmtId="0" fontId="25" fillId="0" borderId="0"/>
    <xf numFmtId="0" fontId="25" fillId="0" borderId="0"/>
    <xf numFmtId="0" fontId="9" fillId="4" borderId="0" applyNumberFormat="0" applyBorder="0" applyAlignment="0" applyProtection="0">
      <alignment vertical="center"/>
    </xf>
    <xf numFmtId="0" fontId="36" fillId="17" borderId="0" applyNumberFormat="0" applyBorder="0" applyAlignment="0" applyProtection="0"/>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7" fillId="0" borderId="0">
      <alignment vertical="center"/>
    </xf>
    <xf numFmtId="0" fontId="7" fillId="0" borderId="0"/>
    <xf numFmtId="0" fontId="30" fillId="0" borderId="0"/>
    <xf numFmtId="0" fontId="37" fillId="18" borderId="0" applyNumberFormat="0" applyBorder="0" applyAlignment="0" applyProtection="0"/>
    <xf numFmtId="49" fontId="7" fillId="0" borderId="0" applyFont="0" applyFill="0" applyBorder="0" applyAlignment="0" applyProtection="0"/>
    <xf numFmtId="0" fontId="9" fillId="13" borderId="0" applyNumberFormat="0" applyBorder="0" applyAlignment="0" applyProtection="0">
      <alignment vertical="center"/>
    </xf>
    <xf numFmtId="0" fontId="7" fillId="0" borderId="0">
      <alignment vertical="center"/>
    </xf>
    <xf numFmtId="0" fontId="24" fillId="6" borderId="0" applyNumberFormat="0" applyBorder="0" applyAlignment="0" applyProtection="0">
      <alignment vertical="center"/>
    </xf>
    <xf numFmtId="0" fontId="7" fillId="0" borderId="0"/>
    <xf numFmtId="0" fontId="41" fillId="12" borderId="0" applyNumberFormat="0" applyBorder="0" applyAlignment="0" applyProtection="0">
      <alignment vertical="center"/>
    </xf>
    <xf numFmtId="0" fontId="9" fillId="8" borderId="0" applyNumberFormat="0" applyBorder="0" applyAlignment="0" applyProtection="0">
      <alignment vertical="center"/>
    </xf>
    <xf numFmtId="0" fontId="9" fillId="22"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6" borderId="0" applyNumberFormat="0" applyBorder="0" applyAlignment="0" applyProtection="0">
      <alignment vertical="center"/>
    </xf>
    <xf numFmtId="0" fontId="25" fillId="0" borderId="0"/>
    <xf numFmtId="0" fontId="7" fillId="0" borderId="0"/>
    <xf numFmtId="0" fontId="37" fillId="18" borderId="0" applyNumberFormat="0" applyBorder="0" applyAlignment="0" applyProtection="0"/>
    <xf numFmtId="49" fontId="7" fillId="0" borderId="0" applyFont="0" applyFill="0" applyBorder="0" applyAlignment="0" applyProtection="0"/>
    <xf numFmtId="41" fontId="7" fillId="0" borderId="0" applyFont="0" applyFill="0" applyBorder="0" applyAlignment="0" applyProtection="0"/>
    <xf numFmtId="0" fontId="37" fillId="5" borderId="0" applyNumberFormat="0" applyBorder="0" applyAlignment="0" applyProtection="0"/>
    <xf numFmtId="0" fontId="7" fillId="0" borderId="0"/>
    <xf numFmtId="41" fontId="7" fillId="0" borderId="0" applyFont="0" applyFill="0" applyBorder="0" applyAlignment="0" applyProtection="0">
      <alignment vertical="center"/>
    </xf>
    <xf numFmtId="0" fontId="37" fillId="5" borderId="0" applyNumberFormat="0" applyBorder="0" applyAlignment="0" applyProtection="0"/>
    <xf numFmtId="0" fontId="7" fillId="0" borderId="0"/>
    <xf numFmtId="0" fontId="25" fillId="0" borderId="0"/>
    <xf numFmtId="41" fontId="7" fillId="0" borderId="0" applyFont="0" applyFill="0" applyBorder="0" applyAlignment="0" applyProtection="0">
      <alignment vertical="center"/>
    </xf>
    <xf numFmtId="0" fontId="37" fillId="5" borderId="0" applyNumberFormat="0" applyBorder="0" applyAlignment="0" applyProtection="0"/>
    <xf numFmtId="0" fontId="7" fillId="0" borderId="0"/>
    <xf numFmtId="0" fontId="41" fillId="12" borderId="0" applyNumberFormat="0" applyBorder="0" applyAlignment="0" applyProtection="0">
      <alignment vertical="center"/>
    </xf>
    <xf numFmtId="0" fontId="27" fillId="6" borderId="0" applyNumberFormat="0" applyBorder="0" applyAlignment="0" applyProtection="0"/>
    <xf numFmtId="41" fontId="7" fillId="0" borderId="0" applyFont="0" applyFill="0" applyBorder="0" applyAlignment="0" applyProtection="0">
      <alignment vertical="center"/>
    </xf>
    <xf numFmtId="0" fontId="37" fillId="5" borderId="0" applyNumberFormat="0" applyBorder="0" applyAlignment="0" applyProtection="0"/>
    <xf numFmtId="0" fontId="7" fillId="0" borderId="0"/>
    <xf numFmtId="0" fontId="30" fillId="0" borderId="0"/>
    <xf numFmtId="0" fontId="25" fillId="0" borderId="0"/>
    <xf numFmtId="0" fontId="26" fillId="21" borderId="0" applyNumberFormat="0" applyBorder="0" applyAlignment="0" applyProtection="0">
      <alignment vertical="center"/>
    </xf>
    <xf numFmtId="0" fontId="9" fillId="11" borderId="0" applyNumberFormat="0" applyBorder="0" applyAlignment="0" applyProtection="0">
      <alignment vertical="center"/>
    </xf>
    <xf numFmtId="0" fontId="9" fillId="9" borderId="0" applyNumberFormat="0" applyBorder="0" applyAlignment="0" applyProtection="0">
      <alignment vertical="center"/>
    </xf>
    <xf numFmtId="0" fontId="25" fillId="0" borderId="0"/>
    <xf numFmtId="0" fontId="37" fillId="18" borderId="0" applyNumberFormat="0" applyBorder="0" applyAlignment="0" applyProtection="0"/>
    <xf numFmtId="0" fontId="9" fillId="15" borderId="0" applyNumberFormat="0" applyBorder="0" applyAlignment="0" applyProtection="0">
      <alignment vertical="center"/>
    </xf>
    <xf numFmtId="0" fontId="9" fillId="22" borderId="0" applyNumberFormat="0" applyBorder="0" applyAlignment="0" applyProtection="0">
      <alignment vertical="center"/>
    </xf>
    <xf numFmtId="49" fontId="7" fillId="0" borderId="0" applyFont="0" applyFill="0" applyBorder="0" applyAlignment="0" applyProtection="0"/>
    <xf numFmtId="0" fontId="37" fillId="18" borderId="0" applyNumberFormat="0" applyBorder="0" applyAlignment="0" applyProtection="0"/>
    <xf numFmtId="49" fontId="7" fillId="0" borderId="0" applyFont="0" applyFill="0" applyBorder="0" applyAlignment="0" applyProtection="0"/>
    <xf numFmtId="0" fontId="37" fillId="18" borderId="0" applyNumberFormat="0" applyBorder="0" applyAlignment="0" applyProtection="0"/>
    <xf numFmtId="49" fontId="7" fillId="0" borderId="0" applyFont="0" applyFill="0" applyBorder="0" applyAlignment="0" applyProtection="0"/>
    <xf numFmtId="0" fontId="37" fillId="18" borderId="0" applyNumberFormat="0" applyBorder="0" applyAlignment="0" applyProtection="0"/>
    <xf numFmtId="49" fontId="7" fillId="0" borderId="0" applyFont="0" applyFill="0" applyBorder="0" applyAlignment="0" applyProtection="0"/>
    <xf numFmtId="0" fontId="37" fillId="18" borderId="0" applyNumberFormat="0" applyBorder="0" applyAlignment="0" applyProtection="0"/>
    <xf numFmtId="49" fontId="7" fillId="0" borderId="0" applyFont="0" applyFill="0" applyBorder="0" applyAlignment="0" applyProtection="0"/>
    <xf numFmtId="41" fontId="7" fillId="0" borderId="0" applyFont="0" applyFill="0" applyBorder="0" applyAlignment="0" applyProtection="0">
      <alignment vertical="center"/>
    </xf>
    <xf numFmtId="0" fontId="23" fillId="0" borderId="0"/>
    <xf numFmtId="0" fontId="41" fillId="12" borderId="0" applyNumberFormat="0" applyBorder="0" applyAlignment="0" applyProtection="0">
      <alignment vertical="center"/>
    </xf>
    <xf numFmtId="0" fontId="37" fillId="18" borderId="0" applyNumberFormat="0" applyBorder="0" applyAlignment="0" applyProtection="0"/>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23" fillId="0" borderId="0"/>
    <xf numFmtId="0" fontId="9" fillId="9" borderId="0" applyNumberFormat="0" applyBorder="0" applyAlignment="0" applyProtection="0">
      <alignment vertical="center"/>
    </xf>
    <xf numFmtId="0" fontId="26" fillId="24" borderId="0" applyNumberFormat="0" applyBorder="0" applyAlignment="0" applyProtection="0">
      <alignment vertical="center"/>
    </xf>
    <xf numFmtId="0" fontId="23" fillId="0" borderId="0"/>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49" fontId="7" fillId="0" borderId="0" applyFont="0" applyFill="0" applyBorder="0" applyAlignment="0" applyProtection="0"/>
    <xf numFmtId="49" fontId="7" fillId="0" borderId="0" applyFont="0" applyFill="0" applyBorder="0" applyAlignment="0" applyProtection="0"/>
    <xf numFmtId="0" fontId="7" fillId="0" borderId="0"/>
    <xf numFmtId="49" fontId="7" fillId="0" borderId="0" applyFont="0" applyFill="0" applyBorder="0" applyAlignment="0" applyProtection="0"/>
    <xf numFmtId="49" fontId="7" fillId="0" borderId="0" applyFont="0" applyFill="0" applyBorder="0" applyAlignment="0" applyProtection="0"/>
    <xf numFmtId="49" fontId="7" fillId="0" borderId="0" applyFont="0" applyFill="0" applyBorder="0" applyAlignment="0" applyProtection="0"/>
    <xf numFmtId="49" fontId="7" fillId="0" borderId="0" applyFont="0" applyFill="0" applyBorder="0" applyAlignment="0" applyProtection="0"/>
    <xf numFmtId="49" fontId="7" fillId="0" borderId="0" applyFont="0" applyFill="0" applyBorder="0" applyAlignment="0" applyProtection="0"/>
    <xf numFmtId="0" fontId="9" fillId="11" borderId="0" applyNumberFormat="0" applyBorder="0" applyAlignment="0" applyProtection="0">
      <alignment vertical="center"/>
    </xf>
    <xf numFmtId="49" fontId="7" fillId="0" borderId="0" applyFont="0" applyFill="0" applyBorder="0" applyAlignment="0" applyProtection="0"/>
    <xf numFmtId="0" fontId="9" fillId="11" borderId="0" applyNumberFormat="0" applyBorder="0" applyAlignment="0" applyProtection="0">
      <alignment vertical="center"/>
    </xf>
    <xf numFmtId="0" fontId="37" fillId="11" borderId="0" applyNumberFormat="0" applyBorder="0" applyAlignment="0" applyProtection="0"/>
    <xf numFmtId="0" fontId="41" fillId="12" borderId="0" applyNumberFormat="0" applyBorder="0" applyAlignment="0" applyProtection="0">
      <alignment vertical="center"/>
    </xf>
    <xf numFmtId="49" fontId="7" fillId="0" borderId="0" applyFont="0" applyFill="0" applyBorder="0" applyAlignment="0" applyProtection="0"/>
    <xf numFmtId="0" fontId="9" fillId="11" borderId="0" applyNumberFormat="0" applyBorder="0" applyAlignment="0" applyProtection="0">
      <alignment vertical="center"/>
    </xf>
    <xf numFmtId="0" fontId="37" fillId="11" borderId="0" applyNumberFormat="0" applyBorder="0" applyAlignment="0" applyProtection="0"/>
    <xf numFmtId="49" fontId="7" fillId="0" borderId="0" applyFont="0" applyFill="0" applyBorder="0" applyAlignment="0" applyProtection="0"/>
    <xf numFmtId="0" fontId="30" fillId="0" borderId="0"/>
    <xf numFmtId="0" fontId="38" fillId="20" borderId="0" applyNumberFormat="0" applyBorder="0" applyAlignment="0" applyProtection="0"/>
    <xf numFmtId="0" fontId="37" fillId="18"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25" fillId="0" borderId="0"/>
    <xf numFmtId="0" fontId="47" fillId="0" borderId="0"/>
    <xf numFmtId="0" fontId="30" fillId="0" borderId="0"/>
    <xf numFmtId="0" fontId="7" fillId="32" borderId="0" applyNumberFormat="0" applyFont="0" applyBorder="0" applyAlignment="0" applyProtection="0"/>
    <xf numFmtId="0" fontId="17" fillId="0" borderId="0"/>
    <xf numFmtId="0" fontId="38" fillId="29" borderId="0" applyNumberFormat="0" applyBorder="0" applyAlignment="0" applyProtection="0"/>
    <xf numFmtId="0" fontId="30" fillId="0" borderId="0"/>
    <xf numFmtId="0" fontId="25" fillId="0" borderId="0"/>
    <xf numFmtId="0" fontId="7" fillId="0" borderId="0">
      <alignment vertical="center"/>
    </xf>
    <xf numFmtId="9" fontId="9" fillId="0" borderId="0">
      <alignment vertical="center"/>
    </xf>
    <xf numFmtId="0" fontId="25" fillId="0" borderId="0"/>
    <xf numFmtId="0" fontId="30" fillId="0" borderId="0"/>
    <xf numFmtId="0" fontId="9" fillId="8" borderId="0" applyNumberFormat="0" applyBorder="0" applyAlignment="0" applyProtection="0">
      <alignment vertical="center"/>
    </xf>
    <xf numFmtId="0" fontId="23" fillId="0" borderId="0"/>
    <xf numFmtId="0" fontId="23" fillId="0" borderId="0"/>
    <xf numFmtId="0" fontId="9" fillId="4" borderId="0" applyNumberFormat="0" applyBorder="0" applyAlignment="0" applyProtection="0">
      <alignment vertical="center"/>
    </xf>
    <xf numFmtId="0" fontId="26" fillId="27" borderId="0" applyNumberFormat="0" applyBorder="0" applyAlignment="0" applyProtection="0">
      <alignment vertical="center"/>
    </xf>
    <xf numFmtId="0" fontId="30" fillId="0" borderId="0"/>
    <xf numFmtId="0" fontId="41" fillId="12" borderId="0" applyNumberFormat="0" applyBorder="0" applyAlignment="0" applyProtection="0">
      <alignment vertical="center"/>
    </xf>
    <xf numFmtId="0" fontId="9" fillId="8" borderId="0" applyNumberFormat="0" applyBorder="0" applyAlignment="0" applyProtection="0">
      <alignment vertical="center"/>
    </xf>
    <xf numFmtId="0" fontId="17" fillId="0" borderId="0"/>
    <xf numFmtId="0" fontId="37" fillId="11" borderId="0" applyNumberFormat="0" applyBorder="0" applyAlignment="0" applyProtection="0"/>
    <xf numFmtId="0" fontId="25" fillId="0" borderId="0"/>
    <xf numFmtId="0" fontId="7" fillId="0" borderId="0">
      <alignment vertical="center"/>
    </xf>
    <xf numFmtId="0" fontId="36" fillId="23" borderId="0" applyNumberFormat="0" applyBorder="0" applyAlignment="0" applyProtection="0"/>
    <xf numFmtId="0" fontId="30" fillId="0" borderId="0"/>
    <xf numFmtId="0" fontId="36" fillId="23" borderId="0" applyNumberFormat="0" applyBorder="0" applyAlignment="0" applyProtection="0"/>
    <xf numFmtId="0" fontId="25" fillId="0" borderId="0">
      <protection locked="0"/>
    </xf>
    <xf numFmtId="0" fontId="30" fillId="0" borderId="0"/>
    <xf numFmtId="0" fontId="17" fillId="0" borderId="0"/>
    <xf numFmtId="0" fontId="26" fillId="4" borderId="0" applyNumberFormat="0" applyBorder="0" applyAlignment="0" applyProtection="0">
      <alignment vertical="center"/>
    </xf>
    <xf numFmtId="0" fontId="9" fillId="15" borderId="0" applyNumberFormat="0" applyBorder="0" applyAlignment="0" applyProtection="0">
      <alignment vertical="center"/>
    </xf>
    <xf numFmtId="0" fontId="7" fillId="0" borderId="0">
      <alignment vertical="center"/>
    </xf>
    <xf numFmtId="0" fontId="37" fillId="11" borderId="0" applyNumberFormat="0" applyBorder="0" applyAlignment="0" applyProtection="0"/>
    <xf numFmtId="0" fontId="25" fillId="0" borderId="0">
      <alignment vertical="center"/>
    </xf>
    <xf numFmtId="0" fontId="9" fillId="11" borderId="0" applyNumberFormat="0" applyBorder="0" applyAlignment="0" applyProtection="0">
      <alignment vertical="center"/>
    </xf>
    <xf numFmtId="0" fontId="9" fillId="9" borderId="0" applyNumberFormat="0" applyBorder="0" applyAlignment="0" applyProtection="0">
      <alignment vertical="center"/>
    </xf>
    <xf numFmtId="0" fontId="9" fillId="11" borderId="0" applyNumberFormat="0" applyBorder="0" applyAlignment="0" applyProtection="0">
      <alignment vertical="center"/>
    </xf>
    <xf numFmtId="0" fontId="9" fillId="9" borderId="0" applyNumberFormat="0" applyBorder="0" applyAlignment="0" applyProtection="0">
      <alignment vertical="center"/>
    </xf>
    <xf numFmtId="0" fontId="41" fillId="12" borderId="0" applyNumberFormat="0" applyBorder="0" applyAlignment="0" applyProtection="0">
      <alignment vertical="center"/>
    </xf>
    <xf numFmtId="0" fontId="9" fillId="11"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41" fillId="12"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9" borderId="0" applyNumberFormat="0" applyBorder="0" applyAlignment="0" applyProtection="0">
      <alignment vertical="center"/>
    </xf>
    <xf numFmtId="0" fontId="9" fillId="11" borderId="0" applyNumberFormat="0" applyBorder="0" applyAlignment="0" applyProtection="0">
      <alignment vertical="center"/>
    </xf>
    <xf numFmtId="0" fontId="9" fillId="9"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37" fillId="11" borderId="0" applyNumberFormat="0" applyBorder="0" applyAlignment="0" applyProtection="0"/>
    <xf numFmtId="0" fontId="9" fillId="11" borderId="0" applyNumberFormat="0" applyBorder="0" applyAlignment="0" applyProtection="0">
      <alignment vertical="center"/>
    </xf>
    <xf numFmtId="0" fontId="37" fillId="11" borderId="0" applyNumberFormat="0" applyBorder="0" applyAlignment="0" applyProtection="0"/>
    <xf numFmtId="0" fontId="9" fillId="11" borderId="0" applyNumberFormat="0" applyBorder="0" applyAlignment="0" applyProtection="0">
      <alignment vertical="center"/>
    </xf>
    <xf numFmtId="0" fontId="37" fillId="11" borderId="0" applyNumberFormat="0" applyBorder="0" applyAlignment="0" applyProtection="0"/>
    <xf numFmtId="0" fontId="9" fillId="11" borderId="0" applyNumberFormat="0" applyBorder="0" applyAlignment="0" applyProtection="0">
      <alignment vertical="center"/>
    </xf>
    <xf numFmtId="0" fontId="37" fillId="11" borderId="0" applyNumberFormat="0" applyBorder="0" applyAlignment="0" applyProtection="0"/>
    <xf numFmtId="0" fontId="9" fillId="11" borderId="0" applyNumberFormat="0" applyBorder="0" applyAlignment="0" applyProtection="0">
      <alignment vertical="center"/>
    </xf>
    <xf numFmtId="0" fontId="37" fillId="11" borderId="0" applyNumberFormat="0" applyBorder="0" applyAlignment="0" applyProtection="0"/>
    <xf numFmtId="0" fontId="26" fillId="24"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8" borderId="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13" borderId="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30" fillId="0" borderId="0"/>
    <xf numFmtId="0" fontId="27" fillId="6" borderId="0" applyNumberFormat="0" applyBorder="0" applyAlignment="0" applyProtection="0"/>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9"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9"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9" borderId="0" applyNumberFormat="0" applyBorder="0" applyAlignment="0" applyProtection="0">
      <alignment vertical="center"/>
    </xf>
    <xf numFmtId="0" fontId="41" fillId="12"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9"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9"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6"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0" fontId="9" fillId="6" borderId="0" applyNumberFormat="0" applyBorder="0" applyAlignment="0" applyProtection="0">
      <alignment vertical="center"/>
    </xf>
    <xf numFmtId="0" fontId="27" fillId="6" borderId="0" applyNumberFormat="0" applyBorder="0" applyAlignment="0" applyProtection="0"/>
    <xf numFmtId="0" fontId="26" fillId="21"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6" borderId="0" applyNumberFormat="0" applyBorder="0" applyAlignment="0" applyProtection="0">
      <alignment vertical="center"/>
    </xf>
    <xf numFmtId="0" fontId="26" fillId="21"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6" borderId="0" applyNumberFormat="0" applyBorder="0" applyAlignment="0" applyProtection="0">
      <alignment vertical="center"/>
    </xf>
    <xf numFmtId="0" fontId="26" fillId="21" borderId="0" applyNumberFormat="0" applyBorder="0" applyAlignment="0" applyProtection="0">
      <alignment vertical="center"/>
    </xf>
    <xf numFmtId="0" fontId="24" fillId="6"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0" fontId="9" fillId="6" borderId="0" applyNumberFormat="0" applyBorder="0" applyAlignment="0" applyProtection="0">
      <alignment vertical="center"/>
    </xf>
    <xf numFmtId="0" fontId="26" fillId="21"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0" fontId="9" fillId="6" borderId="0" applyNumberFormat="0" applyBorder="0" applyAlignment="0" applyProtection="0">
      <alignment vertical="center"/>
    </xf>
    <xf numFmtId="0" fontId="26" fillId="21" borderId="0" applyNumberFormat="0" applyBorder="0" applyAlignment="0" applyProtection="0">
      <alignment vertical="center"/>
    </xf>
    <xf numFmtId="0" fontId="9" fillId="15" borderId="0" applyNumberFormat="0" applyBorder="0" applyAlignment="0" applyProtection="0">
      <alignment vertical="center"/>
    </xf>
    <xf numFmtId="0" fontId="9" fillId="6" borderId="0" applyNumberFormat="0" applyBorder="0" applyAlignment="0" applyProtection="0">
      <alignment vertical="center"/>
    </xf>
    <xf numFmtId="0" fontId="26" fillId="21"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7" fillId="0" borderId="0"/>
    <xf numFmtId="0" fontId="7" fillId="0" borderId="0">
      <alignment vertical="center"/>
    </xf>
    <xf numFmtId="0" fontId="9" fillId="15" borderId="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41" fillId="12"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26" fillId="9" borderId="0" applyNumberFormat="0" applyBorder="0" applyAlignment="0" applyProtection="0">
      <alignment vertical="center"/>
    </xf>
    <xf numFmtId="0" fontId="9" fillId="13" borderId="0" applyNumberFormat="0" applyBorder="0" applyAlignment="0" applyProtection="0">
      <alignment vertical="center"/>
    </xf>
    <xf numFmtId="0" fontId="41" fillId="12" borderId="0" applyNumberFormat="0" applyBorder="0" applyAlignment="0" applyProtection="0">
      <alignment vertical="center"/>
    </xf>
    <xf numFmtId="0" fontId="26" fillId="9"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Protection="0">
      <alignment vertical="center"/>
    </xf>
    <xf numFmtId="0" fontId="36" fillId="26" borderId="0" applyNumberFormat="0" applyBorder="0" applyAlignment="0" applyProtection="0"/>
    <xf numFmtId="0" fontId="9" fillId="13" borderId="0" applyProtection="0">
      <alignment vertical="center"/>
    </xf>
    <xf numFmtId="0" fontId="26" fillId="9" borderId="0" applyNumberFormat="0" applyBorder="0" applyAlignment="0" applyProtection="0">
      <alignment vertical="center"/>
    </xf>
    <xf numFmtId="0" fontId="9" fillId="13" borderId="0" applyNumberFormat="0" applyBorder="0" applyAlignment="0" applyProtection="0">
      <alignment vertical="center"/>
    </xf>
    <xf numFmtId="0" fontId="26" fillId="9" borderId="0" applyNumberFormat="0" applyBorder="0" applyAlignment="0" applyProtection="0">
      <alignment vertical="center"/>
    </xf>
    <xf numFmtId="0" fontId="9" fillId="13" borderId="0" applyNumberFormat="0" applyBorder="0" applyAlignment="0" applyProtection="0">
      <alignment vertical="center"/>
    </xf>
    <xf numFmtId="0" fontId="26" fillId="9" borderId="0" applyNumberFormat="0" applyBorder="0" applyAlignment="0" applyProtection="0">
      <alignment vertical="center"/>
    </xf>
    <xf numFmtId="0" fontId="9" fillId="13" borderId="0" applyNumberFormat="0" applyBorder="0" applyAlignment="0" applyProtection="0">
      <alignment vertical="center"/>
    </xf>
    <xf numFmtId="0" fontId="27" fillId="6" borderId="0" applyNumberFormat="0" applyBorder="0" applyAlignment="0" applyProtection="0"/>
    <xf numFmtId="0" fontId="9" fillId="15" borderId="0" applyNumberFormat="0" applyBorder="0" applyAlignment="0" applyProtection="0">
      <alignment vertical="center"/>
    </xf>
    <xf numFmtId="0" fontId="27" fillId="6" borderId="0" applyNumberFormat="0" applyBorder="0" applyAlignment="0" applyProtection="0"/>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9" fillId="15" borderId="0" applyProtection="0">
      <alignment vertical="center"/>
    </xf>
    <xf numFmtId="0" fontId="7" fillId="0" borderId="0" applyNumberFormat="0" applyFont="0" applyFill="0" applyBorder="0" applyAlignment="0" applyProtection="0">
      <alignment horizontal="left"/>
    </xf>
    <xf numFmtId="0" fontId="26" fillId="4" borderId="0" applyNumberFormat="0" applyBorder="0" applyAlignment="0" applyProtection="0">
      <alignment vertical="center"/>
    </xf>
    <xf numFmtId="0" fontId="9" fillId="15" borderId="0" applyNumberFormat="0" applyBorder="0" applyAlignment="0" applyProtection="0">
      <alignment vertical="center"/>
    </xf>
    <xf numFmtId="0" fontId="41" fillId="12" borderId="0" applyNumberFormat="0" applyBorder="0" applyAlignment="0" applyProtection="0">
      <alignment vertical="center"/>
    </xf>
    <xf numFmtId="0" fontId="26" fillId="4" borderId="0" applyNumberFormat="0" applyBorder="0" applyAlignment="0" applyProtection="0">
      <alignment vertical="center"/>
    </xf>
    <xf numFmtId="0" fontId="9" fillId="15" borderId="0" applyNumberFormat="0" applyBorder="0" applyAlignment="0" applyProtection="0">
      <alignment vertical="center"/>
    </xf>
    <xf numFmtId="0" fontId="26" fillId="4" borderId="0" applyNumberFormat="0" applyBorder="0" applyAlignment="0" applyProtection="0">
      <alignment vertical="center"/>
    </xf>
    <xf numFmtId="0" fontId="9" fillId="15" borderId="0" applyNumberFormat="0" applyBorder="0" applyAlignment="0" applyProtection="0">
      <alignment vertical="center"/>
    </xf>
    <xf numFmtId="0" fontId="26" fillId="4" borderId="0" applyNumberFormat="0" applyBorder="0" applyAlignment="0" applyProtection="0">
      <alignment vertical="center"/>
    </xf>
    <xf numFmtId="0" fontId="38" fillId="29" borderId="0" applyNumberFormat="0" applyBorder="0" applyAlignment="0" applyProtection="0"/>
    <xf numFmtId="0" fontId="9" fillId="15" borderId="0" applyNumberFormat="0" applyBorder="0" applyAlignment="0" applyProtection="0">
      <alignment vertical="center"/>
    </xf>
    <xf numFmtId="0" fontId="26" fillId="4" borderId="0" applyNumberFormat="0" applyBorder="0" applyAlignment="0" applyProtection="0">
      <alignment vertical="center"/>
    </xf>
    <xf numFmtId="0" fontId="38" fillId="31" borderId="0" applyNumberFormat="0" applyBorder="0" applyAlignment="0" applyProtection="0"/>
    <xf numFmtId="0" fontId="9" fillId="15" borderId="0" applyNumberFormat="0" applyBorder="0" applyAlignment="0" applyProtection="0">
      <alignment vertical="center"/>
    </xf>
    <xf numFmtId="0" fontId="24" fillId="6" borderId="0" applyNumberFormat="0" applyBorder="0" applyAlignment="0" applyProtection="0">
      <alignment vertical="center"/>
    </xf>
    <xf numFmtId="0" fontId="37" fillId="6" borderId="0" applyNumberFormat="0" applyBorder="0" applyAlignment="0" applyProtection="0"/>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26" fillId="24"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26" fillId="24"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26" fillId="24" borderId="0" applyNumberFormat="0" applyBorder="0" applyAlignment="0" applyProtection="0">
      <alignment vertical="center"/>
    </xf>
    <xf numFmtId="0" fontId="9" fillId="10" borderId="0" applyNumberFormat="0" applyBorder="0" applyAlignment="0" applyProtection="0">
      <alignment vertical="center"/>
    </xf>
    <xf numFmtId="0" fontId="26" fillId="24" borderId="0" applyNumberFormat="0" applyBorder="0" applyAlignment="0" applyProtection="0">
      <alignment vertical="center"/>
    </xf>
    <xf numFmtId="0" fontId="9" fillId="10"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9" fillId="10" borderId="0" applyNumberFormat="0" applyBorder="0" applyAlignment="0" applyProtection="0">
      <alignment vertical="center"/>
    </xf>
    <xf numFmtId="0" fontId="37" fillId="18" borderId="0" applyNumberFormat="0" applyBorder="0" applyAlignment="0" applyProtection="0"/>
    <xf numFmtId="0" fontId="37" fillId="6" borderId="0" applyNumberFormat="0" applyBorder="0" applyAlignment="0" applyProtection="0"/>
    <xf numFmtId="180" fontId="7" fillId="0" borderId="0" applyFont="0" applyFill="0" applyBorder="0" applyAlignment="0" applyProtection="0"/>
    <xf numFmtId="0" fontId="9" fillId="13" borderId="0" applyNumberFormat="0" applyBorder="0" applyAlignment="0" applyProtection="0">
      <alignment vertical="center"/>
    </xf>
    <xf numFmtId="0" fontId="27" fillId="6" borderId="0" applyNumberFormat="0" applyBorder="0" applyAlignment="0" applyProtection="0"/>
    <xf numFmtId="0" fontId="36" fillId="5" borderId="0" applyNumberFormat="0" applyBorder="0" applyAlignment="0" applyProtection="0"/>
    <xf numFmtId="0" fontId="9" fillId="10" borderId="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9" fillId="10" borderId="0" applyNumberFormat="0" applyBorder="0" applyAlignment="0" applyProtection="0">
      <alignment vertical="center"/>
    </xf>
    <xf numFmtId="0" fontId="26" fillId="14" borderId="0" applyNumberFormat="0" applyBorder="0" applyAlignment="0" applyProtection="0">
      <alignment vertical="center"/>
    </xf>
    <xf numFmtId="0" fontId="24" fillId="6" borderId="0" applyNumberFormat="0" applyBorder="0" applyAlignment="0" applyProtection="0">
      <alignment vertical="center"/>
    </xf>
    <xf numFmtId="0" fontId="48" fillId="33" borderId="4">
      <protection locked="0"/>
    </xf>
    <xf numFmtId="0" fontId="9" fillId="10" borderId="0" applyNumberFormat="0" applyBorder="0" applyAlignment="0" applyProtection="0">
      <alignment vertical="center"/>
    </xf>
    <xf numFmtId="0" fontId="26" fillId="14" borderId="0" applyNumberFormat="0" applyBorder="0" applyAlignment="0" applyProtection="0">
      <alignment vertical="center"/>
    </xf>
    <xf numFmtId="0" fontId="24" fillId="6" borderId="0" applyNumberFormat="0" applyBorder="0" applyAlignment="0" applyProtection="0">
      <alignment vertical="center"/>
    </xf>
    <xf numFmtId="0" fontId="9" fillId="10" borderId="0" applyNumberFormat="0" applyBorder="0" applyAlignment="0" applyProtection="0">
      <alignment vertical="center"/>
    </xf>
    <xf numFmtId="0" fontId="26" fillId="14" borderId="0" applyNumberFormat="0" applyBorder="0" applyAlignment="0" applyProtection="0">
      <alignment vertical="center"/>
    </xf>
    <xf numFmtId="0" fontId="24" fillId="6" borderId="0" applyNumberFormat="0" applyBorder="0" applyAlignment="0" applyProtection="0">
      <alignment vertical="center"/>
    </xf>
    <xf numFmtId="0" fontId="9" fillId="10" borderId="0" applyNumberFormat="0" applyBorder="0" applyAlignment="0" applyProtection="0">
      <alignment vertical="center"/>
    </xf>
    <xf numFmtId="0" fontId="26" fillId="14" borderId="0" applyNumberFormat="0" applyBorder="0" applyAlignment="0" applyProtection="0">
      <alignment vertical="center"/>
    </xf>
    <xf numFmtId="0" fontId="24" fillId="6" borderId="0" applyNumberFormat="0" applyBorder="0" applyAlignment="0" applyProtection="0">
      <alignment vertical="center"/>
    </xf>
    <xf numFmtId="0" fontId="9" fillId="10" borderId="0" applyNumberFormat="0" applyBorder="0" applyAlignment="0" applyProtection="0">
      <alignment vertical="center"/>
    </xf>
    <xf numFmtId="0" fontId="26" fillId="14" borderId="0" applyNumberFormat="0" applyBorder="0" applyAlignment="0" applyProtection="0">
      <alignment vertical="center"/>
    </xf>
    <xf numFmtId="0" fontId="24" fillId="6" borderId="0" applyNumberFormat="0" applyBorder="0" applyAlignment="0" applyProtection="0">
      <alignment vertical="center"/>
    </xf>
    <xf numFmtId="0" fontId="9" fillId="10" borderId="0" applyNumberFormat="0" applyBorder="0" applyAlignment="0" applyProtection="0">
      <alignment vertical="center"/>
    </xf>
    <xf numFmtId="0" fontId="26" fillId="14" borderId="0" applyNumberFormat="0" applyBorder="0" applyAlignment="0" applyProtection="0">
      <alignment vertical="center"/>
    </xf>
    <xf numFmtId="0" fontId="24" fillId="6" borderId="0" applyNumberFormat="0" applyBorder="0" applyAlignment="0" applyProtection="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38" fillId="20" borderId="0" applyNumberFormat="0" applyBorder="0" applyAlignment="0" applyProtection="0"/>
    <xf numFmtId="0" fontId="37" fillId="18"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38" fillId="20" borderId="0" applyNumberFormat="0" applyBorder="0" applyAlignment="0" applyProtection="0"/>
    <xf numFmtId="0" fontId="37" fillId="18" borderId="0" applyNumberFormat="0" applyBorder="0" applyAlignment="0" applyProtection="0"/>
    <xf numFmtId="0" fontId="36" fillId="8" borderId="0" applyNumberFormat="0" applyBorder="0" applyAlignment="0" applyProtection="0"/>
    <xf numFmtId="0" fontId="9" fillId="8" borderId="0" applyNumberFormat="0" applyBorder="0" applyAlignment="0" applyProtection="0">
      <alignment vertical="center"/>
    </xf>
    <xf numFmtId="0" fontId="27" fillId="6" borderId="0" applyNumberFormat="0" applyBorder="0" applyAlignment="0" applyProtection="0"/>
    <xf numFmtId="0" fontId="37" fillId="18" borderId="0" applyNumberFormat="0" applyBorder="0" applyAlignment="0" applyProtection="0"/>
    <xf numFmtId="0" fontId="36" fillId="8" borderId="0" applyNumberFormat="0" applyBorder="0" applyAlignment="0" applyProtection="0"/>
    <xf numFmtId="0" fontId="41" fillId="12"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Protection="0">
      <alignment vertical="center"/>
    </xf>
    <xf numFmtId="0" fontId="7" fillId="0" borderId="0">
      <alignment vertical="center"/>
    </xf>
    <xf numFmtId="0" fontId="36" fillId="17" borderId="0" applyNumberFormat="0" applyBorder="0" applyAlignment="0" applyProtection="0"/>
    <xf numFmtId="0" fontId="7" fillId="0" borderId="0"/>
    <xf numFmtId="0" fontId="9" fillId="8" borderId="0" applyNumberFormat="0" applyBorder="0" applyAlignment="0" applyProtection="0">
      <alignment vertical="center"/>
    </xf>
    <xf numFmtId="0" fontId="7" fillId="0" borderId="0">
      <alignment vertical="center"/>
    </xf>
    <xf numFmtId="0" fontId="36" fillId="26" borderId="0" applyNumberFormat="0" applyBorder="0" applyAlignment="0" applyProtection="0"/>
    <xf numFmtId="0" fontId="7" fillId="0" borderId="0"/>
    <xf numFmtId="0" fontId="9" fillId="8" borderId="0" applyNumberFormat="0" applyBorder="0" applyAlignment="0" applyProtection="0">
      <alignment vertical="center"/>
    </xf>
    <xf numFmtId="0" fontId="7" fillId="0" borderId="0">
      <alignment vertical="center"/>
    </xf>
    <xf numFmtId="0" fontId="36" fillId="23" borderId="0" applyNumberFormat="0" applyBorder="0" applyAlignment="0" applyProtection="0"/>
    <xf numFmtId="0" fontId="7" fillId="0" borderId="0"/>
    <xf numFmtId="0" fontId="9" fillId="8" borderId="0" applyNumberFormat="0" applyBorder="0" applyAlignment="0" applyProtection="0">
      <alignment vertical="center"/>
    </xf>
    <xf numFmtId="0" fontId="7" fillId="0" borderId="0"/>
    <xf numFmtId="0" fontId="9" fillId="8" borderId="0" applyNumberFormat="0" applyBorder="0" applyAlignment="0" applyProtection="0">
      <alignment vertical="center"/>
    </xf>
    <xf numFmtId="0" fontId="7" fillId="0" borderId="0"/>
    <xf numFmtId="0" fontId="9" fillId="8" borderId="0" applyNumberFormat="0" applyBorder="0" applyAlignment="0" applyProtection="0">
      <alignment vertical="center"/>
    </xf>
    <xf numFmtId="0" fontId="7" fillId="0" borderId="0"/>
    <xf numFmtId="0" fontId="9" fillId="8" borderId="0" applyNumberFormat="0" applyBorder="0" applyAlignment="0" applyProtection="0">
      <alignment vertical="center"/>
    </xf>
    <xf numFmtId="0" fontId="7" fillId="0" borderId="0"/>
    <xf numFmtId="0" fontId="9" fillId="8" borderId="0" applyNumberFormat="0" applyBorder="0" applyAlignment="0" applyProtection="0">
      <alignment vertical="center"/>
    </xf>
    <xf numFmtId="0" fontId="26" fillId="21"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3" borderId="0" applyNumberFormat="0" applyBorder="0" applyAlignment="0" applyProtection="0">
      <alignment vertical="center"/>
    </xf>
    <xf numFmtId="0" fontId="24" fillId="6" borderId="0" applyNumberFormat="0" applyBorder="0" applyAlignment="0" applyProtection="0">
      <alignment vertical="center"/>
    </xf>
    <xf numFmtId="0" fontId="9" fillId="9" borderId="0" applyNumberFormat="0" applyBorder="0" applyAlignment="0" applyProtection="0">
      <alignment vertical="center"/>
    </xf>
    <xf numFmtId="0" fontId="28" fillId="0" borderId="0" applyNumberFormat="0" applyFill="0" applyBorder="0" applyAlignment="0" applyProtection="0">
      <alignment vertical="center"/>
    </xf>
    <xf numFmtId="0" fontId="49" fillId="0" borderId="15" applyProtection="0">
      <alignment vertical="center"/>
    </xf>
    <xf numFmtId="0" fontId="9" fillId="9" borderId="0" applyProtection="0">
      <alignment vertical="center"/>
    </xf>
    <xf numFmtId="0" fontId="28" fillId="0" borderId="0" applyProtection="0">
      <alignment vertical="center"/>
    </xf>
    <xf numFmtId="0" fontId="9" fillId="9" borderId="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4" fillId="6" borderId="0" applyNumberFormat="0" applyBorder="0" applyAlignment="0" applyProtection="0">
      <alignment vertical="center"/>
    </xf>
    <xf numFmtId="0" fontId="30" fillId="0" borderId="0">
      <protection locked="0"/>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37" fillId="6"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41" fillId="12" borderId="0" applyNumberFormat="0" applyBorder="0" applyAlignment="0" applyProtection="0">
      <alignment vertical="center"/>
    </xf>
    <xf numFmtId="0" fontId="9" fillId="8" borderId="0" applyNumberFormat="0" applyBorder="0" applyAlignment="0" applyProtection="0">
      <alignment vertical="center"/>
    </xf>
    <xf numFmtId="0" fontId="41" fillId="12" borderId="0" applyNumberFormat="0" applyBorder="0" applyAlignment="0" applyProtection="0">
      <alignment vertical="center"/>
    </xf>
    <xf numFmtId="0" fontId="9" fillId="8" borderId="0" applyNumberFormat="0" applyBorder="0" applyAlignment="0" applyProtection="0">
      <alignment vertical="center"/>
    </xf>
    <xf numFmtId="0" fontId="41" fillId="12" borderId="0" applyNumberFormat="0" applyBorder="0" applyAlignment="0" applyProtection="0">
      <alignment vertical="center"/>
    </xf>
    <xf numFmtId="0" fontId="9" fillId="8" borderId="0" applyNumberFormat="0" applyBorder="0" applyAlignment="0" applyProtection="0">
      <alignment vertical="center"/>
    </xf>
    <xf numFmtId="0" fontId="41" fillId="12" borderId="0" applyNumberFormat="0" applyBorder="0" applyAlignment="0" applyProtection="0">
      <alignment vertical="center"/>
    </xf>
    <xf numFmtId="0" fontId="9" fillId="8" borderId="0" applyNumberFormat="0" applyBorder="0" applyAlignment="0" applyProtection="0">
      <alignment vertical="center"/>
    </xf>
    <xf numFmtId="0" fontId="41" fillId="12" borderId="0" applyNumberFormat="0" applyBorder="0" applyAlignment="0" applyProtection="0">
      <alignment vertical="center"/>
    </xf>
    <xf numFmtId="0" fontId="9" fillId="8" borderId="0" applyNumberFormat="0" applyBorder="0" applyAlignment="0" applyProtection="0">
      <alignment vertical="center"/>
    </xf>
    <xf numFmtId="0" fontId="41" fillId="12" borderId="0" applyNumberFormat="0" applyBorder="0" applyAlignment="0" applyProtection="0">
      <alignment vertical="center"/>
    </xf>
    <xf numFmtId="0" fontId="9" fillId="8"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41" fillId="12" borderId="0" applyNumberFormat="0" applyBorder="0" applyAlignment="0" applyProtection="0">
      <alignment vertical="center"/>
    </xf>
    <xf numFmtId="0" fontId="9" fillId="22" borderId="0" applyNumberFormat="0" applyBorder="0" applyAlignment="0" applyProtection="0">
      <alignment vertical="center"/>
    </xf>
    <xf numFmtId="0" fontId="36" fillId="5" borderId="0" applyNumberFormat="0" applyBorder="0" applyAlignment="0" applyProtection="0"/>
    <xf numFmtId="0" fontId="9" fillId="22" borderId="0" applyNumberFormat="0" applyBorder="0" applyAlignment="0" applyProtection="0">
      <alignment vertical="center"/>
    </xf>
    <xf numFmtId="0" fontId="36" fillId="5" borderId="0" applyNumberFormat="0" applyBorder="0" applyAlignment="0" applyProtection="0"/>
    <xf numFmtId="0" fontId="9" fillId="22" borderId="0" applyProtection="0">
      <alignment vertical="center"/>
    </xf>
    <xf numFmtId="0" fontId="9" fillId="22" borderId="0" applyNumberFormat="0" applyBorder="0" applyAlignment="0" applyProtection="0">
      <alignment vertical="center"/>
    </xf>
    <xf numFmtId="0" fontId="26" fillId="21" borderId="0" applyProtection="0">
      <alignment vertical="center"/>
    </xf>
    <xf numFmtId="0" fontId="37" fillId="18" borderId="0" applyNumberFormat="0" applyBorder="0" applyAlignment="0" applyProtection="0"/>
    <xf numFmtId="0" fontId="36" fillId="8" borderId="0" applyNumberFormat="0" applyBorder="0" applyAlignment="0" applyProtection="0"/>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26" fillId="14" borderId="0" applyNumberFormat="0" applyBorder="0" applyAlignment="0" applyProtection="0">
      <alignment vertical="center"/>
    </xf>
    <xf numFmtId="0" fontId="37" fillId="5" borderId="0" applyNumberFormat="0" applyBorder="0" applyAlignment="0" applyProtection="0"/>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4" borderId="0" applyNumberFormat="0" applyBorder="0" applyAlignment="0" applyProtection="0">
      <alignment vertical="center"/>
    </xf>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24" fillId="6" borderId="0" applyNumberFormat="0" applyBorder="0" applyAlignment="0" applyProtection="0">
      <alignment vertical="center"/>
    </xf>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6" fillId="8" borderId="0" applyNumberFormat="0" applyBorder="0" applyAlignment="0" applyProtection="0"/>
    <xf numFmtId="0" fontId="37" fillId="18" borderId="0" applyNumberFormat="0" applyBorder="0" applyAlignment="0" applyProtection="0"/>
    <xf numFmtId="0" fontId="36" fillId="8" borderId="0" applyNumberFormat="0" applyBorder="0" applyAlignment="0" applyProtection="0"/>
    <xf numFmtId="0" fontId="37" fillId="18" borderId="0" applyNumberFormat="0" applyBorder="0" applyAlignment="0" applyProtection="0"/>
    <xf numFmtId="0" fontId="36" fillId="8" borderId="0" applyNumberFormat="0" applyBorder="0" applyAlignment="0" applyProtection="0"/>
    <xf numFmtId="0" fontId="37" fillId="1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7" borderId="0" applyNumberFormat="0" applyBorder="0" applyAlignment="0" applyProtection="0"/>
    <xf numFmtId="0" fontId="44" fillId="12"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41" fontId="7" fillId="0" borderId="0" applyFont="0" applyFill="0" applyBorder="0" applyAlignment="0" applyProtection="0">
      <alignment vertical="center"/>
    </xf>
    <xf numFmtId="0" fontId="37" fillId="5" borderId="0" applyNumberFormat="0" applyBorder="0" applyAlignment="0" applyProtection="0"/>
    <xf numFmtId="41" fontId="7" fillId="0" borderId="0" applyFont="0" applyFill="0" applyBorder="0" applyAlignment="0" applyProtection="0">
      <alignment vertical="center"/>
    </xf>
    <xf numFmtId="0" fontId="37" fillId="5" borderId="0" applyNumberFormat="0" applyBorder="0" applyAlignment="0" applyProtection="0"/>
    <xf numFmtId="41" fontId="7" fillId="0" borderId="0" applyFont="0" applyFill="0" applyBorder="0" applyAlignment="0" applyProtection="0">
      <alignment vertical="center"/>
    </xf>
    <xf numFmtId="0" fontId="37" fillId="5" borderId="0" applyNumberFormat="0" applyBorder="0" applyAlignment="0" applyProtection="0"/>
    <xf numFmtId="41" fontId="7" fillId="0" borderId="0" applyFont="0" applyFill="0" applyBorder="0" applyAlignment="0" applyProtection="0">
      <alignment vertical="center"/>
    </xf>
    <xf numFmtId="0" fontId="37" fillId="5"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50" fillId="0" borderId="14" applyProtection="0">
      <alignment vertical="center"/>
    </xf>
    <xf numFmtId="0" fontId="36" fillId="26" borderId="0" applyNumberFormat="0" applyBorder="0" applyAlignment="0" applyProtection="0"/>
    <xf numFmtId="0" fontId="36" fillId="2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24" fillId="6" borderId="0" applyNumberFormat="0" applyBorder="0" applyAlignment="0" applyProtection="0">
      <alignment vertical="center"/>
    </xf>
    <xf numFmtId="0" fontId="37" fillId="6" borderId="0" applyNumberFormat="0" applyBorder="0" applyAlignment="0" applyProtection="0"/>
    <xf numFmtId="0" fontId="24" fillId="6" borderId="0" applyNumberFormat="0" applyBorder="0" applyAlignment="0" applyProtection="0">
      <alignment vertical="center"/>
    </xf>
    <xf numFmtId="0" fontId="37" fillId="6" borderId="0" applyNumberFormat="0" applyBorder="0" applyAlignment="0" applyProtection="0"/>
    <xf numFmtId="0" fontId="24" fillId="6" borderId="0" applyNumberFormat="0" applyBorder="0" applyAlignment="0" applyProtection="0">
      <alignment vertical="center"/>
    </xf>
    <xf numFmtId="0" fontId="37" fillId="6"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4" fillId="6" borderId="0" applyNumberFormat="0" applyBorder="0" applyAlignment="0" applyProtection="0">
      <alignment vertical="center"/>
    </xf>
    <xf numFmtId="0" fontId="36" fillId="5"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51" fillId="5" borderId="17" applyProtection="0">
      <alignment vertical="center"/>
    </xf>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24" fillId="6" borderId="0" applyNumberFormat="0" applyBorder="0" applyAlignment="0" applyProtection="0">
      <alignment vertical="center"/>
    </xf>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7" fillId="0" borderId="0">
      <alignment vertical="center"/>
    </xf>
    <xf numFmtId="0" fontId="36" fillId="17"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24" fillId="6" borderId="0" applyNumberFormat="0" applyBorder="0" applyAlignment="0" applyProtection="0">
      <alignment vertical="center"/>
    </xf>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41" fillId="12" borderId="0" applyNumberFormat="0" applyBorder="0" applyAlignment="0" applyProtection="0">
      <alignment vertical="center"/>
    </xf>
    <xf numFmtId="0" fontId="37" fillId="5" borderId="0" applyNumberFormat="0" applyBorder="0" applyAlignment="0" applyProtection="0"/>
    <xf numFmtId="0" fontId="41" fillId="12" borderId="0" applyNumberFormat="0" applyBorder="0" applyAlignment="0" applyProtection="0">
      <alignment vertical="center"/>
    </xf>
    <xf numFmtId="0" fontId="37" fillId="5" borderId="0" applyNumberFormat="0" applyBorder="0" applyAlignment="0" applyProtection="0"/>
    <xf numFmtId="0" fontId="41" fillId="12" borderId="0" applyNumberFormat="0" applyBorder="0" applyAlignment="0" applyProtection="0">
      <alignment vertical="center"/>
    </xf>
    <xf numFmtId="0" fontId="37" fillId="5" borderId="0" applyNumberFormat="0" applyBorder="0" applyAlignment="0" applyProtection="0"/>
    <xf numFmtId="0" fontId="41" fillId="12" borderId="0" applyNumberFormat="0" applyBorder="0" applyAlignment="0" applyProtection="0">
      <alignment vertical="center"/>
    </xf>
    <xf numFmtId="0" fontId="37" fillId="5" borderId="0" applyNumberFormat="0" applyBorder="0" applyAlignment="0" applyProtection="0"/>
    <xf numFmtId="0" fontId="41" fillId="12" borderId="0" applyNumberFormat="0" applyBorder="0" applyAlignment="0" applyProtection="0">
      <alignment vertical="center"/>
    </xf>
    <xf numFmtId="0" fontId="37" fillId="5" borderId="0" applyNumberFormat="0" applyBorder="0" applyAlignment="0" applyProtection="0"/>
    <xf numFmtId="0" fontId="41" fillId="12" borderId="0" applyNumberFormat="0" applyBorder="0" applyAlignment="0" applyProtection="0">
      <alignment vertical="center"/>
    </xf>
    <xf numFmtId="0" fontId="37" fillId="5" borderId="0" applyNumberFormat="0" applyBorder="0" applyAlignment="0" applyProtection="0"/>
    <xf numFmtId="178" fontId="7" fillId="0" borderId="0" applyFont="0" applyFill="0" applyBorder="0" applyAlignment="0" applyProtection="0"/>
    <xf numFmtId="0" fontId="36" fillId="5" borderId="0" applyNumberFormat="0" applyBorder="0" applyAlignment="0" applyProtection="0"/>
    <xf numFmtId="0" fontId="36" fillId="5" borderId="0" applyNumberFormat="0" applyBorder="0" applyAlignment="0" applyProtection="0"/>
    <xf numFmtId="0" fontId="7" fillId="32" borderId="0" applyNumberFormat="0" applyFon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41" fillId="12" borderId="0" applyNumberFormat="0" applyBorder="0" applyAlignment="0" applyProtection="0">
      <alignment vertical="center"/>
    </xf>
    <xf numFmtId="0" fontId="36" fillId="17" borderId="0" applyNumberFormat="0" applyBorder="0" applyAlignment="0" applyProtection="0"/>
    <xf numFmtId="0" fontId="41" fillId="12" borderId="0" applyNumberFormat="0" applyBorder="0" applyAlignment="0" applyProtection="0">
      <alignment vertical="center"/>
    </xf>
    <xf numFmtId="0" fontId="36" fillId="17" borderId="0" applyNumberFormat="0" applyBorder="0" applyAlignment="0" applyProtection="0"/>
    <xf numFmtId="0" fontId="41" fillId="12" borderId="0" applyNumberFormat="0" applyBorder="0" applyAlignment="0" applyProtection="0">
      <alignment vertical="center"/>
    </xf>
    <xf numFmtId="0" fontId="36" fillId="17" borderId="0" applyNumberFormat="0" applyBorder="0" applyAlignment="0" applyProtection="0"/>
    <xf numFmtId="0" fontId="41" fillId="12" borderId="0" applyNumberFormat="0" applyBorder="0" applyAlignment="0" applyProtection="0">
      <alignment vertical="center"/>
    </xf>
    <xf numFmtId="0" fontId="36" fillId="17" borderId="0" applyNumberFormat="0" applyBorder="0" applyAlignment="0" applyProtection="0"/>
    <xf numFmtId="0" fontId="44" fillId="12" borderId="0" applyNumberFormat="0" applyBorder="0" applyAlignment="0" applyProtection="0"/>
    <xf numFmtId="0" fontId="41" fillId="12" borderId="0" applyNumberFormat="0" applyBorder="0" applyAlignment="0" applyProtection="0">
      <alignment vertical="center"/>
    </xf>
    <xf numFmtId="0" fontId="36" fillId="17" borderId="0" applyNumberFormat="0" applyBorder="0" applyAlignment="0" applyProtection="0"/>
    <xf numFmtId="0" fontId="36" fillId="17" borderId="0" applyNumberFormat="0" applyBorder="0" applyAlignment="0" applyProtection="0"/>
    <xf numFmtId="0" fontId="36" fillId="2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41" fillId="12" borderId="0" applyNumberFormat="0" applyBorder="0" applyAlignment="0" applyProtection="0">
      <alignment vertical="center"/>
    </xf>
    <xf numFmtId="14" fontId="52" fillId="0" borderId="0">
      <alignment horizontal="center" wrapText="1"/>
      <protection locked="0"/>
    </xf>
    <xf numFmtId="0" fontId="37"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11" fillId="0" borderId="19" applyNumberFormat="0" applyFill="0" applyAlignment="0" applyProtection="0">
      <alignment vertical="center"/>
    </xf>
    <xf numFmtId="0" fontId="36" fillId="25" borderId="0" applyNumberFormat="0" applyBorder="0" applyAlignment="0" applyProtection="0"/>
    <xf numFmtId="0" fontId="11" fillId="0" borderId="19" applyNumberFormat="0" applyFill="0" applyAlignment="0" applyProtection="0">
      <alignment vertical="center"/>
    </xf>
    <xf numFmtId="0" fontId="36" fillId="25" borderId="0" applyNumberFormat="0" applyBorder="0" applyAlignment="0" applyProtection="0"/>
    <xf numFmtId="0" fontId="11" fillId="0" borderId="19" applyNumberFormat="0" applyFill="0" applyAlignment="0" applyProtection="0">
      <alignment vertical="center"/>
    </xf>
    <xf numFmtId="0" fontId="36" fillId="25" borderId="0" applyNumberFormat="0" applyBorder="0" applyAlignment="0" applyProtection="0"/>
    <xf numFmtId="0" fontId="11" fillId="0" borderId="19" applyNumberFormat="0" applyFill="0" applyAlignment="0" applyProtection="0">
      <alignment vertical="center"/>
    </xf>
    <xf numFmtId="0" fontId="36" fillId="25" borderId="0" applyNumberFormat="0" applyBorder="0" applyAlignment="0" applyProtection="0"/>
    <xf numFmtId="0" fontId="11" fillId="0" borderId="19" applyNumberFormat="0" applyFill="0" applyAlignment="0" applyProtection="0">
      <alignment vertical="center"/>
    </xf>
    <xf numFmtId="0" fontId="36" fillId="25" borderId="0" applyNumberFormat="0" applyBorder="0" applyAlignment="0" applyProtection="0"/>
    <xf numFmtId="0" fontId="36" fillId="25" borderId="0" applyNumberFormat="0" applyBorder="0" applyAlignment="0" applyProtection="0"/>
    <xf numFmtId="0" fontId="36" fillId="24" borderId="0" applyNumberFormat="0" applyBorder="0" applyAlignment="0" applyProtection="0"/>
    <xf numFmtId="0" fontId="37" fillId="18" borderId="0" applyNumberFormat="0" applyBorder="0" applyAlignment="0" applyProtection="0"/>
    <xf numFmtId="0" fontId="7" fillId="0" borderId="0">
      <alignment vertical="center"/>
    </xf>
    <xf numFmtId="0" fontId="37" fillId="18" borderId="0" applyNumberFormat="0" applyBorder="0" applyAlignment="0" applyProtection="0"/>
    <xf numFmtId="0" fontId="7" fillId="0" borderId="0">
      <alignment vertical="center"/>
    </xf>
    <xf numFmtId="0" fontId="37" fillId="18" borderId="0" applyNumberFormat="0" applyBorder="0" applyAlignment="0" applyProtection="0"/>
    <xf numFmtId="0" fontId="7" fillId="0" borderId="0">
      <alignment vertical="center"/>
    </xf>
    <xf numFmtId="0" fontId="37" fillId="18" borderId="0" applyNumberFormat="0" applyBorder="0" applyAlignment="0" applyProtection="0"/>
    <xf numFmtId="0" fontId="7" fillId="0" borderId="0">
      <alignment vertical="center"/>
    </xf>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52" fillId="0" borderId="0">
      <alignment horizontal="center" wrapText="1"/>
      <protection locked="0"/>
    </xf>
    <xf numFmtId="0" fontId="24" fillId="6" borderId="0" applyNumberFormat="0" applyBorder="0" applyAlignment="0" applyProtection="0">
      <alignment vertical="center"/>
    </xf>
    <xf numFmtId="0" fontId="53" fillId="0" borderId="0" applyNumberFormat="0" applyFill="0" applyBorder="0" applyAlignment="0" applyProtection="0"/>
    <xf numFmtId="9" fontId="9" fillId="0" borderId="0">
      <alignment vertical="center"/>
    </xf>
    <xf numFmtId="41" fontId="7" fillId="0" borderId="0" applyFont="0" applyFill="0" applyBorder="0" applyAlignment="0" applyProtection="0"/>
    <xf numFmtId="0" fontId="41" fillId="12" borderId="0" applyNumberFormat="0" applyBorder="0" applyAlignment="0" applyProtection="0">
      <alignment vertical="center"/>
    </xf>
    <xf numFmtId="179" fontId="54" fillId="0" borderId="0"/>
    <xf numFmtId="43" fontId="7" fillId="0" borderId="0" applyFont="0" applyFill="0" applyBorder="0" applyAlignment="0" applyProtection="0"/>
    <xf numFmtId="0" fontId="7" fillId="0" borderId="0">
      <alignment vertical="center"/>
    </xf>
    <xf numFmtId="185" fontId="7" fillId="0" borderId="0" applyFont="0" applyFill="0" applyBorder="0" applyAlignment="0" applyProtection="0"/>
    <xf numFmtId="177" fontId="7" fillId="0" borderId="0" applyFont="0" applyFill="0" applyBorder="0" applyAlignment="0" applyProtection="0"/>
    <xf numFmtId="187" fontId="54" fillId="0" borderId="0"/>
    <xf numFmtId="15" fontId="55" fillId="0" borderId="0"/>
    <xf numFmtId="0" fontId="27" fillId="6" borderId="0" applyNumberFormat="0" applyBorder="0" applyAlignment="0" applyProtection="0"/>
    <xf numFmtId="0" fontId="41" fillId="12" borderId="0" applyNumberFormat="0" applyBorder="0" applyAlignment="0" applyProtection="0">
      <alignment vertical="center"/>
    </xf>
    <xf numFmtId="176" fontId="54" fillId="0" borderId="0"/>
    <xf numFmtId="0" fontId="56" fillId="5" borderId="0" applyNumberFormat="0" applyBorder="0" applyAlignment="0" applyProtection="0"/>
    <xf numFmtId="43" fontId="7" fillId="0" borderId="0" applyFont="0" applyFill="0" applyBorder="0" applyAlignment="0" applyProtection="0">
      <alignment vertical="center"/>
    </xf>
    <xf numFmtId="0" fontId="57" fillId="0" borderId="20" applyNumberFormat="0" applyAlignment="0" applyProtection="0">
      <alignment horizontal="left" vertical="center"/>
    </xf>
    <xf numFmtId="43" fontId="7" fillId="0" borderId="0" applyFont="0" applyFill="0" applyBorder="0" applyAlignment="0" applyProtection="0">
      <alignment vertical="center"/>
    </xf>
    <xf numFmtId="0" fontId="57" fillId="0" borderId="7">
      <alignment horizontal="left" vertical="center"/>
    </xf>
    <xf numFmtId="0" fontId="41" fillId="12" borderId="0" applyNumberFormat="0" applyBorder="0" applyAlignment="0" applyProtection="0">
      <alignment vertical="center"/>
    </xf>
    <xf numFmtId="0" fontId="56" fillId="18" borderId="2" applyNumberFormat="0" applyBorder="0" applyAlignment="0" applyProtection="0"/>
    <xf numFmtId="188" fontId="58" fillId="34" borderId="0"/>
    <xf numFmtId="188" fontId="59" fillId="35" borderId="0"/>
    <xf numFmtId="38" fontId="7" fillId="0" borderId="0" applyFont="0" applyFill="0" applyBorder="0" applyAlignment="0" applyProtection="0"/>
    <xf numFmtId="0" fontId="7" fillId="0" borderId="0"/>
    <xf numFmtId="40" fontId="7" fillId="0" borderId="0" applyFont="0" applyFill="0" applyBorder="0" applyAlignment="0" applyProtection="0"/>
    <xf numFmtId="0" fontId="7" fillId="32" borderId="0" applyNumberFormat="0" applyFont="0" applyBorder="0" applyAlignment="0" applyProtection="0"/>
    <xf numFmtId="185" fontId="7" fillId="0" borderId="0" applyFont="0" applyFill="0" applyBorder="0" applyAlignment="0" applyProtection="0"/>
    <xf numFmtId="0" fontId="7" fillId="0" borderId="0" applyFont="0" applyFill="0" applyBorder="0" applyAlignment="0" applyProtection="0"/>
    <xf numFmtId="182" fontId="7" fillId="0" borderId="0" applyFont="0" applyFill="0" applyBorder="0" applyAlignment="0" applyProtection="0"/>
    <xf numFmtId="9" fontId="9" fillId="0" borderId="0">
      <alignment vertical="center"/>
    </xf>
    <xf numFmtId="9" fontId="9" fillId="0" borderId="0">
      <alignment vertical="center"/>
    </xf>
    <xf numFmtId="184" fontId="7" fillId="0" borderId="0" applyFont="0" applyFill="0" applyBorder="0" applyAlignment="0" applyProtection="0"/>
    <xf numFmtId="0" fontId="44" fillId="12" borderId="0" applyNumberFormat="0" applyBorder="0" applyAlignment="0" applyProtection="0"/>
    <xf numFmtId="0" fontId="44" fillId="12" borderId="0" applyNumberFormat="0" applyBorder="0" applyAlignment="0" applyProtection="0"/>
    <xf numFmtId="185" fontId="7" fillId="0" borderId="0" applyFont="0" applyFill="0" applyBorder="0" applyAlignment="0" applyProtection="0"/>
    <xf numFmtId="0" fontId="54" fillId="0" borderId="0"/>
    <xf numFmtId="37" fontId="60" fillId="0" borderId="0"/>
    <xf numFmtId="186" fontId="17" fillId="0" borderId="0"/>
    <xf numFmtId="0" fontId="30" fillId="0" borderId="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13" fontId="7" fillId="0" borderId="0" applyFont="0" applyFill="0" applyProtection="0"/>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0" fontId="48" fillId="33" borderId="4">
      <protection locked="0"/>
    </xf>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0" fontId="27" fillId="6" borderId="0" applyNumberFormat="0" applyBorder="0" applyAlignment="0" applyProtection="0"/>
    <xf numFmtId="15" fontId="7" fillId="0" borderId="0" applyFont="0" applyFill="0" applyBorder="0" applyAlignment="0" applyProtection="0"/>
    <xf numFmtId="9" fontId="9" fillId="0" borderId="0">
      <alignment vertical="center"/>
    </xf>
    <xf numFmtId="9" fontId="9" fillId="0" borderId="0">
      <alignment vertical="center"/>
    </xf>
    <xf numFmtId="15" fontId="7" fillId="0" borderId="0" applyFont="0" applyFill="0" applyBorder="0" applyAlignment="0" applyProtection="0"/>
    <xf numFmtId="15" fontId="7" fillId="0" borderId="0" applyFont="0" applyFill="0" applyBorder="0" applyAlignment="0" applyProtection="0"/>
    <xf numFmtId="15" fontId="7" fillId="0" borderId="0" applyFont="0" applyFill="0" applyBorder="0" applyAlignment="0" applyProtection="0"/>
    <xf numFmtId="15" fontId="7" fillId="0" borderId="0" applyFont="0" applyFill="0" applyBorder="0" applyAlignment="0" applyProtection="0"/>
    <xf numFmtId="15" fontId="7" fillId="0" borderId="0" applyFont="0" applyFill="0" applyBorder="0" applyAlignment="0" applyProtection="0"/>
    <xf numFmtId="15" fontId="7" fillId="0" borderId="0" applyFont="0" applyFill="0" applyBorder="0" applyAlignment="0" applyProtection="0"/>
    <xf numFmtId="15" fontId="7" fillId="0" borderId="0" applyFont="0" applyFill="0" applyBorder="0" applyAlignment="0" applyProtection="0"/>
    <xf numFmtId="15" fontId="7" fillId="0" borderId="0" applyFont="0" applyFill="0" applyBorder="0" applyAlignment="0" applyProtection="0"/>
    <xf numFmtId="15" fontId="7" fillId="0" borderId="0" applyFont="0" applyFill="0" applyBorder="0" applyAlignment="0" applyProtection="0"/>
    <xf numFmtId="4" fontId="7" fillId="0" borderId="0" applyFont="0" applyFill="0" applyBorder="0" applyAlignment="0" applyProtection="0"/>
    <xf numFmtId="4" fontId="7" fillId="0" borderId="0" applyFont="0" applyFill="0" applyBorder="0" applyAlignment="0" applyProtection="0"/>
    <xf numFmtId="0" fontId="7" fillId="0" borderId="0">
      <alignment vertical="center"/>
    </xf>
    <xf numFmtId="4" fontId="7" fillId="0" borderId="0" applyFont="0" applyFill="0" applyBorder="0" applyAlignment="0" applyProtection="0"/>
    <xf numFmtId="0" fontId="7" fillId="0" borderId="0">
      <alignment vertical="center"/>
    </xf>
    <xf numFmtId="4" fontId="7" fillId="0" borderId="0" applyFont="0" applyFill="0" applyBorder="0" applyAlignment="0" applyProtection="0"/>
    <xf numFmtId="0" fontId="7" fillId="0" borderId="0">
      <alignment vertical="center"/>
    </xf>
    <xf numFmtId="4" fontId="7" fillId="0" borderId="0" applyFont="0" applyFill="0" applyBorder="0" applyAlignment="0" applyProtection="0"/>
    <xf numFmtId="0" fontId="7" fillId="0" borderId="0">
      <alignment vertical="center"/>
    </xf>
    <xf numFmtId="4" fontId="7" fillId="0" borderId="0" applyFont="0" applyFill="0" applyBorder="0" applyAlignment="0" applyProtection="0"/>
    <xf numFmtId="0" fontId="7" fillId="0" borderId="0"/>
    <xf numFmtId="4" fontId="7" fillId="0" borderId="0" applyFont="0" applyFill="0" applyBorder="0" applyAlignment="0" applyProtection="0"/>
    <xf numFmtId="0" fontId="7" fillId="0" borderId="0"/>
    <xf numFmtId="0" fontId="7" fillId="0" borderId="0">
      <alignment vertical="center"/>
    </xf>
    <xf numFmtId="4" fontId="7" fillId="0" borderId="0" applyFont="0" applyFill="0" applyBorder="0" applyAlignment="0" applyProtection="0"/>
    <xf numFmtId="0" fontId="7" fillId="0" borderId="0"/>
    <xf numFmtId="0" fontId="7" fillId="0" borderId="0">
      <alignment vertical="center"/>
    </xf>
    <xf numFmtId="4" fontId="7" fillId="0" borderId="0" applyFont="0" applyFill="0" applyBorder="0" applyAlignment="0" applyProtection="0"/>
    <xf numFmtId="0" fontId="7" fillId="0" borderId="0"/>
    <xf numFmtId="0" fontId="7" fillId="0" borderId="0">
      <alignment vertical="center"/>
    </xf>
    <xf numFmtId="4" fontId="7" fillId="0" borderId="0" applyFont="0" applyFill="0" applyBorder="0" applyAlignment="0" applyProtection="0"/>
    <xf numFmtId="0" fontId="53" fillId="0" borderId="21">
      <alignment horizontal="center"/>
    </xf>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0" fontId="48" fillId="33" borderId="4">
      <protection locked="0"/>
    </xf>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0" fontId="7" fillId="32" borderId="0" applyNumberFormat="0" applyFont="0" applyBorder="0" applyAlignment="0" applyProtection="0"/>
    <xf numFmtId="0" fontId="7" fillId="32" borderId="0" applyNumberFormat="0" applyFont="0" applyBorder="0" applyAlignment="0" applyProtection="0"/>
    <xf numFmtId="0" fontId="7" fillId="32" borderId="0" applyNumberFormat="0" applyFont="0" applyBorder="0" applyAlignment="0" applyProtection="0"/>
    <xf numFmtId="0" fontId="7" fillId="32" borderId="0" applyNumberFormat="0" applyFont="0" applyBorder="0" applyAlignment="0" applyProtection="0"/>
    <xf numFmtId="0" fontId="7" fillId="32" borderId="0" applyNumberFormat="0" applyFont="0" applyBorder="0" applyAlignment="0" applyProtection="0"/>
    <xf numFmtId="0" fontId="7" fillId="32" borderId="0" applyNumberFormat="0" applyFont="0" applyBorder="0" applyAlignment="0" applyProtection="0"/>
    <xf numFmtId="0" fontId="7" fillId="32" borderId="0" applyNumberFormat="0" applyFont="0" applyBorder="0" applyAlignment="0" applyProtection="0"/>
    <xf numFmtId="0" fontId="41" fillId="12" borderId="0" applyNumberFormat="0" applyBorder="0" applyAlignment="0" applyProtection="0">
      <alignment vertical="center"/>
    </xf>
    <xf numFmtId="0" fontId="53" fillId="0" borderId="0" applyNumberFormat="0" applyFill="0" applyBorder="0" applyAlignment="0" applyProtection="0"/>
    <xf numFmtId="0" fontId="24" fillId="6" borderId="0" applyNumberFormat="0" applyBorder="0" applyAlignment="0" applyProtection="0">
      <alignment vertical="center"/>
    </xf>
    <xf numFmtId="0" fontId="48" fillId="33" borderId="4">
      <protection locked="0"/>
    </xf>
    <xf numFmtId="0" fontId="48" fillId="33" borderId="4">
      <protection locked="0"/>
    </xf>
    <xf numFmtId="0" fontId="48" fillId="33" borderId="4">
      <protection locked="0"/>
    </xf>
    <xf numFmtId="0" fontId="48" fillId="33" borderId="4">
      <protection locked="0"/>
    </xf>
    <xf numFmtId="0" fontId="48" fillId="33" borderId="4">
      <protection locked="0"/>
    </xf>
    <xf numFmtId="0" fontId="48" fillId="33" borderId="4">
      <protection locked="0"/>
    </xf>
    <xf numFmtId="0" fontId="48" fillId="33" borderId="4">
      <protection locked="0"/>
    </xf>
    <xf numFmtId="0" fontId="48" fillId="33" borderId="4">
      <protection locked="0"/>
    </xf>
    <xf numFmtId="0" fontId="48" fillId="33" borderId="4">
      <protection locked="0"/>
    </xf>
    <xf numFmtId="0" fontId="48" fillId="33" borderId="4">
      <protection locked="0"/>
    </xf>
    <xf numFmtId="0" fontId="48" fillId="33" borderId="4">
      <protection locked="0"/>
    </xf>
    <xf numFmtId="0" fontId="48" fillId="33" borderId="4">
      <protection locked="0"/>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0" fontId="7" fillId="0" borderId="0">
      <alignment vertical="center"/>
    </xf>
    <xf numFmtId="9" fontId="9" fillId="0" borderId="0">
      <alignment vertical="center"/>
    </xf>
    <xf numFmtId="0" fontId="7" fillId="0" borderId="0">
      <alignment vertical="center"/>
    </xf>
    <xf numFmtId="9" fontId="9" fillId="0" borderId="0">
      <alignment vertical="center"/>
    </xf>
    <xf numFmtId="0" fontId="7" fillId="0" borderId="0">
      <alignment vertical="center"/>
    </xf>
    <xf numFmtId="9" fontId="9" fillId="0" borderId="0">
      <alignment vertical="center"/>
    </xf>
    <xf numFmtId="0" fontId="7" fillId="0" borderId="0">
      <alignment vertical="center"/>
    </xf>
    <xf numFmtId="9" fontId="9" fillId="0" borderId="0">
      <alignment vertical="center"/>
    </xf>
    <xf numFmtId="0" fontId="7" fillId="0" borderId="0"/>
    <xf numFmtId="0" fontId="7" fillId="0" borderId="0">
      <alignment vertical="center"/>
    </xf>
    <xf numFmtId="9" fontId="9" fillId="0" borderId="0">
      <alignment vertical="center"/>
    </xf>
    <xf numFmtId="0" fontId="7" fillId="0" borderId="0">
      <alignment vertical="center"/>
    </xf>
    <xf numFmtId="9" fontId="9" fillId="0" borderId="0">
      <alignment vertical="center"/>
    </xf>
    <xf numFmtId="0" fontId="7" fillId="0" borderId="0">
      <alignment vertical="center"/>
    </xf>
    <xf numFmtId="9" fontId="9" fillId="0" borderId="0">
      <alignment vertical="center"/>
    </xf>
    <xf numFmtId="0" fontId="7" fillId="0" borderId="0">
      <alignment vertical="center"/>
    </xf>
    <xf numFmtId="9" fontId="9" fillId="0" borderId="0">
      <alignment vertical="center"/>
    </xf>
    <xf numFmtId="41" fontId="7" fillId="0" borderId="0" applyFont="0" applyFill="0" applyBorder="0" applyAlignment="0" applyProtection="0"/>
    <xf numFmtId="9" fontId="9" fillId="0" borderId="0">
      <alignment vertical="center"/>
    </xf>
    <xf numFmtId="9" fontId="7" fillId="0" borderId="0" applyFont="0" applyFill="0" applyBorder="0" applyAlignment="0" applyProtection="0">
      <alignment vertical="center"/>
    </xf>
    <xf numFmtId="9" fontId="9" fillId="0" borderId="0">
      <alignment vertical="center"/>
    </xf>
    <xf numFmtId="9" fontId="9" fillId="0" borderId="0">
      <alignment vertical="center"/>
    </xf>
    <xf numFmtId="43" fontId="7" fillId="0" borderId="0" applyFont="0" applyFill="0" applyBorder="0" applyAlignment="0" applyProtection="0"/>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0" fontId="41" fillId="12" borderId="0" applyNumberFormat="0" applyBorder="0" applyAlignment="0" applyProtection="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9" fontId="9" fillId="0" borderId="0">
      <alignment vertical="center"/>
    </xf>
    <xf numFmtId="0" fontId="7" fillId="0" borderId="0">
      <alignment vertical="center"/>
    </xf>
    <xf numFmtId="9" fontId="9" fillId="0" borderId="0">
      <alignment vertical="center"/>
    </xf>
    <xf numFmtId="0" fontId="7" fillId="0" borderId="0">
      <alignment vertical="center"/>
    </xf>
    <xf numFmtId="9" fontId="9" fillId="0" borderId="0">
      <alignment vertical="center"/>
    </xf>
    <xf numFmtId="0" fontId="7" fillId="0" borderId="0">
      <alignment vertical="center"/>
    </xf>
    <xf numFmtId="9" fontId="9" fillId="0" borderId="0">
      <alignment vertical="center"/>
    </xf>
    <xf numFmtId="9" fontId="9" fillId="0" borderId="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190" fontId="7" fillId="0" borderId="0" applyFont="0" applyFill="0" applyBorder="0" applyAlignment="0" applyProtection="0"/>
    <xf numFmtId="0" fontId="17" fillId="0" borderId="5" applyNumberFormat="0" applyFill="0" applyProtection="0">
      <alignment horizontal="right"/>
    </xf>
    <xf numFmtId="0" fontId="40" fillId="0" borderId="15" applyNumberFormat="0" applyFill="0" applyAlignment="0" applyProtection="0">
      <alignment vertical="center"/>
    </xf>
    <xf numFmtId="0" fontId="40" fillId="0" borderId="15" applyNumberFormat="0" applyFill="0" applyAlignment="0" applyProtection="0">
      <alignment vertical="center"/>
    </xf>
    <xf numFmtId="0" fontId="40" fillId="0" borderId="15" applyNumberFormat="0" applyFill="0" applyAlignment="0" applyProtection="0">
      <alignment vertical="center"/>
    </xf>
    <xf numFmtId="0" fontId="24" fillId="6" borderId="0" applyNumberFormat="0" applyBorder="0" applyAlignment="0" applyProtection="0">
      <alignment vertical="center"/>
    </xf>
    <xf numFmtId="0" fontId="40" fillId="0" borderId="15" applyNumberFormat="0" applyFill="0" applyAlignment="0" applyProtection="0">
      <alignment vertical="center"/>
    </xf>
    <xf numFmtId="0" fontId="40" fillId="0" borderId="15" applyNumberFormat="0" applyFill="0" applyAlignment="0" applyProtection="0">
      <alignment vertical="center"/>
    </xf>
    <xf numFmtId="0" fontId="40" fillId="0" borderId="15" applyNumberFormat="0" applyFill="0" applyAlignment="0" applyProtection="0">
      <alignment vertical="center"/>
    </xf>
    <xf numFmtId="0" fontId="40" fillId="0" borderId="15" applyNumberFormat="0" applyFill="0" applyAlignment="0" applyProtection="0">
      <alignment vertical="center"/>
    </xf>
    <xf numFmtId="0" fontId="40" fillId="0" borderId="15"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4" fillId="6" borderId="0" applyNumberFormat="0" applyBorder="0" applyAlignment="0" applyProtection="0">
      <alignment vertical="center"/>
    </xf>
    <xf numFmtId="0" fontId="31" fillId="0" borderId="12" applyNumberFormat="0" applyFill="0" applyAlignment="0" applyProtection="0">
      <alignment vertical="center"/>
    </xf>
    <xf numFmtId="0" fontId="31" fillId="0" borderId="12" applyProtection="0">
      <alignment vertical="center"/>
    </xf>
    <xf numFmtId="0" fontId="44" fillId="12" borderId="0" applyNumberFormat="0" applyBorder="0" applyAlignment="0" applyProtection="0"/>
    <xf numFmtId="0" fontId="31" fillId="0" borderId="12"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24" fillId="6" borderId="0" applyNumberFormat="0" applyBorder="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9" fillId="0" borderId="14" applyNumberFormat="0" applyFill="0" applyAlignment="0" applyProtection="0">
      <alignment vertical="center"/>
    </xf>
    <xf numFmtId="0" fontId="39" fillId="0" borderId="14" applyNumberFormat="0" applyFill="0" applyAlignment="0" applyProtection="0">
      <alignment vertical="center"/>
    </xf>
    <xf numFmtId="0" fontId="39" fillId="0" borderId="14" applyNumberFormat="0" applyFill="0" applyAlignment="0" applyProtection="0">
      <alignment vertical="center"/>
    </xf>
    <xf numFmtId="0" fontId="39" fillId="0" borderId="14" applyNumberFormat="0" applyFill="0" applyAlignment="0" applyProtection="0">
      <alignment vertical="center"/>
    </xf>
    <xf numFmtId="0" fontId="39" fillId="0" borderId="14" applyNumberFormat="0" applyFill="0" applyAlignment="0" applyProtection="0">
      <alignment vertical="center"/>
    </xf>
    <xf numFmtId="0" fontId="39" fillId="0" borderId="14" applyNumberFormat="0" applyFill="0" applyAlignment="0" applyProtection="0">
      <alignment vertical="center"/>
    </xf>
    <xf numFmtId="0" fontId="39" fillId="0" borderId="14" applyNumberFormat="0" applyFill="0" applyAlignment="0" applyProtection="0">
      <alignment vertical="center"/>
    </xf>
    <xf numFmtId="0" fontId="39" fillId="0" borderId="14" applyNumberFormat="0" applyFill="0" applyAlignment="0" applyProtection="0">
      <alignment vertical="center"/>
    </xf>
    <xf numFmtId="43" fontId="7" fillId="0" borderId="0" applyFont="0" applyFill="0" applyBorder="0" applyAlignment="0" applyProtection="0">
      <alignment vertical="center"/>
    </xf>
    <xf numFmtId="0" fontId="39" fillId="0" borderId="0" applyNumberFormat="0" applyFill="0" applyBorder="0" applyAlignment="0" applyProtection="0">
      <alignment vertical="center"/>
    </xf>
    <xf numFmtId="43" fontId="7" fillId="0" borderId="0" applyFont="0" applyFill="0" applyBorder="0" applyAlignment="0" applyProtection="0">
      <alignment vertical="center"/>
    </xf>
    <xf numFmtId="0" fontId="39" fillId="0" borderId="0" applyNumberFormat="0" applyFill="0" applyBorder="0" applyAlignment="0" applyProtection="0">
      <alignment vertical="center"/>
    </xf>
    <xf numFmtId="43" fontId="7" fillId="0" borderId="0" applyFont="0" applyFill="0" applyBorder="0" applyAlignment="0" applyProtection="0">
      <alignment vertical="center"/>
    </xf>
    <xf numFmtId="0" fontId="39" fillId="0" borderId="0" applyNumberFormat="0" applyFill="0" applyBorder="0" applyAlignment="0" applyProtection="0">
      <alignment vertical="center"/>
    </xf>
    <xf numFmtId="0" fontId="24" fillId="6" borderId="0" applyNumberFormat="0" applyBorder="0" applyAlignment="0" applyProtection="0">
      <alignment vertical="center"/>
    </xf>
    <xf numFmtId="0" fontId="50" fillId="0" borderId="0" applyProtection="0">
      <alignment vertical="center"/>
    </xf>
    <xf numFmtId="43" fontId="7" fillId="0" borderId="0" applyFont="0" applyFill="0" applyBorder="0" applyAlignment="0" applyProtection="0">
      <alignment vertical="center"/>
    </xf>
    <xf numFmtId="0" fontId="39" fillId="0" borderId="0" applyNumberFormat="0" applyFill="0" applyBorder="0" applyAlignment="0" applyProtection="0">
      <alignment vertical="center"/>
    </xf>
    <xf numFmtId="43" fontId="7" fillId="0" borderId="0" applyFont="0" applyFill="0" applyBorder="0" applyAlignment="0" applyProtection="0">
      <alignment vertical="center"/>
    </xf>
    <xf numFmtId="0" fontId="39" fillId="0" borderId="0" applyNumberFormat="0" applyFill="0" applyBorder="0" applyAlignment="0" applyProtection="0">
      <alignment vertical="center"/>
    </xf>
    <xf numFmtId="43" fontId="7" fillId="0" borderId="0" applyFont="0" applyFill="0" applyBorder="0" applyAlignment="0" applyProtection="0">
      <alignment vertical="center"/>
    </xf>
    <xf numFmtId="0" fontId="39" fillId="0" borderId="0" applyNumberFormat="0" applyFill="0" applyBorder="0" applyAlignment="0" applyProtection="0">
      <alignment vertical="center"/>
    </xf>
    <xf numFmtId="43" fontId="7" fillId="0" borderId="0" applyFon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4" fillId="6"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61" fillId="0" borderId="5" applyNumberFormat="0" applyFill="0" applyProtection="0">
      <alignment horizontal="center"/>
    </xf>
    <xf numFmtId="0" fontId="62" fillId="0" borderId="0" applyNumberFormat="0" applyFill="0" applyBorder="0" applyAlignment="0" applyProtection="0"/>
    <xf numFmtId="0" fontId="44" fillId="12" borderId="0" applyNumberFormat="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4" fillId="6" borderId="0" applyNumberFormat="0" applyBorder="0" applyAlignment="0" applyProtection="0">
      <alignment vertical="center"/>
    </xf>
    <xf numFmtId="0" fontId="62" fillId="0" borderId="0" applyNumberFormat="0" applyFill="0" applyBorder="0" applyAlignment="0" applyProtection="0"/>
    <xf numFmtId="0" fontId="62" fillId="0" borderId="0" applyNumberFormat="0" applyFill="0" applyBorder="0" applyAlignment="0" applyProtection="0"/>
    <xf numFmtId="0" fontId="46" fillId="0" borderId="9" applyNumberFormat="0" applyFill="0" applyProtection="0">
      <alignment horizontal="center"/>
    </xf>
    <xf numFmtId="0" fontId="28" fillId="0" borderId="0" applyNumberFormat="0" applyFill="0" applyBorder="0" applyAlignment="0" applyProtection="0">
      <alignment vertical="center"/>
    </xf>
    <xf numFmtId="0" fontId="41" fillId="12" borderId="0" applyNumberFormat="0" applyBorder="0" applyAlignment="0" applyProtection="0">
      <alignment vertical="center"/>
    </xf>
    <xf numFmtId="0" fontId="28" fillId="0" borderId="0" applyNumberFormat="0" applyFill="0" applyBorder="0" applyAlignment="0" applyProtection="0">
      <alignment vertical="center"/>
    </xf>
    <xf numFmtId="0" fontId="41" fillId="12" borderId="0" applyNumberFormat="0" applyBorder="0" applyAlignment="0" applyProtection="0">
      <alignment vertical="center"/>
    </xf>
    <xf numFmtId="0" fontId="28" fillId="0" borderId="0" applyNumberFormat="0" applyFill="0" applyBorder="0" applyAlignment="0" applyProtection="0">
      <alignment vertical="center"/>
    </xf>
    <xf numFmtId="0" fontId="41" fillId="12" borderId="0" applyNumberFormat="0" applyBorder="0" applyAlignment="0" applyProtection="0">
      <alignment vertical="center"/>
    </xf>
    <xf numFmtId="0" fontId="28" fillId="0" borderId="0" applyNumberFormat="0" applyFill="0" applyBorder="0" applyAlignment="0" applyProtection="0">
      <alignment vertical="center"/>
    </xf>
    <xf numFmtId="0" fontId="41" fillId="12" borderId="0" applyNumberFormat="0" applyBorder="0" applyAlignment="0" applyProtection="0">
      <alignment vertical="center"/>
    </xf>
    <xf numFmtId="0" fontId="28" fillId="0" borderId="0" applyNumberFormat="0" applyFill="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4" fillId="6" borderId="0" applyNumberFormat="0" applyBorder="0" applyAlignment="0" applyProtection="0">
      <alignment vertical="center"/>
    </xf>
    <xf numFmtId="0" fontId="41" fillId="12" borderId="0" applyNumberFormat="0" applyBorder="0" applyAlignment="0" applyProtection="0">
      <alignment vertical="center"/>
    </xf>
    <xf numFmtId="0" fontId="26" fillId="14"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6" fillId="14"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6" fillId="14"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6" fillId="14"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6" fillId="14"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6" fillId="14"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6" fillId="14"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4" fillId="6" borderId="0" applyNumberFormat="0" applyBorder="0" applyAlignment="0" applyProtection="0">
      <alignment vertical="center"/>
    </xf>
    <xf numFmtId="0" fontId="41" fillId="12" borderId="0" applyNumberFormat="0" applyBorder="0" applyAlignment="0" applyProtection="0">
      <alignment vertical="center"/>
    </xf>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1" fillId="12" borderId="0" applyNumberFormat="0" applyBorder="0" applyAlignment="0" applyProtection="0">
      <alignment vertical="center"/>
    </xf>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7" fillId="0" borderId="0">
      <alignment vertical="center"/>
    </xf>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7" fillId="0" borderId="0" applyProtection="0">
      <alignment vertical="center"/>
    </xf>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24" fillId="6" borderId="0" applyNumberFormat="0" applyBorder="0" applyAlignment="0" applyProtection="0">
      <alignment vertical="center"/>
    </xf>
    <xf numFmtId="0" fontId="44" fillId="12" borderId="0" applyNumberFormat="0" applyBorder="0" applyAlignment="0" applyProtection="0"/>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63" fillId="12" borderId="0" applyNumberFormat="0" applyBorder="0" applyAlignment="0" applyProtection="0"/>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7" fillId="6" borderId="0" applyNumberFormat="0" applyBorder="0" applyAlignment="0" applyProtection="0"/>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41" fontId="7" fillId="0" borderId="0" applyFont="0" applyFill="0" applyBorder="0" applyAlignment="0" applyProtection="0"/>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27" fillId="6"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24" fillId="6" borderId="0" applyNumberFormat="0" applyBorder="0" applyAlignment="0" applyProtection="0">
      <alignment vertical="center"/>
    </xf>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27" fillId="6" borderId="0" applyNumberFormat="0" applyBorder="0" applyAlignment="0" applyProtection="0"/>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38" fillId="31" borderId="0" applyNumberFormat="0" applyBorder="0" applyAlignment="0" applyProtection="0"/>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17" fillId="0" borderId="0">
      <alignment vertical="center"/>
    </xf>
    <xf numFmtId="0" fontId="41" fillId="12" borderId="0" applyNumberFormat="0" applyBorder="0" applyAlignment="0" applyProtection="0">
      <alignment vertical="center"/>
    </xf>
    <xf numFmtId="0" fontId="26" fillId="27"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7" fillId="0" borderId="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41" fillId="12" borderId="0" applyNumberFormat="0" applyBorder="0" applyAlignment="0" applyProtection="0">
      <alignment vertical="center"/>
    </xf>
    <xf numFmtId="0" fontId="32" fillId="16" borderId="0" applyNumberFormat="0" applyBorder="0" applyAlignment="0" applyProtection="0">
      <alignment vertical="center"/>
    </xf>
    <xf numFmtId="0" fontId="41" fillId="1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7" fillId="6" borderId="0" applyNumberFormat="0" applyBorder="0" applyAlignment="0" applyProtection="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6" fillId="27" borderId="0" applyNumberFormat="0" applyBorder="0" applyAlignment="0" applyProtection="0">
      <alignment vertical="center"/>
    </xf>
    <xf numFmtId="0" fontId="9" fillId="0" borderId="0">
      <alignment vertical="center"/>
    </xf>
    <xf numFmtId="0" fontId="7" fillId="0" borderId="0" applyProtection="0">
      <alignment vertical="center"/>
    </xf>
    <xf numFmtId="0" fontId="26" fillId="27" borderId="0" applyNumberFormat="0" applyBorder="0" applyAlignment="0" applyProtection="0">
      <alignment vertical="center"/>
    </xf>
    <xf numFmtId="0" fontId="9" fillId="0" borderId="0">
      <alignment vertical="center"/>
    </xf>
    <xf numFmtId="0" fontId="26" fillId="27" borderId="0" applyNumberFormat="0" applyBorder="0" applyAlignment="0" applyProtection="0">
      <alignment vertical="center"/>
    </xf>
    <xf numFmtId="0" fontId="9" fillId="0" borderId="0">
      <alignment vertical="center"/>
    </xf>
    <xf numFmtId="0" fontId="7" fillId="0" borderId="0">
      <alignment vertical="center"/>
    </xf>
    <xf numFmtId="0" fontId="24" fillId="6" borderId="0" applyNumberFormat="0" applyBorder="0" applyAlignment="0" applyProtection="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9" fillId="10" borderId="11" applyNumberFormat="0" applyAlignment="0" applyProtection="0">
      <alignment vertical="center"/>
    </xf>
    <xf numFmtId="0" fontId="7" fillId="0" borderId="0">
      <alignment vertical="center"/>
    </xf>
    <xf numFmtId="0" fontId="29" fillId="10" borderId="11" applyNumberFormat="0" applyAlignment="0" applyProtection="0">
      <alignment vertical="center"/>
    </xf>
    <xf numFmtId="0" fontId="7" fillId="0" borderId="0">
      <alignment vertical="center"/>
    </xf>
    <xf numFmtId="0" fontId="7" fillId="0" borderId="0"/>
    <xf numFmtId="0" fontId="64" fillId="0" borderId="0">
      <alignment vertical="center"/>
    </xf>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24" fillId="6"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0" borderId="0"/>
    <xf numFmtId="0" fontId="9"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0" borderId="0">
      <alignment vertical="center"/>
    </xf>
    <xf numFmtId="0" fontId="9" fillId="0" borderId="0">
      <alignment vertical="center"/>
    </xf>
    <xf numFmtId="0" fontId="9"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5" fillId="0" borderId="13" applyNumberFormat="0" applyFill="0" applyAlignment="0" applyProtection="0">
      <alignment vertical="center"/>
    </xf>
    <xf numFmtId="0" fontId="7" fillId="0" borderId="0">
      <alignment vertical="center"/>
    </xf>
    <xf numFmtId="0" fontId="35" fillId="0" borderId="13" applyNumberFormat="0" applyFill="0" applyAlignment="0" applyProtection="0">
      <alignment vertical="center"/>
    </xf>
    <xf numFmtId="0" fontId="7" fillId="0" borderId="0">
      <alignment vertical="center"/>
    </xf>
    <xf numFmtId="0" fontId="35" fillId="0" borderId="13"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64" fillId="0" borderId="0">
      <alignment vertical="center"/>
    </xf>
    <xf numFmtId="0" fontId="7" fillId="0" borderId="0"/>
    <xf numFmtId="0" fontId="64" fillId="0" borderId="0">
      <alignment vertical="center"/>
    </xf>
    <xf numFmtId="183" fontId="7" fillId="0" borderId="0" applyFont="0" applyFill="0" applyBorder="0" applyAlignment="0" applyProtection="0">
      <alignment vertical="center"/>
    </xf>
    <xf numFmtId="0" fontId="65" fillId="0" borderId="0" applyNumberFormat="0" applyFill="0" applyBorder="0" applyAlignment="0" applyProtection="0"/>
    <xf numFmtId="0" fontId="15" fillId="0" borderId="0" applyNumberFormat="0" applyFill="0" applyBorder="0" applyAlignment="0" applyProtection="0"/>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183" fontId="7" fillId="0" borderId="0" applyFont="0" applyFill="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43" fontId="7" fillId="0" borderId="0" applyFont="0" applyFill="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45" fillId="23" borderId="18" applyNumberFormat="0" applyAlignment="0" applyProtection="0">
      <alignment vertical="center"/>
    </xf>
    <xf numFmtId="0" fontId="24" fillId="6" borderId="0" applyNumberFormat="0" applyBorder="0" applyAlignment="0" applyProtection="0">
      <alignment vertical="center"/>
    </xf>
    <xf numFmtId="43" fontId="7" fillId="0" borderId="0" applyFont="0" applyFill="0" applyBorder="0" applyAlignment="0" applyProtection="0"/>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38" fillId="20" borderId="0" applyNumberFormat="0" applyBorder="0" applyAlignment="0" applyProtection="0"/>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66" fillId="25" borderId="0" applyProtection="0">
      <alignment vertical="center"/>
    </xf>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4" fillId="6" borderId="0" applyNumberFormat="0" applyBorder="0" applyAlignment="0" applyProtection="0">
      <alignment vertical="center"/>
    </xf>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4" fillId="6" borderId="0" applyNumberFormat="0" applyBorder="0" applyAlignment="0" applyProtection="0">
      <alignment vertical="center"/>
    </xf>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34" fillId="5" borderId="11" applyNumberFormat="0" applyAlignment="0" applyProtection="0">
      <alignment vertical="center"/>
    </xf>
    <xf numFmtId="0" fontId="24" fillId="6" borderId="0" applyNumberFormat="0" applyBorder="0" applyAlignment="0" applyProtection="0">
      <alignment vertical="center"/>
    </xf>
    <xf numFmtId="0" fontId="67" fillId="6" borderId="0" applyNumberFormat="0" applyBorder="0" applyAlignment="0" applyProtection="0"/>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6" fillId="19" borderId="0" applyNumberFormat="0" applyBorder="0" applyAlignment="0" applyProtection="0">
      <alignment vertical="center"/>
    </xf>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6" fillId="30"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6" fillId="25"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45" fillId="23" borderId="18" applyNumberFormat="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6" fillId="30"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11" fillId="0" borderId="19" applyNumberFormat="0" applyFill="0" applyAlignment="0" applyProtection="0">
      <alignment vertical="center"/>
    </xf>
    <xf numFmtId="0" fontId="11" fillId="0" borderId="19" applyNumberFormat="0" applyFill="0" applyAlignment="0" applyProtection="0">
      <alignment vertical="center"/>
    </xf>
    <xf numFmtId="0" fontId="11" fillId="0" borderId="19" applyNumberFormat="0" applyFill="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183" fontId="7" fillId="0" borderId="0" applyFont="0" applyFill="0" applyBorder="0" applyAlignment="0" applyProtection="0">
      <alignment vertical="center"/>
    </xf>
    <xf numFmtId="0" fontId="34" fillId="5" borderId="11" applyNumberFormat="0" applyAlignment="0" applyProtection="0">
      <alignment vertical="center"/>
    </xf>
    <xf numFmtId="0" fontId="34" fillId="5" borderId="11" applyNumberFormat="0" applyAlignment="0" applyProtection="0">
      <alignment vertical="center"/>
    </xf>
    <xf numFmtId="0" fontId="34" fillId="5" borderId="11" applyNumberFormat="0" applyAlignment="0" applyProtection="0">
      <alignment vertical="center"/>
    </xf>
    <xf numFmtId="0" fontId="34" fillId="5" borderId="11" applyNumberFormat="0" applyAlignment="0" applyProtection="0">
      <alignment vertical="center"/>
    </xf>
    <xf numFmtId="0" fontId="34" fillId="5" borderId="11" applyNumberFormat="0" applyAlignment="0" applyProtection="0">
      <alignment vertical="center"/>
    </xf>
    <xf numFmtId="0" fontId="34" fillId="5" borderId="11" applyNumberFormat="0" applyAlignment="0" applyProtection="0">
      <alignment vertical="center"/>
    </xf>
    <xf numFmtId="0" fontId="34" fillId="5" borderId="11" applyNumberFormat="0" applyAlignment="0" applyProtection="0">
      <alignment vertical="center"/>
    </xf>
    <xf numFmtId="0" fontId="45" fillId="23" borderId="18" applyNumberFormat="0" applyAlignment="0" applyProtection="0">
      <alignment vertical="center"/>
    </xf>
    <xf numFmtId="0" fontId="45" fillId="23" borderId="18" applyNumberFormat="0" applyAlignment="0" applyProtection="0">
      <alignment vertical="center"/>
    </xf>
    <xf numFmtId="0" fontId="45" fillId="23" borderId="18" applyNumberFormat="0" applyAlignment="0" applyProtection="0">
      <alignment vertical="center"/>
    </xf>
    <xf numFmtId="0" fontId="45" fillId="23" borderId="18" applyNumberFormat="0" applyAlignment="0" applyProtection="0">
      <alignment vertical="center"/>
    </xf>
    <xf numFmtId="0" fontId="45" fillId="23" borderId="18" applyNumberFormat="0" applyAlignment="0" applyProtection="0">
      <alignment vertical="center"/>
    </xf>
    <xf numFmtId="0" fontId="45" fillId="23" borderId="18"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6" fillId="0" borderId="9" applyNumberFormat="0" applyFill="0" applyProtection="0">
      <alignment horizontal="left"/>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13" applyNumberFormat="0" applyFill="0" applyAlignment="0" applyProtection="0">
      <alignment vertical="center"/>
    </xf>
    <xf numFmtId="0" fontId="35" fillId="0" borderId="13" applyNumberFormat="0" applyFill="0" applyAlignment="0" applyProtection="0">
      <alignment vertical="center"/>
    </xf>
    <xf numFmtId="0" fontId="35" fillId="0" borderId="13" applyNumberFormat="0" applyFill="0" applyAlignment="0" applyProtection="0">
      <alignment vertical="center"/>
    </xf>
    <xf numFmtId="0" fontId="35" fillId="0" borderId="13" applyNumberFormat="0" applyFill="0" applyAlignment="0" applyProtection="0">
      <alignment vertical="center"/>
    </xf>
    <xf numFmtId="0" fontId="35" fillId="0" borderId="13" applyNumberFormat="0" applyFill="0" applyAlignment="0" applyProtection="0">
      <alignment vertical="center"/>
    </xf>
    <xf numFmtId="0" fontId="7" fillId="0" borderId="0"/>
    <xf numFmtId="0" fontId="29" fillId="10" borderId="11" applyNumberFormat="0" applyAlignment="0" applyProtection="0">
      <alignment vertical="center"/>
    </xf>
    <xf numFmtId="41" fontId="7" fillId="0" borderId="0" applyFont="0" applyFill="0" applyBorder="0" applyAlignment="0" applyProtection="0"/>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43" fontId="7" fillId="0" borderId="0" applyFont="0" applyFill="0" applyBorder="0" applyAlignment="0" applyProtection="0">
      <alignment vertical="center"/>
    </xf>
    <xf numFmtId="43" fontId="7" fillId="0" borderId="0" applyProtection="0">
      <alignment vertical="center"/>
    </xf>
    <xf numFmtId="41" fontId="9" fillId="0" borderId="0" applyFont="0" applyFill="0" applyBorder="0" applyAlignment="0" applyProtection="0">
      <alignment vertical="center"/>
    </xf>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alignment vertical="center"/>
    </xf>
    <xf numFmtId="0" fontId="38" fillId="29" borderId="0" applyNumberFormat="0" applyBorder="0" applyAlignment="0" applyProtection="0"/>
    <xf numFmtId="0" fontId="38" fillId="29" borderId="0" applyNumberFormat="0" applyBorder="0" applyAlignment="0" applyProtection="0"/>
    <xf numFmtId="0" fontId="38" fillId="29" borderId="0" applyNumberFormat="0" applyBorder="0" applyAlignment="0" applyProtection="0"/>
    <xf numFmtId="0" fontId="38" fillId="29" borderId="0" applyNumberFormat="0" applyBorder="0" applyAlignment="0" applyProtection="0"/>
    <xf numFmtId="0" fontId="38" fillId="29" borderId="0" applyNumberFormat="0" applyBorder="0" applyAlignment="0" applyProtection="0"/>
    <xf numFmtId="0" fontId="38" fillId="29" borderId="0" applyNumberFormat="0" applyBorder="0" applyAlignment="0" applyProtection="0"/>
    <xf numFmtId="0" fontId="38" fillId="29"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36" borderId="0" applyProtection="0">
      <alignment vertical="center"/>
    </xf>
    <xf numFmtId="0" fontId="26" fillId="14"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181" fontId="17" fillId="0" borderId="9" applyFill="0" applyProtection="0">
      <alignment horizontal="right"/>
    </xf>
    <xf numFmtId="0" fontId="17" fillId="0" borderId="5" applyNumberFormat="0" applyFill="0" applyProtection="0">
      <alignment horizontal="left"/>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42" fillId="5" borderId="17" applyNumberFormat="0" applyAlignment="0" applyProtection="0">
      <alignment vertical="center"/>
    </xf>
    <xf numFmtId="0" fontId="42" fillId="5" borderId="17" applyNumberFormat="0" applyAlignment="0" applyProtection="0">
      <alignment vertical="center"/>
    </xf>
    <xf numFmtId="0" fontId="42" fillId="5" borderId="17" applyNumberFormat="0" applyAlignment="0" applyProtection="0">
      <alignment vertical="center"/>
    </xf>
    <xf numFmtId="0" fontId="42" fillId="5" borderId="17" applyNumberFormat="0" applyAlignment="0" applyProtection="0">
      <alignment vertical="center"/>
    </xf>
    <xf numFmtId="0" fontId="42" fillId="5" borderId="17" applyNumberFormat="0" applyAlignment="0" applyProtection="0">
      <alignment vertical="center"/>
    </xf>
    <xf numFmtId="0" fontId="42" fillId="5" borderId="17" applyNumberFormat="0" applyAlignment="0" applyProtection="0">
      <alignment vertical="center"/>
    </xf>
    <xf numFmtId="0" fontId="42" fillId="5" borderId="17" applyNumberFormat="0" applyAlignment="0" applyProtection="0">
      <alignment vertical="center"/>
    </xf>
    <xf numFmtId="0" fontId="42" fillId="5" borderId="17" applyNumberFormat="0" applyAlignment="0" applyProtection="0">
      <alignment vertical="center"/>
    </xf>
    <xf numFmtId="0" fontId="29" fillId="10" borderId="11" applyNumberFormat="0" applyAlignment="0" applyProtection="0">
      <alignment vertical="center"/>
    </xf>
    <xf numFmtId="0" fontId="29" fillId="10" borderId="11" applyNumberFormat="0" applyAlignment="0" applyProtection="0">
      <alignment vertical="center"/>
    </xf>
    <xf numFmtId="0" fontId="29" fillId="10" borderId="11" applyNumberFormat="0" applyAlignment="0" applyProtection="0">
      <alignment vertical="center"/>
    </xf>
    <xf numFmtId="0" fontId="29" fillId="10" borderId="11" applyNumberFormat="0" applyAlignment="0" applyProtection="0">
      <alignment vertical="center"/>
    </xf>
    <xf numFmtId="0" fontId="29" fillId="10" borderId="11" applyNumberFormat="0" applyAlignment="0" applyProtection="0">
      <alignment vertical="center"/>
    </xf>
    <xf numFmtId="1" fontId="17" fillId="0" borderId="9" applyFill="0" applyProtection="0">
      <alignment horizontal="center"/>
    </xf>
    <xf numFmtId="0" fontId="55" fillId="0" borderId="0"/>
    <xf numFmtId="43" fontId="7" fillId="0" borderId="0" applyFont="0" applyFill="0" applyBorder="0" applyAlignment="0" applyProtection="0"/>
    <xf numFmtId="0" fontId="7" fillId="18" borderId="16" applyNumberFormat="0" applyFont="0" applyAlignment="0" applyProtection="0">
      <alignment vertical="center"/>
    </xf>
    <xf numFmtId="0" fontId="7" fillId="18" borderId="16" applyNumberFormat="0" applyFont="0" applyAlignment="0" applyProtection="0">
      <alignment vertical="center"/>
    </xf>
    <xf numFmtId="0" fontId="7" fillId="18" borderId="16" applyNumberFormat="0" applyFont="0" applyAlignment="0" applyProtection="0">
      <alignment vertical="center"/>
    </xf>
    <xf numFmtId="0" fontId="7" fillId="18" borderId="16" applyNumberFormat="0" applyFont="0" applyAlignment="0" applyProtection="0">
      <alignment vertical="center"/>
    </xf>
    <xf numFmtId="0" fontId="7" fillId="18" borderId="16" applyNumberFormat="0" applyFont="0" applyAlignment="0" applyProtection="0">
      <alignment vertical="center"/>
    </xf>
    <xf numFmtId="0" fontId="7" fillId="18" borderId="16" applyNumberFormat="0" applyFont="0" applyAlignment="0" applyProtection="0">
      <alignment vertical="center"/>
    </xf>
    <xf numFmtId="0" fontId="7" fillId="18" borderId="16" applyNumberFormat="0" applyFont="0" applyAlignment="0" applyProtection="0">
      <alignment vertical="center"/>
    </xf>
    <xf numFmtId="0" fontId="7" fillId="18" borderId="16" applyNumberFormat="0" applyFont="0" applyAlignment="0" applyProtection="0">
      <alignment vertical="center"/>
    </xf>
    <xf numFmtId="0" fontId="2" fillId="0" borderId="0">
      <alignment vertical="center"/>
    </xf>
    <xf numFmtId="0" fontId="2" fillId="0" borderId="0">
      <alignment vertical="center"/>
    </xf>
    <xf numFmtId="0" fontId="7" fillId="0" borderId="0">
      <alignment vertical="center"/>
    </xf>
    <xf numFmtId="0" fontId="7" fillId="0" borderId="0">
      <alignment vertical="center"/>
    </xf>
    <xf numFmtId="0" fontId="17" fillId="0" borderId="0">
      <alignment vertical="center"/>
    </xf>
    <xf numFmtId="0" fontId="30" fillId="0" borderId="0">
      <alignment vertical="center"/>
    </xf>
    <xf numFmtId="0" fontId="7" fillId="0" borderId="0">
      <alignment vertical="center"/>
    </xf>
    <xf numFmtId="0" fontId="7" fillId="0" borderId="0">
      <alignment vertical="center"/>
    </xf>
    <xf numFmtId="0" fontId="17" fillId="0" borderId="0">
      <alignment vertical="center"/>
    </xf>
    <xf numFmtId="0" fontId="7" fillId="0" borderId="0">
      <alignment vertical="center"/>
    </xf>
    <xf numFmtId="9" fontId="9" fillId="0" borderId="0">
      <alignment vertical="center"/>
    </xf>
    <xf numFmtId="0" fontId="7" fillId="0" borderId="0">
      <alignment vertical="center"/>
    </xf>
    <xf numFmtId="9" fontId="9" fillId="0" borderId="0">
      <alignment vertical="center"/>
    </xf>
    <xf numFmtId="0" fontId="7" fillId="0" borderId="0">
      <alignment vertical="center"/>
    </xf>
    <xf numFmtId="0" fontId="7" fillId="0" borderId="0">
      <alignment vertical="center"/>
    </xf>
    <xf numFmtId="9" fontId="9" fillId="0" borderId="0">
      <alignment vertical="center"/>
    </xf>
    <xf numFmtId="0" fontId="7" fillId="0" borderId="0">
      <alignment vertical="center"/>
    </xf>
    <xf numFmtId="0" fontId="7" fillId="0" borderId="0">
      <alignment vertical="center"/>
    </xf>
    <xf numFmtId="0" fontId="9" fillId="0" borderId="0">
      <alignment vertical="center"/>
    </xf>
    <xf numFmtId="0" fontId="9" fillId="0" borderId="0">
      <alignment vertical="center"/>
    </xf>
    <xf numFmtId="0" fontId="9" fillId="0" borderId="0">
      <alignment vertical="center"/>
    </xf>
    <xf numFmtId="0" fontId="17" fillId="0" borderId="0">
      <alignment vertical="center"/>
    </xf>
    <xf numFmtId="0" fontId="9"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4" fillId="0" borderId="0" applyNumberFormat="0" applyFill="0" applyBorder="0" applyAlignment="0" applyProtection="0">
      <alignment vertical="center"/>
    </xf>
    <xf numFmtId="41" fontId="7" fillId="0" borderId="0" applyFont="0" applyFill="0" applyBorder="0" applyAlignment="0" applyProtection="0">
      <alignment vertical="center"/>
    </xf>
    <xf numFmtId="0" fontId="2" fillId="0" borderId="0">
      <alignment vertical="center"/>
    </xf>
    <xf numFmtId="0" fontId="74" fillId="0" borderId="0" applyNumberFormat="0" applyFill="0" applyBorder="0" applyAlignment="0" applyProtection="0">
      <alignment vertical="center"/>
    </xf>
    <xf numFmtId="0" fontId="9" fillId="0" borderId="0">
      <alignment vertical="center"/>
    </xf>
    <xf numFmtId="0" fontId="17"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7" fillId="0" borderId="0">
      <alignment vertical="center"/>
    </xf>
    <xf numFmtId="0" fontId="2" fillId="0" borderId="0">
      <alignment vertical="center"/>
    </xf>
    <xf numFmtId="0" fontId="7" fillId="0" borderId="0"/>
    <xf numFmtId="0" fontId="35" fillId="0" borderId="0"/>
    <xf numFmtId="0" fontId="35" fillId="0" borderId="0"/>
    <xf numFmtId="0" fontId="44" fillId="0" borderId="0"/>
    <xf numFmtId="0" fontId="35" fillId="0" borderId="0"/>
    <xf numFmtId="0" fontId="32" fillId="0" borderId="0"/>
    <xf numFmtId="0" fontId="83" fillId="0" borderId="0"/>
    <xf numFmtId="0" fontId="35" fillId="0" borderId="0"/>
    <xf numFmtId="0" fontId="32" fillId="0" borderId="0"/>
    <xf numFmtId="0" fontId="83" fillId="0" borderId="0"/>
    <xf numFmtId="0" fontId="44" fillId="0" borderId="0"/>
    <xf numFmtId="0" fontId="32" fillId="0" borderId="0"/>
    <xf numFmtId="0" fontId="83" fillId="0" borderId="0"/>
    <xf numFmtId="49" fontId="12" fillId="0" borderId="0" applyFont="0" applyFill="0" applyBorder="0" applyAlignment="0" applyProtection="0"/>
    <xf numFmtId="0" fontId="32" fillId="0" borderId="0"/>
    <xf numFmtId="0" fontId="83" fillId="0" borderId="0"/>
    <xf numFmtId="49" fontId="12" fillId="0" borderId="0" applyFont="0" applyFill="0" applyBorder="0" applyAlignment="0" applyProtection="0"/>
    <xf numFmtId="0" fontId="32" fillId="0" borderId="0"/>
    <xf numFmtId="0" fontId="83" fillId="0" borderId="0"/>
    <xf numFmtId="49" fontId="12" fillId="0" borderId="0" applyFont="0" applyFill="0" applyBorder="0" applyAlignment="0" applyProtection="0"/>
    <xf numFmtId="0" fontId="35" fillId="0" borderId="0"/>
    <xf numFmtId="0" fontId="44" fillId="0" borderId="0"/>
    <xf numFmtId="0" fontId="35" fillId="0" borderId="0"/>
    <xf numFmtId="0" fontId="35" fillId="0" borderId="0"/>
    <xf numFmtId="0" fontId="44" fillId="0" borderId="0"/>
    <xf numFmtId="0" fontId="35" fillId="0" borderId="0"/>
    <xf numFmtId="0" fontId="32" fillId="0" borderId="0"/>
    <xf numFmtId="0" fontId="83" fillId="0" borderId="0"/>
    <xf numFmtId="0" fontId="35" fillId="0" borderId="0"/>
    <xf numFmtId="0" fontId="32" fillId="0" borderId="0"/>
    <xf numFmtId="0" fontId="83" fillId="0" borderId="0"/>
    <xf numFmtId="0" fontId="35" fillId="0" borderId="0"/>
    <xf numFmtId="0" fontId="77" fillId="0" borderId="0"/>
    <xf numFmtId="0" fontId="32" fillId="0" borderId="0"/>
    <xf numFmtId="0" fontId="83" fillId="0" borderId="0"/>
    <xf numFmtId="0" fontId="77" fillId="0" borderId="0"/>
    <xf numFmtId="0" fontId="44" fillId="0" borderId="0"/>
    <xf numFmtId="0" fontId="35" fillId="0" borderId="0"/>
    <xf numFmtId="0" fontId="44" fillId="0" borderId="0"/>
    <xf numFmtId="0" fontId="35" fillId="0" borderId="0"/>
    <xf numFmtId="0" fontId="44" fillId="0" borderId="0"/>
    <xf numFmtId="0" fontId="77" fillId="0" borderId="0"/>
    <xf numFmtId="0" fontId="35" fillId="0" borderId="0">
      <protection locked="0"/>
    </xf>
    <xf numFmtId="0" fontId="44" fillId="0" borderId="0"/>
    <xf numFmtId="0" fontId="44" fillId="0" borderId="0"/>
    <xf numFmtId="0" fontId="77" fillId="0" borderId="0"/>
    <xf numFmtId="0" fontId="35" fillId="0" borderId="0"/>
    <xf numFmtId="0" fontId="44" fillId="0" borderId="0">
      <protection locked="0"/>
    </xf>
    <xf numFmtId="0" fontId="79" fillId="17" borderId="0" applyNumberFormat="0" applyBorder="0" applyAlignment="0" applyProtection="0"/>
    <xf numFmtId="0" fontId="76" fillId="11" borderId="0" applyNumberFormat="0" applyBorder="0" applyAlignment="0" applyProtection="0"/>
    <xf numFmtId="0" fontId="76" fillId="11" borderId="0" applyNumberFormat="0" applyBorder="0" applyAlignment="0" applyProtection="0"/>
    <xf numFmtId="0" fontId="79" fillId="8" borderId="0" applyNumberFormat="0" applyBorder="0" applyAlignment="0" applyProtection="0"/>
    <xf numFmtId="0" fontId="79" fillId="26" borderId="0" applyNumberFormat="0" applyBorder="0" applyAlignment="0" applyProtection="0"/>
    <xf numFmtId="0" fontId="76" fillId="18" borderId="0" applyNumberFormat="0" applyBorder="0" applyAlignment="0" applyProtection="0"/>
    <xf numFmtId="0" fontId="76" fillId="5" borderId="0" applyNumberFormat="0" applyBorder="0" applyAlignment="0" applyProtection="0"/>
    <xf numFmtId="0" fontId="79" fillId="23" borderId="0" applyNumberFormat="0" applyBorder="0" applyAlignment="0" applyProtection="0"/>
    <xf numFmtId="0" fontId="79" fillId="23" borderId="0" applyNumberFormat="0" applyBorder="0" applyAlignment="0" applyProtection="0"/>
    <xf numFmtId="0" fontId="76" fillId="18" borderId="0" applyNumberFormat="0" applyBorder="0" applyAlignment="0" applyProtection="0"/>
    <xf numFmtId="0" fontId="76" fillId="6" borderId="0" applyNumberFormat="0" applyBorder="0" applyAlignment="0" applyProtection="0"/>
    <xf numFmtId="0" fontId="79" fillId="5" borderId="0" applyNumberFormat="0" applyBorder="0" applyAlignment="0" applyProtection="0"/>
    <xf numFmtId="0" fontId="79" fillId="17" borderId="0" applyNumberFormat="0" applyBorder="0" applyAlignment="0" applyProtection="0"/>
    <xf numFmtId="0" fontId="76" fillId="11" borderId="0" applyNumberFormat="0" applyBorder="0" applyAlignment="0" applyProtection="0"/>
    <xf numFmtId="0" fontId="76" fillId="5" borderId="0" applyNumberFormat="0" applyBorder="0" applyAlignment="0" applyProtection="0"/>
    <xf numFmtId="0" fontId="79" fillId="5" borderId="0" applyNumberFormat="0" applyBorder="0" applyAlignment="0" applyProtection="0"/>
    <xf numFmtId="0" fontId="79" fillId="25" borderId="0" applyNumberFormat="0" applyBorder="0" applyAlignment="0" applyProtection="0"/>
    <xf numFmtId="0" fontId="76" fillId="15" borderId="0" applyNumberFormat="0" applyBorder="0" applyAlignment="0" applyProtection="0"/>
    <xf numFmtId="0" fontId="76" fillId="11" borderId="0" applyNumberFormat="0" applyBorder="0" applyAlignment="0" applyProtection="0"/>
    <xf numFmtId="0" fontId="79" fillId="8" borderId="0" applyNumberFormat="0" applyBorder="0" applyAlignment="0" applyProtection="0"/>
    <xf numFmtId="0" fontId="79" fillId="24" borderId="0" applyNumberFormat="0" applyBorder="0" applyAlignment="0" applyProtection="0"/>
    <xf numFmtId="0" fontId="76" fillId="18" borderId="0" applyNumberFormat="0" applyBorder="0" applyAlignment="0" applyProtection="0"/>
    <xf numFmtId="0" fontId="76" fillId="10" borderId="0" applyNumberFormat="0" applyBorder="0" applyAlignment="0" applyProtection="0"/>
    <xf numFmtId="0" fontId="79" fillId="10" borderId="0" applyNumberFormat="0" applyBorder="0" applyAlignment="0" applyProtection="0"/>
    <xf numFmtId="0" fontId="48" fillId="0" borderId="0">
      <alignment horizontal="center" wrapText="1"/>
      <protection locked="0"/>
    </xf>
    <xf numFmtId="179" fontId="28" fillId="0" borderId="0"/>
    <xf numFmtId="187" fontId="28" fillId="0" borderId="0"/>
    <xf numFmtId="15" fontId="53" fillId="0" borderId="0"/>
    <xf numFmtId="176" fontId="28" fillId="0" borderId="0"/>
    <xf numFmtId="0" fontId="24" fillId="5" borderId="0" applyNumberFormat="0" applyBorder="0" applyAlignment="0" applyProtection="0"/>
    <xf numFmtId="0" fontId="41" fillId="0" borderId="20" applyNumberFormat="0" applyAlignment="0" applyProtection="0">
      <alignment horizontal="left" vertical="center"/>
    </xf>
    <xf numFmtId="0" fontId="41" fillId="0" borderId="23">
      <alignment horizontal="left" vertical="center"/>
    </xf>
    <xf numFmtId="0" fontId="24" fillId="18" borderId="22" applyNumberFormat="0" applyBorder="0" applyAlignment="0" applyProtection="0"/>
    <xf numFmtId="188" fontId="25" fillId="34" borderId="0"/>
    <xf numFmtId="188" fontId="29" fillId="35" borderId="0"/>
    <xf numFmtId="0" fontId="28" fillId="0" borderId="0"/>
    <xf numFmtId="37" fontId="54" fillId="0" borderId="0"/>
    <xf numFmtId="186" fontId="77" fillId="0" borderId="0"/>
    <xf numFmtId="14" fontId="48" fillId="0" borderId="0">
      <alignment horizontal="center" wrapText="1"/>
      <protection locked="0"/>
    </xf>
    <xf numFmtId="10" fontId="12" fillId="0" borderId="0" applyFont="0" applyFill="0" applyBorder="0" applyAlignment="0" applyProtection="0"/>
    <xf numFmtId="0" fontId="12" fillId="0" borderId="0" applyNumberFormat="0" applyFont="0" applyFill="0" applyBorder="0" applyAlignment="0" applyProtection="0">
      <alignment horizontal="left"/>
    </xf>
    <xf numFmtId="15" fontId="12" fillId="0" borderId="0" applyFont="0" applyFill="0" applyBorder="0" applyAlignment="0" applyProtection="0"/>
    <xf numFmtId="4" fontId="12" fillId="0" borderId="0" applyFont="0" applyFill="0" applyBorder="0" applyAlignment="0" applyProtection="0"/>
    <xf numFmtId="0" fontId="15" fillId="0" borderId="21">
      <alignment horizontal="center"/>
    </xf>
    <xf numFmtId="3" fontId="12" fillId="0" borderId="0" applyFont="0" applyFill="0" applyBorder="0" applyAlignment="0" applyProtection="0"/>
    <xf numFmtId="0" fontId="12" fillId="32" borderId="0" applyNumberFormat="0" applyFont="0" applyBorder="0" applyAlignment="0" applyProtection="0"/>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0" fontId="42" fillId="33" borderId="24">
      <protection locked="0"/>
    </xf>
    <xf numFmtId="9" fontId="10" fillId="0" borderId="0">
      <alignment vertical="center"/>
    </xf>
    <xf numFmtId="9" fontId="10" fillId="0" borderId="0">
      <alignment vertical="center"/>
    </xf>
    <xf numFmtId="0" fontId="77" fillId="0" borderId="25" applyNumberFormat="0" applyFill="0" applyProtection="0">
      <alignment horizontal="right"/>
    </xf>
    <xf numFmtId="0" fontId="46" fillId="0" borderId="25" applyNumberFormat="0" applyFill="0" applyProtection="0">
      <alignment horizontal="center"/>
    </xf>
    <xf numFmtId="0" fontId="81" fillId="0" borderId="0" applyNumberFormat="0" applyFill="0" applyBorder="0" applyAlignment="0" applyProtection="0"/>
    <xf numFmtId="0" fontId="82" fillId="0" borderId="26" applyNumberFormat="0" applyFill="0" applyProtection="0">
      <alignment horizontal="center"/>
    </xf>
    <xf numFmtId="0" fontId="55" fillId="12" borderId="0" applyNumberFormat="0" applyBorder="0" applyAlignment="0" applyProtection="0">
      <alignment vertical="center"/>
    </xf>
    <xf numFmtId="0" fontId="57" fillId="12" borderId="0" applyNumberFormat="0" applyBorder="0" applyAlignment="0" applyProtection="0"/>
    <xf numFmtId="0" fontId="57" fillId="12" borderId="0" applyNumberFormat="0" applyBorder="0" applyAlignment="0" applyProtection="0"/>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5" fillId="12" borderId="0" applyNumberFormat="0" applyBorder="0" applyAlignment="0" applyProtection="0">
      <alignment vertical="center"/>
    </xf>
    <xf numFmtId="0" fontId="57" fillId="12" borderId="0" applyNumberFormat="0" applyBorder="0" applyAlignment="0" applyProtection="0"/>
    <xf numFmtId="0" fontId="57" fillId="12" borderId="0" applyNumberFormat="0" applyBorder="0" applyAlignment="0" applyProtection="0"/>
    <xf numFmtId="0" fontId="59" fillId="12" borderId="0" applyNumberFormat="0" applyBorder="0" applyAlignment="0" applyProtection="0"/>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9" fillId="12" borderId="0" applyNumberFormat="0" applyBorder="0" applyAlignment="0" applyProtection="0"/>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59" fillId="12" borderId="0" applyNumberFormat="0" applyBorder="0" applyAlignment="0" applyProtection="0"/>
    <xf numFmtId="0" fontId="57" fillId="12" borderId="0" applyNumberFormat="0" applyBorder="0" applyAlignment="0" applyProtection="0"/>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9" fillId="12" borderId="0" applyNumberFormat="0" applyBorder="0" applyAlignment="0" applyProtection="0"/>
    <xf numFmtId="0" fontId="55" fillId="12" borderId="0" applyNumberFormat="0" applyBorder="0" applyAlignment="0" applyProtection="0">
      <alignment vertical="center"/>
    </xf>
    <xf numFmtId="0" fontId="59" fillId="12" borderId="0" applyNumberFormat="0" applyBorder="0" applyAlignment="0" applyProtection="0"/>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55" fillId="12" borderId="0" applyNumberFormat="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7" fillId="0" borderId="0"/>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0" fillId="0" borderId="0"/>
    <xf numFmtId="0" fontId="80" fillId="6" borderId="0" applyNumberFormat="0" applyBorder="0" applyAlignment="0" applyProtection="0">
      <alignment vertical="center"/>
    </xf>
    <xf numFmtId="0" fontId="17" fillId="6" borderId="0" applyNumberFormat="0" applyBorder="0" applyAlignment="0" applyProtection="0"/>
    <xf numFmtId="0" fontId="17" fillId="6" borderId="0" applyNumberFormat="0" applyBorder="0" applyAlignment="0" applyProtection="0"/>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80" fillId="6" borderId="0" applyNumberFormat="0" applyBorder="0" applyAlignment="0" applyProtection="0">
      <alignment vertical="center"/>
    </xf>
    <xf numFmtId="0" fontId="17" fillId="6" borderId="0" applyNumberFormat="0" applyBorder="0" applyAlignment="0" applyProtection="0"/>
    <xf numFmtId="0" fontId="17" fillId="6" borderId="0" applyNumberFormat="0" applyBorder="0" applyAlignment="0" applyProtection="0"/>
    <xf numFmtId="0" fontId="62" fillId="6" borderId="0" applyNumberFormat="0" applyBorder="0" applyAlignment="0" applyProtection="0"/>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62" fillId="6" borderId="0" applyNumberFormat="0" applyBorder="0" applyAlignment="0" applyProtection="0"/>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62" fillId="6" borderId="0" applyNumberFormat="0" applyBorder="0" applyAlignment="0" applyProtection="0"/>
    <xf numFmtId="0" fontId="17" fillId="6" borderId="0" applyNumberFormat="0" applyBorder="0" applyAlignment="0" applyProtection="0"/>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62" fillId="6" borderId="0" applyNumberFormat="0" applyBorder="0" applyAlignment="0" applyProtection="0"/>
    <xf numFmtId="0" fontId="80" fillId="6" borderId="0" applyNumberFormat="0" applyBorder="0" applyAlignment="0" applyProtection="0">
      <alignment vertical="center"/>
    </xf>
    <xf numFmtId="0" fontId="62" fillId="6" borderId="0" applyNumberFormat="0" applyBorder="0" applyAlignment="0" applyProtection="0"/>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0" fillId="6" borderId="0" applyNumberFormat="0" applyBorder="0" applyAlignment="0" applyProtection="0">
      <alignment vertical="center"/>
    </xf>
    <xf numFmtId="0" fontId="82" fillId="0" borderId="26" applyNumberFormat="0" applyFill="0" applyProtection="0">
      <alignment horizontal="left"/>
    </xf>
    <xf numFmtId="0" fontId="78" fillId="29" borderId="0" applyNumberFormat="0" applyBorder="0" applyAlignment="0" applyProtection="0"/>
    <xf numFmtId="0" fontId="78" fillId="31" borderId="0" applyNumberFormat="0" applyBorder="0" applyAlignment="0" applyProtection="0"/>
    <xf numFmtId="0" fontId="78" fillId="20" borderId="0" applyNumberFormat="0" applyBorder="0" applyAlignment="0" applyProtection="0"/>
    <xf numFmtId="181" fontId="77" fillId="0" borderId="26" applyFill="0" applyProtection="0">
      <alignment horizontal="right"/>
    </xf>
    <xf numFmtId="0" fontId="77" fillId="0" borderId="25" applyNumberFormat="0" applyFill="0" applyProtection="0">
      <alignment horizontal="left"/>
    </xf>
    <xf numFmtId="1" fontId="77" fillId="0" borderId="26" applyFill="0" applyProtection="0">
      <alignment horizontal="center"/>
    </xf>
    <xf numFmtId="0" fontId="44" fillId="0" borderId="0"/>
    <xf numFmtId="0" fontId="17" fillId="0" borderId="0" applyNumberFormat="0" applyFont="0" applyFill="0" applyBorder="0" applyAlignment="0" applyProtection="0"/>
    <xf numFmtId="0" fontId="1" fillId="0" borderId="0">
      <alignment vertical="center"/>
    </xf>
  </cellStyleXfs>
  <cellXfs count="174">
    <xf numFmtId="0" fontId="0" fillId="0" borderId="0" xfId="0"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0" fontId="4" fillId="0" borderId="2" xfId="0" applyFont="1" applyFill="1" applyBorder="1" applyAlignment="1">
      <alignment horizontal="center" vertical="center" wrapText="1"/>
    </xf>
    <xf numFmtId="191" fontId="4" fillId="0" borderId="2" xfId="10" applyNumberFormat="1" applyFont="1" applyFill="1" applyBorder="1" applyAlignment="1">
      <alignment horizontal="center" vertical="center" wrapText="1"/>
    </xf>
    <xf numFmtId="0" fontId="4" fillId="0" borderId="0" xfId="0" applyFont="1" applyAlignment="1">
      <alignment vertical="center"/>
    </xf>
    <xf numFmtId="0" fontId="6" fillId="0" borderId="0" xfId="0" applyFont="1" applyFill="1" applyAlignment="1">
      <alignment vertical="center"/>
    </xf>
    <xf numFmtId="0" fontId="6" fillId="0" borderId="0" xfId="0" applyFont="1" applyFill="1" applyAlignment="1">
      <alignment vertical="center" wrapText="1"/>
    </xf>
    <xf numFmtId="14" fontId="0" fillId="0" borderId="0" xfId="0" applyNumberFormat="1" applyAlignment="1">
      <alignment vertical="center"/>
    </xf>
    <xf numFmtId="191" fontId="0" fillId="0" borderId="0" xfId="10" applyNumberFormat="1" applyFont="1" applyAlignment="1">
      <alignment vertical="center"/>
    </xf>
    <xf numFmtId="0" fontId="0" fillId="2" borderId="0" xfId="0" applyFill="1" applyAlignment="1">
      <alignment vertical="center"/>
    </xf>
    <xf numFmtId="0" fontId="4" fillId="0" borderId="2"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2" xfId="1300" applyFont="1" applyFill="1" applyBorder="1" applyAlignment="1">
      <alignment horizontal="center"/>
    </xf>
    <xf numFmtId="14" fontId="4" fillId="3" borderId="2" xfId="1300" applyNumberFormat="1" applyFont="1" applyFill="1" applyBorder="1" applyAlignment="1">
      <alignment horizontal="center"/>
    </xf>
    <xf numFmtId="191" fontId="4" fillId="0" borderId="2" xfId="10" applyNumberFormat="1" applyFont="1" applyFill="1" applyBorder="1" applyAlignment="1">
      <alignment horizontal="center"/>
    </xf>
    <xf numFmtId="192" fontId="4" fillId="0" borderId="2" xfId="17" applyNumberFormat="1" applyFont="1" applyFill="1" applyBorder="1" applyAlignment="1">
      <alignment horizontal="center"/>
    </xf>
    <xf numFmtId="0" fontId="4" fillId="2" borderId="7" xfId="0" applyFont="1" applyFill="1" applyBorder="1" applyAlignment="1">
      <alignment horizontal="center" vertical="center"/>
    </xf>
    <xf numFmtId="0" fontId="4" fillId="2" borderId="2" xfId="0" applyFont="1" applyFill="1" applyBorder="1" applyAlignment="1">
      <alignment horizontal="center" vertical="center" wrapText="1"/>
    </xf>
    <xf numFmtId="192" fontId="4" fillId="2" borderId="2" xfId="17" applyNumberFormat="1" applyFont="1" applyFill="1" applyBorder="1" applyAlignment="1">
      <alignment horizontal="center"/>
    </xf>
    <xf numFmtId="0" fontId="3" fillId="0" borderId="2" xfId="0" applyFont="1" applyFill="1" applyBorder="1" applyAlignment="1">
      <alignment horizontal="center" vertical="center" wrapText="1"/>
    </xf>
    <xf numFmtId="0" fontId="14" fillId="0" borderId="0" xfId="0" applyFont="1" applyBorder="1" applyAlignment="1">
      <alignment horizontal="center" vertical="center"/>
    </xf>
    <xf numFmtId="0" fontId="3" fillId="0" borderId="0" xfId="0" applyFont="1" applyFill="1" applyBorder="1" applyAlignment="1">
      <alignment horizontal="center" vertical="center"/>
    </xf>
    <xf numFmtId="0" fontId="3" fillId="0" borderId="0" xfId="0" applyFont="1" applyBorder="1" applyAlignment="1">
      <alignment horizontal="center" vertical="center"/>
    </xf>
    <xf numFmtId="0" fontId="8" fillId="0" borderId="0" xfId="0" applyFont="1" applyBorder="1" applyAlignment="1">
      <alignment horizontal="center" vertical="center"/>
    </xf>
    <xf numFmtId="0" fontId="4" fillId="0" borderId="0" xfId="0" applyFont="1" applyBorder="1" applyAlignment="1">
      <alignment horizontal="center" vertical="center"/>
    </xf>
    <xf numFmtId="49" fontId="8" fillId="2" borderId="0" xfId="0" applyNumberFormat="1" applyFont="1" applyFill="1" applyBorder="1" applyAlignment="1">
      <alignment horizontal="center" vertical="center"/>
    </xf>
    <xf numFmtId="0" fontId="4" fillId="0" borderId="0" xfId="0" applyFont="1" applyBorder="1" applyAlignment="1">
      <alignment horizontal="center" vertical="center" shrinkToFit="1"/>
    </xf>
    <xf numFmtId="0" fontId="4" fillId="0" borderId="0" xfId="0" applyFont="1" applyBorder="1" applyAlignment="1">
      <alignment horizontal="left" vertical="center"/>
    </xf>
    <xf numFmtId="0" fontId="15" fillId="5" borderId="2" xfId="821" applyFont="1" applyFill="1" applyBorder="1" applyAlignment="1">
      <alignment horizontal="center" vertical="center"/>
    </xf>
    <xf numFmtId="0" fontId="16" fillId="5" borderId="2" xfId="821" applyFont="1" applyFill="1" applyBorder="1" applyAlignment="1">
      <alignment horizontal="center" vertical="center"/>
    </xf>
    <xf numFmtId="0" fontId="3" fillId="0" borderId="2" xfId="0" applyFont="1" applyFill="1" applyBorder="1" applyAlignment="1">
      <alignment horizontal="center" vertical="center"/>
    </xf>
    <xf numFmtId="49" fontId="17" fillId="2" borderId="2" xfId="0" applyNumberFormat="1"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2" xfId="1391" applyNumberFormat="1" applyFont="1" applyFill="1" applyBorder="1" applyAlignment="1" applyProtection="1">
      <alignment horizontal="center" vertical="center" wrapText="1"/>
    </xf>
    <xf numFmtId="0" fontId="3" fillId="2" borderId="2" xfId="0" applyFont="1" applyFill="1" applyBorder="1" applyAlignment="1">
      <alignment horizontal="center" vertical="center"/>
    </xf>
    <xf numFmtId="0" fontId="13" fillId="2" borderId="2" xfId="1313" applyNumberFormat="1" applyFont="1" applyFill="1" applyBorder="1" applyAlignment="1" applyProtection="1">
      <alignment horizontal="center" vertical="center" wrapText="1"/>
    </xf>
    <xf numFmtId="0" fontId="3" fillId="2" borderId="2" xfId="1393" applyNumberFormat="1" applyFont="1" applyFill="1" applyBorder="1" applyAlignment="1" applyProtection="1">
      <alignment horizontal="center" vertical="center" wrapText="1"/>
    </xf>
    <xf numFmtId="0" fontId="17" fillId="2" borderId="2" xfId="0" applyFont="1" applyFill="1" applyBorder="1" applyAlignment="1">
      <alignment horizontal="center" vertical="center" wrapText="1"/>
    </xf>
    <xf numFmtId="0" fontId="3" fillId="0" borderId="0" xfId="0" applyFont="1" applyBorder="1" applyAlignment="1">
      <alignment horizontal="left" vertical="center"/>
    </xf>
    <xf numFmtId="0" fontId="3" fillId="2" borderId="0" xfId="0" applyFont="1" applyFill="1" applyBorder="1" applyAlignment="1">
      <alignment horizontal="left" vertical="center"/>
    </xf>
    <xf numFmtId="0" fontId="16" fillId="5" borderId="2" xfId="821" applyFont="1" applyFill="1" applyBorder="1" applyAlignment="1">
      <alignment horizontal="center" vertical="center" shrinkToFit="1"/>
    </xf>
    <xf numFmtId="14" fontId="16" fillId="5" borderId="2" xfId="821" applyNumberFormat="1" applyFont="1" applyFill="1" applyBorder="1" applyAlignment="1">
      <alignment horizontal="center" vertical="center"/>
    </xf>
    <xf numFmtId="0" fontId="16" fillId="5" borderId="2" xfId="821" applyFont="1" applyFill="1" applyBorder="1" applyAlignment="1">
      <alignment horizontal="center" vertical="center" wrapText="1"/>
    </xf>
    <xf numFmtId="49" fontId="16" fillId="5" borderId="2" xfId="821" applyNumberFormat="1" applyFont="1" applyFill="1" applyBorder="1" applyAlignment="1">
      <alignment horizontal="center" vertical="center"/>
    </xf>
    <xf numFmtId="0" fontId="17"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xf>
    <xf numFmtId="0" fontId="17" fillId="0" borderId="2" xfId="0" applyFont="1" applyFill="1" applyBorder="1" applyAlignment="1">
      <alignment horizontal="center" vertical="center"/>
    </xf>
    <xf numFmtId="0" fontId="3" fillId="0" borderId="0" xfId="0" applyFont="1" applyBorder="1" applyAlignment="1">
      <alignment horizontal="center" vertical="center" shrinkToFit="1"/>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18" fillId="0" borderId="0" xfId="0" applyFont="1" applyBorder="1" applyAlignment="1">
      <alignment horizontal="center" vertical="center"/>
    </xf>
    <xf numFmtId="0" fontId="16" fillId="5" borderId="2" xfId="821" applyFont="1" applyFill="1" applyBorder="1" applyAlignment="1">
      <alignment horizontal="left" vertical="center"/>
    </xf>
    <xf numFmtId="0" fontId="19" fillId="5" borderId="2" xfId="821" applyFont="1" applyFill="1" applyBorder="1" applyAlignment="1">
      <alignment horizontal="center" vertical="center"/>
    </xf>
    <xf numFmtId="0" fontId="19" fillId="5" borderId="2" xfId="82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3" fillId="0" borderId="2" xfId="0" applyFont="1" applyFill="1" applyBorder="1" applyAlignment="1">
      <alignment horizontal="left" vertical="center"/>
    </xf>
    <xf numFmtId="0" fontId="3" fillId="0" borderId="2" xfId="0" applyNumberFormat="1" applyFont="1" applyFill="1" applyBorder="1" applyAlignment="1">
      <alignment horizontal="center" vertical="center"/>
    </xf>
    <xf numFmtId="0" fontId="13" fillId="0" borderId="2" xfId="1313" applyNumberFormat="1" applyFont="1" applyFill="1" applyBorder="1" applyAlignment="1" applyProtection="1">
      <alignment horizontal="center" vertical="center"/>
    </xf>
    <xf numFmtId="0" fontId="17"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14" fontId="17" fillId="0" borderId="2" xfId="0" applyNumberFormat="1" applyFont="1" applyFill="1" applyBorder="1" applyAlignment="1">
      <alignment horizontal="center" vertical="center" wrapText="1"/>
    </xf>
    <xf numFmtId="0" fontId="19" fillId="5" borderId="0" xfId="821" applyFont="1" applyFill="1" applyAlignment="1">
      <alignment horizontal="center" vertical="center" wrapText="1"/>
    </xf>
    <xf numFmtId="14" fontId="15" fillId="5" borderId="2" xfId="821" applyNumberFormat="1" applyFont="1" applyFill="1" applyBorder="1" applyAlignment="1">
      <alignment horizontal="center" vertical="center"/>
    </xf>
    <xf numFmtId="14" fontId="16" fillId="5" borderId="2" xfId="821" applyNumberFormat="1" applyFont="1" applyFill="1" applyBorder="1" applyAlignment="1">
      <alignment horizontal="center" vertical="center" wrapText="1"/>
    </xf>
    <xf numFmtId="14" fontId="17" fillId="2" borderId="2" xfId="0" applyNumberFormat="1" applyFont="1" applyFill="1" applyBorder="1" applyAlignment="1">
      <alignment horizontal="center" vertical="center"/>
    </xf>
    <xf numFmtId="0" fontId="20" fillId="0" borderId="2" xfId="12" applyFill="1" applyBorder="1" applyAlignment="1" applyProtection="1">
      <alignment horizontal="left" vertical="center"/>
    </xf>
    <xf numFmtId="0" fontId="17" fillId="2" borderId="2" xfId="0" applyFont="1" applyFill="1" applyBorder="1" applyAlignment="1">
      <alignment horizontal="center" vertical="center"/>
    </xf>
    <xf numFmtId="14" fontId="17" fillId="2" borderId="2" xfId="0" applyNumberFormat="1" applyFont="1" applyFill="1" applyBorder="1" applyAlignment="1">
      <alignment horizontal="center" vertical="center" wrapText="1"/>
    </xf>
    <xf numFmtId="0" fontId="20" fillId="0" borderId="2" xfId="12" applyFill="1" applyBorder="1" applyAlignment="1" applyProtection="1">
      <alignment horizontal="center" vertical="center" wrapText="1"/>
    </xf>
    <xf numFmtId="14" fontId="17" fillId="0" borderId="2" xfId="0" applyNumberFormat="1" applyFont="1" applyFill="1" applyBorder="1" applyAlignment="1">
      <alignment horizontal="center" vertical="center"/>
    </xf>
    <xf numFmtId="0" fontId="4" fillId="5" borderId="2" xfId="821" applyFont="1" applyFill="1" applyBorder="1" applyAlignment="1">
      <alignment horizontal="center" vertical="center" wrapText="1" shrinkToFit="1"/>
    </xf>
    <xf numFmtId="0" fontId="16" fillId="5" borderId="2" xfId="821" applyFont="1" applyFill="1" applyBorder="1" applyAlignment="1">
      <alignment horizontal="center" vertical="center" wrapText="1" shrinkToFit="1"/>
    </xf>
    <xf numFmtId="0" fontId="15" fillId="5" borderId="2" xfId="821" applyFont="1" applyFill="1" applyBorder="1" applyAlignment="1">
      <alignment horizontal="center" vertical="center" wrapText="1"/>
    </xf>
    <xf numFmtId="49" fontId="17" fillId="0" borderId="2" xfId="0" applyNumberFormat="1" applyFont="1" applyFill="1" applyBorder="1" applyAlignment="1">
      <alignment horizontal="center" vertical="center"/>
    </xf>
    <xf numFmtId="0" fontId="3" fillId="0" borderId="2" xfId="0" applyFont="1" applyFill="1" applyBorder="1" applyAlignment="1">
      <alignment vertical="center"/>
    </xf>
    <xf numFmtId="0" fontId="17" fillId="0" borderId="2" xfId="0" applyFont="1" applyFill="1" applyBorder="1" applyAlignment="1">
      <alignment vertical="center" wrapText="1"/>
    </xf>
    <xf numFmtId="14" fontId="16" fillId="5" borderId="2" xfId="821" applyNumberFormat="1" applyFont="1" applyFill="1" applyBorder="1" applyAlignment="1">
      <alignment horizontal="center" vertical="center" shrinkToFit="1"/>
    </xf>
    <xf numFmtId="49" fontId="17" fillId="0" borderId="10" xfId="827" applyNumberFormat="1" applyFont="1" applyFill="1" applyBorder="1" applyAlignment="1">
      <alignment horizontal="center" vertical="center"/>
    </xf>
    <xf numFmtId="49" fontId="17" fillId="2" borderId="10" xfId="827" applyNumberFormat="1" applyFont="1" applyFill="1" applyBorder="1" applyAlignment="1">
      <alignment horizontal="center" vertical="center"/>
    </xf>
    <xf numFmtId="49" fontId="17" fillId="0" borderId="10" xfId="901" applyNumberFormat="1" applyFont="1" applyFill="1" applyBorder="1" applyAlignment="1">
      <alignment horizontal="center" vertical="center"/>
    </xf>
    <xf numFmtId="49" fontId="17" fillId="2" borderId="10" xfId="901" applyNumberFormat="1" applyFont="1" applyFill="1" applyBorder="1" applyAlignment="1">
      <alignment horizontal="center" vertical="center"/>
    </xf>
    <xf numFmtId="0" fontId="21" fillId="0" borderId="0" xfId="0" applyFont="1" applyBorder="1" applyAlignment="1">
      <alignment horizontal="center" vertical="center"/>
    </xf>
    <xf numFmtId="0" fontId="5" fillId="0" borderId="0" xfId="46" applyFont="1" applyFill="1" applyAlignment="1">
      <alignment vertical="center" wrapText="1"/>
    </xf>
    <xf numFmtId="0" fontId="5" fillId="0" borderId="0" xfId="46" applyFont="1" applyFill="1" applyAlignment="1">
      <alignment horizontal="center" vertical="center" wrapText="1"/>
    </xf>
    <xf numFmtId="43" fontId="5" fillId="0" borderId="0" xfId="10" applyFont="1" applyFill="1" applyAlignment="1">
      <alignment vertical="center"/>
    </xf>
    <xf numFmtId="0" fontId="5" fillId="0" borderId="0" xfId="46" applyFont="1" applyFill="1" applyAlignment="1">
      <alignment horizontal="center" vertical="center"/>
    </xf>
    <xf numFmtId="0" fontId="5" fillId="0" borderId="0" xfId="46" applyFont="1" applyFill="1" applyAlignment="1">
      <alignment vertical="center"/>
    </xf>
    <xf numFmtId="0" fontId="5" fillId="0" borderId="0" xfId="46" applyFont="1" applyFill="1" applyAlignment="1">
      <alignment horizontal="left" vertical="center"/>
    </xf>
    <xf numFmtId="14" fontId="5" fillId="0" borderId="0" xfId="46" applyNumberFormat="1" applyFont="1" applyFill="1" applyAlignment="1">
      <alignment vertical="center"/>
    </xf>
    <xf numFmtId="193" fontId="5" fillId="0" borderId="0" xfId="10" applyNumberFormat="1" applyFont="1" applyFill="1" applyAlignment="1">
      <alignment vertical="center"/>
    </xf>
    <xf numFmtId="43" fontId="5" fillId="0" borderId="0" xfId="10" applyFont="1" applyFill="1" applyAlignment="1">
      <alignment horizontal="center" vertical="center"/>
    </xf>
    <xf numFmtId="41" fontId="5" fillId="0" borderId="2" xfId="6" applyFont="1" applyFill="1" applyBorder="1" applyAlignment="1">
      <alignment horizontal="center" vertical="center"/>
    </xf>
    <xf numFmtId="41" fontId="5" fillId="7" borderId="2" xfId="548" applyFont="1" applyFill="1" applyBorder="1" applyAlignment="1" applyProtection="1">
      <alignment vertical="center"/>
    </xf>
    <xf numFmtId="43" fontId="4" fillId="0" borderId="2" xfId="10" applyFont="1" applyFill="1" applyBorder="1" applyAlignment="1">
      <alignment vertical="center" wrapText="1"/>
    </xf>
    <xf numFmtId="0" fontId="5" fillId="0" borderId="2" xfId="46" applyFont="1" applyFill="1" applyBorder="1" applyAlignment="1">
      <alignment horizontal="center" vertical="center" wrapText="1"/>
    </xf>
    <xf numFmtId="189" fontId="4" fillId="0" borderId="2" xfId="1082"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75" fillId="3" borderId="22" xfId="1377" applyFont="1" applyFill="1" applyBorder="1" applyAlignment="1">
      <alignment horizontal="left" vertical="center"/>
    </xf>
    <xf numFmtId="0" fontId="5" fillId="0" borderId="3" xfId="46" applyFont="1" applyFill="1" applyBorder="1" applyAlignment="1">
      <alignment horizontal="center" vertical="center" wrapText="1"/>
    </xf>
    <xf numFmtId="0" fontId="5" fillId="0" borderId="5" xfId="46" applyFont="1" applyFill="1" applyBorder="1" applyAlignment="1">
      <alignment horizontal="center" vertical="center" wrapText="1"/>
    </xf>
    <xf numFmtId="0" fontId="4" fillId="0" borderId="2" xfId="1311" applyFont="1" applyFill="1" applyBorder="1" applyAlignment="1">
      <alignment horizontal="center" vertical="center" wrapText="1"/>
    </xf>
    <xf numFmtId="41" fontId="5" fillId="7" borderId="2" xfId="6" applyFont="1" applyFill="1" applyBorder="1" applyAlignment="1">
      <alignment horizontal="center" vertical="center"/>
    </xf>
    <xf numFmtId="41" fontId="5" fillId="7" borderId="2" xfId="6" applyFont="1" applyFill="1" applyBorder="1" applyAlignment="1">
      <alignment vertical="center"/>
    </xf>
    <xf numFmtId="41" fontId="5" fillId="7" borderId="2" xfId="6" applyFont="1" applyFill="1" applyBorder="1" applyAlignment="1" applyProtection="1">
      <alignment horizontal="center" vertical="center"/>
    </xf>
    <xf numFmtId="14" fontId="5" fillId="7" borderId="2" xfId="69" applyNumberFormat="1" applyFont="1" applyFill="1" applyBorder="1" applyAlignment="1" applyProtection="1">
      <alignment vertical="center"/>
    </xf>
    <xf numFmtId="191" fontId="5" fillId="7" borderId="2" xfId="10" applyNumberFormat="1" applyFont="1" applyFill="1" applyBorder="1" applyAlignment="1">
      <alignment horizontal="center" vertical="center"/>
    </xf>
    <xf numFmtId="191" fontId="5" fillId="7" borderId="2" xfId="10" applyNumberFormat="1" applyFont="1" applyFill="1" applyBorder="1" applyAlignment="1" applyProtection="1">
      <alignment vertical="center"/>
    </xf>
    <xf numFmtId="194" fontId="5" fillId="7" borderId="7" xfId="548" applyNumberFormat="1" applyFont="1" applyFill="1" applyBorder="1" applyAlignment="1" applyProtection="1">
      <alignment horizontal="center" vertical="center"/>
    </xf>
    <xf numFmtId="193" fontId="5" fillId="3" borderId="2" xfId="10" applyNumberFormat="1" applyFont="1" applyFill="1" applyBorder="1" applyAlignment="1">
      <alignment vertical="center"/>
    </xf>
    <xf numFmtId="193" fontId="5" fillId="3" borderId="2" xfId="10" applyNumberFormat="1" applyFont="1" applyFill="1" applyBorder="1" applyAlignment="1" applyProtection="1">
      <alignment vertical="center"/>
    </xf>
    <xf numFmtId="195" fontId="5" fillId="3" borderId="2" xfId="6" applyNumberFormat="1" applyFont="1" applyFill="1" applyBorder="1" applyAlignment="1">
      <alignment vertical="center"/>
    </xf>
    <xf numFmtId="195" fontId="5" fillId="3" borderId="2" xfId="6" applyNumberFormat="1" applyFont="1" applyFill="1" applyBorder="1" applyAlignment="1" applyProtection="1">
      <alignment vertical="center"/>
    </xf>
    <xf numFmtId="195" fontId="5" fillId="7" borderId="2" xfId="6" applyNumberFormat="1" applyFont="1" applyFill="1" applyBorder="1" applyAlignment="1" applyProtection="1">
      <alignment vertical="center"/>
    </xf>
    <xf numFmtId="0" fontId="7" fillId="0" borderId="0" xfId="0" applyFont="1" applyAlignment="1">
      <alignment horizontal="right" vertical="center"/>
    </xf>
    <xf numFmtId="0" fontId="7" fillId="0" borderId="0" xfId="0" applyFont="1" applyAlignment="1">
      <alignment vertical="center"/>
    </xf>
    <xf numFmtId="192" fontId="5" fillId="3" borderId="2" xfId="17" applyNumberFormat="1" applyFont="1" applyFill="1" applyBorder="1" applyAlignment="1">
      <alignment vertical="center"/>
    </xf>
    <xf numFmtId="192" fontId="5" fillId="3" borderId="2" xfId="17" applyNumberFormat="1" applyFont="1" applyFill="1" applyBorder="1" applyAlignment="1" applyProtection="1">
      <alignment vertical="center"/>
    </xf>
    <xf numFmtId="41" fontId="4" fillId="3" borderId="2" xfId="6" applyFont="1" applyFill="1" applyBorder="1" applyAlignment="1" applyProtection="1">
      <alignment vertical="center" wrapText="1"/>
    </xf>
    <xf numFmtId="41" fontId="4" fillId="7" borderId="2" xfId="6" applyFont="1" applyFill="1" applyBorder="1" applyAlignment="1" applyProtection="1">
      <alignment vertical="center" wrapText="1"/>
    </xf>
    <xf numFmtId="41" fontId="4" fillId="3" borderId="2" xfId="6" applyFont="1" applyFill="1" applyBorder="1" applyAlignment="1">
      <alignment vertical="center" wrapText="1"/>
    </xf>
    <xf numFmtId="41" fontId="5" fillId="3" borderId="2" xfId="6" applyFont="1" applyFill="1" applyBorder="1" applyAlignment="1">
      <alignment horizontal="center" vertical="center"/>
    </xf>
    <xf numFmtId="41" fontId="5" fillId="3" borderId="2" xfId="6" applyFont="1" applyFill="1" applyBorder="1" applyAlignment="1" applyProtection="1">
      <alignment horizontal="center" vertical="center"/>
    </xf>
    <xf numFmtId="43" fontId="5" fillId="7" borderId="2" xfId="10" applyFont="1" applyFill="1" applyBorder="1" applyAlignment="1">
      <alignment horizontal="center" vertical="center"/>
    </xf>
    <xf numFmtId="41" fontId="5" fillId="7" borderId="2" xfId="6" applyFont="1" applyFill="1" applyBorder="1" applyAlignment="1" applyProtection="1">
      <alignment vertical="center"/>
    </xf>
    <xf numFmtId="43" fontId="5" fillId="7" borderId="2" xfId="10" applyFont="1" applyFill="1" applyBorder="1" applyAlignment="1" applyProtection="1">
      <alignment horizontal="center" vertical="center"/>
    </xf>
    <xf numFmtId="43" fontId="5" fillId="7" borderId="2" xfId="10" applyFont="1" applyFill="1" applyBorder="1" applyAlignment="1">
      <alignment horizontal="right" vertical="center"/>
    </xf>
    <xf numFmtId="43" fontId="5" fillId="7" borderId="2" xfId="10" applyFont="1" applyFill="1" applyBorder="1" applyAlignment="1">
      <alignment vertical="center"/>
    </xf>
    <xf numFmtId="43" fontId="4" fillId="7" borderId="2" xfId="10" applyFont="1" applyFill="1" applyBorder="1" applyAlignment="1">
      <alignment vertical="center" wrapText="1"/>
    </xf>
    <xf numFmtId="0" fontId="4" fillId="3" borderId="3" xfId="1220" applyNumberFormat="1" applyFont="1" applyFill="1" applyBorder="1" applyAlignment="1">
      <alignment horizontal="center" vertical="center" wrapText="1"/>
    </xf>
    <xf numFmtId="0" fontId="4" fillId="3" borderId="5" xfId="1220" applyNumberFormat="1" applyFont="1" applyFill="1" applyBorder="1" applyAlignment="1">
      <alignment horizontal="center" vertical="center" wrapText="1"/>
    </xf>
    <xf numFmtId="41" fontId="5" fillId="3" borderId="2" xfId="6" applyFont="1" applyFill="1" applyBorder="1" applyAlignment="1">
      <alignment vertical="center"/>
    </xf>
    <xf numFmtId="41" fontId="5" fillId="3" borderId="8" xfId="6" applyFont="1" applyFill="1" applyBorder="1" applyAlignment="1">
      <alignment vertical="center"/>
    </xf>
    <xf numFmtId="41" fontId="5" fillId="3" borderId="2" xfId="6" applyFont="1" applyFill="1" applyBorder="1" applyAlignment="1" applyProtection="1">
      <alignment vertical="center"/>
    </xf>
    <xf numFmtId="41" fontId="5" fillId="3" borderId="2" xfId="6" applyFont="1" applyFill="1" applyBorder="1" applyAlignment="1">
      <alignment horizontal="left" vertical="center"/>
    </xf>
    <xf numFmtId="0" fontId="5" fillId="0" borderId="0" xfId="46" applyFont="1" applyFill="1" applyAlignment="1">
      <alignment horizontal="center" vertical="center" wrapText="1"/>
    </xf>
    <xf numFmtId="0" fontId="5" fillId="0" borderId="0" xfId="46" applyFont="1" applyFill="1" applyAlignment="1">
      <alignment horizontal="center" vertical="center"/>
    </xf>
    <xf numFmtId="189" fontId="4" fillId="0" borderId="3" xfId="1082" applyNumberFormat="1" applyFont="1" applyFill="1" applyBorder="1" applyAlignment="1">
      <alignment horizontal="center" vertical="center" wrapText="1"/>
    </xf>
    <xf numFmtId="189" fontId="4" fillId="0" borderId="5" xfId="1082" applyNumberFormat="1" applyFont="1" applyFill="1" applyBorder="1" applyAlignment="1">
      <alignment horizontal="center" vertical="center" wrapText="1"/>
    </xf>
    <xf numFmtId="0" fontId="4" fillId="0" borderId="3" xfId="1220" applyNumberFormat="1" applyFont="1" applyFill="1" applyBorder="1" applyAlignment="1">
      <alignment horizontal="center" vertical="center" wrapText="1"/>
    </xf>
    <xf numFmtId="0" fontId="4" fillId="0" borderId="5" xfId="1220" applyNumberFormat="1" applyFont="1" applyFill="1" applyBorder="1" applyAlignment="1">
      <alignment horizontal="center" vertical="center" wrapText="1"/>
    </xf>
    <xf numFmtId="43" fontId="5" fillId="0" borderId="6" xfId="10" applyFont="1" applyFill="1" applyBorder="1" applyAlignment="1">
      <alignment horizontal="center" vertical="center"/>
    </xf>
    <xf numFmtId="43" fontId="5" fillId="0" borderId="7" xfId="10" applyFont="1" applyFill="1" applyBorder="1" applyAlignment="1">
      <alignment horizontal="center" vertical="center"/>
    </xf>
    <xf numFmtId="43" fontId="5" fillId="0" borderId="8" xfId="10" applyFont="1" applyFill="1" applyBorder="1" applyAlignment="1">
      <alignment horizontal="center" vertical="center"/>
    </xf>
    <xf numFmtId="189" fontId="4" fillId="0" borderId="3" xfId="1311" applyNumberFormat="1" applyFont="1" applyFill="1" applyBorder="1" applyAlignment="1">
      <alignment horizontal="center" vertical="center" wrapText="1"/>
    </xf>
    <xf numFmtId="189" fontId="4" fillId="0" borderId="5" xfId="1311" applyNumberFormat="1" applyFont="1" applyFill="1" applyBorder="1" applyAlignment="1">
      <alignment horizontal="center" vertical="center" wrapText="1"/>
    </xf>
    <xf numFmtId="43" fontId="4" fillId="0" borderId="3" xfId="10" applyFont="1" applyFill="1" applyBorder="1" applyAlignment="1">
      <alignment horizontal="center" vertical="center" wrapText="1"/>
    </xf>
    <xf numFmtId="43" fontId="4" fillId="0" borderId="5" xfId="10" applyFont="1" applyFill="1" applyBorder="1" applyAlignment="1">
      <alignment horizontal="center" vertical="center" wrapText="1"/>
    </xf>
    <xf numFmtId="0" fontId="4" fillId="3" borderId="3" xfId="1220" applyNumberFormat="1" applyFont="1" applyFill="1" applyBorder="1" applyAlignment="1">
      <alignment horizontal="center" vertical="center" wrapText="1"/>
    </xf>
    <xf numFmtId="0" fontId="4" fillId="3" borderId="5" xfId="1220" applyNumberFormat="1" applyFont="1" applyFill="1" applyBorder="1" applyAlignment="1">
      <alignment horizontal="center" vertical="center" wrapText="1"/>
    </xf>
    <xf numFmtId="0" fontId="5" fillId="0" borderId="3" xfId="46" applyFont="1" applyFill="1" applyBorder="1" applyAlignment="1">
      <alignment horizontal="center" vertical="center" wrapText="1"/>
    </xf>
    <xf numFmtId="0" fontId="5" fillId="0" borderId="5" xfId="46" applyFont="1" applyFill="1" applyBorder="1" applyAlignment="1">
      <alignment horizontal="center" vertical="center" wrapText="1"/>
    </xf>
    <xf numFmtId="189" fontId="4" fillId="3" borderId="3" xfId="1082" applyNumberFormat="1" applyFont="1" applyFill="1" applyBorder="1" applyAlignment="1">
      <alignment horizontal="center" vertical="center" wrapText="1"/>
    </xf>
    <xf numFmtId="189" fontId="4" fillId="3" borderId="5" xfId="1082" applyNumberFormat="1" applyFont="1" applyFill="1" applyBorder="1" applyAlignment="1">
      <alignment horizontal="center" vertical="center" wrapText="1"/>
    </xf>
    <xf numFmtId="0" fontId="5" fillId="0" borderId="6" xfId="46" applyFont="1" applyFill="1" applyBorder="1" applyAlignment="1">
      <alignment horizontal="center" vertical="center" wrapText="1"/>
    </xf>
    <xf numFmtId="0" fontId="5" fillId="0" borderId="8" xfId="46" applyFont="1" applyFill="1" applyBorder="1" applyAlignment="1">
      <alignment horizontal="center" vertical="center" wrapText="1"/>
    </xf>
    <xf numFmtId="41" fontId="22" fillId="0" borderId="1" xfId="819" applyNumberFormat="1" applyFont="1" applyFill="1" applyBorder="1" applyAlignment="1" applyProtection="1">
      <alignment horizontal="left" vertical="center"/>
    </xf>
    <xf numFmtId="193" fontId="4" fillId="0" borderId="3" xfId="10" applyNumberFormat="1" applyFont="1" applyFill="1" applyBorder="1" applyAlignment="1">
      <alignment horizontal="center" vertical="center" wrapText="1"/>
    </xf>
    <xf numFmtId="193" fontId="4" fillId="0" borderId="5" xfId="10" applyNumberFormat="1" applyFont="1" applyFill="1" applyBorder="1" applyAlignment="1">
      <alignment horizontal="center" vertical="center" wrapText="1"/>
    </xf>
    <xf numFmtId="0" fontId="4" fillId="0" borderId="3" xfId="1311" applyNumberFormat="1" applyFont="1" applyFill="1" applyBorder="1" applyAlignment="1">
      <alignment horizontal="center" vertical="center" wrapText="1"/>
    </xf>
    <xf numFmtId="0" fontId="4" fillId="0" borderId="5" xfId="1311" applyNumberFormat="1" applyFont="1" applyFill="1" applyBorder="1" applyAlignment="1">
      <alignment horizontal="center" vertical="center" wrapText="1"/>
    </xf>
    <xf numFmtId="14" fontId="4" fillId="0" borderId="3" xfId="1220" applyNumberFormat="1" applyFont="1" applyFill="1" applyBorder="1" applyAlignment="1">
      <alignment horizontal="center" vertical="center" wrapText="1"/>
    </xf>
    <xf numFmtId="14" fontId="4" fillId="0" borderId="5" xfId="1220" applyNumberFormat="1" applyFont="1" applyFill="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center" vertical="center"/>
    </xf>
    <xf numFmtId="14" fontId="4" fillId="0" borderId="3" xfId="0" applyNumberFormat="1" applyFont="1" applyFill="1" applyBorder="1" applyAlignment="1">
      <alignment horizontal="center" vertical="center"/>
    </xf>
    <xf numFmtId="14" fontId="4" fillId="0" borderId="5" xfId="0" applyNumberFormat="1"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43" fontId="5" fillId="0" borderId="2" xfId="10" applyFont="1" applyFill="1" applyBorder="1" applyAlignment="1">
      <alignment vertical="center"/>
    </xf>
  </cellXfs>
  <cellStyles count="2180">
    <cellStyle name=" 1" xfId="82"/>
    <cellStyle name=" 1 2" xfId="1857"/>
    <cellStyle name="_2.礼品领用一览表" xfId="20"/>
    <cellStyle name="_20100326高清市院遂宁检察院1080P配置清单26日改" xfId="37"/>
    <cellStyle name="_20100326高清市院遂宁检察院1080P配置清单26日改 2" xfId="1858"/>
    <cellStyle name="_Book1" xfId="86"/>
    <cellStyle name="_Book1 2" xfId="1859"/>
    <cellStyle name="_Book1_1" xfId="34"/>
    <cellStyle name="_Book1_1 2" xfId="1860"/>
    <cellStyle name="_Book1_1_Book1" xfId="72"/>
    <cellStyle name="_Book1_1_Book1 2" xfId="1862"/>
    <cellStyle name="_Book1_1_Book1 3" xfId="1861"/>
    <cellStyle name="_Book1_1_工作量记录表" xfId="1863"/>
    <cellStyle name="_Book1_1_工作量记录表_Book1" xfId="1864"/>
    <cellStyle name="_Book1_1_工作量记录表_Book1 2" xfId="1865"/>
    <cellStyle name="_Book1_1_云南省建国前入党的老党员补贴有关情况统计表2010(1).01" xfId="48"/>
    <cellStyle name="_Book1_1_云南省建国前入党的老党员补贴有关情况统计表2010(1).01 2" xfId="1866"/>
    <cellStyle name="_Book1_1_招生明细" xfId="13"/>
    <cellStyle name="_Book1_2" xfId="90"/>
    <cellStyle name="_Book1_2 10" xfId="1867"/>
    <cellStyle name="_Book1_2 2" xfId="4"/>
    <cellStyle name="_Book1_2 2 2" xfId="1868"/>
    <cellStyle name="_Book1_2 3" xfId="19"/>
    <cellStyle name="_Book1_2 4" xfId="92"/>
    <cellStyle name="_Book1_2 5" xfId="50"/>
    <cellStyle name="_Book1_2 6" xfId="94"/>
    <cellStyle name="_Book1_2 7" xfId="96"/>
    <cellStyle name="_Book1_2 8" xfId="65"/>
    <cellStyle name="_Book1_2 9" xfId="98"/>
    <cellStyle name="_Book1_2_Book1" xfId="100"/>
    <cellStyle name="_Book1_2_Book1 2" xfId="1869"/>
    <cellStyle name="_Book1_2_工作量记录表" xfId="1870"/>
    <cellStyle name="_Book1_2_工作量记录表 2" xfId="1871"/>
    <cellStyle name="_Book1_2_工作量记录表_Book1" xfId="1872"/>
    <cellStyle name="_Book1_2_云南省建国前入党的老党员补贴有关情况统计表2010(1).01" xfId="106"/>
    <cellStyle name="_Book1_2_云南省建国前入党的老党员补贴有关情况统计表2010(1).01 2" xfId="1874"/>
    <cellStyle name="_Book1_2_云南省建国前入党的老党员补贴有关情况统计表2010(1).01 3" xfId="1873"/>
    <cellStyle name="_Book1_2_招生明细" xfId="109"/>
    <cellStyle name="_Book1_3" xfId="114"/>
    <cellStyle name="_Book1_3 10" xfId="115"/>
    <cellStyle name="_Book1_3 11" xfId="1875"/>
    <cellStyle name="_Book1_3 2" xfId="117"/>
    <cellStyle name="_Book1_3 3" xfId="118"/>
    <cellStyle name="_Book1_3 4" xfId="119"/>
    <cellStyle name="_Book1_3 5" xfId="120"/>
    <cellStyle name="_Book1_3 6" xfId="121"/>
    <cellStyle name="_Book1_3 7" xfId="123"/>
    <cellStyle name="_Book1_3 8" xfId="127"/>
    <cellStyle name="_Book1_3 9" xfId="130"/>
    <cellStyle name="_Book1_Book1" xfId="131"/>
    <cellStyle name="_Book1_Book1 2" xfId="1876"/>
    <cellStyle name="_Book1_工作量记录表" xfId="1877"/>
    <cellStyle name="_Book1_工作量记录表_Book1" xfId="1878"/>
    <cellStyle name="_Book1_云南省建国前入党的老党员补贴有关情况统计表2010(1).01" xfId="136"/>
    <cellStyle name="_Book1_云南省建国前入党的老党员补贴有关情况统计表2010(1).01 2" xfId="1879"/>
    <cellStyle name="_Book1_招生明细" xfId="138"/>
    <cellStyle name="_ET_STYLE_NoName_00_" xfId="140"/>
    <cellStyle name="_ET_STYLE_NoName_00_ 2" xfId="1807"/>
    <cellStyle name="_ET_STYLE_NoName_00_ 3" xfId="1880"/>
    <cellStyle name="_ET_STYLE_NoName_00__Book1" xfId="142"/>
    <cellStyle name="_ET_STYLE_NoName_00__Book1 2" xfId="1881"/>
    <cellStyle name="_ET_STYLE_NoName_00__Book1_1" xfId="143"/>
    <cellStyle name="_ET_STYLE_NoName_00__Book1_1 2" xfId="1883"/>
    <cellStyle name="_ET_STYLE_NoName_00__Book1_1 3" xfId="1882"/>
    <cellStyle name="_ET_STYLE_NoName_00__Book1_1_Book1" xfId="146"/>
    <cellStyle name="_ET_STYLE_NoName_00__Book1_1_Book1 2" xfId="1884"/>
    <cellStyle name="_ET_STYLE_NoName_00__Book1_1_Book1_1" xfId="147"/>
    <cellStyle name="_ET_STYLE_NoName_00__Book1_1_工作量记录表" xfId="1885"/>
    <cellStyle name="_ET_STYLE_NoName_00__Book1_1_工作量记录表 2" xfId="1886"/>
    <cellStyle name="_ET_STYLE_NoName_00__Book1_1_工作量记录表_Book1" xfId="1887"/>
    <cellStyle name="_ET_STYLE_NoName_00__Book1_1_招生明细" xfId="28"/>
    <cellStyle name="_ET_STYLE_NoName_00__Book1_2" xfId="149"/>
    <cellStyle name="_ET_STYLE_NoName_00__Book1_2 2" xfId="1888"/>
    <cellStyle name="_ET_STYLE_NoName_00__Book1_2_Book1" xfId="62"/>
    <cellStyle name="_ET_STYLE_NoName_00__Book1_2_Book1 2" xfId="1890"/>
    <cellStyle name="_ET_STYLE_NoName_00__Book1_2_Book1 3" xfId="1889"/>
    <cellStyle name="_ET_STYLE_NoName_00__Book1_3" xfId="150"/>
    <cellStyle name="_ET_STYLE_NoName_00__Book1_3 2" xfId="1891"/>
    <cellStyle name="_ET_STYLE_NoName_00__Book1_Book1" xfId="153"/>
    <cellStyle name="_ET_STYLE_NoName_00__Book1_Book1 2" xfId="1892"/>
    <cellStyle name="_ET_STYLE_NoName_00__Book1_Book1_1" xfId="156"/>
    <cellStyle name="_ET_STYLE_NoName_00__Book1_工作量记录表" xfId="1893"/>
    <cellStyle name="_ET_STYLE_NoName_00__Book1_工作量记录表_Book1" xfId="1894"/>
    <cellStyle name="_ET_STYLE_NoName_00__Book1_招生明细" xfId="158"/>
    <cellStyle name="_ET_STYLE_NoName_00__Sheet3" xfId="25"/>
    <cellStyle name="_ET_STYLE_NoName_00__Sheet3 2" xfId="1895"/>
    <cellStyle name="_ET_STYLE_NoName_00__工作量记录表" xfId="1896"/>
    <cellStyle name="_ET_STYLE_NoName_00__工作量记录表_Book1" xfId="1897"/>
    <cellStyle name="_ET_STYLE_NoName_00__龙威南骏通讯录" xfId="1810"/>
    <cellStyle name="_ET_STYLE_NoName_00__招生明细" xfId="161"/>
    <cellStyle name="_Sheet1" xfId="163"/>
    <cellStyle name="_Sheet1 2" xfId="1898"/>
    <cellStyle name="_滨江东分校5月份报六九期名单（已修改）" xfId="164"/>
    <cellStyle name="_滨江东分校5月份报六九期名单（已修改） 2" xfId="1899"/>
    <cellStyle name="_弱电系统设备配置报价清单" xfId="81"/>
    <cellStyle name="_弱电系统设备配置报价清单 2" xfId="1900"/>
    <cellStyle name="_云南省建国前入党的老党员补贴有关情况统计表2010(1).01" xfId="165"/>
    <cellStyle name="_云南省建国前入党的老党员补贴有关情况统计表2010(1).01 2" xfId="1806"/>
    <cellStyle name="_云南省建国前入党的老党员补贴有关情况统计表2010(1).01 3" xfId="1901"/>
    <cellStyle name="0,0_x000d__x000a_NA_x000d__x000a_" xfId="36"/>
    <cellStyle name="0,0_x000d__x000a_NA_x000d__x000a_ 2" xfId="1902"/>
    <cellStyle name="0,0_x005f_x000d__x005f_x000a_NA_x005f_x000d__x005f_x000a_" xfId="170"/>
    <cellStyle name="20% - 强调文字颜色 1 10" xfId="84"/>
    <cellStyle name="20% - 强调文字颜色 1 11" xfId="14"/>
    <cellStyle name="20% - 强调文字颜色 1 12" xfId="171"/>
    <cellStyle name="20% - 强调文字颜色 1 13" xfId="173"/>
    <cellStyle name="20% - 强调文字颜色 1 14" xfId="176"/>
    <cellStyle name="20% - 强调文字颜色 1 15" xfId="179"/>
    <cellStyle name="20% - 强调文字颜色 1 16" xfId="184"/>
    <cellStyle name="20% - 强调文字颜色 1 17" xfId="188"/>
    <cellStyle name="20% - 强调文字颜色 1 18" xfId="191"/>
    <cellStyle name="20% - 强调文字颜色 1 19" xfId="193"/>
    <cellStyle name="20% - 强调文字颜色 1 2" xfId="122"/>
    <cellStyle name="20% - 强调文字颜色 1 20" xfId="180"/>
    <cellStyle name="20% - 强调文字颜色 1 21" xfId="185"/>
    <cellStyle name="20% - 强调文字颜色 1 22" xfId="189"/>
    <cellStyle name="20% - 强调文字颜色 1 3" xfId="124"/>
    <cellStyle name="20% - 强调文字颜色 1 4" xfId="128"/>
    <cellStyle name="20% - 强调文字颜色 1 5" xfId="194"/>
    <cellStyle name="20% - 强调文字颜色 1 6" xfId="196"/>
    <cellStyle name="20% - 强调文字颜色 1 7" xfId="198"/>
    <cellStyle name="20% - 强调文字颜色 1 8" xfId="200"/>
    <cellStyle name="20% - 强调文字颜色 1 9" xfId="202"/>
    <cellStyle name="20% - 强调文字颜色 2 10" xfId="205"/>
    <cellStyle name="20% - 强调文字颜色 2 11" xfId="207"/>
    <cellStyle name="20% - 强调文字颜色 2 12" xfId="209"/>
    <cellStyle name="20% - 强调文字颜色 2 13" xfId="211"/>
    <cellStyle name="20% - 强调文字颜色 2 14" xfId="213"/>
    <cellStyle name="20% - 强调文字颜色 2 15" xfId="217"/>
    <cellStyle name="20% - 强调文字颜色 2 16" xfId="222"/>
    <cellStyle name="20% - 强调文字颜色 2 17" xfId="226"/>
    <cellStyle name="20% - 强调文字颜色 2 18" xfId="229"/>
    <cellStyle name="20% - 强调文字颜色 2 19" xfId="231"/>
    <cellStyle name="20% - 强调文字颜色 2 2" xfId="232"/>
    <cellStyle name="20% - 强调文字颜色 2 20" xfId="218"/>
    <cellStyle name="20% - 强调文字颜色 2 21" xfId="223"/>
    <cellStyle name="20% - 强调文字颜色 2 22" xfId="227"/>
    <cellStyle name="20% - 强调文字颜色 2 3" xfId="233"/>
    <cellStyle name="20% - 强调文字颜色 2 4" xfId="234"/>
    <cellStyle name="20% - 强调文字颜色 2 5" xfId="235"/>
    <cellStyle name="20% - 强调文字颜色 2 6" xfId="236"/>
    <cellStyle name="20% - 强调文字颜色 2 7" xfId="237"/>
    <cellStyle name="20% - 强调文字颜色 2 8" xfId="240"/>
    <cellStyle name="20% - 强调文字颜色 2 9" xfId="241"/>
    <cellStyle name="20% - 强调文字颜色 3 10" xfId="242"/>
    <cellStyle name="20% - 强调文字颜色 3 11" xfId="245"/>
    <cellStyle name="20% - 强调文字颜色 3 12" xfId="248"/>
    <cellStyle name="20% - 强调文字颜色 3 13" xfId="252"/>
    <cellStyle name="20% - 强调文字颜色 3 14" xfId="103"/>
    <cellStyle name="20% - 强调文字颜色 3 15" xfId="255"/>
    <cellStyle name="20% - 强调文字颜色 3 16" xfId="260"/>
    <cellStyle name="20% - 强调文字颜色 3 17" xfId="264"/>
    <cellStyle name="20% - 强调文字颜色 3 18" xfId="267"/>
    <cellStyle name="20% - 强调文字颜色 3 19" xfId="269"/>
    <cellStyle name="20% - 强调文字颜色 3 2" xfId="272"/>
    <cellStyle name="20% - 强调文字颜色 3 20" xfId="256"/>
    <cellStyle name="20% - 强调文字颜色 3 21" xfId="261"/>
    <cellStyle name="20% - 强调文字颜色 3 22" xfId="265"/>
    <cellStyle name="20% - 强调文字颜色 3 3" xfId="61"/>
    <cellStyle name="20% - 强调文字颜色 3 4" xfId="279"/>
    <cellStyle name="20% - 强调文字颜色 3 5" xfId="285"/>
    <cellStyle name="20% - 强调文字颜色 3 6" xfId="291"/>
    <cellStyle name="20% - 强调文字颜色 3 7" xfId="295"/>
    <cellStyle name="20% - 强调文字颜色 3 8" xfId="298"/>
    <cellStyle name="20% - 强调文字颜色 3 9" xfId="300"/>
    <cellStyle name="20% - 强调文字颜色 4 10" xfId="301"/>
    <cellStyle name="20% - 强调文字颜色 4 11" xfId="303"/>
    <cellStyle name="20% - 强调文字颜色 4 12" xfId="305"/>
    <cellStyle name="20% - 强调文字颜色 4 13" xfId="307"/>
    <cellStyle name="20% - 强调文字颜色 4 14" xfId="312"/>
    <cellStyle name="20% - 强调文字颜色 4 15" xfId="315"/>
    <cellStyle name="20% - 强调文字颜色 4 16" xfId="42"/>
    <cellStyle name="20% - 强调文字颜色 4 17" xfId="319"/>
    <cellStyle name="20% - 强调文字颜色 4 18" xfId="322"/>
    <cellStyle name="20% - 强调文字颜色 4 19" xfId="324"/>
    <cellStyle name="20% - 强调文字颜色 4 2" xfId="326"/>
    <cellStyle name="20% - 强调文字颜色 4 20" xfId="316"/>
    <cellStyle name="20% - 强调文字颜色 4 21" xfId="43"/>
    <cellStyle name="20% - 强调文字颜色 4 22" xfId="320"/>
    <cellStyle name="20% - 强调文字颜色 4 3" xfId="327"/>
    <cellStyle name="20% - 强调文字颜色 4 4" xfId="329"/>
    <cellStyle name="20% - 强调文字颜色 4 5" xfId="22"/>
    <cellStyle name="20% - 强调文字颜色 4 6" xfId="332"/>
    <cellStyle name="20% - 强调文字颜色 4 6 8" xfId="333"/>
    <cellStyle name="20% - 强调文字颜色 4 6 8 4" xfId="335"/>
    <cellStyle name="20% - 强调文字颜色 4 7" xfId="337"/>
    <cellStyle name="20% - 强调文字颜色 4 8" xfId="339"/>
    <cellStyle name="20% - 强调文字颜色 4 9" xfId="341"/>
    <cellStyle name="20% - 强调文字颜色 5 10" xfId="32"/>
    <cellStyle name="20% - 强调文字颜色 5 11" xfId="88"/>
    <cellStyle name="20% - 强调文字颜色 5 12" xfId="112"/>
    <cellStyle name="20% - 强调文字颜色 5 13" xfId="270"/>
    <cellStyle name="20% - 强调文字颜色 5 14" xfId="58"/>
    <cellStyle name="20% - 强调文字颜色 5 15" xfId="275"/>
    <cellStyle name="20% - 强调文字颜色 5 16" xfId="281"/>
    <cellStyle name="20% - 强调文字颜色 5 17" xfId="288"/>
    <cellStyle name="20% - 强调文字颜色 5 18" xfId="293"/>
    <cellStyle name="20% - 强调文字颜色 5 19" xfId="297"/>
    <cellStyle name="20% - 强调文字颜色 5 2" xfId="343"/>
    <cellStyle name="20% - 强调文字颜色 5 2 7 2" xfId="311"/>
    <cellStyle name="20% - 强调文字颜色 5 20" xfId="276"/>
    <cellStyle name="20% - 强调文字颜色 5 21" xfId="282"/>
    <cellStyle name="20% - 强调文字颜色 5 22" xfId="289"/>
    <cellStyle name="20% - 强调文字颜色 5 3" xfId="345"/>
    <cellStyle name="20% - 强调文字颜色 5 3 3 10 3" xfId="347"/>
    <cellStyle name="20% - 强调文字颜色 5 4" xfId="350"/>
    <cellStyle name="20% - 强调文字颜色 5 5" xfId="353"/>
    <cellStyle name="20% - 强调文字颜色 5 6" xfId="355"/>
    <cellStyle name="20% - 强调文字颜色 5 7" xfId="167"/>
    <cellStyle name="20% - 强调文字颜色 5 8" xfId="358"/>
    <cellStyle name="20% - 强调文字颜色 5 9" xfId="361"/>
    <cellStyle name="20% - 强调文字颜色 6 10" xfId="364"/>
    <cellStyle name="20% - 强调文字颜色 6 11" xfId="365"/>
    <cellStyle name="20% - 强调文字颜色 6 12" xfId="366"/>
    <cellStyle name="20% - 强调文字颜色 6 13" xfId="367"/>
    <cellStyle name="20% - 强调文字颜色 6 14" xfId="346"/>
    <cellStyle name="20% - 强调文字颜色 6 15" xfId="110"/>
    <cellStyle name="20% - 强调文字颜色 6 16" xfId="369"/>
    <cellStyle name="20% - 强调文字颜色 6 17" xfId="372"/>
    <cellStyle name="20% - 强调文字颜色 6 18" xfId="375"/>
    <cellStyle name="20% - 强调文字颜色 6 19" xfId="377"/>
    <cellStyle name="20% - 强调文字颜色 6 2" xfId="380"/>
    <cellStyle name="20% - 强调文字颜色 6 2 5 11 3" xfId="387"/>
    <cellStyle name="20% - 强调文字颜色 6 20" xfId="111"/>
    <cellStyle name="20% - 强调文字颜色 6 21" xfId="370"/>
    <cellStyle name="20% - 强调文字颜色 6 22" xfId="373"/>
    <cellStyle name="20% - 强调文字颜色 6 3" xfId="390"/>
    <cellStyle name="20% - 强调文字颜色 6 4" xfId="394"/>
    <cellStyle name="20% - 强调文字颜色 6 5" xfId="397"/>
    <cellStyle name="20% - 强调文字颜色 6 6" xfId="400"/>
    <cellStyle name="20% - 强调文字颜色 6 7" xfId="403"/>
    <cellStyle name="20% - 强调文字颜色 6 8" xfId="406"/>
    <cellStyle name="20% - 强调文字颜色 6 9" xfId="409"/>
    <cellStyle name="40% - 强调文字颜色 1 10" xfId="148"/>
    <cellStyle name="40% - 强调文字颜色 1 11" xfId="410"/>
    <cellStyle name="40% - 强调文字颜色 1 12" xfId="411"/>
    <cellStyle name="40% - 强调文字颜色 1 13" xfId="1"/>
    <cellStyle name="40% - 强调文字颜色 1 14" xfId="412"/>
    <cellStyle name="40% - 强调文字颜色 1 15" xfId="413"/>
    <cellStyle name="40% - 强调文字颜色 1 16" xfId="417"/>
    <cellStyle name="40% - 强调文字颜色 1 17" xfId="134"/>
    <cellStyle name="40% - 强调文字颜色 1 18" xfId="422"/>
    <cellStyle name="40% - 强调文字颜色 1 19" xfId="427"/>
    <cellStyle name="40% - 强调文字颜色 1 2" xfId="428"/>
    <cellStyle name="40% - 强调文字颜色 1 2 2" xfId="216"/>
    <cellStyle name="40% - 强调文字颜色 1 2 2 6" xfId="429"/>
    <cellStyle name="40% - 强调文字颜色 1 20" xfId="414"/>
    <cellStyle name="40% - 强调文字颜色 1 21" xfId="418"/>
    <cellStyle name="40% - 强调文字颜色 1 22" xfId="135"/>
    <cellStyle name="40% - 强调文字颜色 1 3" xfId="433"/>
    <cellStyle name="40% - 强调文字颜色 1 4" xfId="437"/>
    <cellStyle name="40% - 强调文字颜色 1 5" xfId="441"/>
    <cellStyle name="40% - 强调文字颜色 1 6" xfId="443"/>
    <cellStyle name="40% - 强调文字颜色 1 7" xfId="445"/>
    <cellStyle name="40% - 强调文字颜色 1 8" xfId="447"/>
    <cellStyle name="40% - 强调文字颜色 1 9" xfId="449"/>
    <cellStyle name="40% - 强调文字颜色 2 10" xfId="451"/>
    <cellStyle name="40% - 强调文字颜色 2 11" xfId="85"/>
    <cellStyle name="40% - 强调文字颜色 2 12" xfId="15"/>
    <cellStyle name="40% - 强调文字颜色 2 13" xfId="172"/>
    <cellStyle name="40% - 强调文字颜色 2 14" xfId="174"/>
    <cellStyle name="40% - 强调文字颜色 2 15" xfId="177"/>
    <cellStyle name="40% - 强调文字颜色 2 16" xfId="181"/>
    <cellStyle name="40% - 强调文字颜色 2 17" xfId="186"/>
    <cellStyle name="40% - 强调文字颜色 2 18" xfId="190"/>
    <cellStyle name="40% - 强调文字颜色 2 19" xfId="192"/>
    <cellStyle name="40% - 强调文字颜色 2 2" xfId="452"/>
    <cellStyle name="40% - 强调文字颜色 2 20" xfId="178"/>
    <cellStyle name="40% - 强调文字颜色 2 21" xfId="182"/>
    <cellStyle name="40% - 强调文字颜色 2 22" xfId="187"/>
    <cellStyle name="40% - 强调文字颜色 2 3" xfId="455"/>
    <cellStyle name="40% - 强调文字颜色 2 3 2 3" xfId="458"/>
    <cellStyle name="40% - 强调文字颜色 2 3 2 3 6" xfId="460"/>
    <cellStyle name="40% - 强调文字颜色 2 4" xfId="244"/>
    <cellStyle name="40% - 强调文字颜色 2 5" xfId="247"/>
    <cellStyle name="40% - 强调文字颜色 2 6" xfId="250"/>
    <cellStyle name="40% - 强调文字颜色 2 7" xfId="254"/>
    <cellStyle name="40% - 强调文字颜色 2 8" xfId="107"/>
    <cellStyle name="40% - 强调文字颜色 2 9" xfId="259"/>
    <cellStyle name="40% - 强调文字颜色 3 10" xfId="31"/>
    <cellStyle name="40% - 强调文字颜色 3 11" xfId="206"/>
    <cellStyle name="40% - 强调文字颜色 3 12" xfId="208"/>
    <cellStyle name="40% - 强调文字颜色 3 13" xfId="210"/>
    <cellStyle name="40% - 强调文字颜色 3 14" xfId="212"/>
    <cellStyle name="40% - 强调文字颜色 3 15" xfId="214"/>
    <cellStyle name="40% - 强调文字颜色 3 16" xfId="219"/>
    <cellStyle name="40% - 强调文字颜色 3 17" xfId="224"/>
    <cellStyle name="40% - 强调文字颜色 3 18" xfId="228"/>
    <cellStyle name="40% - 强调文字颜色 3 19" xfId="230"/>
    <cellStyle name="40% - 强调文字颜色 3 2" xfId="151"/>
    <cellStyle name="40% - 强调文字颜色 3 20" xfId="215"/>
    <cellStyle name="40% - 强调文字颜色 3 21" xfId="220"/>
    <cellStyle name="40% - 强调文字颜色 3 22" xfId="225"/>
    <cellStyle name="40% - 强调文字颜色 3 3" xfId="461"/>
    <cellStyle name="40% - 强调文字颜色 3 4" xfId="462"/>
    <cellStyle name="40% - 强调文字颜色 3 5" xfId="463"/>
    <cellStyle name="40% - 强调文字颜色 3 6" xfId="466"/>
    <cellStyle name="40% - 强调文字颜色 3 7" xfId="467"/>
    <cellStyle name="40% - 强调文字颜色 3 8" xfId="38"/>
    <cellStyle name="40% - 强调文字颜色 3 9" xfId="26"/>
    <cellStyle name="40% - 强调文字颜色 4 10" xfId="453"/>
    <cellStyle name="40% - 强调文字颜色 4 11" xfId="243"/>
    <cellStyle name="40% - 强调文字颜色 4 12" xfId="246"/>
    <cellStyle name="40% - 强调文字颜色 4 13" xfId="249"/>
    <cellStyle name="40% - 强调文字颜色 4 14" xfId="253"/>
    <cellStyle name="40% - 强调文字颜色 4 15" xfId="104"/>
    <cellStyle name="40% - 强调文字颜色 4 16" xfId="257"/>
    <cellStyle name="40% - 强调文字颜色 4 17" xfId="262"/>
    <cellStyle name="40% - 强调文字颜色 4 18" xfId="266"/>
    <cellStyle name="40% - 强调文字颜色 4 19" xfId="268"/>
    <cellStyle name="40% - 强调文字颜色 4 2" xfId="51"/>
    <cellStyle name="40% - 强调文字颜色 4 20" xfId="105"/>
    <cellStyle name="40% - 强调文字颜色 4 21" xfId="258"/>
    <cellStyle name="40% - 强调文字颜色 4 22" xfId="263"/>
    <cellStyle name="40% - 强调文字颜色 4 3" xfId="468"/>
    <cellStyle name="40% - 强调文字颜色 4 3 4 12 2 3" xfId="221"/>
    <cellStyle name="40% - 强调文字颜色 4 4" xfId="469"/>
    <cellStyle name="40% - 强调文字颜色 4 5" xfId="470"/>
    <cellStyle name="40% - 强调文字颜色 4 6" xfId="471"/>
    <cellStyle name="40% - 强调文字颜色 4 7" xfId="473"/>
    <cellStyle name="40% - 强调文字颜色 4 8" xfId="384"/>
    <cellStyle name="40% - 强调文字颜色 4 9" xfId="474"/>
    <cellStyle name="40% - 强调文字颜色 5 10" xfId="475"/>
    <cellStyle name="40% - 强调文字颜色 5 11" xfId="302"/>
    <cellStyle name="40% - 强调文字颜色 5 12" xfId="304"/>
    <cellStyle name="40% - 强调文字颜色 5 13" xfId="306"/>
    <cellStyle name="40% - 强调文字颜色 5 14" xfId="308"/>
    <cellStyle name="40% - 强调文字颜色 5 15" xfId="313"/>
    <cellStyle name="40% - 强调文字颜色 5 16" xfId="317"/>
    <cellStyle name="40% - 强调文字颜色 5 17" xfId="44"/>
    <cellStyle name="40% - 强调文字颜色 5 18" xfId="321"/>
    <cellStyle name="40% - 强调文字颜色 5 19" xfId="323"/>
    <cellStyle name="40% - 强调文字颜色 5 2" xfId="477"/>
    <cellStyle name="40% - 强调文字颜色 5 20" xfId="314"/>
    <cellStyle name="40% - 强调文字颜色 5 21" xfId="318"/>
    <cellStyle name="40% - 强调文字颜色 5 22" xfId="45"/>
    <cellStyle name="40% - 强调文字颜色 5 3" xfId="479"/>
    <cellStyle name="40% - 强调文字颜色 5 4" xfId="481"/>
    <cellStyle name="40% - 强调文字颜色 5 5" xfId="155"/>
    <cellStyle name="40% - 强调文字颜色 5 6" xfId="483"/>
    <cellStyle name="40% - 强调文字颜色 5 7" xfId="56"/>
    <cellStyle name="40% - 强调文字颜色 5 8" xfId="485"/>
    <cellStyle name="40% - 强调文字颜色 5 9" xfId="487"/>
    <cellStyle name="40% - 强调文字颜色 6 10" xfId="488"/>
    <cellStyle name="40% - 强调文字颜色 6 11" xfId="33"/>
    <cellStyle name="40% - 强调文字颜色 6 12" xfId="89"/>
    <cellStyle name="40% - 强调文字颜色 6 13" xfId="113"/>
    <cellStyle name="40% - 强调文字颜色 6 14" xfId="271"/>
    <cellStyle name="40% - 强调文字颜色 6 15" xfId="59"/>
    <cellStyle name="40% - 强调文字颜色 6 16" xfId="277"/>
    <cellStyle name="40% - 强调文字颜色 6 17" xfId="283"/>
    <cellStyle name="40% - 强调文字颜色 6 18" xfId="290"/>
    <cellStyle name="40% - 强调文字颜色 6 19" xfId="294"/>
    <cellStyle name="40% - 强调文字颜色 6 2" xfId="489"/>
    <cellStyle name="40% - 强调文字颜色 6 20" xfId="60"/>
    <cellStyle name="40% - 强调文字颜色 6 21" xfId="278"/>
    <cellStyle name="40% - 强调文字颜色 6 22" xfId="284"/>
    <cellStyle name="40% - 强调文字颜色 6 3" xfId="490"/>
    <cellStyle name="40% - 强调文字颜色 6 4" xfId="491"/>
    <cellStyle name="40% - 强调文字颜色 6 5" xfId="57"/>
    <cellStyle name="40% - 强调文字颜色 6 6" xfId="492"/>
    <cellStyle name="40% - 强调文字颜色 6 7" xfId="494"/>
    <cellStyle name="40% - 强调文字颜色 6 8" xfId="496"/>
    <cellStyle name="40% - 强调文字颜色 6 8 3" xfId="498"/>
    <cellStyle name="40% - 强调文字颜色 6 9" xfId="499"/>
    <cellStyle name="60% - 强调文字颜色 1 2" xfId="274"/>
    <cellStyle name="60% - 强调文字颜色 1 2 2 4 5 3" xfId="500"/>
    <cellStyle name="60% - 强调文字颜色 1 3" xfId="280"/>
    <cellStyle name="60% - 强调文字颜色 1 4" xfId="286"/>
    <cellStyle name="60% - 强调文字颜色 1 5" xfId="292"/>
    <cellStyle name="60% - 强调文字颜色 1 6" xfId="296"/>
    <cellStyle name="60% - 强调文字颜色 1 7" xfId="299"/>
    <cellStyle name="60% - 强调文字颜色 1 8" xfId="450"/>
    <cellStyle name="60% - 强调文字颜色 1 9" xfId="83"/>
    <cellStyle name="60% - 强调文字颜色 2 2" xfId="328"/>
    <cellStyle name="60% - 强调文字颜色 2 3" xfId="21"/>
    <cellStyle name="60% - 强调文字颜色 2 4" xfId="331"/>
    <cellStyle name="60% - 强调文字颜色 2 5" xfId="336"/>
    <cellStyle name="60% - 强调文字颜色 2 6" xfId="338"/>
    <cellStyle name="60% - 强调文字颜色 2 7" xfId="340"/>
    <cellStyle name="60% - 强调文字颜色 2 8" xfId="503"/>
    <cellStyle name="60% - 强调文字颜色 2 9" xfId="504"/>
    <cellStyle name="60% - 强调文字颜色 3 2" xfId="349"/>
    <cellStyle name="60% - 强调文字颜色 3 3" xfId="352"/>
    <cellStyle name="60% - 强调文字颜色 3 4" xfId="354"/>
    <cellStyle name="60% - 强调文字颜色 3 5" xfId="166"/>
    <cellStyle name="60% - 强调文字颜色 3 6" xfId="356"/>
    <cellStyle name="60% - 强调文字颜色 3 7" xfId="359"/>
    <cellStyle name="60% - 强调文字颜色 3 8" xfId="505"/>
    <cellStyle name="60% - 强调文字颜色 3 9" xfId="506"/>
    <cellStyle name="60% - 强调文字颜色 4 2" xfId="391"/>
    <cellStyle name="60% - 强调文字颜色 4 3" xfId="395"/>
    <cellStyle name="60% - 强调文字颜色 4 4" xfId="398"/>
    <cellStyle name="60% - 强调文字颜色 4 5" xfId="401"/>
    <cellStyle name="60% - 强调文字颜色 4 6" xfId="404"/>
    <cellStyle name="60% - 强调文字颜色 4 7" xfId="407"/>
    <cellStyle name="60% - 强调文字颜色 4 8" xfId="507"/>
    <cellStyle name="60% - 强调文字颜色 4 9" xfId="509"/>
    <cellStyle name="60% - 强调文字颜色 5 2" xfId="510"/>
    <cellStyle name="60% - 强调文字颜色 5 3" xfId="511"/>
    <cellStyle name="60% - 强调文字颜色 5 4" xfId="512"/>
    <cellStyle name="60% - 强调文字颜色 5 5" xfId="513"/>
    <cellStyle name="60% - 强调文字颜色 5 6" xfId="514"/>
    <cellStyle name="60% - 强调文字颜色 5 7" xfId="515"/>
    <cellStyle name="60% - 强调文字颜色 5 8" xfId="516"/>
    <cellStyle name="60% - 强调文字颜色 5 9" xfId="517"/>
    <cellStyle name="60% - 强调文字颜色 6 2" xfId="108"/>
    <cellStyle name="60% - 强调文字颜色 6 3" xfId="368"/>
    <cellStyle name="60% - 强调文字颜色 6 4" xfId="371"/>
    <cellStyle name="60% - 强调文字颜色 6 5" xfId="374"/>
    <cellStyle name="60% - 强调文字颜色 6 6" xfId="376"/>
    <cellStyle name="60% - 强调文字颜色 6 7" xfId="518"/>
    <cellStyle name="60% - 强调文字颜色 6 8" xfId="30"/>
    <cellStyle name="60% - 强调文字颜色 6 9" xfId="204"/>
    <cellStyle name="6mal" xfId="465"/>
    <cellStyle name="6mal 2" xfId="1903"/>
    <cellStyle name="Accent1" xfId="431"/>
    <cellStyle name="Accent1 - 20%" xfId="157"/>
    <cellStyle name="Accent1 - 20% 10" xfId="1905"/>
    <cellStyle name="Accent1 - 20% 2" xfId="125"/>
    <cellStyle name="Accent1 - 20% 3" xfId="129"/>
    <cellStyle name="Accent1 - 20% 4" xfId="195"/>
    <cellStyle name="Accent1 - 20% 5" xfId="197"/>
    <cellStyle name="Accent1 - 20% 6" xfId="199"/>
    <cellStyle name="Accent1 - 20% 7" xfId="201"/>
    <cellStyle name="Accent1 - 20% 8" xfId="203"/>
    <cellStyle name="Accent1 - 20% 9" xfId="519"/>
    <cellStyle name="Accent1 - 40%" xfId="520"/>
    <cellStyle name="Accent1 - 40% 10" xfId="1906"/>
    <cellStyle name="Accent1 - 40% 2" xfId="521"/>
    <cellStyle name="Accent1 - 40% 3" xfId="522"/>
    <cellStyle name="Accent1 - 40% 4" xfId="523"/>
    <cellStyle name="Accent1 - 40% 5" xfId="525"/>
    <cellStyle name="Accent1 - 40% 6" xfId="526"/>
    <cellStyle name="Accent1 - 40% 7" xfId="527"/>
    <cellStyle name="Accent1 - 40% 8" xfId="528"/>
    <cellStyle name="Accent1 - 40% 9" xfId="8"/>
    <cellStyle name="Accent1 - 60%" xfId="529"/>
    <cellStyle name="Accent1 - 60% 10" xfId="1907"/>
    <cellStyle name="Accent1 - 60% 2" xfId="421"/>
    <cellStyle name="Accent1 - 60% 3" xfId="425"/>
    <cellStyle name="Accent1 - 60% 4" xfId="531"/>
    <cellStyle name="Accent1 - 60% 5" xfId="533"/>
    <cellStyle name="Accent1 - 60% 6" xfId="535"/>
    <cellStyle name="Accent1 - 60% 7" xfId="502"/>
    <cellStyle name="Accent1 - 60% 8" xfId="536"/>
    <cellStyle name="Accent1 - 60% 9" xfId="537"/>
    <cellStyle name="Accent1 10" xfId="1904"/>
    <cellStyle name="Accent1 2" xfId="538"/>
    <cellStyle name="Accent1 3" xfId="540"/>
    <cellStyle name="Accent1 4" xfId="541"/>
    <cellStyle name="Accent1 5" xfId="2"/>
    <cellStyle name="Accent1 6" xfId="542"/>
    <cellStyle name="Accent1 7" xfId="543"/>
    <cellStyle name="Accent1 8" xfId="544"/>
    <cellStyle name="Accent1 9" xfId="545"/>
    <cellStyle name="Accent1_Book1" xfId="39"/>
    <cellStyle name="Accent2" xfId="435"/>
    <cellStyle name="Accent2 - 20%" xfId="87"/>
    <cellStyle name="Accent2 - 20% 10" xfId="1909"/>
    <cellStyle name="Accent2 - 20% 2" xfId="3"/>
    <cellStyle name="Accent2 - 20% 3" xfId="18"/>
    <cellStyle name="Accent2 - 20% 4" xfId="91"/>
    <cellStyle name="Accent2 - 20% 5" xfId="49"/>
    <cellStyle name="Accent2 - 20% 6" xfId="93"/>
    <cellStyle name="Accent2 - 20% 7" xfId="95"/>
    <cellStyle name="Accent2 - 20% 8" xfId="64"/>
    <cellStyle name="Accent2 - 20% 9" xfId="97"/>
    <cellStyle name="Accent2 - 40%" xfId="7"/>
    <cellStyle name="Accent2 - 40% 10" xfId="1910"/>
    <cellStyle name="Accent2 - 40% 2" xfId="67"/>
    <cellStyle name="Accent2 - 40% 3" xfId="70"/>
    <cellStyle name="Accent2 - 40% 4" xfId="74"/>
    <cellStyle name="Accent2 - 40% 5" xfId="79"/>
    <cellStyle name="Accent2 - 40% 6" xfId="547"/>
    <cellStyle name="Accent2 - 40% 7" xfId="549"/>
    <cellStyle name="Accent2 - 40% 8" xfId="551"/>
    <cellStyle name="Accent2 - 40% 9" xfId="553"/>
    <cellStyle name="Accent2 - 60%" xfId="11"/>
    <cellStyle name="Accent2 - 60% 10" xfId="1911"/>
    <cellStyle name="Accent2 - 60% 2" xfId="554"/>
    <cellStyle name="Accent2 - 60% 3" xfId="555"/>
    <cellStyle name="Accent2 - 60% 4" xfId="556"/>
    <cellStyle name="Accent2 - 60% 5" xfId="557"/>
    <cellStyle name="Accent2 - 60% 6" xfId="558"/>
    <cellStyle name="Accent2 - 60% 7" xfId="559"/>
    <cellStyle name="Accent2 - 60% 8" xfId="560"/>
    <cellStyle name="Accent2 - 60% 9" xfId="162"/>
    <cellStyle name="Accent2 10" xfId="1908"/>
    <cellStyle name="Accent2 2" xfId="561"/>
    <cellStyle name="Accent2 3" xfId="334"/>
    <cellStyle name="Accent2 4" xfId="562"/>
    <cellStyle name="Accent2 5" xfId="563"/>
    <cellStyle name="Accent2 6" xfId="564"/>
    <cellStyle name="Accent2 7" xfId="565"/>
    <cellStyle name="Accent2 8" xfId="566"/>
    <cellStyle name="Accent2 9" xfId="568"/>
    <cellStyle name="Accent2_Book1" xfId="569"/>
    <cellStyle name="Accent3" xfId="439"/>
    <cellStyle name="Accent3 - 20%" xfId="102"/>
    <cellStyle name="Accent3 - 20% 10" xfId="1913"/>
    <cellStyle name="Accent3 - 20% 2" xfId="416"/>
    <cellStyle name="Accent3 - 20% 3" xfId="133"/>
    <cellStyle name="Accent3 - 20% 4" xfId="420"/>
    <cellStyle name="Accent3 - 20% 5" xfId="424"/>
    <cellStyle name="Accent3 - 20% 6" xfId="530"/>
    <cellStyle name="Accent3 - 20% 7" xfId="532"/>
    <cellStyle name="Accent3 - 20% 8" xfId="534"/>
    <cellStyle name="Accent3 - 20% 9" xfId="501"/>
    <cellStyle name="Accent3 - 40%" xfId="382"/>
    <cellStyle name="Accent3 - 40% 10" xfId="1914"/>
    <cellStyle name="Accent3 - 40% 2" xfId="570"/>
    <cellStyle name="Accent3 - 40% 3" xfId="571"/>
    <cellStyle name="Accent3 - 40% 3 4" xfId="472"/>
    <cellStyle name="Accent3 - 40% 4" xfId="572"/>
    <cellStyle name="Accent3 - 40% 5" xfId="573"/>
    <cellStyle name="Accent3 - 40% 6" xfId="575"/>
    <cellStyle name="Accent3 - 40% 7" xfId="577"/>
    <cellStyle name="Accent3 - 40% 8" xfId="579"/>
    <cellStyle name="Accent3 - 40% 9" xfId="363"/>
    <cellStyle name="Accent3 - 60%" xfId="495"/>
    <cellStyle name="Accent3 - 60% 10" xfId="1915"/>
    <cellStyle name="Accent3 - 60% 2" xfId="580"/>
    <cellStyle name="Accent3 - 60% 3" xfId="497"/>
    <cellStyle name="Accent3 - 60% 4" xfId="581"/>
    <cellStyle name="Accent3 - 60% 5" xfId="582"/>
    <cellStyle name="Accent3 - 60% 6" xfId="583"/>
    <cellStyle name="Accent3 - 60% 7" xfId="584"/>
    <cellStyle name="Accent3 - 60% 8" xfId="585"/>
    <cellStyle name="Accent3 - 60% 9" xfId="587"/>
    <cellStyle name="Accent3 10" xfId="1912"/>
    <cellStyle name="Accent3 2" xfId="588"/>
    <cellStyle name="Accent3 3" xfId="589"/>
    <cellStyle name="Accent3 4" xfId="591"/>
    <cellStyle name="Accent3 5" xfId="592"/>
    <cellStyle name="Accent3 6" xfId="593"/>
    <cellStyle name="Accent3 7" xfId="595"/>
    <cellStyle name="Accent3 8" xfId="596"/>
    <cellStyle name="Accent3 9" xfId="597"/>
    <cellStyle name="Accent3_Book1" xfId="160"/>
    <cellStyle name="Accent4" xfId="599"/>
    <cellStyle name="Accent4 - 20%" xfId="600"/>
    <cellStyle name="Accent4 - 20% 10" xfId="1917"/>
    <cellStyle name="Accent4 - 20% 2" xfId="601"/>
    <cellStyle name="Accent4 - 20% 3" xfId="602"/>
    <cellStyle name="Accent4 - 20% 4" xfId="603"/>
    <cellStyle name="Accent4 - 20% 5" xfId="604"/>
    <cellStyle name="Accent4 - 20% 6" xfId="605"/>
    <cellStyle name="Accent4 - 20% 7" xfId="607"/>
    <cellStyle name="Accent4 - 20% 8" xfId="608"/>
    <cellStyle name="Accent4 - 20% 9" xfId="609"/>
    <cellStyle name="Accent4 - 40%" xfId="610"/>
    <cellStyle name="Accent4 - 40% 10" xfId="1918"/>
    <cellStyle name="Accent4 - 40% 2" xfId="508"/>
    <cellStyle name="Accent4 - 40% 3" xfId="611"/>
    <cellStyle name="Accent4 - 40% 4" xfId="613"/>
    <cellStyle name="Accent4 - 40% 5" xfId="615"/>
    <cellStyle name="Accent4 - 40% 6" xfId="617"/>
    <cellStyle name="Accent4 - 40% 7" xfId="619"/>
    <cellStyle name="Accent4 - 40% 8" xfId="621"/>
    <cellStyle name="Accent4 - 40% 9" xfId="623"/>
    <cellStyle name="Accent4 - 60%" xfId="625"/>
    <cellStyle name="Accent4 - 60% 10" xfId="1919"/>
    <cellStyle name="Accent4 - 60% 2" xfId="626"/>
    <cellStyle name="Accent4 - 60% 3" xfId="628"/>
    <cellStyle name="Accent4 - 60% 4" xfId="629"/>
    <cellStyle name="Accent4 - 60% 5" xfId="386"/>
    <cellStyle name="Accent4 - 60% 6" xfId="630"/>
    <cellStyle name="Accent4 - 60% 7" xfId="631"/>
    <cellStyle name="Accent4 - 60% 8" xfId="632"/>
    <cellStyle name="Accent4 - 60% 9" xfId="633"/>
    <cellStyle name="Accent4 10" xfId="1916"/>
    <cellStyle name="Accent4 2" xfId="634"/>
    <cellStyle name="Accent4 3" xfId="635"/>
    <cellStyle name="Accent4 4" xfId="636"/>
    <cellStyle name="Accent4 5" xfId="638"/>
    <cellStyle name="Accent4 6" xfId="640"/>
    <cellStyle name="Accent4 7" xfId="642"/>
    <cellStyle name="Accent4 8" xfId="644"/>
    <cellStyle name="Accent4 9" xfId="647"/>
    <cellStyle name="Accent4_Book1" xfId="648"/>
    <cellStyle name="Accent5" xfId="649"/>
    <cellStyle name="Accent5 - 20%" xfId="650"/>
    <cellStyle name="Accent5 - 20% 10" xfId="1921"/>
    <cellStyle name="Accent5 - 20% 2" xfId="651"/>
    <cellStyle name="Accent5 - 20% 3" xfId="652"/>
    <cellStyle name="Accent5 - 20% 4" xfId="653"/>
    <cellStyle name="Accent5 - 20% 5" xfId="654"/>
    <cellStyle name="Accent5 - 20% 6" xfId="655"/>
    <cellStyle name="Accent5 - 20% 7" xfId="656"/>
    <cellStyle name="Accent5 - 20% 8" xfId="657"/>
    <cellStyle name="Accent5 - 20% 9" xfId="658"/>
    <cellStyle name="Accent5 - 40%" xfId="659"/>
    <cellStyle name="Accent5 - 40% 10" xfId="1922"/>
    <cellStyle name="Accent5 - 40% 2" xfId="660"/>
    <cellStyle name="Accent5 - 40% 3" xfId="661"/>
    <cellStyle name="Accent5 - 40% 4" xfId="169"/>
    <cellStyle name="Accent5 - 40% 5" xfId="662"/>
    <cellStyle name="Accent5 - 40% 6" xfId="663"/>
    <cellStyle name="Accent5 - 40% 7" xfId="664"/>
    <cellStyle name="Accent5 - 40% 8" xfId="665"/>
    <cellStyle name="Accent5 - 40% 9" xfId="668"/>
    <cellStyle name="Accent5 - 60%" xfId="669"/>
    <cellStyle name="Accent5 - 60% 10" xfId="1923"/>
    <cellStyle name="Accent5 - 60% 2" xfId="670"/>
    <cellStyle name="Accent5 - 60% 3" xfId="671"/>
    <cellStyle name="Accent5 - 60% 4" xfId="672"/>
    <cellStyle name="Accent5 - 60% 5" xfId="673"/>
    <cellStyle name="Accent5 - 60% 6" xfId="674"/>
    <cellStyle name="Accent5 - 60% 7" xfId="675"/>
    <cellStyle name="Accent5 - 60% 8" xfId="676"/>
    <cellStyle name="Accent5 - 60% 9" xfId="677"/>
    <cellStyle name="Accent5 10" xfId="1920"/>
    <cellStyle name="Accent5 2" xfId="678"/>
    <cellStyle name="Accent5 3" xfId="679"/>
    <cellStyle name="Accent5 4" xfId="680"/>
    <cellStyle name="Accent5 5" xfId="682"/>
    <cellStyle name="Accent5 6" xfId="684"/>
    <cellStyle name="Accent5 7" xfId="686"/>
    <cellStyle name="Accent5 8" xfId="688"/>
    <cellStyle name="Accent5 9" xfId="690"/>
    <cellStyle name="Accent5_Book1" xfId="691"/>
    <cellStyle name="Accent6" xfId="692"/>
    <cellStyle name="Accent6 - 20%" xfId="693"/>
    <cellStyle name="Accent6 - 20% 10" xfId="1925"/>
    <cellStyle name="Accent6 - 20% 2" xfId="695"/>
    <cellStyle name="Accent6 - 20% 3" xfId="697"/>
    <cellStyle name="Accent6 - 20% 4" xfId="699"/>
    <cellStyle name="Accent6 - 20% 5" xfId="701"/>
    <cellStyle name="Accent6 - 20% 6" xfId="702"/>
    <cellStyle name="Accent6 - 20% 7" xfId="381"/>
    <cellStyle name="Accent6 - 20% 8" xfId="703"/>
    <cellStyle name="Accent6 - 20% 9" xfId="704"/>
    <cellStyle name="Accent6 - 40%" xfId="705"/>
    <cellStyle name="Accent6 - 40% 10" xfId="1926"/>
    <cellStyle name="Accent6 - 40% 2" xfId="706"/>
    <cellStyle name="Accent6 - 40% 3" xfId="707"/>
    <cellStyle name="Accent6 - 40% 4" xfId="708"/>
    <cellStyle name="Accent6 - 40% 5" xfId="709"/>
    <cellStyle name="Accent6 - 40% 6" xfId="710"/>
    <cellStyle name="Accent6 - 40% 7" xfId="711"/>
    <cellStyle name="Accent6 - 40% 8" xfId="712"/>
    <cellStyle name="Accent6 - 40% 9" xfId="713"/>
    <cellStyle name="Accent6 - 60%" xfId="714"/>
    <cellStyle name="Accent6 - 60% 10" xfId="1927"/>
    <cellStyle name="Accent6 - 60% 2" xfId="715"/>
    <cellStyle name="Accent6 - 60% 3" xfId="716"/>
    <cellStyle name="Accent6 - 60% 4" xfId="717"/>
    <cellStyle name="Accent6 - 60% 5" xfId="718"/>
    <cellStyle name="Accent6 - 60% 6" xfId="719"/>
    <cellStyle name="Accent6 - 60% 7" xfId="720"/>
    <cellStyle name="Accent6 - 60% 8" xfId="721"/>
    <cellStyle name="Accent6 - 60% 9" xfId="722"/>
    <cellStyle name="Accent6 10" xfId="1924"/>
    <cellStyle name="Accent6 2" xfId="723"/>
    <cellStyle name="Accent6 3" xfId="724"/>
    <cellStyle name="Accent6 4" xfId="725"/>
    <cellStyle name="Accent6 5" xfId="726"/>
    <cellStyle name="Accent6 6" xfId="727"/>
    <cellStyle name="Accent6 7" xfId="728"/>
    <cellStyle name="Accent6 8" xfId="729"/>
    <cellStyle name="Accent6 9" xfId="730"/>
    <cellStyle name="Accent6_Book1" xfId="731"/>
    <cellStyle name="args.style" xfId="732"/>
    <cellStyle name="args.style 2" xfId="1928"/>
    <cellStyle name="ColLevel_0" xfId="734"/>
    <cellStyle name="Comma [0]_!!!GO" xfId="736"/>
    <cellStyle name="comma zerodec" xfId="738"/>
    <cellStyle name="comma zerodec 2" xfId="1929"/>
    <cellStyle name="Comma_!!!GO" xfId="739"/>
    <cellStyle name="Currency [0]_!!!GO" xfId="741"/>
    <cellStyle name="Currency_!!!GO" xfId="742"/>
    <cellStyle name="Currency1" xfId="743"/>
    <cellStyle name="Currency1 2" xfId="1930"/>
    <cellStyle name="Date" xfId="744"/>
    <cellStyle name="Date 2" xfId="1931"/>
    <cellStyle name="Dollar (zero dec)" xfId="747"/>
    <cellStyle name="Dollar (zero dec) 2" xfId="1932"/>
    <cellStyle name="Grey" xfId="748"/>
    <cellStyle name="Grey 2" xfId="1933"/>
    <cellStyle name="Header1" xfId="750"/>
    <cellStyle name="Header1 2" xfId="1934"/>
    <cellStyle name="Header2" xfId="752"/>
    <cellStyle name="Header2 2" xfId="1935"/>
    <cellStyle name="Input [yellow]" xfId="754"/>
    <cellStyle name="Input [yellow] 2" xfId="1936"/>
    <cellStyle name="Input Cells" xfId="755"/>
    <cellStyle name="Input Cells 2" xfId="1937"/>
    <cellStyle name="Linked Cells" xfId="756"/>
    <cellStyle name="Linked Cells 2" xfId="1938"/>
    <cellStyle name="Millares [0]_96 Risk" xfId="757"/>
    <cellStyle name="Millares_96 Risk" xfId="759"/>
    <cellStyle name="Milliers [0]_!!!GO" xfId="761"/>
    <cellStyle name="Milliers_!!!GO" xfId="762"/>
    <cellStyle name="Moneda [0]_96 Risk" xfId="763"/>
    <cellStyle name="Moneda_96 Risk" xfId="766"/>
    <cellStyle name="Mon閠aire [0]_!!!GO" xfId="383"/>
    <cellStyle name="Mon閠aire_!!!GO" xfId="769"/>
    <cellStyle name="New Times Roman" xfId="770"/>
    <cellStyle name="New Times Roman 2" xfId="1939"/>
    <cellStyle name="no dec" xfId="771"/>
    <cellStyle name="no dec 2" xfId="1940"/>
    <cellStyle name="Normal - Style1" xfId="772"/>
    <cellStyle name="Normal - Style1 2" xfId="1941"/>
    <cellStyle name="Normal_!!!GO" xfId="773"/>
    <cellStyle name="per.style" xfId="667"/>
    <cellStyle name="per.style 2" xfId="1942"/>
    <cellStyle name="Percent [2]" xfId="774"/>
    <cellStyle name="Percent [2] 10" xfId="775"/>
    <cellStyle name="Percent [2] 11" xfId="1943"/>
    <cellStyle name="Percent [2] 2" xfId="776"/>
    <cellStyle name="Percent [2] 3" xfId="777"/>
    <cellStyle name="Percent [2] 4" xfId="778"/>
    <cellStyle name="Percent [2] 5" xfId="779"/>
    <cellStyle name="Percent [2] 6" xfId="780"/>
    <cellStyle name="Percent [2] 7" xfId="781"/>
    <cellStyle name="Percent [2] 8" xfId="782"/>
    <cellStyle name="Percent [2] 9" xfId="783"/>
    <cellStyle name="Percent_!!!GO" xfId="784"/>
    <cellStyle name="Pourcentage_pldt" xfId="785"/>
    <cellStyle name="PSChar" xfId="786"/>
    <cellStyle name="PSChar 10" xfId="348"/>
    <cellStyle name="PSChar 11" xfId="1944"/>
    <cellStyle name="PSChar 2" xfId="787"/>
    <cellStyle name="PSChar 3" xfId="789"/>
    <cellStyle name="PSChar 4" xfId="790"/>
    <cellStyle name="PSChar 5" xfId="791"/>
    <cellStyle name="PSChar 6" xfId="792"/>
    <cellStyle name="PSChar 7" xfId="793"/>
    <cellStyle name="PSChar 8" xfId="794"/>
    <cellStyle name="PSChar 9" xfId="795"/>
    <cellStyle name="PSDate" xfId="797"/>
    <cellStyle name="PSDate 10" xfId="800"/>
    <cellStyle name="PSDate 11" xfId="1945"/>
    <cellStyle name="PSDate 2" xfId="801"/>
    <cellStyle name="PSDate 3" xfId="802"/>
    <cellStyle name="PSDate 4" xfId="803"/>
    <cellStyle name="PSDate 5" xfId="804"/>
    <cellStyle name="PSDate 6" xfId="805"/>
    <cellStyle name="PSDate 7" xfId="806"/>
    <cellStyle name="PSDate 8" xfId="807"/>
    <cellStyle name="PSDate 9" xfId="808"/>
    <cellStyle name="PSDec" xfId="809"/>
    <cellStyle name="PSDec 10" xfId="810"/>
    <cellStyle name="PSDec 11" xfId="1946"/>
    <cellStyle name="PSDec 2" xfId="812"/>
    <cellStyle name="PSDec 3" xfId="814"/>
    <cellStyle name="PSDec 4" xfId="816"/>
    <cellStyle name="PSDec 5" xfId="818"/>
    <cellStyle name="PSDec 6" xfId="820"/>
    <cellStyle name="PSDec 7" xfId="823"/>
    <cellStyle name="PSDec 8" xfId="826"/>
    <cellStyle name="PSDec 9" xfId="829"/>
    <cellStyle name="PSHeading" xfId="830"/>
    <cellStyle name="PSHeading 2" xfId="1947"/>
    <cellStyle name="PSInt" xfId="831"/>
    <cellStyle name="PSInt 10" xfId="832"/>
    <cellStyle name="PSInt 11" xfId="1948"/>
    <cellStyle name="PSInt 2" xfId="833"/>
    <cellStyle name="PSInt 3" xfId="835"/>
    <cellStyle name="PSInt 4" xfId="836"/>
    <cellStyle name="PSInt 5" xfId="837"/>
    <cellStyle name="PSInt 6" xfId="838"/>
    <cellStyle name="PSInt 7" xfId="839"/>
    <cellStyle name="PSInt 8" xfId="840"/>
    <cellStyle name="PSInt 9" xfId="841"/>
    <cellStyle name="PSSpacer" xfId="627"/>
    <cellStyle name="PSSpacer 10" xfId="842"/>
    <cellStyle name="PSSpacer 11" xfId="1949"/>
    <cellStyle name="PSSpacer 2" xfId="843"/>
    <cellStyle name="PSSpacer 3" xfId="844"/>
    <cellStyle name="PSSpacer 4" xfId="845"/>
    <cellStyle name="PSSpacer 5" xfId="846"/>
    <cellStyle name="PSSpacer 6" xfId="139"/>
    <cellStyle name="PSSpacer 7" xfId="847"/>
    <cellStyle name="PSSpacer 8" xfId="760"/>
    <cellStyle name="PSSpacer 9" xfId="848"/>
    <cellStyle name="RowLevel_0" xfId="850"/>
    <cellStyle name="sstot" xfId="852"/>
    <cellStyle name="sstot 2" xfId="1951"/>
    <cellStyle name="sstot 3" xfId="1950"/>
    <cellStyle name="Standard_AREAS" xfId="137"/>
    <cellStyle name="t" xfId="788"/>
    <cellStyle name="t 2" xfId="1953"/>
    <cellStyle name="t 3" xfId="1952"/>
    <cellStyle name="t_HVAC Equipment (3)" xfId="853"/>
    <cellStyle name="t_HVAC Equipment (3) 2" xfId="1955"/>
    <cellStyle name="t_HVAC Equipment (3) 3" xfId="1954"/>
    <cellStyle name="t_HVAC Equipment (3)_Sheet1" xfId="854"/>
    <cellStyle name="t_HVAC Equipment (3)_Sheet1 2" xfId="1957"/>
    <cellStyle name="t_HVAC Equipment (3)_Sheet1 3" xfId="1956"/>
    <cellStyle name="t_HVAC Equipment (3)_Sheet1_12月份体育中心分校收入说明表2012年" xfId="855"/>
    <cellStyle name="t_HVAC Equipment (3)_Sheet1_Book1" xfId="856"/>
    <cellStyle name="t_HVAC Equipment (3)_Sheet1_Book1 2" xfId="1959"/>
    <cellStyle name="t_HVAC Equipment (3)_Sheet1_Book1 3" xfId="1958"/>
    <cellStyle name="t_HVAC Equipment (3)_Sheet1_Book1_1" xfId="857"/>
    <cellStyle name="t_HVAC Equipment (3)_Sheet1_Book1_1 2" xfId="1961"/>
    <cellStyle name="t_HVAC Equipment (3)_Sheet1_Book1_1 3" xfId="1960"/>
    <cellStyle name="t_HVAC Equipment (3)_Sheet1_Book1_1_Book1" xfId="1962"/>
    <cellStyle name="t_HVAC Equipment (3)_Sheet1_Book1_1_Book1 2" xfId="1963"/>
    <cellStyle name="t_HVAC Equipment (3)_Sheet1_Book1_1_Book1_1" xfId="1964"/>
    <cellStyle name="t_HVAC Equipment (3)_Sheet1_Book1_1_Book1_1 2" xfId="1965"/>
    <cellStyle name="t_HVAC Equipment (3)_Sheet1_Book1_1_Book1_Book1" xfId="1966"/>
    <cellStyle name="t_HVAC Equipment (3)_Sheet1_Book1_1_Book1_Book1 2" xfId="1967"/>
    <cellStyle name="t_HVAC Equipment (3)_Sheet1_Book1_2" xfId="1968"/>
    <cellStyle name="t_HVAC Equipment (3)_Sheet1_Book1_2 2" xfId="1969"/>
    <cellStyle name="t_HVAC Equipment (3)_Sheet1_Book1_3" xfId="1970"/>
    <cellStyle name="t_HVAC Equipment (3)_Sheet1_Book1_3 2" xfId="1971"/>
    <cellStyle name="t_HVAC Equipment (3)_Sheet1_Book1_4" xfId="1972"/>
    <cellStyle name="t_HVAC Equipment (3)_Sheet1_Book1_4 2" xfId="1973"/>
    <cellStyle name="t_HVAC Equipment (3)_Sheet1_Book1_5" xfId="1974"/>
    <cellStyle name="t_HVAC Equipment (3)_Sheet1_Book1_5 2" xfId="1975"/>
    <cellStyle name="t_HVAC Equipment (3)_Sheet1_Book1_5_Book1" xfId="1976"/>
    <cellStyle name="t_HVAC Equipment (3)_Sheet1_Book1_5_Book1 2" xfId="1977"/>
    <cellStyle name="t_HVAC Equipment (3)_Sheet1_Book1_6" xfId="1978"/>
    <cellStyle name="t_HVAC Equipment (3)_Sheet1_Book1_6 2" xfId="1979"/>
    <cellStyle name="t_HVAC Equipment (3)_Sheet1_Book1_7" xfId="1980"/>
    <cellStyle name="t_HVAC Equipment (3)_Sheet1_Book1_7 2" xfId="1981"/>
    <cellStyle name="t_HVAC Equipment (3)_Sheet1_Book1_Book1" xfId="1982"/>
    <cellStyle name="t_HVAC Equipment (3)_Sheet1_Book1_Book1 2" xfId="1983"/>
    <cellStyle name="t_HVAC Equipment (3)_Sheet1_Book1_Book1_Book1" xfId="1984"/>
    <cellStyle name="t_HVAC Equipment (3)_Sheet1_Book1_Book1_Book1 2" xfId="1985"/>
    <cellStyle name="t_HVAC Equipment (3)_Sheet1_招生明细" xfId="393"/>
    <cellStyle name="t_HVAC Equipment (3)_招生明细" xfId="858"/>
    <cellStyle name="t_Sheet1" xfId="859"/>
    <cellStyle name="t_Sheet1 2" xfId="1987"/>
    <cellStyle name="t_Sheet1 3" xfId="1986"/>
    <cellStyle name="t_Sheet1_12月份体育中心分校收入说明表2012年" xfId="860"/>
    <cellStyle name="t_Sheet1_Book1" xfId="861"/>
    <cellStyle name="t_Sheet1_Book1 2" xfId="1989"/>
    <cellStyle name="t_Sheet1_Book1 3" xfId="1988"/>
    <cellStyle name="t_Sheet1_Book1_1" xfId="862"/>
    <cellStyle name="t_Sheet1_Book1_1 2" xfId="1991"/>
    <cellStyle name="t_Sheet1_Book1_1 3" xfId="1990"/>
    <cellStyle name="t_Sheet1_Book1_1_Book1" xfId="1992"/>
    <cellStyle name="t_Sheet1_Book1_1_Book1 2" xfId="1993"/>
    <cellStyle name="t_Sheet1_Book1_1_Book1_1" xfId="1994"/>
    <cellStyle name="t_Sheet1_Book1_1_Book1_1 2" xfId="1995"/>
    <cellStyle name="t_Sheet1_Book1_1_Book1_Book1" xfId="1996"/>
    <cellStyle name="t_Sheet1_Book1_1_Book1_Book1 2" xfId="1997"/>
    <cellStyle name="t_Sheet1_Book1_2" xfId="1998"/>
    <cellStyle name="t_Sheet1_Book1_2 2" xfId="1999"/>
    <cellStyle name="t_Sheet1_Book1_3" xfId="2000"/>
    <cellStyle name="t_Sheet1_Book1_3 2" xfId="2001"/>
    <cellStyle name="t_Sheet1_Book1_4" xfId="2002"/>
    <cellStyle name="t_Sheet1_Book1_4 2" xfId="2003"/>
    <cellStyle name="t_Sheet1_Book1_5" xfId="2004"/>
    <cellStyle name="t_Sheet1_Book1_5 2" xfId="2005"/>
    <cellStyle name="t_Sheet1_Book1_5_Book1" xfId="2006"/>
    <cellStyle name="t_Sheet1_Book1_5_Book1 2" xfId="2007"/>
    <cellStyle name="t_Sheet1_Book1_6" xfId="2008"/>
    <cellStyle name="t_Sheet1_Book1_6 2" xfId="2009"/>
    <cellStyle name="t_Sheet1_Book1_7" xfId="2010"/>
    <cellStyle name="t_Sheet1_Book1_7 2" xfId="2011"/>
    <cellStyle name="t_Sheet1_Book1_Book1" xfId="2012"/>
    <cellStyle name="t_Sheet1_Book1_Book1 2" xfId="2013"/>
    <cellStyle name="t_Sheet1_Book1_Book1_Book1" xfId="2014"/>
    <cellStyle name="t_Sheet1_Book1_Book1_Book1 2" xfId="2015"/>
    <cellStyle name="t_Sheet1_招生明细" xfId="863"/>
    <cellStyle name="t_招生明细" xfId="834"/>
    <cellStyle name="百分比" xfId="17" builtinId="5"/>
    <cellStyle name="百分比 10" xfId="864"/>
    <cellStyle name="百分比 11" xfId="865"/>
    <cellStyle name="百分比 12" xfId="866"/>
    <cellStyle name="百分比 13" xfId="867"/>
    <cellStyle name="百分比 14" xfId="868"/>
    <cellStyle name="百分比 15" xfId="870"/>
    <cellStyle name="百分比 16" xfId="872"/>
    <cellStyle name="百分比 17" xfId="874"/>
    <cellStyle name="百分比 18" xfId="876"/>
    <cellStyle name="百分比 19" xfId="878"/>
    <cellStyle name="百分比 2" xfId="879"/>
    <cellStyle name="百分比 20" xfId="869"/>
    <cellStyle name="百分比 21" xfId="871"/>
    <cellStyle name="百分比 22" xfId="873"/>
    <cellStyle name="百分比 23" xfId="875"/>
    <cellStyle name="百分比 24" xfId="877"/>
    <cellStyle name="百分比 3" xfId="880"/>
    <cellStyle name="百分比 4" xfId="881"/>
    <cellStyle name="百分比 4 10" xfId="882"/>
    <cellStyle name="百分比 4 11" xfId="883"/>
    <cellStyle name="百分比 4 12" xfId="884"/>
    <cellStyle name="百分比 4 13" xfId="885"/>
    <cellStyle name="百分比 4 14" xfId="886"/>
    <cellStyle name="百分比 4 15" xfId="888"/>
    <cellStyle name="百分比 4 16" xfId="765"/>
    <cellStyle name="百分比 4 17" xfId="890"/>
    <cellStyle name="百分比 4 18" xfId="891"/>
    <cellStyle name="百分比 4 19" xfId="892"/>
    <cellStyle name="百分比 4 2" xfId="894"/>
    <cellStyle name="百分比 4 20" xfId="887"/>
    <cellStyle name="百分比 4 21" xfId="764"/>
    <cellStyle name="百分比 4 22" xfId="889"/>
    <cellStyle name="百分比 4 23" xfId="2016"/>
    <cellStyle name="百分比 4 3" xfId="896"/>
    <cellStyle name="百分比 4 4" xfId="898"/>
    <cellStyle name="百分比 4 5" xfId="900"/>
    <cellStyle name="百分比 4 6" xfId="903"/>
    <cellStyle name="百分比 4 7" xfId="905"/>
    <cellStyle name="百分比 4 8" xfId="907"/>
    <cellStyle name="百分比 4 9" xfId="909"/>
    <cellStyle name="百分比 4_2014年4月城建分校教学部工资表（OK)" xfId="911"/>
    <cellStyle name="百分比 5" xfId="912"/>
    <cellStyle name="百分比 6" xfId="913"/>
    <cellStyle name="百分比 6 10" xfId="914"/>
    <cellStyle name="百分比 6 11" xfId="916"/>
    <cellStyle name="百分比 6 12" xfId="917"/>
    <cellStyle name="百分比 6 13" xfId="918"/>
    <cellStyle name="百分比 6 14" xfId="919"/>
    <cellStyle name="百分比 6 15" xfId="921"/>
    <cellStyle name="百分比 6 16" xfId="924"/>
    <cellStyle name="百分比 6 17" xfId="799"/>
    <cellStyle name="百分比 6 18" xfId="925"/>
    <cellStyle name="百分比 6 19" xfId="926"/>
    <cellStyle name="百分比 6 2" xfId="927"/>
    <cellStyle name="百分比 6 2 2" xfId="1812"/>
    <cellStyle name="百分比 6 20" xfId="920"/>
    <cellStyle name="百分比 6 21" xfId="923"/>
    <cellStyle name="百分比 6 22" xfId="798"/>
    <cellStyle name="百分比 6 23" xfId="2017"/>
    <cellStyle name="百分比 6 3" xfId="735"/>
    <cellStyle name="百分比 6 3 2" xfId="1814"/>
    <cellStyle name="百分比 6 4" xfId="928"/>
    <cellStyle name="百分比 6 4 2" xfId="1817"/>
    <cellStyle name="百分比 6 5" xfId="929"/>
    <cellStyle name="百分比 6 6" xfId="931"/>
    <cellStyle name="百分比 6 7" xfId="145"/>
    <cellStyle name="百分比 6 8" xfId="933"/>
    <cellStyle name="百分比 6 9" xfId="935"/>
    <cellStyle name="百分比 6_2014年4月城建分校教学部工资表（OK)" xfId="936"/>
    <cellStyle name="百分比 7" xfId="937"/>
    <cellStyle name="百分比 8" xfId="938"/>
    <cellStyle name="百分比 9" xfId="939"/>
    <cellStyle name="捠壿 [0.00]_Region Orders (2)" xfId="624"/>
    <cellStyle name="捠壿_Region Orders (2)" xfId="940"/>
    <cellStyle name="编号" xfId="941"/>
    <cellStyle name="编号 2" xfId="2018"/>
    <cellStyle name="标题 1 2" xfId="942"/>
    <cellStyle name="标题 1 3" xfId="943"/>
    <cellStyle name="标题 1 4" xfId="944"/>
    <cellStyle name="标题 1 5" xfId="946"/>
    <cellStyle name="标题 1 5 2 2" xfId="457"/>
    <cellStyle name="标题 1 6" xfId="947"/>
    <cellStyle name="标题 1 7" xfId="948"/>
    <cellStyle name="标题 1 8" xfId="949"/>
    <cellStyle name="标题 1 9" xfId="950"/>
    <cellStyle name="标题 10" xfId="951"/>
    <cellStyle name="标题 11" xfId="952"/>
    <cellStyle name="标题 12" xfId="953"/>
    <cellStyle name="标题 2 2" xfId="955"/>
    <cellStyle name="标题 2 2 2 4 13 2" xfId="956"/>
    <cellStyle name="标题 2 2 2 4 13 2 2" xfId="958"/>
    <cellStyle name="标题 2 3" xfId="959"/>
    <cellStyle name="标题 2 4" xfId="960"/>
    <cellStyle name="标题 2 5" xfId="961"/>
    <cellStyle name="标题 2 6" xfId="963"/>
    <cellStyle name="标题 2 7" xfId="964"/>
    <cellStyle name="标题 2 8" xfId="965"/>
    <cellStyle name="标题 2 9" xfId="966"/>
    <cellStyle name="标题 3 2" xfId="967"/>
    <cellStyle name="标题 3 3" xfId="968"/>
    <cellStyle name="标题 3 4" xfId="969"/>
    <cellStyle name="标题 3 4 5 2" xfId="567"/>
    <cellStyle name="标题 3 5" xfId="970"/>
    <cellStyle name="标题 3 6" xfId="971"/>
    <cellStyle name="标题 3 7" xfId="972"/>
    <cellStyle name="标题 3 8" xfId="973"/>
    <cellStyle name="标题 3 9" xfId="974"/>
    <cellStyle name="标题 4 2" xfId="976"/>
    <cellStyle name="标题 4 3" xfId="978"/>
    <cellStyle name="标题 4 4" xfId="980"/>
    <cellStyle name="标题 4 4 2 2 3 2" xfId="982"/>
    <cellStyle name="标题 4 5" xfId="984"/>
    <cellStyle name="标题 4 6" xfId="986"/>
    <cellStyle name="标题 4 7" xfId="988"/>
    <cellStyle name="标题 4 8" xfId="990"/>
    <cellStyle name="标题 4 9" xfId="991"/>
    <cellStyle name="标题 5" xfId="992"/>
    <cellStyle name="标题 6" xfId="993"/>
    <cellStyle name="标题 7" xfId="995"/>
    <cellStyle name="标题 8" xfId="996"/>
    <cellStyle name="标题 9" xfId="997"/>
    <cellStyle name="标题1" xfId="999"/>
    <cellStyle name="标题1 2" xfId="2019"/>
    <cellStyle name="表标题" xfId="1000"/>
    <cellStyle name="表标题 10" xfId="2020"/>
    <cellStyle name="表标题 2" xfId="1002"/>
    <cellStyle name="表标题 3" xfId="1003"/>
    <cellStyle name="表标题 4" xfId="1004"/>
    <cellStyle name="表标题 5" xfId="1005"/>
    <cellStyle name="表标题 6" xfId="1006"/>
    <cellStyle name="表标题 7" xfId="1007"/>
    <cellStyle name="表标题 8" xfId="1009"/>
    <cellStyle name="表标题 9" xfId="1010"/>
    <cellStyle name="部门" xfId="1011"/>
    <cellStyle name="部门 2" xfId="2021"/>
    <cellStyle name="差 2" xfId="1013"/>
    <cellStyle name="差 3" xfId="1015"/>
    <cellStyle name="差 4" xfId="1017"/>
    <cellStyle name="差 5" xfId="1019"/>
    <cellStyle name="差 6" xfId="1021"/>
    <cellStyle name="差 7" xfId="35"/>
    <cellStyle name="差 8" xfId="1022"/>
    <cellStyle name="差 9" xfId="27"/>
    <cellStyle name="差_2013年收入说明表更新" xfId="1023"/>
    <cellStyle name="差_7.1罗平县大学生“村官”统计季报表(7月修订，下发空表)" xfId="1024"/>
    <cellStyle name="差_7.1罗平县大学生“村官”统计季报表(7月修订，下发空表) 10" xfId="2022"/>
    <cellStyle name="差_7.1罗平县大学生“村官”统计季报表(7月修订，下发空表) 2" xfId="666"/>
    <cellStyle name="差_7.1罗平县大学生“村官”统计季报表(7月修订，下发空表) 2_2014年4月城建分校教学部工资表（OK)" xfId="1026"/>
    <cellStyle name="差_7.1罗平县大学生“村官”统计季报表(7月修订，下发空表) 3" xfId="1028"/>
    <cellStyle name="差_7.1罗平县大学生“村官”统计季报表(7月修订，下发空表) 3_2014年4月城建分校教学部工资表（OK)" xfId="1029"/>
    <cellStyle name="差_7.1罗平县大学生“村官”统计季报表(7月修订，下发空表) 4" xfId="1031"/>
    <cellStyle name="差_7.1罗平县大学生“村官”统计季报表(7月修订，下发空表) 4_2014年4月城建分校教学部工资表（OK)" xfId="1032"/>
    <cellStyle name="差_7.1罗平县大学生“村官”统计季报表(7月修订，下发空表) 5" xfId="1034"/>
    <cellStyle name="差_7.1罗平县大学生“村官”统计季报表(7月修订，下发空表) 5_2014年4月城建分校教学部工资表（OK)" xfId="1035"/>
    <cellStyle name="差_7.1罗平县大学生“村官”统计季报表(7月修订，下发空表) 6" xfId="1037"/>
    <cellStyle name="差_7.1罗平县大学生“村官”统计季报表(7月修订，下发空表) 6_2014年4月城建分校教学部工资表（OK)" xfId="1038"/>
    <cellStyle name="差_7.1罗平县大学生“村官”统计季报表(7月修订，下发空表) 7" xfId="1040"/>
    <cellStyle name="差_7.1罗平县大学生“村官”统计季报表(7月修订，下发空表) 7_2014年4月城建分校教学部工资表（OK)" xfId="1041"/>
    <cellStyle name="差_7.1罗平县大学生“村官”统计季报表(7月修订，下发空表) 8" xfId="1043"/>
    <cellStyle name="差_7.1罗平县大学生“村官”统计季报表(7月修订，下发空表) 8_2014年4月城建分校教学部工资表（OK)" xfId="1044"/>
    <cellStyle name="差_7.1罗平县大学生“村官”统计季报表(7月修订，下发空表) 9" xfId="1046"/>
    <cellStyle name="差_7.1罗平县大学生“村官”统计季报表(7月修订，下发空表) 9_2014年4月城建分校教学部工资表（OK)" xfId="1047"/>
    <cellStyle name="差_Book1" xfId="1048"/>
    <cellStyle name="差_Book1 10" xfId="2023"/>
    <cellStyle name="差_Book1 2" xfId="637"/>
    <cellStyle name="差_Book1 2_2014年4月城建分校教学部工资表（OK)" xfId="1049"/>
    <cellStyle name="差_Book1 3" xfId="639"/>
    <cellStyle name="差_Book1 3_2014年4月城建分校教学部工资表（OK)" xfId="1050"/>
    <cellStyle name="差_Book1 4" xfId="641"/>
    <cellStyle name="差_Book1 4_2014年4月城建分校教学部工资表（OK)" xfId="737"/>
    <cellStyle name="差_Book1 5" xfId="643"/>
    <cellStyle name="差_Book1 5_2014年4月城建分校教学部工资表（OK)" xfId="1051"/>
    <cellStyle name="差_Book1 6" xfId="646"/>
    <cellStyle name="差_Book1 6_2014年4月城建分校教学部工资表（OK)" xfId="1052"/>
    <cellStyle name="差_Book1 7" xfId="1053"/>
    <cellStyle name="差_Book1 7_2014年4月城建分校教学部工资表（OK)" xfId="1054"/>
    <cellStyle name="差_Book1 8" xfId="1055"/>
    <cellStyle name="差_Book1 8_2014年4月城建分校教学部工资表（OK)" xfId="922"/>
    <cellStyle name="差_Book1 9" xfId="1056"/>
    <cellStyle name="差_Book1 9_2014年4月城建分校教学部工资表（OK)" xfId="1058"/>
    <cellStyle name="差_Book1_1" xfId="1059"/>
    <cellStyle name="差_Book1_1 10" xfId="2024"/>
    <cellStyle name="差_Book1_1 2" xfId="1060"/>
    <cellStyle name="差_Book1_1 2_2014年4月城建分校教学部工资表（OK)" xfId="1061"/>
    <cellStyle name="差_Book1_1 3" xfId="1062"/>
    <cellStyle name="差_Book1_1 3_2014年4月城建分校教学部工资表（OK)" xfId="1063"/>
    <cellStyle name="差_Book1_1 4" xfId="1064"/>
    <cellStyle name="差_Book1_1 4_2014年4月城建分校教学部工资表（OK)" xfId="1066"/>
    <cellStyle name="差_Book1_1 5" xfId="1067"/>
    <cellStyle name="差_Book1_1 5_2014年4月城建分校教学部工资表（OK)" xfId="1068"/>
    <cellStyle name="差_Book1_1 6" xfId="768"/>
    <cellStyle name="差_Book1_1 6_2014年4月城建分校教学部工资表（OK)" xfId="1069"/>
    <cellStyle name="差_Book1_1 7" xfId="1070"/>
    <cellStyle name="差_Book1_1 7_2014年4月城建分校教学部工资表（OK)" xfId="1071"/>
    <cellStyle name="差_Book1_1 8" xfId="1072"/>
    <cellStyle name="差_Book1_1 8_2014年4月城建分校教学部工资表（OK)" xfId="1074"/>
    <cellStyle name="差_Book1_1 9" xfId="24"/>
    <cellStyle name="差_Book1_1 9_2014年4月城建分校教学部工资表（OK)" xfId="1075"/>
    <cellStyle name="差_Book1_1_Book1" xfId="1076"/>
    <cellStyle name="差_Book1_1_Book1 10" xfId="2025"/>
    <cellStyle name="差_Book1_1_Book1 2" xfId="1077"/>
    <cellStyle name="差_Book1_1_Book1 2_2014年4月城建分校教学部工资表（OK)" xfId="1078"/>
    <cellStyle name="差_Book1_1_Book1 3" xfId="1079"/>
    <cellStyle name="差_Book1_1_Book1 3_2014年4月城建分校教学部工资表（OK)" xfId="1080"/>
    <cellStyle name="差_Book1_1_Book1 4" xfId="1081"/>
    <cellStyle name="差_Book1_1_Book1 4_2014年4月城建分校教学部工资表（OK)" xfId="1083"/>
    <cellStyle name="差_Book1_1_Book1 5" xfId="1084"/>
    <cellStyle name="差_Book1_1_Book1 5_2014年4月城建分校教学部工资表（OK)" xfId="1085"/>
    <cellStyle name="差_Book1_1_Book1 6" xfId="1086"/>
    <cellStyle name="差_Book1_1_Book1 6_2014年4月城建分校教学部工资表（OK)" xfId="1087"/>
    <cellStyle name="差_Book1_1_Book1 7" xfId="1088"/>
    <cellStyle name="差_Book1_1_Book1 7_2014年4月城建分校教学部工资表（OK)" xfId="1089"/>
    <cellStyle name="差_Book1_1_Book1 8" xfId="1090"/>
    <cellStyle name="差_Book1_1_Book1 8_2014年4月城建分校教学部工资表（OK)" xfId="1091"/>
    <cellStyle name="差_Book1_1_Book1 9" xfId="1092"/>
    <cellStyle name="差_Book1_1_Book1 9_2014年4月城建分校教学部工资表（OK)" xfId="1093"/>
    <cellStyle name="差_Book1_1_Book1_1" xfId="1094"/>
    <cellStyle name="差_Book1_1_Book1_1 10" xfId="2026"/>
    <cellStyle name="差_Book1_1_Book1_1 2" xfId="1095"/>
    <cellStyle name="差_Book1_1_Book1_1 2_2014年4月城建分校教学部工资表（OK)" xfId="1096"/>
    <cellStyle name="差_Book1_1_Book1_1 3" xfId="849"/>
    <cellStyle name="差_Book1_1_Book1_1 3_2014年4月城建分校教学部工资表（OK)" xfId="330"/>
    <cellStyle name="差_Book1_1_Book1_1 4" xfId="1097"/>
    <cellStyle name="差_Book1_1_Book1_1 4_2014年4月城建分校教学部工资表（OK)" xfId="1098"/>
    <cellStyle name="差_Book1_1_Book1_1 5" xfId="1065"/>
    <cellStyle name="差_Book1_1_Book1_1 5_2014年4月城建分校教学部工资表（OK)" xfId="1099"/>
    <cellStyle name="差_Book1_1_Book1_1 6" xfId="1100"/>
    <cellStyle name="差_Book1_1_Book1_1 6_2014年4月城建分校教学部工资表（OK)" xfId="1101"/>
    <cellStyle name="差_Book1_1_Book1_1 7" xfId="1102"/>
    <cellStyle name="差_Book1_1_Book1_1 7_2014年4月城建分校教学部工资表（OK)" xfId="1103"/>
    <cellStyle name="差_Book1_1_Book1_1 8" xfId="1104"/>
    <cellStyle name="差_Book1_1_Book1_1 8_2014年4月城建分校教学部工资表（OK)" xfId="16"/>
    <cellStyle name="差_Book1_1_Book1_1 9" xfId="1105"/>
    <cellStyle name="差_Book1_1_Book1_1 9_2014年4月城建分校教学部工资表（OK)" xfId="1106"/>
    <cellStyle name="差_Book1_1_Book1_1_Book1" xfId="2027"/>
    <cellStyle name="差_Book1_1_Book1_1_Book1_1" xfId="2028"/>
    <cellStyle name="差_Book1_1_Book1_1_Book1_Book1" xfId="2029"/>
    <cellStyle name="差_Book1_1_Book1_2" xfId="1107"/>
    <cellStyle name="差_Book1_1_Book1_2 10" xfId="2030"/>
    <cellStyle name="差_Book1_1_Book1_2 2" xfId="1108"/>
    <cellStyle name="差_Book1_1_Book1_2 2_2014年4月城建分校教学部工资表（OK)" xfId="645"/>
    <cellStyle name="差_Book1_1_Book1_2 3" xfId="1109"/>
    <cellStyle name="差_Book1_1_Book1_2 3_2014年4月城建分校教学部工资表（OK)" xfId="1110"/>
    <cellStyle name="差_Book1_1_Book1_2 4" xfId="1111"/>
    <cellStyle name="差_Book1_1_Book1_2 4_2014年4月城建分校教学部工资表（OK)" xfId="957"/>
    <cellStyle name="差_Book1_1_Book1_2 5" xfId="1112"/>
    <cellStyle name="差_Book1_1_Book1_2 5_2014年4月城建分校教学部工资表（OK)" xfId="1113"/>
    <cellStyle name="差_Book1_1_Book1_2 6" xfId="1114"/>
    <cellStyle name="差_Book1_1_Book1_2 6_2014年4月城建分校教学部工资表（OK)" xfId="767"/>
    <cellStyle name="差_Book1_1_Book1_2 7" xfId="1115"/>
    <cellStyle name="差_Book1_1_Book1_2 7_2014年4月城建分校教学部工资表（OK)" xfId="1116"/>
    <cellStyle name="差_Book1_1_Book1_2 8" xfId="1117"/>
    <cellStyle name="差_Book1_1_Book1_2 8_2014年4月城建分校教学部工资表（OK)" xfId="1118"/>
    <cellStyle name="差_Book1_1_Book1_2 9" xfId="1119"/>
    <cellStyle name="差_Book1_1_Book1_2 9_2014年4月城建分校教学部工资表（OK)" xfId="1121"/>
    <cellStyle name="差_Book1_1_Book1_3" xfId="2031"/>
    <cellStyle name="差_Book1_1_Book1_4" xfId="2032"/>
    <cellStyle name="差_Book1_1_Book1_5" xfId="2033"/>
    <cellStyle name="差_Book1_1_Book1_5_Book1" xfId="2034"/>
    <cellStyle name="差_Book1_1_Book1_Book1" xfId="2035"/>
    <cellStyle name="差_Book1_1_工作量记录表" xfId="2036"/>
    <cellStyle name="差_Book1_1_工作量记录表_Book1" xfId="2037"/>
    <cellStyle name="差_Book1_2" xfId="1122"/>
    <cellStyle name="差_Book1_2 10" xfId="2038"/>
    <cellStyle name="差_Book1_2 2" xfId="753"/>
    <cellStyle name="差_Book1_2 2_2014年4月城建分校教学部工资表（OK)" xfId="1123"/>
    <cellStyle name="差_Book1_2 3" xfId="1124"/>
    <cellStyle name="差_Book1_2 3_2014年4月城建分校教学部工资表（OK)" xfId="1125"/>
    <cellStyle name="差_Book1_2 4" xfId="1126"/>
    <cellStyle name="差_Book1_2 4_2014年4月城建分校教学部工资表（OK)" xfId="426"/>
    <cellStyle name="差_Book1_2 5" xfId="1127"/>
    <cellStyle name="差_Book1_2 5_2014年4月城建分校教学部工资表（OK)" xfId="1128"/>
    <cellStyle name="差_Book1_2 6" xfId="1129"/>
    <cellStyle name="差_Book1_2 6_2014年4月城建分校教学部工资表（OK)" xfId="1130"/>
    <cellStyle name="差_Book1_2 7" xfId="1131"/>
    <cellStyle name="差_Book1_2 7_2014年4月城建分校教学部工资表（OK)" xfId="1132"/>
    <cellStyle name="差_Book1_2 8" xfId="1133"/>
    <cellStyle name="差_Book1_2 8_2014年4月城建分校教学部工资表（OK)" xfId="9"/>
    <cellStyle name="差_Book1_2 9" xfId="1134"/>
    <cellStyle name="差_Book1_2 9_2014年4月城建分校教学部工资表（OK)" xfId="1135"/>
    <cellStyle name="差_Book1_2_Book1" xfId="2039"/>
    <cellStyle name="差_Book1_3" xfId="1136"/>
    <cellStyle name="差_Book1_3 2" xfId="2040"/>
    <cellStyle name="差_Book1_3_Book1" xfId="2041"/>
    <cellStyle name="差_Book1_4" xfId="1137"/>
    <cellStyle name="差_Book1_4 10" xfId="2042"/>
    <cellStyle name="差_Book1_4 2" xfId="1138"/>
    <cellStyle name="差_Book1_4 2_2014年4月城建分校教学部工资表（OK)" xfId="1140"/>
    <cellStyle name="差_Book1_4 3" xfId="1141"/>
    <cellStyle name="差_Book1_4 3_2014年4月城建分校教学部工资表（OK)" xfId="175"/>
    <cellStyle name="差_Book1_4 4" xfId="1142"/>
    <cellStyle name="差_Book1_4 4_2014年4月城建分校教学部工资表（OK)" xfId="1143"/>
    <cellStyle name="差_Book1_4 5" xfId="1144"/>
    <cellStyle name="差_Book1_4 5_2014年4月城建分校教学部工资表（OK)" xfId="1145"/>
    <cellStyle name="差_Book1_4 6" xfId="1147"/>
    <cellStyle name="差_Book1_4 6_2014年4月城建分校教学部工资表（OK)" xfId="1148"/>
    <cellStyle name="差_Book1_4 7" xfId="1149"/>
    <cellStyle name="差_Book1_4 7_2014年4月城建分校教学部工资表（OK)" xfId="1150"/>
    <cellStyle name="差_Book1_4 8" xfId="1151"/>
    <cellStyle name="差_Book1_4 8_2014年4月城建分校教学部工资表（OK)" xfId="1152"/>
    <cellStyle name="差_Book1_4 9" xfId="1153"/>
    <cellStyle name="差_Book1_4 9_2014年4月城建分校教学部工资表（OK)" xfId="1154"/>
    <cellStyle name="差_Book1_5" xfId="2043"/>
    <cellStyle name="差_Book1_6" xfId="2044"/>
    <cellStyle name="差_Book1_7" xfId="2045"/>
    <cellStyle name="差_Book1_7_Book1" xfId="2046"/>
    <cellStyle name="差_Book1_Book1" xfId="1155"/>
    <cellStyle name="差_Book1_Book1 10" xfId="2047"/>
    <cellStyle name="差_Book1_Book1 2" xfId="1156"/>
    <cellStyle name="差_Book1_Book1 2_2014年4月城建分校教学部工资表（OK)" xfId="539"/>
    <cellStyle name="差_Book1_Book1 3" xfId="1157"/>
    <cellStyle name="差_Book1_Book1 3_2014年4月城建分校教学部工资表（OK)" xfId="1158"/>
    <cellStyle name="差_Book1_Book1 4" xfId="1160"/>
    <cellStyle name="差_Book1_Book1 4_2014年4月城建分校教学部工资表（OK)" xfId="1161"/>
    <cellStyle name="差_Book1_Book1 5" xfId="1162"/>
    <cellStyle name="差_Book1_Book1 5_2014年4月城建分校教学部工资表（OK)" xfId="1164"/>
    <cellStyle name="差_Book1_Book1 6" xfId="1165"/>
    <cellStyle name="差_Book1_Book1 6_2014年4月城建分校教学部工资表（OK)" xfId="1166"/>
    <cellStyle name="差_Book1_Book1 7" xfId="1167"/>
    <cellStyle name="差_Book1_Book1 7_2014年4月城建分校教学部工资表（OK)" xfId="1168"/>
    <cellStyle name="差_Book1_Book1 8" xfId="1169"/>
    <cellStyle name="差_Book1_Book1 8_2014年4月城建分校教学部工资表（OK)" xfId="1170"/>
    <cellStyle name="差_Book1_Book1 9" xfId="1001"/>
    <cellStyle name="差_Book1_Book1 9_2014年4月城建分校教学部工资表（OK)" xfId="1171"/>
    <cellStyle name="差_Book1_Book1_1" xfId="76"/>
    <cellStyle name="差_Book1_Book1_1 10" xfId="2048"/>
    <cellStyle name="差_Book1_Book1_1 2" xfId="476"/>
    <cellStyle name="差_Book1_Book1_1 2_2014年4月城建分校教学部工资表（OK)" xfId="1172"/>
    <cellStyle name="差_Book1_Book1_1 3" xfId="478"/>
    <cellStyle name="差_Book1_Book1_1 3_2014年4月城建分校教学部工资表（OK)" xfId="1173"/>
    <cellStyle name="差_Book1_Book1_1 4" xfId="480"/>
    <cellStyle name="差_Book1_Book1_1 4_2014年4月城建分校教学部工资表（OK)" xfId="1174"/>
    <cellStyle name="差_Book1_Book1_1 5" xfId="154"/>
    <cellStyle name="差_Book1_Book1_1 5_2014年4月城建分校教学部工资表（OK)" xfId="1175"/>
    <cellStyle name="差_Book1_Book1_1 6" xfId="482"/>
    <cellStyle name="差_Book1_Book1_1 6_2014年4月城建分校教学部工资表（OK)" xfId="1176"/>
    <cellStyle name="差_Book1_Book1_1 7" xfId="55"/>
    <cellStyle name="差_Book1_Book1_1 7_2014年4月城建分校教学部工资表（OK)" xfId="1177"/>
    <cellStyle name="差_Book1_Book1_1 8" xfId="484"/>
    <cellStyle name="差_Book1_Book1_1 8_2014年4月城建分校教学部工资表（OK)" xfId="1179"/>
    <cellStyle name="差_Book1_Book1_1 9" xfId="486"/>
    <cellStyle name="差_Book1_Book1_1 9_2014年4月城建分校教学部工资表（OK)" xfId="183"/>
    <cellStyle name="差_Book1_Book1_1_Book1" xfId="2049"/>
    <cellStyle name="差_Book1_Book1_1_Book1_1" xfId="2050"/>
    <cellStyle name="差_Book1_Book1_1_Book1_Book1" xfId="2051"/>
    <cellStyle name="差_Book1_Book1_2" xfId="2052"/>
    <cellStyle name="差_Book1_Book1_3" xfId="2053"/>
    <cellStyle name="差_Book1_Book1_4" xfId="2054"/>
    <cellStyle name="差_Book1_Book1_5" xfId="2055"/>
    <cellStyle name="差_Book1_Book1_5_Book1" xfId="2056"/>
    <cellStyle name="差_Book1_Book1_Book1" xfId="2057"/>
    <cellStyle name="差_Book1_Book1_Book1_1" xfId="2058"/>
    <cellStyle name="差_Book1_工作量记录表" xfId="2059"/>
    <cellStyle name="差_Book1_工作量记录表_Book1" xfId="2060"/>
    <cellStyle name="差_Book1_麦地中心开业至今收支表" xfId="1180"/>
    <cellStyle name="差_Book1_麦地中心开业至今收支表 10" xfId="2061"/>
    <cellStyle name="差_Book1_麦地中心开业至今收支表 2" xfId="612"/>
    <cellStyle name="差_Book1_麦地中心开业至今收支表 2_2014年4月城建分校教学部工资表（OK)" xfId="1181"/>
    <cellStyle name="差_Book1_麦地中心开业至今收支表 3" xfId="614"/>
    <cellStyle name="差_Book1_麦地中心开业至今收支表 3_2014年4月城建分校教学部工资表（OK)" xfId="1182"/>
    <cellStyle name="差_Book1_麦地中心开业至今收支表 4" xfId="616"/>
    <cellStyle name="差_Book1_麦地中心开业至今收支表 4_2014年4月城建分校教学部工资表（OK)" xfId="1183"/>
    <cellStyle name="差_Book1_麦地中心开业至今收支表 5" xfId="618"/>
    <cellStyle name="差_Book1_麦地中心开业至今收支表 5_2014年4月城建分校教学部工资表（OK)" xfId="1184"/>
    <cellStyle name="差_Book1_麦地中心开业至今收支表 6" xfId="620"/>
    <cellStyle name="差_Book1_麦地中心开业至今收支表 6_2014年4月城建分校教学部工资表（OK)" xfId="1185"/>
    <cellStyle name="差_Book1_麦地中心开业至今收支表 7" xfId="622"/>
    <cellStyle name="差_Book1_麦地中心开业至今收支表 7_2014年4月城建分校教学部工资表（OK)" xfId="1186"/>
    <cellStyle name="差_Book1_麦地中心开业至今收支表 8" xfId="1187"/>
    <cellStyle name="差_Book1_麦地中心开业至今收支表 8_2014年4月城建分校教学部工资表（OK)" xfId="1188"/>
    <cellStyle name="差_Book1_麦地中心开业至今收支表 9" xfId="746"/>
    <cellStyle name="差_Book1_麦地中心开业至今收支表 9_2014年4月城建分校教学部工资表（OK)" xfId="1189"/>
    <cellStyle name="差_Book1_云南省建国前入党的老党员补贴有关情况统计表2010(1).01" xfId="1190"/>
    <cellStyle name="差_Book1_云南省建国前入党的老党员补贴有关情况统计表2010(1).01 10" xfId="2062"/>
    <cellStyle name="差_Book1_云南省建国前入党的老党员补贴有关情况统计表2010(1).01 2" xfId="1191"/>
    <cellStyle name="差_Book1_云南省建国前入党的老党员补贴有关情况统计表2010(1).01 2_2014年4月城建分校教学部工资表（OK)" xfId="1192"/>
    <cellStyle name="差_Book1_云南省建国前入党的老党员补贴有关情况统计表2010(1).01 3" xfId="1193"/>
    <cellStyle name="差_Book1_云南省建国前入党的老党员补贴有关情况统计表2010(1).01 3_2014年4月城建分校教学部工资表（OK)" xfId="1194"/>
    <cellStyle name="差_Book1_云南省建国前入党的老党员补贴有关情况统计表2010(1).01 4" xfId="1195"/>
    <cellStyle name="差_Book1_云南省建国前入党的老党员补贴有关情况统计表2010(1).01 4_2014年4月城建分校教学部工资表（OK)" xfId="1196"/>
    <cellStyle name="差_Book1_云南省建国前入党的老党员补贴有关情况统计表2010(1).01 5" xfId="1197"/>
    <cellStyle name="差_Book1_云南省建国前入党的老党员补贴有关情况统计表2010(1).01 5_2014年4月城建分校教学部工资表（OK)" xfId="1198"/>
    <cellStyle name="差_Book1_云南省建国前入党的老党员补贴有关情况统计表2010(1).01 6" xfId="1199"/>
    <cellStyle name="差_Book1_云南省建国前入党的老党员补贴有关情况统计表2010(1).01 6_2014年4月城建分校教学部工资表（OK)" xfId="493"/>
    <cellStyle name="差_Book1_云南省建国前入党的老党员补贴有关情况统计表2010(1).01 7" xfId="1200"/>
    <cellStyle name="差_Book1_云南省建国前入党的老党员补贴有关情况统计表2010(1).01 7_2014年4月城建分校教学部工资表（OK)" xfId="1201"/>
    <cellStyle name="差_Book1_云南省建国前入党的老党员补贴有关情况统计表2010(1).01 8" xfId="1202"/>
    <cellStyle name="差_Book1_云南省建国前入党的老党员补贴有关情况统计表2010(1).01 8_2014年4月城建分校教学部工资表（OK)" xfId="1203"/>
    <cellStyle name="差_Book1_云南省建国前入党的老党员补贴有关情况统计表2010(1).01 9" xfId="1204"/>
    <cellStyle name="差_Book1_云南省建国前入党的老党员补贴有关情况统计表2010(1).01 9_2014年4月城建分校教学部工资表（OK)" xfId="1205"/>
    <cellStyle name="差_readdata" xfId="1206"/>
    <cellStyle name="差_工作量记录表" xfId="2063"/>
    <cellStyle name="差_工作量记录表_1" xfId="2064"/>
    <cellStyle name="差_工作量记录表_1_Book1" xfId="2065"/>
    <cellStyle name="差_工作量记录表_Book1" xfId="2066"/>
    <cellStyle name="差_教师确认收入" xfId="325"/>
    <cellStyle name="差_麦地中心开业至今收支表" xfId="351"/>
    <cellStyle name="差_麦地中心开业至今收支表 10" xfId="2067"/>
    <cellStyle name="差_麦地中心开业至今收支表 2" xfId="1207"/>
    <cellStyle name="差_麦地中心开业至今收支表 2_2014年4月城建分校教学部工资表（OK)" xfId="1208"/>
    <cellStyle name="差_麦地中心开业至今收支表 3" xfId="1209"/>
    <cellStyle name="差_麦地中心开业至今收支表 3_2014年4月城建分校教学部工资表（OK)" xfId="1211"/>
    <cellStyle name="差_麦地中心开业至今收支表 4" xfId="1212"/>
    <cellStyle name="差_麦地中心开业至今收支表 4_2014年4月城建分校教学部工资表（OK)" xfId="1213"/>
    <cellStyle name="差_麦地中心开业至今收支表 5" xfId="1214"/>
    <cellStyle name="差_麦地中心开业至今收支表 5_2014年4月城建分校教学部工资表（OK)" xfId="251"/>
    <cellStyle name="差_麦地中心开业至今收支表 6" xfId="1215"/>
    <cellStyle name="差_麦地中心开业至今收支表 6_2014年4月城建分校教学部工资表（OK)" xfId="126"/>
    <cellStyle name="差_麦地中心开业至今收支表 7" xfId="1216"/>
    <cellStyle name="差_麦地中心开业至今收支表 7_2014年4月城建分校教学部工资表（OK)" xfId="1217"/>
    <cellStyle name="差_麦地中心开业至今收支表 8" xfId="1218"/>
    <cellStyle name="差_麦地中心开业至今收支表 8_2014年4月城建分校教学部工资表（OK)" xfId="1219"/>
    <cellStyle name="差_麦地中心开业至今收支表 9" xfId="1221"/>
    <cellStyle name="差_麦地中心开业至今收支表 9_2014年4月城建分校教学部工资表（OK)" xfId="1223"/>
    <cellStyle name="差_麦地中心开业至今收支表_Book1" xfId="2068"/>
    <cellStyle name="差_麦地中心开业至今收支表_Book1_1" xfId="2069"/>
    <cellStyle name="差_麦地中心开业至今收支表_Book1_Book1" xfId="2070"/>
    <cellStyle name="差_麦地中心开业至今收支表_Book1_Book1_1" xfId="2071"/>
    <cellStyle name="差_研究院薪酬试算表" xfId="1224"/>
    <cellStyle name="差_研究院薪酬试算表 2" xfId="1225"/>
    <cellStyle name="差_研究院薪酬试算表 2_2014年4月城建分校教学部工资表（OK)" xfId="101"/>
    <cellStyle name="差_研究院薪酬试算表 3" xfId="1226"/>
    <cellStyle name="差_研究院薪酬试算表 3_2014年4月城建分校教学部工资表（OK)" xfId="1227"/>
    <cellStyle name="差_研究院薪酬试算表 4" xfId="1228"/>
    <cellStyle name="差_研究院薪酬试算表 4_2014年4月城建分校教学部工资表（OK)" xfId="1229"/>
    <cellStyle name="差_研究院薪酬试算表 5" xfId="1230"/>
    <cellStyle name="差_研究院薪酬试算表 5_2014年4月城建分校教学部工资表（OK)" xfId="1232"/>
    <cellStyle name="差_研究院薪酬试算表 6" xfId="1233"/>
    <cellStyle name="差_研究院薪酬试算表 6_2014年4月城建分校教学部工资表（OK)" xfId="1234"/>
    <cellStyle name="差_研究院薪酬试算表 7" xfId="1235"/>
    <cellStyle name="差_研究院薪酬试算表 7_2014年4月城建分校教学部工资表（OK)" xfId="1236"/>
    <cellStyle name="差_研究院薪酬试算表 8" xfId="1237"/>
    <cellStyle name="差_研究院薪酬试算表 8_2014年4月城建分校教学部工资表（OK)" xfId="1238"/>
    <cellStyle name="差_研究院薪酬试算表 9" xfId="1239"/>
    <cellStyle name="差_研究院薪酬试算表 9_2014年4月城建分校教学部工资表（OK)" xfId="1240"/>
    <cellStyle name="差_招生明细" xfId="1242"/>
    <cellStyle name="常规" xfId="0" builtinId="0"/>
    <cellStyle name="常规 10" xfId="811"/>
    <cellStyle name="常规 10 10" xfId="1243"/>
    <cellStyle name="常规 10 11" xfId="1820"/>
    <cellStyle name="常规 10 12" xfId="2072"/>
    <cellStyle name="常规 10 2" xfId="1244"/>
    <cellStyle name="常规 10 2 2" xfId="1821"/>
    <cellStyle name="常规 10 3" xfId="1245"/>
    <cellStyle name="常规 10 4" xfId="1246"/>
    <cellStyle name="常规 10 5" xfId="1247"/>
    <cellStyle name="常规 10 6" xfId="430"/>
    <cellStyle name="常规 10 7" xfId="434"/>
    <cellStyle name="常规 10 8" xfId="438"/>
    <cellStyle name="常规 10 9" xfId="598"/>
    <cellStyle name="常规 10_教师确认收入" xfId="1248"/>
    <cellStyle name="常规 11" xfId="813"/>
    <cellStyle name="常规 11 10" xfId="1250"/>
    <cellStyle name="常规 11 11" xfId="2073"/>
    <cellStyle name="常规 11 2" xfId="1251"/>
    <cellStyle name="常规 11 3" xfId="1252"/>
    <cellStyle name="常规 11 4" xfId="1253"/>
    <cellStyle name="常规 11 5" xfId="1254"/>
    <cellStyle name="常规 11 6" xfId="1255"/>
    <cellStyle name="常规 11 7" xfId="1256"/>
    <cellStyle name="常规 11 8" xfId="1257"/>
    <cellStyle name="常规 11 9" xfId="1258"/>
    <cellStyle name="常规 110" xfId="1260"/>
    <cellStyle name="常规 12" xfId="815"/>
    <cellStyle name="常规 12 10" xfId="1261"/>
    <cellStyle name="常规 12 11" xfId="2074"/>
    <cellStyle name="常规 12 2" xfId="1073"/>
    <cellStyle name="常规 12 3" xfId="1262"/>
    <cellStyle name="常规 12 4" xfId="1263"/>
    <cellStyle name="常规 12 5" xfId="1264"/>
    <cellStyle name="常规 12 6" xfId="1265"/>
    <cellStyle name="常规 12 7" xfId="1266"/>
    <cellStyle name="常规 12 8" xfId="1267"/>
    <cellStyle name="常规 12 9" xfId="1268"/>
    <cellStyle name="常规 13" xfId="817"/>
    <cellStyle name="常规 13 10" xfId="1269"/>
    <cellStyle name="常规 13 11" xfId="2075"/>
    <cellStyle name="常规 13 2" xfId="1270"/>
    <cellStyle name="常规 13 3" xfId="1271"/>
    <cellStyle name="常规 13 4" xfId="159"/>
    <cellStyle name="常规 13 5" xfId="52"/>
    <cellStyle name="常规 13 6" xfId="694"/>
    <cellStyle name="常规 13 7" xfId="696"/>
    <cellStyle name="常规 13 8" xfId="698"/>
    <cellStyle name="常规 13 9" xfId="700"/>
    <cellStyle name="常规 14" xfId="819"/>
    <cellStyle name="常规 14 2" xfId="1822"/>
    <cellStyle name="常规 14 3" xfId="1823"/>
    <cellStyle name="常规 14 4" xfId="2076"/>
    <cellStyle name="常规 15" xfId="822"/>
    <cellStyle name="常规 15 10" xfId="1272"/>
    <cellStyle name="常规 15 11" xfId="1851"/>
    <cellStyle name="常规 15 12" xfId="2077"/>
    <cellStyle name="常规 15 2" xfId="1231"/>
    <cellStyle name="常规 15 3" xfId="1273"/>
    <cellStyle name="常规 15 4" xfId="1275"/>
    <cellStyle name="常规 15 5" xfId="1276"/>
    <cellStyle name="常规 15 6" xfId="1277"/>
    <cellStyle name="常规 15 7" xfId="1278"/>
    <cellStyle name="常规 15 8" xfId="1279"/>
    <cellStyle name="常规 15 9" xfId="1280"/>
    <cellStyle name="常规 16" xfId="825"/>
    <cellStyle name="常规 16 10" xfId="1281"/>
    <cellStyle name="常规 16 11" xfId="1850"/>
    <cellStyle name="常规 16 12" xfId="2078"/>
    <cellStyle name="常规 16 2" xfId="1282"/>
    <cellStyle name="常规 16 3" xfId="1283"/>
    <cellStyle name="常规 16 4" xfId="1284"/>
    <cellStyle name="常规 16 5" xfId="1285"/>
    <cellStyle name="常规 16 6" xfId="1286"/>
    <cellStyle name="常规 16 7" xfId="1287"/>
    <cellStyle name="常规 16 8" xfId="1288"/>
    <cellStyle name="常规 16 9" xfId="1289"/>
    <cellStyle name="常规 17" xfId="828"/>
    <cellStyle name="常规 17 10" xfId="1290"/>
    <cellStyle name="常规 17 11" xfId="1849"/>
    <cellStyle name="常规 17 12" xfId="2079"/>
    <cellStyle name="常规 17 2" xfId="902"/>
    <cellStyle name="常规 17 3" xfId="904"/>
    <cellStyle name="常规 17 4" xfId="906"/>
    <cellStyle name="常规 17 5" xfId="908"/>
    <cellStyle name="常规 17 6" xfId="1291"/>
    <cellStyle name="常规 17 7" xfId="1292"/>
    <cellStyle name="常规 17 8" xfId="1293"/>
    <cellStyle name="常规 17 9" xfId="1294"/>
    <cellStyle name="常规 18" xfId="310"/>
    <cellStyle name="常规 18 10" xfId="1295"/>
    <cellStyle name="常规 18 11" xfId="1848"/>
    <cellStyle name="常规 18 12" xfId="2080"/>
    <cellStyle name="常规 18 2" xfId="1296"/>
    <cellStyle name="常规 18 3" xfId="1297"/>
    <cellStyle name="常规 18 4" xfId="1298"/>
    <cellStyle name="常规 18 5" xfId="1299"/>
    <cellStyle name="常规 18 6" xfId="1301"/>
    <cellStyle name="常规 18 7" xfId="1302"/>
    <cellStyle name="常规 18 8" xfId="1303"/>
    <cellStyle name="常规 18 9" xfId="1304"/>
    <cellStyle name="常规 19" xfId="1306"/>
    <cellStyle name="常规 19 10" xfId="1307"/>
    <cellStyle name="常规 19 11" xfId="2081"/>
    <cellStyle name="常规 19 2" xfId="930"/>
    <cellStyle name="常规 19 3" xfId="144"/>
    <cellStyle name="常规 19 4" xfId="932"/>
    <cellStyle name="常规 19 5" xfId="934"/>
    <cellStyle name="常规 19 6" xfId="1308"/>
    <cellStyle name="常规 19 7" xfId="1309"/>
    <cellStyle name="常规 19 8" xfId="1310"/>
    <cellStyle name="常规 19 9" xfId="740"/>
    <cellStyle name="常规 2" xfId="1311"/>
    <cellStyle name="常规 2 10" xfId="1313"/>
    <cellStyle name="常规 2 10 2" xfId="2083"/>
    <cellStyle name="常规 2 10 2 3 2 2" xfId="1314"/>
    <cellStyle name="常规 2 11" xfId="1316"/>
    <cellStyle name="常规 2 12" xfId="1318"/>
    <cellStyle name="常规 2 13" xfId="2082"/>
    <cellStyle name="常规 2 2" xfId="1319"/>
    <cellStyle name="常规 2 2 10" xfId="1321"/>
    <cellStyle name="常规 2 2 11" xfId="1824"/>
    <cellStyle name="常规 2 2 12" xfId="2084"/>
    <cellStyle name="常规 2 2 2" xfId="1322"/>
    <cellStyle name="常规 2 2 2 10" xfId="116"/>
    <cellStyle name="常规 2 2 2 2" xfId="758"/>
    <cellStyle name="常规 2 2 2 3" xfId="1323"/>
    <cellStyle name="常规 2 2 2 4" xfId="63"/>
    <cellStyle name="常规 2 2 2 5" xfId="54"/>
    <cellStyle name="常规 2 2 2 6" xfId="68"/>
    <cellStyle name="常规 2 2 2 7" xfId="71"/>
    <cellStyle name="常规 2 2 2 8" xfId="75"/>
    <cellStyle name="常规 2 2 2 9" xfId="80"/>
    <cellStyle name="常规 2 2 3" xfId="1324"/>
    <cellStyle name="常规 2 2 4" xfId="1325"/>
    <cellStyle name="常规 2 2 5" xfId="1326"/>
    <cellStyle name="常规 2 2 6" xfId="893"/>
    <cellStyle name="常规 2 2 7" xfId="895"/>
    <cellStyle name="常规 2 2 8" xfId="897"/>
    <cellStyle name="常规 2 2 9" xfId="899"/>
    <cellStyle name="常规 2 2_招生明细" xfId="1327"/>
    <cellStyle name="常规 2 3" xfId="1328"/>
    <cellStyle name="常规 2 3 2" xfId="1852"/>
    <cellStyle name="常规 2 3 3" xfId="2085"/>
    <cellStyle name="常规 2 38" xfId="168"/>
    <cellStyle name="常规 2 4" xfId="1329"/>
    <cellStyle name="常规 2 4 2" xfId="1853"/>
    <cellStyle name="常规 2 4 3" xfId="2086"/>
    <cellStyle name="常规 2 5" xfId="1330"/>
    <cellStyle name="常规 2 5 2" xfId="2087"/>
    <cellStyle name="常规 2 6" xfId="1331"/>
    <cellStyle name="常规 2 6 2" xfId="2088"/>
    <cellStyle name="常规 2 7" xfId="1332"/>
    <cellStyle name="常规 2 7 2" xfId="2089"/>
    <cellStyle name="常规 2 8" xfId="1334"/>
    <cellStyle name="常规 2 8 2" xfId="2090"/>
    <cellStyle name="常规 2 9" xfId="1336"/>
    <cellStyle name="常规 2 9 2" xfId="2091"/>
    <cellStyle name="常规 2_2013年收入说明表更新" xfId="1337"/>
    <cellStyle name="常规 20" xfId="821"/>
    <cellStyle name="常规 20 2" xfId="1825"/>
    <cellStyle name="常规 20 4" xfId="1274"/>
    <cellStyle name="常规 21" xfId="824"/>
    <cellStyle name="常规 21 48" xfId="1338"/>
    <cellStyle name="常规 22" xfId="827"/>
    <cellStyle name="常规 22 2" xfId="901"/>
    <cellStyle name="常规 22 2 2" xfId="1813"/>
    <cellStyle name="常规 22 3" xfId="1811"/>
    <cellStyle name="常规 23" xfId="309"/>
    <cellStyle name="常规 23 2" xfId="1815"/>
    <cellStyle name="常规 23 3" xfId="1805"/>
    <cellStyle name="常规 24" xfId="1305"/>
    <cellStyle name="常规 24 2" xfId="1818"/>
    <cellStyle name="常规 24 3" xfId="1816"/>
    <cellStyle name="常规 25" xfId="1340"/>
    <cellStyle name="常规 25 2" xfId="1826"/>
    <cellStyle name="常规 25 3" xfId="1808"/>
    <cellStyle name="常规 26" xfId="47"/>
    <cellStyle name="常规 26 2" xfId="1828"/>
    <cellStyle name="常规 26 3" xfId="1819"/>
    <cellStyle name="常规 27" xfId="1342"/>
    <cellStyle name="常规 27 2" xfId="1831"/>
    <cellStyle name="常规 28" xfId="1343"/>
    <cellStyle name="常规 28 2" xfId="1834"/>
    <cellStyle name="常规 28 3" xfId="2092"/>
    <cellStyle name="常规 29" xfId="1344"/>
    <cellStyle name="常规 29 2" xfId="1804"/>
    <cellStyle name="常规 29 3" xfId="1836"/>
    <cellStyle name="常规 3" xfId="1345"/>
    <cellStyle name="常规 3 10" xfId="1347"/>
    <cellStyle name="常规 3 10 2" xfId="2094"/>
    <cellStyle name="常规 3 11" xfId="2093"/>
    <cellStyle name="常规 3 2" xfId="1348"/>
    <cellStyle name="常规 3 2 2" xfId="2095"/>
    <cellStyle name="常规 3 3" xfId="1349"/>
    <cellStyle name="常规 3 3 2" xfId="2096"/>
    <cellStyle name="常规 3 4" xfId="1350"/>
    <cellStyle name="常规 3 4 2" xfId="2097"/>
    <cellStyle name="常规 3 5" xfId="1351"/>
    <cellStyle name="常规 3 5 2" xfId="2098"/>
    <cellStyle name="常规 3 6" xfId="1352"/>
    <cellStyle name="常规 3 6 2" xfId="2099"/>
    <cellStyle name="常规 3 7" xfId="1353"/>
    <cellStyle name="常规 3 7 2" xfId="2100"/>
    <cellStyle name="常规 3 8" xfId="1354"/>
    <cellStyle name="常规 3 8 2" xfId="2101"/>
    <cellStyle name="常规 3 9" xfId="1355"/>
    <cellStyle name="常规 3 9 2" xfId="2102"/>
    <cellStyle name="常规 3_Book1" xfId="2103"/>
    <cellStyle name="常规 30" xfId="1339"/>
    <cellStyle name="常规 30 2" xfId="1827"/>
    <cellStyle name="常规 30 3" xfId="1809"/>
    <cellStyle name="常规 31" xfId="46"/>
    <cellStyle name="常规 31 2" xfId="1829"/>
    <cellStyle name="常规 32" xfId="1341"/>
    <cellStyle name="常规 32 2" xfId="1832"/>
    <cellStyle name="常规 32 3" xfId="1830"/>
    <cellStyle name="常规 33" xfId="1833"/>
    <cellStyle name="常规 33 2" xfId="1835"/>
    <cellStyle name="常规 34" xfId="1802"/>
    <cellStyle name="常规 35" xfId="1356"/>
    <cellStyle name="常规 36" xfId="1357"/>
    <cellStyle name="常规 36 2" xfId="1838"/>
    <cellStyle name="常规 36 3" xfId="1837"/>
    <cellStyle name="常规 37" xfId="1359"/>
    <cellStyle name="常规 37 2" xfId="1840"/>
    <cellStyle name="常规 38" xfId="1844"/>
    <cellStyle name="常规 39" xfId="1855"/>
    <cellStyle name="常规 4" xfId="1360"/>
    <cellStyle name="常规 4 10" xfId="1846"/>
    <cellStyle name="常规 4 10 2" xfId="2105"/>
    <cellStyle name="常规 4 11" xfId="2104"/>
    <cellStyle name="常规 4 2" xfId="1361"/>
    <cellStyle name="常规 4 2 10" xfId="1362"/>
    <cellStyle name="常规 4 2 11" xfId="2106"/>
    <cellStyle name="常规 4 2 2" xfId="1364"/>
    <cellStyle name="常规 4 2 3" xfId="1366"/>
    <cellStyle name="常规 4 2 4" xfId="1368"/>
    <cellStyle name="常规 4 2 5" xfId="1370"/>
    <cellStyle name="常规 4 2 6" xfId="1372"/>
    <cellStyle name="常规 4 2 7" xfId="1374"/>
    <cellStyle name="常规 4 2 8" xfId="1259"/>
    <cellStyle name="常规 4 2 9" xfId="1375"/>
    <cellStyle name="常规 4 3" xfId="1376"/>
    <cellStyle name="常规 4 3 2" xfId="2107"/>
    <cellStyle name="常规 4 4" xfId="1363"/>
    <cellStyle name="常规 4 4 2" xfId="2108"/>
    <cellStyle name="常规 4 5" xfId="1365"/>
    <cellStyle name="常规 4 5 2" xfId="2109"/>
    <cellStyle name="常规 4 6" xfId="1367"/>
    <cellStyle name="常规 4 6 2" xfId="2110"/>
    <cellStyle name="常规 4 7" xfId="1369"/>
    <cellStyle name="常规 4 7 2" xfId="2111"/>
    <cellStyle name="常规 4 8" xfId="1371"/>
    <cellStyle name="常规 4 8 2" xfId="2112"/>
    <cellStyle name="常规 4 9" xfId="1373"/>
    <cellStyle name="常规 4 9 2" xfId="2113"/>
    <cellStyle name="常规 4_Book1" xfId="2114"/>
    <cellStyle name="常规 40" xfId="1803"/>
    <cellStyle name="常规 41" xfId="1856"/>
    <cellStyle name="常规 42" xfId="1358"/>
    <cellStyle name="常规 42 2" xfId="1841"/>
    <cellStyle name="常规 42 3" xfId="1839"/>
    <cellStyle name="常规 43" xfId="2178"/>
    <cellStyle name="常规 44" xfId="2179"/>
    <cellStyle name="常规 5" xfId="1377"/>
    <cellStyle name="常规 5 10" xfId="1378"/>
    <cellStyle name="常规 5 11" xfId="2115"/>
    <cellStyle name="常规 5 2" xfId="1379"/>
    <cellStyle name="常规 5 3" xfId="1380"/>
    <cellStyle name="常规 5 4" xfId="1381"/>
    <cellStyle name="常规 5 5" xfId="1382"/>
    <cellStyle name="常规 5 6" xfId="1383"/>
    <cellStyle name="常规 5 7" xfId="1384"/>
    <cellStyle name="常规 5 8" xfId="1385"/>
    <cellStyle name="常规 5 9" xfId="1386"/>
    <cellStyle name="常规 5_教师确认收入" xfId="1387"/>
    <cellStyle name="常规 54" xfId="1388"/>
    <cellStyle name="常规 56" xfId="1390"/>
    <cellStyle name="常规 6" xfId="1391"/>
    <cellStyle name="常规 6 10" xfId="1392"/>
    <cellStyle name="常规 6 11" xfId="2116"/>
    <cellStyle name="常规 6 2" xfId="1393"/>
    <cellStyle name="常规 6 3" xfId="1394"/>
    <cellStyle name="常规 6 4" xfId="1395"/>
    <cellStyle name="常规 6 5" xfId="29"/>
    <cellStyle name="常规 6 6" xfId="1396"/>
    <cellStyle name="常规 6 7" xfId="1397"/>
    <cellStyle name="常规 6 8" xfId="1398"/>
    <cellStyle name="常规 6 9" xfId="1399"/>
    <cellStyle name="常规 61" xfId="1389"/>
    <cellStyle name="常规 62" xfId="1400"/>
    <cellStyle name="常规 7" xfId="1401"/>
    <cellStyle name="常规 7 10" xfId="1402"/>
    <cellStyle name="常规 7 11" xfId="2117"/>
    <cellStyle name="常规 7 2" xfId="1403"/>
    <cellStyle name="常规 7 3" xfId="1404"/>
    <cellStyle name="常规 7 4" xfId="1405"/>
    <cellStyle name="常规 7 5" xfId="1406"/>
    <cellStyle name="常规 7 6" xfId="1407"/>
    <cellStyle name="常规 7 7" xfId="1408"/>
    <cellStyle name="常规 7 8" xfId="1409"/>
    <cellStyle name="常规 7 9" xfId="1410"/>
    <cellStyle name="常规 8" xfId="1411"/>
    <cellStyle name="常规 8 10" xfId="1412"/>
    <cellStyle name="常规 8 11" xfId="2118"/>
    <cellStyle name="常规 8 2" xfId="1414"/>
    <cellStyle name="常规 8 3" xfId="1416"/>
    <cellStyle name="常规 8 4" xfId="1418"/>
    <cellStyle name="常规 8 5" xfId="1419"/>
    <cellStyle name="常规 8 6" xfId="1420"/>
    <cellStyle name="常规 8 7" xfId="1421"/>
    <cellStyle name="常规 8 8" xfId="1422"/>
    <cellStyle name="常规 8 9" xfId="1423"/>
    <cellStyle name="常规 9" xfId="1424"/>
    <cellStyle name="常规 9 10" xfId="1854"/>
    <cellStyle name="常规 9 11" xfId="2119"/>
    <cellStyle name="常规 9 2" xfId="432"/>
    <cellStyle name="常规 9 25" xfId="1425"/>
    <cellStyle name="常规 9 3" xfId="436"/>
    <cellStyle name="常规 9 4" xfId="440"/>
    <cellStyle name="常规 9 5" xfId="442"/>
    <cellStyle name="常规 9 6" xfId="444"/>
    <cellStyle name="常规 9 7" xfId="446"/>
    <cellStyle name="常规 9 8" xfId="448"/>
    <cellStyle name="常规 9 9" xfId="1426"/>
    <cellStyle name="常规 9_教师确认收入" xfId="1427"/>
    <cellStyle name="常规_3 2" xfId="1220"/>
    <cellStyle name="常规_Sheet1 2" xfId="1300"/>
    <cellStyle name="常规_STL招生工资试算表2012-4.10 2" xfId="1082"/>
    <cellStyle name="超链接" xfId="12" builtinId="8"/>
    <cellStyle name="超链接 2" xfId="1842"/>
    <cellStyle name="超链接 5" xfId="1845"/>
    <cellStyle name="分级显示行_1_Book1" xfId="1429"/>
    <cellStyle name="分级显示列_1_Book1" xfId="1430"/>
    <cellStyle name="好 2" xfId="1431"/>
    <cellStyle name="好 3" xfId="1432"/>
    <cellStyle name="好 4" xfId="1433"/>
    <cellStyle name="好 5" xfId="1434"/>
    <cellStyle name="好 6" xfId="1435"/>
    <cellStyle name="好 7" xfId="1436"/>
    <cellStyle name="好 8" xfId="1437"/>
    <cellStyle name="好 9" xfId="1438"/>
    <cellStyle name="好_2013年收入说明表更新" xfId="1439"/>
    <cellStyle name="好_7.1罗平县大学生“村官”统计季报表(7月修订，下发空表)" xfId="53"/>
    <cellStyle name="好_7.1罗平县大学生“村官”统计季报表(7月修订，下发空表) 10" xfId="2120"/>
    <cellStyle name="好_7.1罗平县大学生“村官”统计季报表(7月修订，下发空表) 2" xfId="379"/>
    <cellStyle name="好_7.1罗平县大学生“村官”统计季报表(7月修订，下发空表) 2_2014年4月城建分校教学部工资表（OK)" xfId="1442"/>
    <cellStyle name="好_7.1罗平县大学生“村官”统计季报表(7月修订，下发空表) 3" xfId="389"/>
    <cellStyle name="好_7.1罗平县大学生“村官”统计季报表(7月修订，下发空表) 3_2014年4月城建分校教学部工资表（OK)" xfId="1444"/>
    <cellStyle name="好_7.1罗平县大学生“村官”统计季报表(7月修订，下发空表) 4" xfId="392"/>
    <cellStyle name="好_7.1罗平县大学生“村官”统计季报表(7月修订，下发空表) 4_2014年4月城建分校教学部工资表（OK)" xfId="1445"/>
    <cellStyle name="好_7.1罗平县大学生“村官”统计季报表(7月修订，下发空表) 5" xfId="396"/>
    <cellStyle name="好_7.1罗平县大学生“村官”统计季报表(7月修订，下发空表) 5_2014年4月城建分校教学部工资表（OK)" xfId="1446"/>
    <cellStyle name="好_7.1罗平县大学生“村官”统计季报表(7月修订，下发空表) 6" xfId="399"/>
    <cellStyle name="好_7.1罗平县大学生“村官”统计季报表(7月修订，下发空表) 6_2014年4月城建分校教学部工资表（OK)" xfId="1447"/>
    <cellStyle name="好_7.1罗平县大学生“村官”统计季报表(7月修订，下发空表) 7" xfId="402"/>
    <cellStyle name="好_7.1罗平县大学生“村官”统计季报表(7月修订，下发空表) 7_2014年4月城建分校教学部工资表（OK)" xfId="524"/>
    <cellStyle name="好_7.1罗平县大学生“村官”统计季报表(7月修订，下发空表) 8" xfId="405"/>
    <cellStyle name="好_7.1罗平县大学生“村官”统计季报表(7月修订，下发空表) 8_2014年4月城建分校教学部工资表（OK)" xfId="1448"/>
    <cellStyle name="好_7.1罗平县大学生“村官”统计季报表(7月修订，下发空表) 9" xfId="408"/>
    <cellStyle name="好_7.1罗平县大学生“村官”统计季报表(7月修订，下发空表) 9_2014年4月城建分校教学部工资表（OK)" xfId="1450"/>
    <cellStyle name="好_Book1" xfId="1451"/>
    <cellStyle name="好_Book1 10" xfId="2121"/>
    <cellStyle name="好_Book1 2" xfId="1452"/>
    <cellStyle name="好_Book1 2_2014年4月城建分校教学部工资表（OK)" xfId="1453"/>
    <cellStyle name="好_Book1 3" xfId="1454"/>
    <cellStyle name="好_Book1 3_2014年4月城建分校教学部工资表（OK)" xfId="1457"/>
    <cellStyle name="好_Book1 4" xfId="1346"/>
    <cellStyle name="好_Book1 4_2014年4月城建分校教学部工资表（OK)" xfId="1458"/>
    <cellStyle name="好_Book1 5" xfId="1459"/>
    <cellStyle name="好_Book1 5_2014年4月城建分校教学部工资表（OK)" xfId="1461"/>
    <cellStyle name="好_Book1 6" xfId="1463"/>
    <cellStyle name="好_Book1 6_2014年4月城建分校教学部工资表（OK)" xfId="1464"/>
    <cellStyle name="好_Book1 7" xfId="1465"/>
    <cellStyle name="好_Book1 7_2014年4月城建分校教学部工资表（OK)" xfId="1466"/>
    <cellStyle name="好_Book1 8" xfId="1467"/>
    <cellStyle name="好_Book1 8_2014年4月城建分校教学部工资表（OK)" xfId="1469"/>
    <cellStyle name="好_Book1 9" xfId="1470"/>
    <cellStyle name="好_Book1 9_2014年4月城建分校教学部工资表（OK)" xfId="1471"/>
    <cellStyle name="好_Book1_1" xfId="1472"/>
    <cellStyle name="好_Book1_1 10" xfId="2122"/>
    <cellStyle name="好_Book1_1 2" xfId="1473"/>
    <cellStyle name="好_Book1_1 2_2014年4月城建分校教学部工资表（OK)" xfId="1474"/>
    <cellStyle name="好_Book1_1 3" xfId="1475"/>
    <cellStyle name="好_Book1_1 3_2014年4月城建分校教学部工资表（OK)" xfId="385"/>
    <cellStyle name="好_Book1_1 4" xfId="1476"/>
    <cellStyle name="好_Book1_1 4_2014年4月城建分校教学部工资表（OK)" xfId="273"/>
    <cellStyle name="好_Book1_1 5" xfId="1477"/>
    <cellStyle name="好_Book1_1 5_2014年4月城建分校教学部工资表（OK)" xfId="1478"/>
    <cellStyle name="好_Book1_1 6" xfId="5"/>
    <cellStyle name="好_Book1_1 6_2014年4月城建分校教学部工资表（OK)" xfId="423"/>
    <cellStyle name="好_Book1_1 7" xfId="1479"/>
    <cellStyle name="好_Book1_1 7_2014年4月城建分校教学部工资表（OK)" xfId="745"/>
    <cellStyle name="好_Book1_1 8" xfId="342"/>
    <cellStyle name="好_Book1_1 8_2014年4月城建分校教学部工资表（OK)" xfId="1480"/>
    <cellStyle name="好_Book1_1 9" xfId="344"/>
    <cellStyle name="好_Book1_1 9_2014年4月城建分校教学部工资表（OK)" xfId="1481"/>
    <cellStyle name="好_Book1_1_Book1" xfId="1482"/>
    <cellStyle name="好_Book1_1_Book1 10" xfId="2123"/>
    <cellStyle name="好_Book1_1_Book1 2" xfId="1483"/>
    <cellStyle name="好_Book1_1_Book1 2_2014年4月城建分校教学部工资表（OK)" xfId="1484"/>
    <cellStyle name="好_Book1_1_Book1 3" xfId="1486"/>
    <cellStyle name="好_Book1_1_Book1 3_2014年4月城建分校教学部工资表（OK)" xfId="1487"/>
    <cellStyle name="好_Book1_1_Book1 4" xfId="1488"/>
    <cellStyle name="好_Book1_1_Book1 4_2014年4月城建分校教学部工资表（OK)" xfId="1490"/>
    <cellStyle name="好_Book1_1_Book1 5" xfId="1491"/>
    <cellStyle name="好_Book1_1_Book1 5_2014年4月城建分校教学部工资表（OK)" xfId="1492"/>
    <cellStyle name="好_Book1_1_Book1 6" xfId="1493"/>
    <cellStyle name="好_Book1_1_Book1 6_2014年4月城建分校教学部工资表（OK)" xfId="796"/>
    <cellStyle name="好_Book1_1_Book1 7" xfId="1494"/>
    <cellStyle name="好_Book1_1_Book1 7_2014年4月城建分校教学部工资表（OK)" xfId="1495"/>
    <cellStyle name="好_Book1_1_Book1 8" xfId="1496"/>
    <cellStyle name="好_Book1_1_Book1 8_2014年4月城建分校教学部工资表（OK)" xfId="1497"/>
    <cellStyle name="好_Book1_1_Book1 9" xfId="1498"/>
    <cellStyle name="好_Book1_1_Book1 9_2014年4月城建分校教学部工资表（OK)" xfId="1499"/>
    <cellStyle name="好_Book1_1_Book1_1" xfId="1500"/>
    <cellStyle name="好_Book1_1_Book1_1 10" xfId="2124"/>
    <cellStyle name="好_Book1_1_Book1_1 2" xfId="1501"/>
    <cellStyle name="好_Book1_1_Book1_1 2_2014年4月城建分校教学部工资表（OK)" xfId="1502"/>
    <cellStyle name="好_Book1_1_Book1_1 3" xfId="1503"/>
    <cellStyle name="好_Book1_1_Book1_1 3_2014年4月城建分校教学部工资表（OK)" xfId="1504"/>
    <cellStyle name="好_Book1_1_Book1_1 4" xfId="1505"/>
    <cellStyle name="好_Book1_1_Book1_1 4_2014年4月城建分校教学部工资表（OK)" xfId="1506"/>
    <cellStyle name="好_Book1_1_Book1_1 5" xfId="1507"/>
    <cellStyle name="好_Book1_1_Book1_1 5_2014年4月城建分校教学部工资表（OK)" xfId="1508"/>
    <cellStyle name="好_Book1_1_Book1_1 6" xfId="1509"/>
    <cellStyle name="好_Book1_1_Book1_1 6_2014年4月城建分校教学部工资表（OK)" xfId="851"/>
    <cellStyle name="好_Book1_1_Book1_1 7" xfId="1510"/>
    <cellStyle name="好_Book1_1_Book1_1 7_2014年4月城建分校教学部工资表（OK)" xfId="1511"/>
    <cellStyle name="好_Book1_1_Book1_1 8" xfId="1512"/>
    <cellStyle name="好_Book1_1_Book1_1 8_2014年4月城建分校教学部工资表（OK)" xfId="1513"/>
    <cellStyle name="好_Book1_1_Book1_1 9" xfId="1514"/>
    <cellStyle name="好_Book1_1_Book1_1 9_2014年4月城建分校教学部工资表（OK)" xfId="454"/>
    <cellStyle name="好_Book1_1_Book1_1_Book1" xfId="2125"/>
    <cellStyle name="好_Book1_1_Book1_1_Book1_1" xfId="2126"/>
    <cellStyle name="好_Book1_1_Book1_1_Book1_Book1" xfId="2127"/>
    <cellStyle name="好_Book1_1_Book1_2" xfId="1515"/>
    <cellStyle name="好_Book1_1_Book1_2 10" xfId="2128"/>
    <cellStyle name="好_Book1_1_Book1_2 2" xfId="1516"/>
    <cellStyle name="好_Book1_1_Book1_2 2_2014年4月城建分校教学部工资表（OK)" xfId="77"/>
    <cellStyle name="好_Book1_1_Book1_2 3" xfId="1517"/>
    <cellStyle name="好_Book1_1_Book1_2 3_2014年4月城建分校教学部工资表（OK)" xfId="239"/>
    <cellStyle name="好_Book1_1_Book1_2 4" xfId="1518"/>
    <cellStyle name="好_Book1_1_Book1_2 4_2014年4月城建分校教学部工资表（OK)" xfId="1519"/>
    <cellStyle name="好_Book1_1_Book1_2 5" xfId="1520"/>
    <cellStyle name="好_Book1_1_Book1_2 5_2014年4月城建分校教学部工资表（OK)" xfId="1521"/>
    <cellStyle name="好_Book1_1_Book1_2 6" xfId="1139"/>
    <cellStyle name="好_Book1_1_Book1_2 6_2014年4月城建分校教学部工资表（OK)" xfId="1523"/>
    <cellStyle name="好_Book1_1_Book1_2 7" xfId="1524"/>
    <cellStyle name="好_Book1_1_Book1_2 7_2014年4月城建分校教学部工资表（OK)" xfId="1525"/>
    <cellStyle name="好_Book1_1_Book1_2 8" xfId="1178"/>
    <cellStyle name="好_Book1_1_Book1_2 8_2014年4月城建分校教学部工资表（OK)" xfId="1526"/>
    <cellStyle name="好_Book1_1_Book1_2 9" xfId="1527"/>
    <cellStyle name="好_Book1_1_Book1_2 9_2014年4月城建分校教学部工资表（OK)" xfId="1528"/>
    <cellStyle name="好_Book1_1_Book1_3" xfId="2129"/>
    <cellStyle name="好_Book1_1_Book1_4" xfId="2130"/>
    <cellStyle name="好_Book1_1_Book1_5" xfId="2131"/>
    <cellStyle name="好_Book1_1_Book1_5_Book1" xfId="2132"/>
    <cellStyle name="好_Book1_1_Book1_Book1" xfId="2133"/>
    <cellStyle name="好_Book1_1_工作量记录表" xfId="2134"/>
    <cellStyle name="好_Book1_1_工作量记录表_Book1" xfId="2135"/>
    <cellStyle name="好_Book1_2" xfId="1529"/>
    <cellStyle name="好_Book1_2 10" xfId="2136"/>
    <cellStyle name="好_Book1_2 2" xfId="1530"/>
    <cellStyle name="好_Book1_2 2_2014年4月城建分校教学部工资表（OK)" xfId="1531"/>
    <cellStyle name="好_Book1_2 3" xfId="1532"/>
    <cellStyle name="好_Book1_2 3_2014年4月城建分校教学部工资表（OK)" xfId="594"/>
    <cellStyle name="好_Book1_2 4" xfId="1533"/>
    <cellStyle name="好_Book1_2 4_2014年4月城建分校教学部工资表（OK)" xfId="41"/>
    <cellStyle name="好_Book1_2 5" xfId="1522"/>
    <cellStyle name="好_Book1_2 5_2014年4月城建分校教学部工资表（OK)" xfId="1534"/>
    <cellStyle name="好_Book1_2 6" xfId="1535"/>
    <cellStyle name="好_Book1_2 6_2014年4月城建分校教学部工资表（OK)" xfId="1536"/>
    <cellStyle name="好_Book1_2 7" xfId="1537"/>
    <cellStyle name="好_Book1_2 7_2014年4月城建分校教学部工资表（OK)" xfId="1539"/>
    <cellStyle name="好_Book1_2 8" xfId="378"/>
    <cellStyle name="好_Book1_2 8_2014年4月城建分校教学部工资表（OK)" xfId="1441"/>
    <cellStyle name="好_Book1_2 9" xfId="388"/>
    <cellStyle name="好_Book1_2 9_2014年4月城建分校教学部工资表（OK)" xfId="1443"/>
    <cellStyle name="好_Book1_2_Book1" xfId="2137"/>
    <cellStyle name="好_Book1_3" xfId="1540"/>
    <cellStyle name="好_Book1_3 2" xfId="2138"/>
    <cellStyle name="好_Book1_3_Book1" xfId="2139"/>
    <cellStyle name="好_Book1_4" xfId="1541"/>
    <cellStyle name="好_Book1_4 10" xfId="2140"/>
    <cellStyle name="好_Book1_4 2" xfId="574"/>
    <cellStyle name="好_Book1_4 2_2014年4月城建分校教学部工资表（OK)" xfId="1542"/>
    <cellStyle name="好_Book1_4 3" xfId="576"/>
    <cellStyle name="好_Book1_4 3_2014年4月城建分校教学部工资表（OK)" xfId="23"/>
    <cellStyle name="好_Book1_4 4" xfId="578"/>
    <cellStyle name="好_Book1_4 4_2014年4月城建分校教学部工资表（OK)" xfId="1543"/>
    <cellStyle name="好_Book1_4 5" xfId="362"/>
    <cellStyle name="好_Book1_4 5_2014年4月城建分校教学部工资表（OK)" xfId="1544"/>
    <cellStyle name="好_Book1_4 6" xfId="1545"/>
    <cellStyle name="好_Book1_4 6_2014年4月城建分校教学部工资表（OK)" xfId="1546"/>
    <cellStyle name="好_Book1_4 7" xfId="1547"/>
    <cellStyle name="好_Book1_4 7_2014年4月城建分校教学部工资表（OK)" xfId="1548"/>
    <cellStyle name="好_Book1_4 8" xfId="1549"/>
    <cellStyle name="好_Book1_4 8_2014年4月城建分校教学部工资表（OK)" xfId="1550"/>
    <cellStyle name="好_Book1_4 9" xfId="1551"/>
    <cellStyle name="好_Book1_4 9_2014年4月城建分校教学部工资表（OK)" xfId="1552"/>
    <cellStyle name="好_Book1_5" xfId="2141"/>
    <cellStyle name="好_Book1_6" xfId="2142"/>
    <cellStyle name="好_Book1_7" xfId="2143"/>
    <cellStyle name="好_Book1_7_Book1" xfId="2144"/>
    <cellStyle name="好_Book1_Book1" xfId="1553"/>
    <cellStyle name="好_Book1_Book1 10" xfId="2145"/>
    <cellStyle name="好_Book1_Book1 2" xfId="1554"/>
    <cellStyle name="好_Book1_Book1 2_2014年4月城建分校教学部工资表（OK)" xfId="1555"/>
    <cellStyle name="好_Book1_Book1 3" xfId="1556"/>
    <cellStyle name="好_Book1_Book1 3_2014年4月城建分校教学部工资表（OK)" xfId="1558"/>
    <cellStyle name="好_Book1_Book1 4" xfId="1559"/>
    <cellStyle name="好_Book1_Book1 4_2014年4月城建分校教学部工资表（OK)" xfId="1560"/>
    <cellStyle name="好_Book1_Book1 5" xfId="1561"/>
    <cellStyle name="好_Book1_Book1 5_2014年4月城建分校教学部工资表（OK)" xfId="1562"/>
    <cellStyle name="好_Book1_Book1 6" xfId="1563"/>
    <cellStyle name="好_Book1_Book1 6_2014年4月城建分校教学部工资表（OK)" xfId="1564"/>
    <cellStyle name="好_Book1_Book1 7" xfId="1565"/>
    <cellStyle name="好_Book1_Book1 7_2014年4月城建分校教学部工资表（OK)" xfId="1566"/>
    <cellStyle name="好_Book1_Book1 8" xfId="1567"/>
    <cellStyle name="好_Book1_Book1 8_2014年4月城建分校教学部工资表（OK)" xfId="1249"/>
    <cellStyle name="好_Book1_Book1 9" xfId="1568"/>
    <cellStyle name="好_Book1_Book1 9_2014年4月城建分校教学部工资表（OK)" xfId="1159"/>
    <cellStyle name="好_Book1_Book1_1" xfId="1569"/>
    <cellStyle name="好_Book1_Book1_1 10" xfId="2146"/>
    <cellStyle name="好_Book1_Book1_1 2" xfId="1570"/>
    <cellStyle name="好_Book1_Book1_1 2_2014年4月城建分校教学部工资表（OK)" xfId="733"/>
    <cellStyle name="好_Book1_Book1_1 3" xfId="1571"/>
    <cellStyle name="好_Book1_Book1_1 3_2014年4月城建分校教学部工资表（OK)" xfId="40"/>
    <cellStyle name="好_Book1_Book1_1 4" xfId="1572"/>
    <cellStyle name="好_Book1_Book1_1 4_2014年4月城建分校教学部工资表（OK)" xfId="954"/>
    <cellStyle name="好_Book1_Book1_1 5" xfId="464"/>
    <cellStyle name="好_Book1_Book1_1 5_2014年4月城建分校教学部工资表（OK)" xfId="1574"/>
    <cellStyle name="好_Book1_Book1_1 6" xfId="1575"/>
    <cellStyle name="好_Book1_Book1_1 6_2014年4月城建分校教学部工资表（OK)" xfId="1576"/>
    <cellStyle name="好_Book1_Book1_1 7" xfId="1577"/>
    <cellStyle name="好_Book1_Book1_1 7_2014年4月城建分校教学部工资表（OK)" xfId="287"/>
    <cellStyle name="好_Book1_Book1_1 8" xfId="1489"/>
    <cellStyle name="好_Book1_Book1_1 8_2014年4月城建分校教学部工资表（OK)" xfId="1008"/>
    <cellStyle name="好_Book1_Book1_1 9" xfId="1578"/>
    <cellStyle name="好_Book1_Book1_1 9_2014年4月城建分校教学部工资表（OK)" xfId="1579"/>
    <cellStyle name="好_Book1_Book1_1_Book1" xfId="2147"/>
    <cellStyle name="好_Book1_Book1_1_Book1_1" xfId="2148"/>
    <cellStyle name="好_Book1_Book1_1_Book1_Book1" xfId="2149"/>
    <cellStyle name="好_Book1_Book1_2" xfId="2150"/>
    <cellStyle name="好_Book1_Book1_3" xfId="2151"/>
    <cellStyle name="好_Book1_Book1_4" xfId="2152"/>
    <cellStyle name="好_Book1_Book1_5" xfId="2153"/>
    <cellStyle name="好_Book1_Book1_5_Book1" xfId="2154"/>
    <cellStyle name="好_Book1_Book1_Book1" xfId="2155"/>
    <cellStyle name="好_Book1_Book1_Book1_1" xfId="2156"/>
    <cellStyle name="好_Book1_工作量记录表" xfId="2157"/>
    <cellStyle name="好_Book1_工作量记录表_Book1" xfId="2158"/>
    <cellStyle name="好_Book1_麦地中心开业至今收支表" xfId="1580"/>
    <cellStyle name="好_Book1_麦地中心开业至今收支表 10" xfId="2159"/>
    <cellStyle name="好_Book1_麦地中心开业至今收支表 2" xfId="1581"/>
    <cellStyle name="好_Book1_麦地中心开业至今收支表 2_2014年4月城建分校教学部工资表（OK)" xfId="1582"/>
    <cellStyle name="好_Book1_麦地中心开业至今收支表 3" xfId="1583"/>
    <cellStyle name="好_Book1_麦地中心开业至今收支表 3_2014年4月城建分校教学部工资表（OK)" xfId="1584"/>
    <cellStyle name="好_Book1_麦地中心开业至今收支表 4" xfId="1585"/>
    <cellStyle name="好_Book1_麦地中心开业至今收支表 4_2014年4月城建分校教学部工资表（OK)" xfId="945"/>
    <cellStyle name="好_Book1_麦地中心开业至今收支表 5" xfId="1586"/>
    <cellStyle name="好_Book1_麦地中心开业至今收支表 5_2014年4月城建分校教学部工资表（OK)" xfId="1588"/>
    <cellStyle name="好_Book1_麦地中心开业至今收支表 6" xfId="1589"/>
    <cellStyle name="好_Book1_麦地中心开业至今收支表 6_2014年4月城建分校教学部工资表（OK)" xfId="1590"/>
    <cellStyle name="好_Book1_麦地中心开业至今收支表 7" xfId="1591"/>
    <cellStyle name="好_Book1_麦地中心开业至今收支表 7_2014年4月城建分校教学部工资表（OK)" xfId="1592"/>
    <cellStyle name="好_Book1_麦地中心开业至今收支表 8" xfId="1593"/>
    <cellStyle name="好_Book1_麦地中心开业至今收支表 8_2014年4月城建分校教学部工资表（OK)" xfId="1594"/>
    <cellStyle name="好_Book1_麦地中心开业至今收支表 9" xfId="1595"/>
    <cellStyle name="好_Book1_麦地中心开业至今收支表 9_2014年4月城建分校教学部工资表（OK)" xfId="1596"/>
    <cellStyle name="好_Book1_云南省建国前入党的老党员补贴有关情况统计表2010(1).01" xfId="606"/>
    <cellStyle name="好_Book1_云南省建国前入党的老党员补贴有关情况统计表2010(1).01 10" xfId="2160"/>
    <cellStyle name="好_Book1_云南省建国前入党的老党员补贴有关情况统计表2010(1).01 2" xfId="1597"/>
    <cellStyle name="好_Book1_云南省建国前入党的老党员补贴有关情况统计表2010(1).01 2_2014年4月城建分校教学部工资表（OK)" xfId="1598"/>
    <cellStyle name="好_Book1_云南省建国前入党的老党员补贴有关情况统计表2010(1).01 3" xfId="1599"/>
    <cellStyle name="好_Book1_云南省建国前入党的老党员补贴有关情况统计表2010(1).01 3_2014年4月城建分校教学部工资表（OK)" xfId="1600"/>
    <cellStyle name="好_Book1_云南省建国前入党的老党员补贴有关情况统计表2010(1).01 4" xfId="1601"/>
    <cellStyle name="好_Book1_云南省建国前入党的老党员补贴有关情况统计表2010(1).01 4_2014年4月城建分校教学部工资表（OK)" xfId="1320"/>
    <cellStyle name="好_Book1_云南省建国前入党的老党员补贴有关情况统计表2010(1).01 5" xfId="1602"/>
    <cellStyle name="好_Book1_云南省建国前入党的老党员补贴有关情况统计表2010(1).01 5_2014年4月城建分校教学部工资表（OK)" xfId="1603"/>
    <cellStyle name="好_Book1_云南省建国前入党的老党员补贴有关情况统计表2010(1).01 6" xfId="1604"/>
    <cellStyle name="好_Book1_云南省建国前入党的老党员补贴有关情况统计表2010(1).01 6_2014年4月城建分校教学部工资表（OK)" xfId="1605"/>
    <cellStyle name="好_Book1_云南省建国前入党的老党员补贴有关情况统计表2010(1).01 7" xfId="1606"/>
    <cellStyle name="好_Book1_云南省建国前入党的老党员补贴有关情况统计表2010(1).01 7_2014年4月城建分校教学部工资表（OK)" xfId="1607"/>
    <cellStyle name="好_Book1_云南省建国前入党的老党员补贴有关情况统计表2010(1).01 8" xfId="1608"/>
    <cellStyle name="好_Book1_云南省建国前入党的老党员补贴有关情况统计表2010(1).01 8_2014年4月城建分校教学部工资表（OK)" xfId="1610"/>
    <cellStyle name="好_Book1_云南省建国前入党的老党员补贴有关情况统计表2010(1).01 9" xfId="1611"/>
    <cellStyle name="好_Book1_云南省建国前入党的老党员补贴有关情况统计表2010(1).01 9_2014年4月城建分校教学部工资表（OK)" xfId="1612"/>
    <cellStyle name="好_readdata" xfId="586"/>
    <cellStyle name="好_工作量记录表" xfId="2161"/>
    <cellStyle name="好_工作量记录表_1" xfId="2162"/>
    <cellStyle name="好_工作量记录表_1_Book1" xfId="2163"/>
    <cellStyle name="好_工作量记录表_Book1" xfId="2164"/>
    <cellStyle name="好_教师确认收入" xfId="1613"/>
    <cellStyle name="好_麦地中心开业至今收支表" xfId="1120"/>
    <cellStyle name="好_麦地中心开业至今收支表 10" xfId="2165"/>
    <cellStyle name="好_麦地中心开业至今收支表 2" xfId="1614"/>
    <cellStyle name="好_麦地中心开业至今收支表 2_2014年4月城建分校教学部工资表（OK)" xfId="1615"/>
    <cellStyle name="好_麦地中心开业至今收支表 3" xfId="1616"/>
    <cellStyle name="好_麦地中心开业至今收支表 3_2014年4月城建分校教学部工资表（OK)" xfId="1617"/>
    <cellStyle name="好_麦地中心开业至今收支表 4" xfId="1618"/>
    <cellStyle name="好_麦地中心开业至今收支表 4_2014年4月城建分校教学部工资表（OK)" xfId="1619"/>
    <cellStyle name="好_麦地中心开业至今收支表 5" xfId="1620"/>
    <cellStyle name="好_麦地中心开业至今收支表 5_2014年4月城建分校教学部工资表（OK)" xfId="1621"/>
    <cellStyle name="好_麦地中心开业至今收支表 6" xfId="1622"/>
    <cellStyle name="好_麦地中心开业至今收支表 6_2014年4月城建分校教学部工资表（OK)" xfId="1623"/>
    <cellStyle name="好_麦地中心开业至今收支表 7" xfId="1624"/>
    <cellStyle name="好_麦地中心开业至今收支表 7_2014年4月城建分校教学部工资表（OK)" xfId="1625"/>
    <cellStyle name="好_麦地中心开业至今收支表 8" xfId="1626"/>
    <cellStyle name="好_麦地中心开业至今收支表 8_2014年4月城建分校教学部工资表（OK)" xfId="1627"/>
    <cellStyle name="好_麦地中心开业至今收支表 9" xfId="1628"/>
    <cellStyle name="好_麦地中心开业至今收支表 9_2014年4月城建分校教学部工资表（OK)" xfId="1629"/>
    <cellStyle name="好_麦地中心开业至今收支表_Book1" xfId="2166"/>
    <cellStyle name="好_麦地中心开业至今收支表_Book1_1" xfId="2167"/>
    <cellStyle name="好_麦地中心开业至今收支表_Book1_Book1" xfId="2168"/>
    <cellStyle name="好_麦地中心开业至今收支表_Book1_Book1_1" xfId="2169"/>
    <cellStyle name="好_研究院薪酬试算表" xfId="1630"/>
    <cellStyle name="好_研究院薪酬试算表 2" xfId="981"/>
    <cellStyle name="好_研究院薪酬试算表 2_2014年4月城建分校教学部工资表（OK)" xfId="1631"/>
    <cellStyle name="好_研究院薪酬试算表 3" xfId="1163"/>
    <cellStyle name="好_研究院薪酬试算表 3_2014年4月城建分校教学部工资表（OK)" xfId="1632"/>
    <cellStyle name="好_研究院薪酬试算表 4" xfId="1025"/>
    <cellStyle name="好_研究院薪酬试算表 4_2014年4月城建分校教学部工资表（OK)" xfId="994"/>
    <cellStyle name="好_研究院薪酬试算表 5" xfId="1633"/>
    <cellStyle name="好_研究院薪酬试算表 5_2014年4月城建分校教学部工资表（OK)" xfId="962"/>
    <cellStyle name="好_研究院薪酬试算表 6" xfId="1634"/>
    <cellStyle name="好_研究院薪酬试算表 6_2014年4月城建分校教学部工资表（OK)" xfId="1636"/>
    <cellStyle name="好_研究院薪酬试算表 7" xfId="1637"/>
    <cellStyle name="好_研究院薪酬试算表 7_2014年4月城建分校教学部工资表（OK)" xfId="1638"/>
    <cellStyle name="好_研究院薪酬试算表 8" xfId="1639"/>
    <cellStyle name="好_研究院薪酬试算表 8_2014年4月城建分校教学部工资表（OK)" xfId="1640"/>
    <cellStyle name="好_研究院薪酬试算表 9" xfId="1641"/>
    <cellStyle name="好_研究院薪酬试算表 9_2014年4月城建分校教学部工资表（OK)" xfId="1642"/>
    <cellStyle name="好_招生明细" xfId="1057"/>
    <cellStyle name="汇总 2" xfId="681"/>
    <cellStyle name="汇总 3" xfId="683"/>
    <cellStyle name="汇总 4" xfId="685"/>
    <cellStyle name="汇总 5" xfId="687"/>
    <cellStyle name="汇总 6" xfId="689"/>
    <cellStyle name="汇总 7" xfId="1643"/>
    <cellStyle name="汇总 8" xfId="1644"/>
    <cellStyle name="汇总 9" xfId="1645"/>
    <cellStyle name="货币 10" xfId="1646"/>
    <cellStyle name="货币 11" xfId="1647"/>
    <cellStyle name="货币 12" xfId="1648"/>
    <cellStyle name="货币 13" xfId="1649"/>
    <cellStyle name="货币 14" xfId="1650"/>
    <cellStyle name="货币 15" xfId="1652"/>
    <cellStyle name="货币 16" xfId="1654"/>
    <cellStyle name="货币 17" xfId="1656"/>
    <cellStyle name="货币 18" xfId="1657"/>
    <cellStyle name="货币 19" xfId="1658"/>
    <cellStyle name="货币 2" xfId="1659"/>
    <cellStyle name="货币 20" xfId="1651"/>
    <cellStyle name="货币 21" xfId="1653"/>
    <cellStyle name="货币 22" xfId="1655"/>
    <cellStyle name="货币 3" xfId="1660"/>
    <cellStyle name="货币 4" xfId="1661"/>
    <cellStyle name="货币 5" xfId="1662"/>
    <cellStyle name="货币 6" xfId="1663"/>
    <cellStyle name="货币 7" xfId="1664"/>
    <cellStyle name="货币 8" xfId="1428"/>
    <cellStyle name="货币 9" xfId="1440"/>
    <cellStyle name="计算 2" xfId="1665"/>
    <cellStyle name="计算 3" xfId="1666"/>
    <cellStyle name="计算 4" xfId="1667"/>
    <cellStyle name="计算 5" xfId="1668"/>
    <cellStyle name="计算 6" xfId="1669"/>
    <cellStyle name="计算 7" xfId="1670"/>
    <cellStyle name="计算 8" xfId="1538"/>
    <cellStyle name="计算 9" xfId="1671"/>
    <cellStyle name="检查单元格 2" xfId="1672"/>
    <cellStyle name="检查单元格 3" xfId="1673"/>
    <cellStyle name="检查单元格 4" xfId="1460"/>
    <cellStyle name="检查单元格 5" xfId="1674"/>
    <cellStyle name="检查单元格 6" xfId="1675"/>
    <cellStyle name="检查单元格 7" xfId="1676"/>
    <cellStyle name="检查单元格 8" xfId="1609"/>
    <cellStyle name="检查单元格 9" xfId="1677"/>
    <cellStyle name="解释性文本 2" xfId="456"/>
    <cellStyle name="解释性文本 2 6" xfId="459"/>
    <cellStyle name="解释性文本 3" xfId="1678"/>
    <cellStyle name="解释性文本 4" xfId="1679"/>
    <cellStyle name="解释性文本 5" xfId="1012"/>
    <cellStyle name="解释性文本 6" xfId="1014"/>
    <cellStyle name="解释性文本 7" xfId="1016"/>
    <cellStyle name="解释性文本 8" xfId="1018"/>
    <cellStyle name="解释性文本 9" xfId="1020"/>
    <cellStyle name="借出原因" xfId="1680"/>
    <cellStyle name="借出原因 2" xfId="2170"/>
    <cellStyle name="警告文本 2" xfId="1681"/>
    <cellStyle name="警告文本 3" xfId="1682"/>
    <cellStyle name="警告文本 4" xfId="1683"/>
    <cellStyle name="警告文本 5" xfId="1684"/>
    <cellStyle name="警告文本 6" xfId="1685"/>
    <cellStyle name="警告文本 7" xfId="1686"/>
    <cellStyle name="警告文本 8" xfId="1687"/>
    <cellStyle name="警告文本 9" xfId="998"/>
    <cellStyle name="链接单元格 2" xfId="1688"/>
    <cellStyle name="链接单元格 3" xfId="1689"/>
    <cellStyle name="链接单元格 4" xfId="1690"/>
    <cellStyle name="链接单元格 5" xfId="1691"/>
    <cellStyle name="链接单元格 6" xfId="1692"/>
    <cellStyle name="链接单元格 7" xfId="1413"/>
    <cellStyle name="链接单元格 8" xfId="1415"/>
    <cellStyle name="链接单元格 9" xfId="1417"/>
    <cellStyle name="普通_laroux" xfId="1693"/>
    <cellStyle name="千分位[0]_laroux" xfId="1695"/>
    <cellStyle name="千分位_laroux" xfId="915"/>
    <cellStyle name="千位[0]_ 方正PC" xfId="1146"/>
    <cellStyle name="千位_ 方正PC" xfId="1462"/>
    <cellStyle name="千位分隔" xfId="10" builtinId="3"/>
    <cellStyle name="千位分隔 10" xfId="1696"/>
    <cellStyle name="千位分隔 11" xfId="1449"/>
    <cellStyle name="千位分隔 12" xfId="1697"/>
    <cellStyle name="千位分隔 13" xfId="749"/>
    <cellStyle name="千位分隔 14" xfId="751"/>
    <cellStyle name="千位分隔 15" xfId="1699"/>
    <cellStyle name="千位分隔 16" xfId="1701"/>
    <cellStyle name="千位分隔 17" xfId="1703"/>
    <cellStyle name="千位分隔 18" xfId="1456"/>
    <cellStyle name="千位分隔 19" xfId="1704"/>
    <cellStyle name="千位分隔 2" xfId="1705"/>
    <cellStyle name="千位分隔 20" xfId="1698"/>
    <cellStyle name="千位分隔 21" xfId="1700"/>
    <cellStyle name="千位分隔 22" xfId="1702"/>
    <cellStyle name="千位分隔 23" xfId="1455"/>
    <cellStyle name="千位分隔 3" xfId="975"/>
    <cellStyle name="千位分隔 4" xfId="977"/>
    <cellStyle name="千位分隔 5" xfId="979"/>
    <cellStyle name="千位分隔 5 3" xfId="1706"/>
    <cellStyle name="千位分隔 6" xfId="983"/>
    <cellStyle name="千位分隔 7" xfId="985"/>
    <cellStyle name="千位分隔 8" xfId="987"/>
    <cellStyle name="千位分隔 9" xfId="989"/>
    <cellStyle name="千位分隔[0]" xfId="6" builtinId="6"/>
    <cellStyle name="千位分隔[0] 10" xfId="99"/>
    <cellStyle name="千位分隔[0] 16" xfId="1707"/>
    <cellStyle name="千位分隔[0] 2" xfId="66"/>
    <cellStyle name="千位分隔[0] 2 2" xfId="1708"/>
    <cellStyle name="千位分隔[0] 2 3" xfId="1709"/>
    <cellStyle name="千位分隔[0] 2 4" xfId="1710"/>
    <cellStyle name="千位分隔[0] 2 5" xfId="1711"/>
    <cellStyle name="千位分隔[0] 2 6" xfId="1712"/>
    <cellStyle name="千位分隔[0] 2 7" xfId="1713"/>
    <cellStyle name="千位分隔[0] 2 8" xfId="1714"/>
    <cellStyle name="千位分隔[0] 2 9" xfId="1715"/>
    <cellStyle name="千位分隔[0] 3" xfId="69"/>
    <cellStyle name="千位分隔[0] 3 2" xfId="1843"/>
    <cellStyle name="千位分隔[0] 32" xfId="1716"/>
    <cellStyle name="千位分隔[0] 4" xfId="73"/>
    <cellStyle name="千位分隔[0] 5" xfId="78"/>
    <cellStyle name="千位分隔[0] 6" xfId="546"/>
    <cellStyle name="千位分隔[0] 7" xfId="548"/>
    <cellStyle name="千位分隔[0] 8" xfId="550"/>
    <cellStyle name="千位分隔[0] 9" xfId="552"/>
    <cellStyle name="强调 1" xfId="357"/>
    <cellStyle name="强调 1 10" xfId="2171"/>
    <cellStyle name="强调 1 2" xfId="1717"/>
    <cellStyle name="强调 1 3" xfId="1718"/>
    <cellStyle name="强调 1 4" xfId="141"/>
    <cellStyle name="强调 1 5" xfId="1719"/>
    <cellStyle name="强调 1 6" xfId="1720"/>
    <cellStyle name="强调 1 7" xfId="1721"/>
    <cellStyle name="强调 1 8" xfId="1722"/>
    <cellStyle name="强调 1 9" xfId="1723"/>
    <cellStyle name="强调 2" xfId="360"/>
    <cellStyle name="强调 2 10" xfId="2172"/>
    <cellStyle name="强调 2 2" xfId="1724"/>
    <cellStyle name="强调 2 3" xfId="1210"/>
    <cellStyle name="强调 2 4" xfId="1725"/>
    <cellStyle name="强调 2 5" xfId="1726"/>
    <cellStyle name="强调 2 6" xfId="1727"/>
    <cellStyle name="强调 2 7" xfId="1728"/>
    <cellStyle name="强调 2 8" xfId="1729"/>
    <cellStyle name="强调 2 9" xfId="1730"/>
    <cellStyle name="强调 3" xfId="1468"/>
    <cellStyle name="强调 3 10" xfId="2173"/>
    <cellStyle name="强调 3 2" xfId="1731"/>
    <cellStyle name="强调 3 3" xfId="1732"/>
    <cellStyle name="强调 3 4" xfId="1733"/>
    <cellStyle name="强调 3 5" xfId="1734"/>
    <cellStyle name="强调 3 6" xfId="1735"/>
    <cellStyle name="强调 3 7" xfId="415"/>
    <cellStyle name="强调 3 8" xfId="132"/>
    <cellStyle name="强调 3 9" xfId="419"/>
    <cellStyle name="强调文字颜色 1 2" xfId="1736"/>
    <cellStyle name="强调文字颜色 1 3" xfId="1737"/>
    <cellStyle name="强调文字颜色 1 4" xfId="1738"/>
    <cellStyle name="强调文字颜色 1 5" xfId="1739"/>
    <cellStyle name="强调文字颜色 1 6" xfId="1740"/>
    <cellStyle name="强调文字颜色 1 7" xfId="1741"/>
    <cellStyle name="强调文字颜色 1 8" xfId="1742"/>
    <cellStyle name="强调文字颜色 1 9" xfId="1743"/>
    <cellStyle name="强调文字颜色 2 2" xfId="1744"/>
    <cellStyle name="强调文字颜色 2 3" xfId="1557"/>
    <cellStyle name="强调文字颜色 2 4" xfId="1745"/>
    <cellStyle name="强调文字颜色 2 5" xfId="1746"/>
    <cellStyle name="强调文字颜色 2 6" xfId="1747"/>
    <cellStyle name="强调文字颜色 2 7" xfId="1748"/>
    <cellStyle name="强调文字颜色 2 8" xfId="1749"/>
    <cellStyle name="强调文字颜色 2 9" xfId="1750"/>
    <cellStyle name="强调文字颜色 3 2" xfId="1751"/>
    <cellStyle name="强调文字颜色 3 3" xfId="1312"/>
    <cellStyle name="强调文字颜色 3 4" xfId="1315"/>
    <cellStyle name="强调文字颜色 3 5" xfId="1317"/>
    <cellStyle name="强调文字颜色 3 6" xfId="1752"/>
    <cellStyle name="强调文字颜色 3 7" xfId="1753"/>
    <cellStyle name="强调文字颜色 3 8" xfId="1222"/>
    <cellStyle name="强调文字颜色 3 9" xfId="152"/>
    <cellStyle name="强调文字颜色 4 2" xfId="1027"/>
    <cellStyle name="强调文字颜色 4 3" xfId="1030"/>
    <cellStyle name="强调文字颜色 4 3 7 6 2 3" xfId="1754"/>
    <cellStyle name="强调文字颜色 4 4" xfId="1033"/>
    <cellStyle name="强调文字颜色 4 5" xfId="1036"/>
    <cellStyle name="强调文字颜色 4 6" xfId="1039"/>
    <cellStyle name="强调文字颜色 4 7" xfId="1042"/>
    <cellStyle name="强调文字颜色 4 8" xfId="1045"/>
    <cellStyle name="强调文字颜色 4 9" xfId="1755"/>
    <cellStyle name="强调文字颜色 5 2" xfId="1756"/>
    <cellStyle name="强调文字颜色 5 3" xfId="1757"/>
    <cellStyle name="强调文字颜色 5 4" xfId="1758"/>
    <cellStyle name="强调文字颜色 5 4 2 2 8" xfId="1485"/>
    <cellStyle name="强调文字颜色 5 5" xfId="1759"/>
    <cellStyle name="强调文字颜色 5 6" xfId="1760"/>
    <cellStyle name="强调文字颜色 5 7" xfId="1761"/>
    <cellStyle name="强调文字颜色 5 8" xfId="1587"/>
    <cellStyle name="强调文字颜色 5 9" xfId="1762"/>
    <cellStyle name="强调文字颜色 6 2" xfId="1763"/>
    <cellStyle name="强调文字颜色 6 3" xfId="1764"/>
    <cellStyle name="强调文字颜色 6 4" xfId="1765"/>
    <cellStyle name="强调文字颜色 6 5" xfId="1573"/>
    <cellStyle name="强调文字颜色 6 6" xfId="1766"/>
    <cellStyle name="强调文字颜色 6 7" xfId="1767"/>
    <cellStyle name="强调文字颜色 6 8" xfId="1768"/>
    <cellStyle name="强调文字颜色 6 9" xfId="1635"/>
    <cellStyle name="日期" xfId="1769"/>
    <cellStyle name="日期 2" xfId="2174"/>
    <cellStyle name="商品名称" xfId="1770"/>
    <cellStyle name="商品名称 2" xfId="2175"/>
    <cellStyle name="适中 2" xfId="1771"/>
    <cellStyle name="适中 3" xfId="1772"/>
    <cellStyle name="适中 4" xfId="1773"/>
    <cellStyle name="适中 5" xfId="1774"/>
    <cellStyle name="适中 6" xfId="1775"/>
    <cellStyle name="适中 7" xfId="1776"/>
    <cellStyle name="适中 8" xfId="1241"/>
    <cellStyle name="适中 9" xfId="1777"/>
    <cellStyle name="输出 2" xfId="1778"/>
    <cellStyle name="输出 3" xfId="1779"/>
    <cellStyle name="输出 4" xfId="1780"/>
    <cellStyle name="输出 5" xfId="1781"/>
    <cellStyle name="输出 5 2 10" xfId="590"/>
    <cellStyle name="输出 6" xfId="1782"/>
    <cellStyle name="输出 7" xfId="1783"/>
    <cellStyle name="输出 8" xfId="1784"/>
    <cellStyle name="输出 9" xfId="1785"/>
    <cellStyle name="输入 2" xfId="1333"/>
    <cellStyle name="输入 3" xfId="1335"/>
    <cellStyle name="输入 4" xfId="1786"/>
    <cellStyle name="输入 5" xfId="1787"/>
    <cellStyle name="输入 6" xfId="1788"/>
    <cellStyle name="输入 7" xfId="1789"/>
    <cellStyle name="输入 8" xfId="1694"/>
    <cellStyle name="输入 9" xfId="1790"/>
    <cellStyle name="数量" xfId="1791"/>
    <cellStyle name="数量 2" xfId="2176"/>
    <cellStyle name="样式 1" xfId="238"/>
    <cellStyle name="样式 1 2" xfId="1847"/>
    <cellStyle name="样式 1 3" xfId="2177"/>
    <cellStyle name="昗弨_Pacific Region P&amp;L" xfId="1792"/>
    <cellStyle name="寘嬫愗傝 [0.00]_Region Orders (2)" xfId="1793"/>
    <cellStyle name="寘嬫愗傝_Region Orders (2)" xfId="910"/>
    <cellStyle name="注释 2" xfId="1794"/>
    <cellStyle name="注释 3" xfId="1795"/>
    <cellStyle name="注释 4" xfId="1796"/>
    <cellStyle name="注释 5" xfId="1797"/>
    <cellStyle name="注释 6" xfId="1798"/>
    <cellStyle name="注释 7" xfId="1799"/>
    <cellStyle name="注释 8" xfId="1800"/>
    <cellStyle name="注释 9" xfId="1801"/>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drawing1.xml><?xml version="1.0" encoding="utf-8"?>
<xdr:wsDr xmlns:xdr="http://schemas.openxmlformats.org/drawingml/2006/spreadsheetDrawing" xmlns:a="http://schemas.openxmlformats.org/drawingml/2006/main">
  <xdr:twoCellAnchor>
    <xdr:from>
      <xdr:col>4</xdr:col>
      <xdr:colOff>47625</xdr:colOff>
      <xdr:row>12</xdr:row>
      <xdr:rowOff>200025</xdr:rowOff>
    </xdr:from>
    <xdr:to>
      <xdr:col>9</xdr:col>
      <xdr:colOff>19050</xdr:colOff>
      <xdr:row>16</xdr:row>
      <xdr:rowOff>57150</xdr:rowOff>
    </xdr:to>
    <xdr:sp macro="" textlink="">
      <xdr:nvSpPr>
        <xdr:cNvPr id="3" name="矩形标注 2"/>
        <xdr:cNvSpPr/>
      </xdr:nvSpPr>
      <xdr:spPr>
        <a:xfrm>
          <a:off x="1771650" y="3105150"/>
          <a:ext cx="1895475" cy="1038225"/>
        </a:xfrm>
        <a:prstGeom prst="wedgeRectCallout">
          <a:avLst>
            <a:gd name="adj1" fmla="val -733"/>
            <a:gd name="adj2" fmla="val -11823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自动</a:t>
          </a:r>
        </a:p>
      </xdr:txBody>
    </xdr:sp>
    <xdr:clientData/>
  </xdr:twoCellAnchor>
  <xdr:twoCellAnchor>
    <xdr:from>
      <xdr:col>0</xdr:col>
      <xdr:colOff>9525</xdr:colOff>
      <xdr:row>2</xdr:row>
      <xdr:rowOff>152400</xdr:rowOff>
    </xdr:from>
    <xdr:to>
      <xdr:col>13</xdr:col>
      <xdr:colOff>19050</xdr:colOff>
      <xdr:row>11</xdr:row>
      <xdr:rowOff>0</xdr:rowOff>
    </xdr:to>
    <xdr:sp macro="" textlink="">
      <xdr:nvSpPr>
        <xdr:cNvPr id="4" name="矩形 3"/>
        <xdr:cNvSpPr/>
      </xdr:nvSpPr>
      <xdr:spPr>
        <a:xfrm>
          <a:off x="9525" y="752475"/>
          <a:ext cx="5581650" cy="17240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19</xdr:col>
      <xdr:colOff>1</xdr:colOff>
      <xdr:row>13</xdr:row>
      <xdr:rowOff>1</xdr:rowOff>
    </xdr:from>
    <xdr:to>
      <xdr:col>20</xdr:col>
      <xdr:colOff>495301</xdr:colOff>
      <xdr:row>14</xdr:row>
      <xdr:rowOff>276226</xdr:rowOff>
    </xdr:to>
    <xdr:sp macro="" textlink="">
      <xdr:nvSpPr>
        <xdr:cNvPr id="5" name="矩形标注 4"/>
        <xdr:cNvSpPr/>
      </xdr:nvSpPr>
      <xdr:spPr>
        <a:xfrm>
          <a:off x="8277226" y="3200401"/>
          <a:ext cx="1181100" cy="571500"/>
        </a:xfrm>
        <a:prstGeom prst="wedgeRectCallout">
          <a:avLst>
            <a:gd name="adj1" fmla="val 16203"/>
            <a:gd name="adj2" fmla="val -224901"/>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自动</a:t>
          </a:r>
        </a:p>
      </xdr:txBody>
    </xdr:sp>
    <xdr:clientData/>
  </xdr:twoCellAnchor>
  <xdr:twoCellAnchor>
    <xdr:from>
      <xdr:col>20</xdr:col>
      <xdr:colOff>9525</xdr:colOff>
      <xdr:row>2</xdr:row>
      <xdr:rowOff>257175</xdr:rowOff>
    </xdr:from>
    <xdr:to>
      <xdr:col>21</xdr:col>
      <xdr:colOff>66675</xdr:colOff>
      <xdr:row>10</xdr:row>
      <xdr:rowOff>104775</xdr:rowOff>
    </xdr:to>
    <xdr:sp macro="" textlink="">
      <xdr:nvSpPr>
        <xdr:cNvPr id="6" name="流程图: 过程 5"/>
        <xdr:cNvSpPr/>
      </xdr:nvSpPr>
      <xdr:spPr>
        <a:xfrm>
          <a:off x="8972550" y="857250"/>
          <a:ext cx="695325" cy="1476375"/>
        </a:xfrm>
        <a:prstGeom prst="flowChart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14</xdr:row>
      <xdr:rowOff>0</xdr:rowOff>
    </xdr:from>
    <xdr:to>
      <xdr:col>49</xdr:col>
      <xdr:colOff>257175</xdr:colOff>
      <xdr:row>17</xdr:row>
      <xdr:rowOff>152400</xdr:rowOff>
    </xdr:to>
    <xdr:sp macro="" textlink="">
      <xdr:nvSpPr>
        <xdr:cNvPr id="7" name="矩形标注 6"/>
        <xdr:cNvSpPr/>
      </xdr:nvSpPr>
      <xdr:spPr>
        <a:xfrm>
          <a:off x="13182600" y="3495675"/>
          <a:ext cx="1895475" cy="1038225"/>
        </a:xfrm>
        <a:prstGeom prst="wedgeRectCallout">
          <a:avLst>
            <a:gd name="adj1" fmla="val -9778"/>
            <a:gd name="adj2" fmla="val -17786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自动</a:t>
          </a:r>
        </a:p>
      </xdr:txBody>
    </xdr:sp>
    <xdr:clientData/>
  </xdr:twoCellAnchor>
  <xdr:twoCellAnchor>
    <xdr:from>
      <xdr:col>42</xdr:col>
      <xdr:colOff>38100</xdr:colOff>
      <xdr:row>2</xdr:row>
      <xdr:rowOff>209550</xdr:rowOff>
    </xdr:from>
    <xdr:to>
      <xdr:col>46</xdr:col>
      <xdr:colOff>28575</xdr:colOff>
      <xdr:row>10</xdr:row>
      <xdr:rowOff>180975</xdr:rowOff>
    </xdr:to>
    <xdr:sp macro="" textlink="">
      <xdr:nvSpPr>
        <xdr:cNvPr id="8" name="流程图: 过程 7"/>
        <xdr:cNvSpPr/>
      </xdr:nvSpPr>
      <xdr:spPr>
        <a:xfrm>
          <a:off x="13754100" y="809625"/>
          <a:ext cx="581025" cy="1600200"/>
        </a:xfrm>
        <a:prstGeom prst="flowChart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52</xdr:col>
      <xdr:colOff>66675</xdr:colOff>
      <xdr:row>2</xdr:row>
      <xdr:rowOff>247650</xdr:rowOff>
    </xdr:from>
    <xdr:to>
      <xdr:col>53</xdr:col>
      <xdr:colOff>38100</xdr:colOff>
      <xdr:row>11</xdr:row>
      <xdr:rowOff>28575</xdr:rowOff>
    </xdr:to>
    <xdr:sp macro="" textlink="">
      <xdr:nvSpPr>
        <xdr:cNvPr id="9" name="流程图: 过程 8"/>
        <xdr:cNvSpPr/>
      </xdr:nvSpPr>
      <xdr:spPr>
        <a:xfrm>
          <a:off x="16554450" y="847725"/>
          <a:ext cx="714375" cy="1600200"/>
        </a:xfrm>
        <a:prstGeom prst="flowChart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52</xdr:col>
      <xdr:colOff>0</xdr:colOff>
      <xdr:row>14</xdr:row>
      <xdr:rowOff>85725</xdr:rowOff>
    </xdr:from>
    <xdr:to>
      <xdr:col>53</xdr:col>
      <xdr:colOff>180975</xdr:colOff>
      <xdr:row>17</xdr:row>
      <xdr:rowOff>152400</xdr:rowOff>
    </xdr:to>
    <xdr:sp macro="" textlink="">
      <xdr:nvSpPr>
        <xdr:cNvPr id="10" name="矩形标注 9"/>
        <xdr:cNvSpPr/>
      </xdr:nvSpPr>
      <xdr:spPr>
        <a:xfrm>
          <a:off x="16487775" y="3390900"/>
          <a:ext cx="923925" cy="952500"/>
        </a:xfrm>
        <a:prstGeom prst="wedgeRectCallout">
          <a:avLst>
            <a:gd name="adj1" fmla="val -32365"/>
            <a:gd name="adj2" fmla="val -16133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自动</a:t>
          </a:r>
        </a:p>
      </xdr:txBody>
    </xdr:sp>
    <xdr:clientData/>
  </xdr:twoCellAnchor>
  <xdr:twoCellAnchor>
    <xdr:from>
      <xdr:col>58</xdr:col>
      <xdr:colOff>0</xdr:colOff>
      <xdr:row>14</xdr:row>
      <xdr:rowOff>0</xdr:rowOff>
    </xdr:from>
    <xdr:to>
      <xdr:col>59</xdr:col>
      <xdr:colOff>180975</xdr:colOff>
      <xdr:row>17</xdr:row>
      <xdr:rowOff>66675</xdr:rowOff>
    </xdr:to>
    <xdr:sp macro="" textlink="">
      <xdr:nvSpPr>
        <xdr:cNvPr id="11" name="矩形标注 10"/>
        <xdr:cNvSpPr/>
      </xdr:nvSpPr>
      <xdr:spPr>
        <a:xfrm>
          <a:off x="18992850" y="3305175"/>
          <a:ext cx="923925" cy="952500"/>
        </a:xfrm>
        <a:prstGeom prst="wedgeRectCallout">
          <a:avLst>
            <a:gd name="adj1" fmla="val -32365"/>
            <a:gd name="adj2" fmla="val -16133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自动</a:t>
          </a:r>
        </a:p>
      </xdr:txBody>
    </xdr:sp>
    <xdr:clientData/>
  </xdr:twoCellAnchor>
  <xdr:twoCellAnchor>
    <xdr:from>
      <xdr:col>62</xdr:col>
      <xdr:colOff>0</xdr:colOff>
      <xdr:row>15</xdr:row>
      <xdr:rowOff>0</xdr:rowOff>
    </xdr:from>
    <xdr:to>
      <xdr:col>63</xdr:col>
      <xdr:colOff>161925</xdr:colOff>
      <xdr:row>18</xdr:row>
      <xdr:rowOff>66675</xdr:rowOff>
    </xdr:to>
    <xdr:sp macro="" textlink="">
      <xdr:nvSpPr>
        <xdr:cNvPr id="12" name="矩形标注 11"/>
        <xdr:cNvSpPr/>
      </xdr:nvSpPr>
      <xdr:spPr>
        <a:xfrm>
          <a:off x="21812250" y="3600450"/>
          <a:ext cx="923925" cy="952500"/>
        </a:xfrm>
        <a:prstGeom prst="wedgeRectCallout">
          <a:avLst>
            <a:gd name="adj1" fmla="val -38551"/>
            <a:gd name="adj2" fmla="val -18633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自动</a:t>
          </a:r>
        </a:p>
      </xdr:txBody>
    </xdr:sp>
    <xdr:clientData/>
  </xdr:twoCellAnchor>
  <xdr:twoCellAnchor>
    <xdr:from>
      <xdr:col>64</xdr:col>
      <xdr:colOff>0</xdr:colOff>
      <xdr:row>15</xdr:row>
      <xdr:rowOff>0</xdr:rowOff>
    </xdr:from>
    <xdr:to>
      <xdr:col>65</xdr:col>
      <xdr:colOff>161925</xdr:colOff>
      <xdr:row>18</xdr:row>
      <xdr:rowOff>66675</xdr:rowOff>
    </xdr:to>
    <xdr:sp macro="" textlink="">
      <xdr:nvSpPr>
        <xdr:cNvPr id="13" name="矩形标注 12"/>
        <xdr:cNvSpPr/>
      </xdr:nvSpPr>
      <xdr:spPr>
        <a:xfrm>
          <a:off x="23336250" y="3600450"/>
          <a:ext cx="923925" cy="952500"/>
        </a:xfrm>
        <a:prstGeom prst="wedgeRectCallout">
          <a:avLst>
            <a:gd name="adj1" fmla="val -66386"/>
            <a:gd name="adj2" fmla="val -17833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自动</a:t>
          </a:r>
        </a:p>
      </xdr:txBody>
    </xdr:sp>
    <xdr:clientData/>
  </xdr:twoCellAnchor>
  <xdr:twoCellAnchor>
    <xdr:from>
      <xdr:col>63</xdr:col>
      <xdr:colOff>0</xdr:colOff>
      <xdr:row>2</xdr:row>
      <xdr:rowOff>171450</xdr:rowOff>
    </xdr:from>
    <xdr:to>
      <xdr:col>64</xdr:col>
      <xdr:colOff>57150</xdr:colOff>
      <xdr:row>11</xdr:row>
      <xdr:rowOff>28575</xdr:rowOff>
    </xdr:to>
    <xdr:sp macro="" textlink="">
      <xdr:nvSpPr>
        <xdr:cNvPr id="14" name="流程图: 过程 13"/>
        <xdr:cNvSpPr/>
      </xdr:nvSpPr>
      <xdr:spPr>
        <a:xfrm>
          <a:off x="22574250" y="771525"/>
          <a:ext cx="819150" cy="1676400"/>
        </a:xfrm>
        <a:prstGeom prst="flowChart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57</xdr:col>
      <xdr:colOff>666750</xdr:colOff>
      <xdr:row>2</xdr:row>
      <xdr:rowOff>257175</xdr:rowOff>
    </xdr:from>
    <xdr:to>
      <xdr:col>59</xdr:col>
      <xdr:colOff>76200</xdr:colOff>
      <xdr:row>10</xdr:row>
      <xdr:rowOff>180975</xdr:rowOff>
    </xdr:to>
    <xdr:sp macro="" textlink="">
      <xdr:nvSpPr>
        <xdr:cNvPr id="15" name="流程图: 过程 14"/>
        <xdr:cNvSpPr/>
      </xdr:nvSpPr>
      <xdr:spPr>
        <a:xfrm>
          <a:off x="18973800" y="857250"/>
          <a:ext cx="838200" cy="1552575"/>
        </a:xfrm>
        <a:prstGeom prst="flowChart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61</xdr:col>
      <xdr:colOff>742950</xdr:colOff>
      <xdr:row>2</xdr:row>
      <xdr:rowOff>123825</xdr:rowOff>
    </xdr:from>
    <xdr:to>
      <xdr:col>62</xdr:col>
      <xdr:colOff>714375</xdr:colOff>
      <xdr:row>10</xdr:row>
      <xdr:rowOff>180975</xdr:rowOff>
    </xdr:to>
    <xdr:sp macro="" textlink="">
      <xdr:nvSpPr>
        <xdr:cNvPr id="16" name="流程图: 过程 15"/>
        <xdr:cNvSpPr/>
      </xdr:nvSpPr>
      <xdr:spPr>
        <a:xfrm>
          <a:off x="21802725" y="723900"/>
          <a:ext cx="723900" cy="1685925"/>
        </a:xfrm>
        <a:prstGeom prst="flowChart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33</xdr:col>
      <xdr:colOff>19050</xdr:colOff>
      <xdr:row>13</xdr:row>
      <xdr:rowOff>95250</xdr:rowOff>
    </xdr:from>
    <xdr:to>
      <xdr:col>35</xdr:col>
      <xdr:colOff>142875</xdr:colOff>
      <xdr:row>16</xdr:row>
      <xdr:rowOff>161925</xdr:rowOff>
    </xdr:to>
    <xdr:sp macro="" textlink="">
      <xdr:nvSpPr>
        <xdr:cNvPr id="2" name="矩形标注 1"/>
        <xdr:cNvSpPr/>
      </xdr:nvSpPr>
      <xdr:spPr>
        <a:xfrm>
          <a:off x="16821150" y="3105150"/>
          <a:ext cx="1524000" cy="952500"/>
        </a:xfrm>
        <a:prstGeom prst="wedgeRectCallout">
          <a:avLst>
            <a:gd name="adj1" fmla="val 9167"/>
            <a:gd name="adj2" fmla="val -1385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33</xdr:col>
      <xdr:colOff>647700</xdr:colOff>
      <xdr:row>4</xdr:row>
      <xdr:rowOff>19050</xdr:rowOff>
    </xdr:from>
    <xdr:to>
      <xdr:col>35</xdr:col>
      <xdr:colOff>9525</xdr:colOff>
      <xdr:row>11</xdr:row>
      <xdr:rowOff>19050</xdr:rowOff>
    </xdr:to>
    <xdr:sp macro="" textlink="">
      <xdr:nvSpPr>
        <xdr:cNvPr id="17" name="流程图: 过程 16"/>
        <xdr:cNvSpPr/>
      </xdr:nvSpPr>
      <xdr:spPr>
        <a:xfrm>
          <a:off x="17449800" y="1104900"/>
          <a:ext cx="762000" cy="1333500"/>
        </a:xfrm>
        <a:prstGeom prst="flowChart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33</xdr:col>
      <xdr:colOff>600075</xdr:colOff>
      <xdr:row>2</xdr:row>
      <xdr:rowOff>85725</xdr:rowOff>
    </xdr:from>
    <xdr:to>
      <xdr:col>35</xdr:col>
      <xdr:colOff>257175</xdr:colOff>
      <xdr:row>4</xdr:row>
      <xdr:rowOff>38100</xdr:rowOff>
    </xdr:to>
    <xdr:sp macro="" textlink="">
      <xdr:nvSpPr>
        <xdr:cNvPr id="19" name="椭圆 18"/>
        <xdr:cNvSpPr/>
      </xdr:nvSpPr>
      <xdr:spPr>
        <a:xfrm>
          <a:off x="17402175" y="685800"/>
          <a:ext cx="1057275" cy="4381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28</xdr:col>
      <xdr:colOff>257175</xdr:colOff>
      <xdr:row>13</xdr:row>
      <xdr:rowOff>95250</xdr:rowOff>
    </xdr:from>
    <xdr:to>
      <xdr:col>32</xdr:col>
      <xdr:colOff>104775</xdr:colOff>
      <xdr:row>16</xdr:row>
      <xdr:rowOff>190500</xdr:rowOff>
    </xdr:to>
    <xdr:sp macro="" textlink="">
      <xdr:nvSpPr>
        <xdr:cNvPr id="20" name="圆角矩形标注 19"/>
        <xdr:cNvSpPr/>
      </xdr:nvSpPr>
      <xdr:spPr>
        <a:xfrm>
          <a:off x="13887450" y="3105150"/>
          <a:ext cx="2362200" cy="981075"/>
        </a:xfrm>
        <a:prstGeom prst="wedgeRoundRectCallout">
          <a:avLst>
            <a:gd name="adj1" fmla="val 104973"/>
            <a:gd name="adj2" fmla="val -280218"/>
            <a:gd name="adj3" fmla="val 1666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S01\jhc\unzipped\Eastern%20Airline%20FE\Spares\FILES\SMCTS2\SMCTSSP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1407;&#22987;&#24037;&#36164;&#34920;/7&#26376;&#20998;&#26657;&#25552;&#20379;&#24037;&#36164;&#34920;&#21407;&#22987;&#25968;&#25454;/8.&#20005;&#25991;&#21306;&#22495;/&#20116;&#32650;/&#20840;&#32844;/&#26641;&#31461;&#33521;&#35821;/&#20307;&#32946;&#20013;&#24515;&#20998;&#26657;2014&#24180;&#24230;/2014&#36130;&#21153;&#25968;&#25454;&#25253;&#34920;/&#20307;&#32946;&#20013;&#24515;&#34892;&#25919;&#21161;&#29702;&#32489;&#25928;2014-3/2014&#24180;3&#26376;&#20307;&#32946;&#20013;&#24515;&#20998;&#26657;&#25910;&#36153;&#26126;&#32454;&#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407;&#22987;&#24037;&#36164;&#34920;/7&#26376;&#20998;&#26657;&#25552;&#20379;&#24037;&#36164;&#34920;&#21407;&#22987;&#25968;&#25454;/8.&#20005;&#25991;&#21306;&#22495;/&#20116;&#32650;/&#20840;&#32844;/MyDocuments/&#22478;&#24314;&#36164;&#26009;/&#32463;&#33829;&#25968;&#25454;&#29677;&#32423;&#26723;&#26696;/4&#26376;&#22478;&#24314;&#20998;&#26657;&#26032;&#27169;&#26495;/2014&#24180;4&#26376;&#22478;&#24314;&#20998;&#26657;&#25910;&#36153;&#26126;&#32454;&#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1407;&#22987;&#24037;&#36164;&#34920;/7&#26376;&#20998;&#26657;&#25552;&#20379;&#24037;&#36164;&#34920;&#21407;&#22987;&#25968;&#25454;/8.&#20005;&#25991;&#21306;&#22495;/&#20116;&#32650;/&#20840;&#32844;/&#26641;&#31461;&#33521;&#35821;/&#22478;&#24314;&#20998;&#26657;2014&#24180;&#24230;/2014&#31038;&#20445;&#21644;&#21171;&#21160;&#22791;&#26696;/2014&#24180;4&#26376;&#24191;&#24030;&#24066;&#22825;&#27827;&#21306;&#26641;&#26391;&#33521;&#35821;&#31038;&#20445;&#26126;&#3245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1407;&#22987;&#24037;&#36164;&#34920;/7&#26376;&#20998;&#26657;&#25552;&#20379;&#24037;&#36164;&#34920;&#21407;&#22987;&#25968;&#25454;/8.&#20005;&#25991;&#21306;&#22495;/&#20116;&#32650;/&#20840;&#32844;/E&#30424;/&#26641;&#31461;/2016&#24180;/2&#26376;/2&#26376;&#24037;&#36164;/&#39044;&#25552;/2016&#24180;3&#26376;&#28392;&#27743;&#19996;&#20998;&#26657;&#25945;&#23398;&#37096;&#24037;&#36164;&#34920;&#65288;&#24050;&#23457;&#65289;(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1407;&#22987;&#24037;&#36164;&#34920;/7&#26376;&#20998;&#26657;&#25552;&#20379;&#24037;&#36164;&#34920;&#21407;&#22987;&#25968;&#25454;/8.&#20005;&#25991;&#21306;&#22495;/&#20116;&#32650;/&#20840;&#32844;/2016&#24180;&#24191;&#24030;&#12289;&#19996;&#33694;&#21306;&#22495;&#24037;&#36164;&#34920;&#27169;&#26495;&#21450;&#32534;&#21046;&#35828;&#26126;&#35270;&#39057;&#65288;&#37325;&#35201;&#65289;/2014&#24180;11&#26376;&#24191;&#24030;&#24066;&#22825;&#27827;&#21306;&#26641;&#26391;&#33521;&#35821;&#31038;&#20445;&#26126;&#3245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1407;&#22987;&#24037;&#36164;&#34920;/7&#26376;&#20998;&#26657;&#25552;&#20379;&#24037;&#36164;&#34920;&#21407;&#22987;&#25968;&#25454;/8.&#20005;&#25991;&#21306;&#22495;/&#20116;&#32650;/&#20840;&#32844;/STL-2017.7.1&#20844;&#21496;&#25509;&#25163;&#24037;&#20316;/2017&#24180;&#24037;&#36164;&#34920;/&#25509;&#25163;&#24037;&#36164;/12.&#20005;&#25991;/7&#26376;9&#26085;&#20005;&#25991;&#34917;&#21457;/2014&#24180;11&#26376;&#24191;&#24030;&#24066;&#22825;&#27827;&#21306;&#26641;&#26391;&#33521;&#35821;&#31038;&#20445;&#26126;&#3245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1407;&#22987;&#24037;&#36164;&#34920;/7&#26376;&#20998;&#26657;&#25552;&#20379;&#24037;&#36164;&#34920;&#21407;&#22987;&#25968;&#25454;/8.&#20005;&#25991;&#21306;&#22495;/&#20116;&#32650;/&#20840;&#32844;/&#22478;&#24314;&#36164;&#26009;/&#24037;&#36164;&#34920;/&#22478;&#24314;2014.7&#26376;&#24037;&#36164;/FILE/&#26641;&#31461;&#33521;&#35821;/&#22478;&#24314;&#20998;&#26657;2014&#24180;&#24230;/2014&#31038;&#20445;&#21644;&#21171;&#21160;&#22791;&#26696;/2014&#24180;7&#26376;&#24191;&#24030;&#24066;&#22825;&#27827;&#21306;&#26641;&#26391;&#33521;&#35821;&#31038;&#20445;&#26126;&#3245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1407;&#22987;&#24037;&#36164;&#34920;/7&#26376;&#20998;&#26657;&#25552;&#20379;&#24037;&#36164;&#34920;&#21407;&#22987;&#25968;&#25454;/8.&#20005;&#25991;&#21306;&#22495;/&#20116;&#32650;/&#20840;&#32844;/&#30058;&#31162;&#21306;&#24037;&#20316;/&#26376;&#32467;/&#21326;&#21335;/11/2014&#24180;11&#26376;&#30058;&#31162;&#21326;&#21335;&#24066;&#26725;&#20998;&#26657;&#31038;&#20445;&#26126;&#32454;&#349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1407;&#22987;&#24037;&#36164;&#34920;/7&#26376;&#20998;&#26657;&#25552;&#20379;&#24037;&#36164;&#34920;&#21407;&#22987;&#25968;&#25454;/8.&#20005;&#25991;&#21306;&#22495;/&#20116;&#32650;/&#20840;&#32844;/FILE/&#26641;&#31461;&#33521;&#35821;/&#22478;&#24314;&#20998;&#26657;2014&#24180;&#24230;/2014&#36130;&#21153;&#25968;&#25454;&#25253;&#34920;/2014&#24180;6&#26376;&#22478;&#24314;&#20998;&#26657;&#25945;&#23398;&#37096;&#32463;&#33829;&#25968;&#254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pmad2"/>
      <sheetName val="Toolbox"/>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报"/>
      <sheetName val="周报"/>
      <sheetName val="学生信息"/>
      <sheetName val="经营数据"/>
      <sheetName val="经营数据 (2)"/>
      <sheetName val="Chart1"/>
      <sheetName val="本月"/>
      <sheetName val="本年累计"/>
      <sheetName val="基础信息"/>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学生信息"/>
      <sheetName val="经营数据"/>
      <sheetName val="本月"/>
      <sheetName val="2013年收入说明表"/>
      <sheetName val="2012年收入说明表"/>
      <sheetName val="本年累计"/>
      <sheetName val="基础信息"/>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 val="教务基础信息"/>
      <sheetName val="收费基础信息"/>
      <sheetName val="人事资料"/>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资表编制细则"/>
      <sheetName val="3月 (阿米巴)"/>
      <sheetName val="1月"/>
      <sheetName val="人事资料"/>
      <sheetName val="课表"/>
      <sheetName val="考勤明细"/>
      <sheetName val="社保"/>
      <sheetName val="教师测试"/>
      <sheetName val="升期结算"/>
      <sheetName val="个人及团队续费数据"/>
      <sheetName val="教师确认收入"/>
      <sheetName val="工资汇总实发表"/>
      <sheetName val="状态分析表"/>
      <sheetName val="基础资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s>
    <sheetDataSet>
      <sheetData sheetId="0" refreshError="1"/>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s>
    <sheetDataSet>
      <sheetData sheetId="0" refreshError="1"/>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 val="基础资料"/>
    </sheetNames>
    <sheetDataSet>
      <sheetData sheetId="0"/>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07"/>
      <sheetName val="201408"/>
      <sheetName val="201409"/>
      <sheetName val="201410"/>
      <sheetName val="201411"/>
      <sheetName val="基础信息"/>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1120210849@qq.com" TargetMode="External"/><Relationship Id="rId1" Type="http://schemas.openxmlformats.org/officeDocument/2006/relationships/hyperlink" Target="mailto:274866304@qq.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17"/>
  <sheetViews>
    <sheetView tabSelected="1" workbookViewId="0">
      <pane xSplit="11" ySplit="4" topLeftCell="BF5" activePane="bottomRight" state="frozen"/>
      <selection pane="topRight"/>
      <selection pane="bottomLeft"/>
      <selection pane="bottomRight" activeCell="BN7" sqref="BN7"/>
    </sheetView>
  </sheetViews>
  <sheetFormatPr defaultColWidth="9" defaultRowHeight="23.25" customHeight="1"/>
  <cols>
    <col min="1" max="1" width="3.75" style="86" customWidth="1"/>
    <col min="2" max="2" width="4.375" style="87" customWidth="1"/>
    <col min="3" max="3" width="8" style="87" customWidth="1"/>
    <col min="4" max="4" width="6.5" style="87" customWidth="1"/>
    <col min="5" max="5" width="6.875" style="87" customWidth="1"/>
    <col min="6" max="6" width="4" style="86" hidden="1" customWidth="1"/>
    <col min="7" max="7" width="7.5" style="88" customWidth="1"/>
    <col min="8" max="8" width="4.875" style="88" customWidth="1"/>
    <col min="9" max="9" width="6" style="88" customWidth="1"/>
    <col min="10" max="10" width="7.5" style="86" customWidth="1"/>
    <col min="11" max="11" width="8.125" style="86" customWidth="1"/>
    <col min="12" max="12" width="4.625" style="86" customWidth="1"/>
    <col min="13" max="13" width="5" style="89" customWidth="1"/>
    <col min="14" max="14" width="5.625" style="90" customWidth="1"/>
    <col min="15" max="15" width="5.5" style="90" customWidth="1"/>
    <col min="16" max="16" width="6.375" style="89" customWidth="1"/>
    <col min="17" max="17" width="7" style="87" customWidth="1"/>
    <col min="18" max="18" width="6.875" style="87" customWidth="1"/>
    <col min="19" max="19" width="10.5" style="87" customWidth="1"/>
    <col min="20" max="20" width="9" style="87" customWidth="1"/>
    <col min="21" max="21" width="8.375" style="87" customWidth="1"/>
    <col min="22" max="22" width="9.875" style="87" customWidth="1"/>
    <col min="23" max="23" width="5.5" style="87" customWidth="1"/>
    <col min="24" max="25" width="6.625" style="87" customWidth="1"/>
    <col min="26" max="26" width="5.875" style="87" customWidth="1"/>
    <col min="27" max="29" width="6" style="87" customWidth="1"/>
    <col min="30" max="31" width="10.5" style="87" customWidth="1"/>
    <col min="32" max="32" width="6" style="86" customWidth="1"/>
    <col min="33" max="34" width="8.625" style="86" customWidth="1"/>
    <col min="35" max="35" width="9.75" style="91" customWidth="1"/>
    <col min="36" max="36" width="7.25" style="86" customWidth="1"/>
    <col min="37" max="37" width="8.625" style="86" customWidth="1"/>
    <col min="38" max="38" width="8" style="86" customWidth="1"/>
    <col min="39" max="39" width="6.25" style="86" customWidth="1"/>
    <col min="40" max="40" width="7.375" style="86" customWidth="1"/>
    <col min="41" max="41" width="6.5" style="86" customWidth="1"/>
    <col min="42" max="42" width="7" style="86" customWidth="1"/>
    <col min="43" max="43" width="7.75" style="86" customWidth="1"/>
    <col min="44" max="46" width="7.5" style="86" customWidth="1"/>
    <col min="47" max="47" width="6.75" style="86" customWidth="1"/>
    <col min="48" max="48" width="7.5" style="86" customWidth="1"/>
    <col min="49" max="49" width="6.75" style="86" customWidth="1"/>
    <col min="50" max="50" width="6" style="86" customWidth="1"/>
    <col min="51" max="51" width="7" style="86" customWidth="1"/>
    <col min="52" max="52" width="8.875" style="86" customWidth="1"/>
    <col min="53" max="53" width="9.75" style="86" customWidth="1"/>
    <col min="54" max="54" width="7.375" style="86" customWidth="1"/>
    <col min="55" max="55" width="6.125" style="87" customWidth="1"/>
    <col min="56" max="56" width="1.25" style="87" customWidth="1"/>
    <col min="57" max="57" width="6.75" style="87" customWidth="1"/>
    <col min="58" max="58" width="9" style="86" customWidth="1"/>
    <col min="59" max="59" width="9.75" style="86" customWidth="1"/>
    <col min="60" max="60" width="8.375" style="87" customWidth="1"/>
    <col min="61" max="61" width="9" style="91" customWidth="1"/>
    <col min="62" max="62" width="9.875" style="91" customWidth="1"/>
    <col min="63" max="65" width="10" style="87" customWidth="1"/>
    <col min="66" max="66" width="10.5" style="86" customWidth="1"/>
    <col min="67" max="16384" width="9" style="87"/>
  </cols>
  <sheetData>
    <row r="1" spans="1:66" ht="24" customHeight="1">
      <c r="A1" s="157" t="str">
        <f>"2017年"&amp;B4&amp;C4&amp;"分校"&amp;D4&amp;E4&amp;"工资表"</f>
        <v>2017年7月越秀五羊中心分校教学部小初部工资表</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row>
    <row r="2" spans="1:66" s="83" customFormat="1" ht="23.25" customHeight="1">
      <c r="A2" s="160" t="s">
        <v>5</v>
      </c>
      <c r="B2" s="151" t="s">
        <v>6</v>
      </c>
      <c r="C2" s="151" t="s">
        <v>7</v>
      </c>
      <c r="D2" s="151" t="s">
        <v>8</v>
      </c>
      <c r="E2" s="151" t="s">
        <v>9</v>
      </c>
      <c r="F2" s="160" t="s">
        <v>10</v>
      </c>
      <c r="G2" s="140" t="s">
        <v>11</v>
      </c>
      <c r="H2" s="140" t="s">
        <v>12</v>
      </c>
      <c r="I2" s="140" t="s">
        <v>13</v>
      </c>
      <c r="J2" s="140" t="s">
        <v>14</v>
      </c>
      <c r="K2" s="140" t="s">
        <v>15</v>
      </c>
      <c r="L2" s="140" t="s">
        <v>16</v>
      </c>
      <c r="M2" s="162" t="s">
        <v>17</v>
      </c>
      <c r="N2" s="158" t="s">
        <v>18</v>
      </c>
      <c r="O2" s="158" t="s">
        <v>19</v>
      </c>
      <c r="P2" s="162" t="s">
        <v>20</v>
      </c>
      <c r="Q2" s="140" t="s">
        <v>21</v>
      </c>
      <c r="R2" s="140" t="s">
        <v>22</v>
      </c>
      <c r="S2" s="140" t="s">
        <v>23</v>
      </c>
      <c r="T2" s="140" t="s">
        <v>24</v>
      </c>
      <c r="U2" s="140" t="s">
        <v>25</v>
      </c>
      <c r="V2" s="140" t="s">
        <v>26</v>
      </c>
      <c r="W2" s="140" t="s">
        <v>27</v>
      </c>
      <c r="X2" s="149"/>
      <c r="Y2" s="130"/>
      <c r="Z2" s="149"/>
      <c r="AA2" s="149" t="s">
        <v>28</v>
      </c>
      <c r="AB2" s="149" t="s">
        <v>29</v>
      </c>
      <c r="AC2" s="149" t="s">
        <v>30</v>
      </c>
      <c r="AD2" s="149" t="s">
        <v>31</v>
      </c>
      <c r="AE2" s="149" t="s">
        <v>32</v>
      </c>
      <c r="AF2" s="149" t="s">
        <v>0</v>
      </c>
      <c r="AG2" s="153" t="s">
        <v>33</v>
      </c>
      <c r="AH2" s="153" t="s">
        <v>34</v>
      </c>
      <c r="AI2" s="140" t="s">
        <v>0</v>
      </c>
      <c r="AJ2" s="155" t="s">
        <v>35</v>
      </c>
      <c r="AK2" s="156"/>
      <c r="AL2" s="140" t="s">
        <v>36</v>
      </c>
      <c r="AM2" s="140" t="s">
        <v>37</v>
      </c>
      <c r="AN2" s="95" t="s">
        <v>38</v>
      </c>
      <c r="AO2" s="95" t="s">
        <v>39</v>
      </c>
      <c r="AP2" s="151" t="s">
        <v>40</v>
      </c>
      <c r="AQ2" s="138" t="s">
        <v>41</v>
      </c>
      <c r="AR2" s="151" t="s">
        <v>42</v>
      </c>
      <c r="AS2" s="100"/>
      <c r="AT2" s="138" t="s">
        <v>43</v>
      </c>
      <c r="AU2" s="138" t="s">
        <v>44</v>
      </c>
      <c r="AV2" s="138" t="s">
        <v>45</v>
      </c>
      <c r="AW2" s="138" t="s">
        <v>46</v>
      </c>
      <c r="AX2" s="138" t="s">
        <v>47</v>
      </c>
      <c r="AY2" s="138" t="s">
        <v>48</v>
      </c>
      <c r="AZ2" s="138" t="s">
        <v>49</v>
      </c>
      <c r="BA2" s="138" t="s">
        <v>50</v>
      </c>
      <c r="BB2" s="138" t="s">
        <v>51</v>
      </c>
      <c r="BC2" s="138"/>
      <c r="BD2" s="138"/>
      <c r="BE2" s="138" t="s">
        <v>52</v>
      </c>
      <c r="BF2" s="138" t="s">
        <v>53</v>
      </c>
      <c r="BG2" s="138" t="s">
        <v>54</v>
      </c>
      <c r="BH2" s="145" t="s">
        <v>55</v>
      </c>
      <c r="BI2" s="147" t="s">
        <v>56</v>
      </c>
      <c r="BJ2" s="147" t="s">
        <v>57</v>
      </c>
      <c r="BK2" s="138" t="s">
        <v>58</v>
      </c>
      <c r="BL2" s="138" t="s">
        <v>348</v>
      </c>
      <c r="BM2" s="138" t="s">
        <v>59</v>
      </c>
      <c r="BN2" s="140" t="s">
        <v>60</v>
      </c>
    </row>
    <row r="3" spans="1:66" s="84" customFormat="1" ht="23.25" customHeight="1">
      <c r="A3" s="161"/>
      <c r="B3" s="152"/>
      <c r="C3" s="152"/>
      <c r="D3" s="152"/>
      <c r="E3" s="152"/>
      <c r="F3" s="161"/>
      <c r="G3" s="141"/>
      <c r="H3" s="141"/>
      <c r="I3" s="141"/>
      <c r="J3" s="141"/>
      <c r="K3" s="141"/>
      <c r="L3" s="141"/>
      <c r="M3" s="163"/>
      <c r="N3" s="159"/>
      <c r="O3" s="159"/>
      <c r="P3" s="163"/>
      <c r="Q3" s="141"/>
      <c r="R3" s="141"/>
      <c r="S3" s="141"/>
      <c r="T3" s="141"/>
      <c r="U3" s="141"/>
      <c r="V3" s="141"/>
      <c r="W3" s="141"/>
      <c r="X3" s="150"/>
      <c r="Y3" s="131"/>
      <c r="Z3" s="150"/>
      <c r="AA3" s="150"/>
      <c r="AB3" s="150"/>
      <c r="AC3" s="150"/>
      <c r="AD3" s="150"/>
      <c r="AE3" s="150"/>
      <c r="AF3" s="150"/>
      <c r="AG3" s="154"/>
      <c r="AH3" s="154"/>
      <c r="AI3" s="141"/>
      <c r="AJ3" s="102" t="s">
        <v>61</v>
      </c>
      <c r="AK3" s="95" t="s">
        <v>62</v>
      </c>
      <c r="AL3" s="141"/>
      <c r="AM3" s="141"/>
      <c r="AN3" s="96" t="s">
        <v>63</v>
      </c>
      <c r="AO3" s="96" t="s">
        <v>64</v>
      </c>
      <c r="AP3" s="152"/>
      <c r="AQ3" s="139"/>
      <c r="AR3" s="152"/>
      <c r="AS3" s="101"/>
      <c r="AT3" s="139"/>
      <c r="AU3" s="139"/>
      <c r="AV3" s="139"/>
      <c r="AW3" s="139"/>
      <c r="AX3" s="139"/>
      <c r="AY3" s="139"/>
      <c r="AZ3" s="139"/>
      <c r="BA3" s="139"/>
      <c r="BB3" s="139"/>
      <c r="BC3" s="139"/>
      <c r="BD3" s="139"/>
      <c r="BE3" s="139"/>
      <c r="BF3" s="139"/>
      <c r="BG3" s="139"/>
      <c r="BH3" s="146"/>
      <c r="BI3" s="148"/>
      <c r="BJ3" s="148"/>
      <c r="BK3" s="139"/>
      <c r="BL3" s="139"/>
      <c r="BM3" s="139"/>
      <c r="BN3" s="141"/>
    </row>
    <row r="4" spans="1:66" ht="15" customHeight="1">
      <c r="A4" s="103">
        <v>1</v>
      </c>
      <c r="B4" s="93" t="s">
        <v>97</v>
      </c>
      <c r="C4" s="93" t="s">
        <v>66</v>
      </c>
      <c r="D4" s="93" t="s">
        <v>1</v>
      </c>
      <c r="E4" s="93" t="s">
        <v>67</v>
      </c>
      <c r="F4" s="104"/>
      <c r="G4" s="93" t="s">
        <v>68</v>
      </c>
      <c r="H4" s="93" t="s">
        <v>69</v>
      </c>
      <c r="I4" s="93" t="s">
        <v>70</v>
      </c>
      <c r="J4" s="105" t="s">
        <v>318</v>
      </c>
      <c r="K4" s="106">
        <f>IF(ISERROR(VLOOKUP(J4,人事资料!D:AR,26,0)),"",VLOOKUP(J4,人事资料!D:AR,26,0))</f>
        <v>40990</v>
      </c>
      <c r="L4" s="107">
        <f>IF(ISERROR(VLOOKUP(J4,人事资料!D:AR,27,0)),"",VLOOKUP(J4,人事资料!D:AR,27,0))</f>
        <v>25</v>
      </c>
      <c r="M4" s="108" t="str">
        <f>IF(ISERROR(+L4+#REF!),"",+L4+#REF!)</f>
        <v/>
      </c>
      <c r="N4" s="110">
        <v>30</v>
      </c>
      <c r="O4" s="111">
        <v>31</v>
      </c>
      <c r="P4" s="135"/>
      <c r="Q4" s="112"/>
      <c r="R4" s="113">
        <v>6</v>
      </c>
      <c r="S4" s="113">
        <v>47</v>
      </c>
      <c r="T4" s="113"/>
      <c r="U4" s="114">
        <v>53</v>
      </c>
      <c r="V4" s="112">
        <f>+(S4+T4)*U4</f>
        <v>2491</v>
      </c>
      <c r="W4" s="117"/>
      <c r="X4" s="112"/>
      <c r="Y4" s="112"/>
      <c r="Z4" s="132"/>
      <c r="AA4" s="132"/>
      <c r="AB4" s="132"/>
      <c r="AC4" s="132"/>
      <c r="AD4" s="132"/>
      <c r="AE4" s="132"/>
      <c r="AF4" s="121"/>
      <c r="AG4" s="121"/>
      <c r="AH4" s="121"/>
      <c r="AI4" s="129">
        <f>(AI5+AI6+AI8+AI9)/4</f>
        <v>11141.130000000001</v>
      </c>
      <c r="AJ4" s="121"/>
      <c r="AK4" s="121"/>
      <c r="AL4" s="121"/>
      <c r="AM4" s="121"/>
      <c r="AN4" s="121">
        <v>200</v>
      </c>
      <c r="AO4" s="119">
        <f>V12*0.013+(731+33)*53*0.013</f>
        <v>2953.7429999999995</v>
      </c>
      <c r="AP4" s="121"/>
      <c r="AQ4" s="120">
        <f>-100*2</f>
        <v>-200</v>
      </c>
      <c r="AR4" s="121"/>
      <c r="AS4" s="121"/>
      <c r="AT4" s="121"/>
      <c r="AU4" s="121">
        <v>200</v>
      </c>
      <c r="AV4" s="121"/>
      <c r="AW4" s="121"/>
      <c r="AX4" s="119">
        <f>3*100</f>
        <v>300</v>
      </c>
      <c r="AY4" s="119">
        <v>600</v>
      </c>
      <c r="AZ4" s="119">
        <f>60+200</f>
        <v>260</v>
      </c>
      <c r="BA4" s="124">
        <f>SUM(AJ4:AZ4)</f>
        <v>4313.7429999999995</v>
      </c>
      <c r="BB4" s="122">
        <v>-20</v>
      </c>
      <c r="BC4" s="122"/>
      <c r="BD4" s="122"/>
      <c r="BE4" s="122"/>
      <c r="BF4" s="124">
        <f>SUM(BB4:BE4)</f>
        <v>-20</v>
      </c>
      <c r="BG4" s="124">
        <f>AI4+BA4+BF4</f>
        <v>15434.873</v>
      </c>
      <c r="BH4" s="125">
        <v>650</v>
      </c>
      <c r="BI4" s="126">
        <v>325.37</v>
      </c>
      <c r="BJ4" s="127">
        <f>IF(G4="外教",ROUND(MAX((BG4-BH4-BI4-4800)*{0.03,0.1,0.2,0.25,0.3,0.35,0.45}-{0,105,555,1005,2755,5505,13505},0),2),ROUND(MAX((BG4-BH4-BI4-3500)*{0.03,0.1,0.2,0.25,0.3,0.35,0.45}-{0,105,555,1005,2755,5505,13505},0),2))</f>
        <v>1734.88</v>
      </c>
      <c r="BK4" s="128">
        <f>+BG4-BH4-BI4-BJ4</f>
        <v>12724.623</v>
      </c>
      <c r="BL4" s="126">
        <v>1895</v>
      </c>
      <c r="BM4" s="173"/>
      <c r="BN4" s="92"/>
    </row>
    <row r="5" spans="1:66" ht="15" customHeight="1">
      <c r="A5" s="103">
        <v>2</v>
      </c>
      <c r="B5" s="93" t="str">
        <f t="shared" ref="B5:B11" si="0">IF(J5&lt;&gt;"",B$4,"")</f>
        <v>7月</v>
      </c>
      <c r="C5" s="93" t="str">
        <f t="shared" ref="C5:C11" si="1">IF(J5&lt;&gt;"",C$4,"")</f>
        <v>越秀五羊中心</v>
      </c>
      <c r="D5" s="93" t="str">
        <f t="shared" ref="D5:D11" si="2">IF(J5&lt;&gt;"",D$4,"")</f>
        <v>教学部</v>
      </c>
      <c r="E5" s="93" t="s">
        <v>67</v>
      </c>
      <c r="F5" s="104"/>
      <c r="G5" s="93" t="s">
        <v>72</v>
      </c>
      <c r="H5" s="93" t="s">
        <v>69</v>
      </c>
      <c r="I5" s="93" t="s">
        <v>70</v>
      </c>
      <c r="J5" s="105" t="s">
        <v>73</v>
      </c>
      <c r="K5" s="106">
        <f>IF(ISERROR(VLOOKUP(J5,人事资料!D:AR,26,0)),"",VLOOKUP(J5,人事资料!D:AR,26,0))</f>
        <v>41628</v>
      </c>
      <c r="L5" s="107">
        <f>IF(ISERROR(VLOOKUP(J5,人事资料!D:AR,27,0)),"",VLOOKUP(J5,人事资料!D:AR,27,0))</f>
        <v>13</v>
      </c>
      <c r="M5" s="108" t="str">
        <f>IF(ISERROR(+L5+#REF!),"",+L5+#REF!)</f>
        <v/>
      </c>
      <c r="N5" s="111">
        <v>31</v>
      </c>
      <c r="O5" s="111">
        <v>31</v>
      </c>
      <c r="P5" s="135"/>
      <c r="Q5" s="113"/>
      <c r="R5" s="113">
        <v>12</v>
      </c>
      <c r="S5" s="113">
        <v>534</v>
      </c>
      <c r="T5" s="113"/>
      <c r="U5" s="114">
        <v>53</v>
      </c>
      <c r="V5" s="113">
        <f t="shared" ref="V5:V11" si="3">+(S5+T5)*U5</f>
        <v>28302</v>
      </c>
      <c r="W5" s="118">
        <f>28%+3%+2%+0.8%</f>
        <v>0.33800000000000008</v>
      </c>
      <c r="X5" s="112"/>
      <c r="Y5" s="112"/>
      <c r="Z5" s="132"/>
      <c r="AA5" s="133"/>
      <c r="AB5" s="133"/>
      <c r="AC5" s="132"/>
      <c r="AD5" s="132"/>
      <c r="AE5" s="132"/>
      <c r="AF5" s="121"/>
      <c r="AG5" s="121"/>
      <c r="AH5" s="121"/>
      <c r="AI5" s="129">
        <f>V5*W5</f>
        <v>9566.0760000000028</v>
      </c>
      <c r="AJ5" s="121"/>
      <c r="AK5" s="121"/>
      <c r="AL5" s="119"/>
      <c r="AM5" s="121"/>
      <c r="AN5" s="121"/>
      <c r="AO5" s="121"/>
      <c r="AP5" s="119"/>
      <c r="AQ5" s="120"/>
      <c r="AR5" s="121"/>
      <c r="AS5" s="121"/>
      <c r="AT5" s="121"/>
      <c r="AU5" s="119">
        <v>200</v>
      </c>
      <c r="AV5" s="121"/>
      <c r="AW5" s="121"/>
      <c r="AX5" s="119">
        <f>14*30</f>
        <v>420</v>
      </c>
      <c r="AY5" s="119">
        <v>150</v>
      </c>
      <c r="AZ5" s="119">
        <v>60</v>
      </c>
      <c r="BA5" s="124">
        <f t="shared" ref="BA5:BA11" si="4">SUM(AJ5:AZ5)</f>
        <v>830</v>
      </c>
      <c r="BB5" s="122">
        <v>-20</v>
      </c>
      <c r="BC5" s="134"/>
      <c r="BD5" s="132"/>
      <c r="BE5" s="132"/>
      <c r="BF5" s="124">
        <f t="shared" ref="BF5:BF11" si="5">SUM(BB5:BE5)</f>
        <v>-20</v>
      </c>
      <c r="BG5" s="124">
        <f t="shared" ref="BG5:BG11" si="6">AI5+BA5+BF5</f>
        <v>10376.076000000003</v>
      </c>
      <c r="BH5" s="125">
        <v>300</v>
      </c>
      <c r="BI5" s="126">
        <v>325.37</v>
      </c>
      <c r="BJ5" s="127">
        <f>IF(G5="外教",ROUND(MAX((BG5-BH5-BI5-4800)*{0.03,0.1,0.2,0.25,0.3,0.35,0.45}-{0,105,555,1005,2755,5505,13505},0),2),ROUND(MAX((BG5-BH5-BI5-3500)*{0.03,0.1,0.2,0.25,0.3,0.35,0.45}-{0,105,555,1005,2755,5505,13505},0),2))</f>
        <v>695.14</v>
      </c>
      <c r="BK5" s="128">
        <f t="shared" ref="BK5:BK11" si="7">+BG5-BH5-BI5-BJ5</f>
        <v>9055.5660000000025</v>
      </c>
      <c r="BL5" s="126">
        <v>1895</v>
      </c>
      <c r="BM5" s="173"/>
      <c r="BN5" s="92"/>
    </row>
    <row r="6" spans="1:66" ht="15" customHeight="1">
      <c r="A6" s="103">
        <v>3</v>
      </c>
      <c r="B6" s="93" t="str">
        <f t="shared" si="0"/>
        <v>7月</v>
      </c>
      <c r="C6" s="93" t="str">
        <f t="shared" si="1"/>
        <v>越秀五羊中心</v>
      </c>
      <c r="D6" s="93" t="str">
        <f t="shared" si="2"/>
        <v>教学部</v>
      </c>
      <c r="E6" s="93" t="s">
        <v>67</v>
      </c>
      <c r="F6" s="93"/>
      <c r="G6" s="93" t="s">
        <v>72</v>
      </c>
      <c r="H6" s="93" t="s">
        <v>69</v>
      </c>
      <c r="I6" s="93" t="s">
        <v>70</v>
      </c>
      <c r="J6" s="105" t="s">
        <v>319</v>
      </c>
      <c r="K6" s="106">
        <f>IF(ISERROR(VLOOKUP(J6,人事资料!D:AR,26,0)),"",VLOOKUP(J6,人事资料!D:AR,26,0))</f>
        <v>42153</v>
      </c>
      <c r="L6" s="107">
        <f>IF(ISERROR(VLOOKUP(J6,人事资料!D:AR,27,0)),"",VLOOKUP(J6,人事资料!D:AR,27,0))</f>
        <v>12</v>
      </c>
      <c r="M6" s="108" t="str">
        <f>IF(ISERROR(+L6+#REF!),"",+L6+#REF!)</f>
        <v/>
      </c>
      <c r="N6" s="111">
        <v>31</v>
      </c>
      <c r="O6" s="111">
        <v>31</v>
      </c>
      <c r="P6" s="135"/>
      <c r="Q6" s="113"/>
      <c r="R6" s="113">
        <v>13</v>
      </c>
      <c r="S6" s="113">
        <v>667</v>
      </c>
      <c r="T6" s="113"/>
      <c r="U6" s="114">
        <v>53</v>
      </c>
      <c r="V6" s="113">
        <f t="shared" si="3"/>
        <v>35351</v>
      </c>
      <c r="W6" s="118">
        <f>28%+3%+2%+0.4%</f>
        <v>0.33400000000000007</v>
      </c>
      <c r="X6" s="112"/>
      <c r="Y6" s="112"/>
      <c r="Z6" s="132" t="s">
        <v>4</v>
      </c>
      <c r="AA6" s="133" t="s">
        <v>4</v>
      </c>
      <c r="AB6" s="133"/>
      <c r="AC6" s="132"/>
      <c r="AD6" s="132"/>
      <c r="AE6" s="132"/>
      <c r="AF6" s="121"/>
      <c r="AG6" s="121"/>
      <c r="AH6" s="121"/>
      <c r="AI6" s="129">
        <f t="shared" ref="AI6:AI10" si="8">V6*W6</f>
        <v>11807.234000000002</v>
      </c>
      <c r="AJ6" s="121"/>
      <c r="AK6" s="121"/>
      <c r="AL6" s="119"/>
      <c r="AM6" s="121"/>
      <c r="AN6" s="121"/>
      <c r="AO6" s="121">
        <v>600</v>
      </c>
      <c r="AP6" s="119"/>
      <c r="AQ6" s="120"/>
      <c r="AR6" s="121"/>
      <c r="AS6" s="121"/>
      <c r="AT6" s="121"/>
      <c r="AU6" s="119">
        <v>200</v>
      </c>
      <c r="AV6" s="121"/>
      <c r="AW6" s="121"/>
      <c r="AX6" s="119">
        <f>6*30</f>
        <v>180</v>
      </c>
      <c r="AY6" s="119">
        <f>2.5*30</f>
        <v>75</v>
      </c>
      <c r="AZ6" s="119">
        <v>60</v>
      </c>
      <c r="BA6" s="124">
        <f t="shared" si="4"/>
        <v>1115</v>
      </c>
      <c r="BB6" s="122">
        <v>-20</v>
      </c>
      <c r="BC6" s="134"/>
      <c r="BD6" s="132"/>
      <c r="BE6" s="132"/>
      <c r="BF6" s="124">
        <f t="shared" si="5"/>
        <v>-20</v>
      </c>
      <c r="BG6" s="124">
        <f t="shared" si="6"/>
        <v>12902.234000000002</v>
      </c>
      <c r="BH6" s="125">
        <v>100</v>
      </c>
      <c r="BI6" s="126">
        <v>325.37</v>
      </c>
      <c r="BJ6" s="127">
        <v>1254.3699999999999</v>
      </c>
      <c r="BK6" s="128">
        <f t="shared" si="7"/>
        <v>11222.494000000002</v>
      </c>
      <c r="BL6" s="126">
        <v>1895</v>
      </c>
      <c r="BM6" s="173"/>
      <c r="BN6" s="92"/>
    </row>
    <row r="7" spans="1:66" ht="15" customHeight="1">
      <c r="A7" s="103">
        <v>4</v>
      </c>
      <c r="B7" s="93" t="str">
        <f t="shared" si="0"/>
        <v>7月</v>
      </c>
      <c r="C7" s="93" t="str">
        <f t="shared" si="1"/>
        <v>越秀五羊中心</v>
      </c>
      <c r="D7" s="93" t="str">
        <f t="shared" si="2"/>
        <v>教学部</v>
      </c>
      <c r="E7" s="93" t="s">
        <v>67</v>
      </c>
      <c r="F7" s="93"/>
      <c r="G7" s="93" t="s">
        <v>72</v>
      </c>
      <c r="H7" s="93" t="s">
        <v>69</v>
      </c>
      <c r="I7" s="93" t="s">
        <v>75</v>
      </c>
      <c r="J7" s="109" t="s">
        <v>76</v>
      </c>
      <c r="K7" s="106">
        <f>IF(ISERROR(VLOOKUP(J7,人事资料!D:AR,26,0)),"",VLOOKUP(J7,人事资料!D:AR,26,0))</f>
        <v>42877</v>
      </c>
      <c r="L7" s="107">
        <f>IF(ISERROR(VLOOKUP(J7,人事资料!D:AR,27,0)),"",VLOOKUP(J7,人事资料!D:AR,27,0))</f>
        <v>14</v>
      </c>
      <c r="M7" s="108" t="str">
        <f>IF(ISERROR(+L7+#REF!),"",+L7+#REF!)</f>
        <v/>
      </c>
      <c r="N7" s="111">
        <v>31</v>
      </c>
      <c r="O7" s="111">
        <v>31</v>
      </c>
      <c r="P7" s="135"/>
      <c r="Q7" s="113"/>
      <c r="R7" s="113">
        <v>11</v>
      </c>
      <c r="S7" s="113">
        <v>422</v>
      </c>
      <c r="T7" s="113"/>
      <c r="U7" s="114">
        <v>53</v>
      </c>
      <c r="V7" s="113">
        <f t="shared" si="3"/>
        <v>22366</v>
      </c>
      <c r="W7" s="118">
        <v>0.28000000000000003</v>
      </c>
      <c r="X7" s="112"/>
      <c r="Y7" s="112"/>
      <c r="Z7" s="132"/>
      <c r="AA7" s="133"/>
      <c r="AB7" s="133"/>
      <c r="AC7" s="132"/>
      <c r="AD7" s="132"/>
      <c r="AE7" s="132"/>
      <c r="AF7" s="121"/>
      <c r="AG7" s="121"/>
      <c r="AH7" s="121"/>
      <c r="AI7" s="129">
        <f t="shared" si="8"/>
        <v>6262.4800000000005</v>
      </c>
      <c r="AJ7" s="121"/>
      <c r="AK7" s="121"/>
      <c r="AL7" s="119"/>
      <c r="AM7" s="121"/>
      <c r="AN7" s="121"/>
      <c r="AO7" s="121"/>
      <c r="AP7" s="119"/>
      <c r="AQ7" s="120"/>
      <c r="AR7" s="121"/>
      <c r="AS7" s="121"/>
      <c r="AT7" s="121"/>
      <c r="AU7" s="119">
        <v>200</v>
      </c>
      <c r="AV7" s="121"/>
      <c r="AW7" s="121"/>
      <c r="AX7" s="119">
        <f>20*30</f>
        <v>600</v>
      </c>
      <c r="AY7" s="119">
        <v>765</v>
      </c>
      <c r="AZ7" s="119"/>
      <c r="BA7" s="124">
        <f t="shared" si="4"/>
        <v>1565</v>
      </c>
      <c r="BB7" s="123">
        <v>-20</v>
      </c>
      <c r="BC7" s="134"/>
      <c r="BD7" s="132"/>
      <c r="BE7" s="132"/>
      <c r="BF7" s="124"/>
      <c r="BG7" s="124">
        <f t="shared" si="6"/>
        <v>7827.4800000000005</v>
      </c>
      <c r="BH7" s="125">
        <v>100</v>
      </c>
      <c r="BI7" s="126">
        <v>325.37</v>
      </c>
      <c r="BJ7" s="127">
        <f>IF(G7="外教",ROUND(MAX((BG7-BH7-BI7-4800)*{0.03,0.1,0.2,0.25,0.3,0.35,0.45}-{0,105,555,1005,2755,5505,13505},0),2),ROUND(MAX((BG7-BH7-BI7-3500)*{0.03,0.1,0.2,0.25,0.3,0.35,0.45}-{0,105,555,1005,2755,5505,13505},0),2))</f>
        <v>285.20999999999998</v>
      </c>
      <c r="BK7" s="128">
        <f t="shared" si="7"/>
        <v>7116.9000000000005</v>
      </c>
      <c r="BL7" s="126">
        <v>1895</v>
      </c>
      <c r="BM7" s="173"/>
      <c r="BN7" s="92"/>
    </row>
    <row r="8" spans="1:66" ht="15" customHeight="1">
      <c r="A8" s="103">
        <v>5</v>
      </c>
      <c r="B8" s="93" t="str">
        <f t="shared" si="0"/>
        <v>7月</v>
      </c>
      <c r="C8" s="93" t="str">
        <f t="shared" si="1"/>
        <v>越秀五羊中心</v>
      </c>
      <c r="D8" s="93" t="str">
        <f t="shared" si="2"/>
        <v>教学部</v>
      </c>
      <c r="E8" s="93" t="s">
        <v>67</v>
      </c>
      <c r="F8" s="93"/>
      <c r="G8" s="93" t="s">
        <v>72</v>
      </c>
      <c r="H8" s="93" t="s">
        <v>69</v>
      </c>
      <c r="I8" s="93" t="s">
        <v>70</v>
      </c>
      <c r="J8" s="109" t="s">
        <v>77</v>
      </c>
      <c r="K8" s="106">
        <f>IF(ISERROR(VLOOKUP(J8,人事资料!D:AR,26,0)),"",VLOOKUP(J8,人事资料!D:AR,26,0))</f>
        <v>42588</v>
      </c>
      <c r="L8" s="107">
        <f>IF(ISERROR(VLOOKUP(J8,人事资料!D:AR,27,0)),"",VLOOKUP(J8,人事资料!D:AR,27,0))</f>
        <v>29</v>
      </c>
      <c r="M8" s="108" t="str">
        <f>IF(ISERROR(+L8+#REF!),"",+L8+#REF!)</f>
        <v/>
      </c>
      <c r="N8" s="111">
        <v>31</v>
      </c>
      <c r="O8" s="111">
        <v>31</v>
      </c>
      <c r="P8" s="135"/>
      <c r="Q8" s="113"/>
      <c r="R8" s="113">
        <v>13</v>
      </c>
      <c r="S8" s="113">
        <v>710</v>
      </c>
      <c r="T8" s="113"/>
      <c r="U8" s="114">
        <v>53</v>
      </c>
      <c r="V8" s="113">
        <f t="shared" si="3"/>
        <v>37630</v>
      </c>
      <c r="W8" s="118">
        <f>28%+0.4%+3%</f>
        <v>0.31400000000000006</v>
      </c>
      <c r="X8" s="112"/>
      <c r="Y8" s="112"/>
      <c r="Z8" s="132"/>
      <c r="AA8" s="133"/>
      <c r="AB8" s="133"/>
      <c r="AC8" s="132"/>
      <c r="AD8" s="132"/>
      <c r="AE8" s="132"/>
      <c r="AF8" s="121"/>
      <c r="AG8" s="121"/>
      <c r="AH8" s="121"/>
      <c r="AI8" s="129">
        <f t="shared" si="8"/>
        <v>11815.820000000002</v>
      </c>
      <c r="AJ8" s="121"/>
      <c r="AK8" s="121"/>
      <c r="AL8" s="119"/>
      <c r="AM8" s="121"/>
      <c r="AN8" s="121"/>
      <c r="AO8" s="121">
        <v>200</v>
      </c>
      <c r="AP8" s="119"/>
      <c r="AQ8" s="120">
        <v>-325</v>
      </c>
      <c r="AR8" s="121"/>
      <c r="AS8" s="121"/>
      <c r="AT8" s="121"/>
      <c r="AU8" s="119">
        <v>200</v>
      </c>
      <c r="AV8" s="121"/>
      <c r="AW8" s="121"/>
      <c r="AX8" s="119">
        <f>9*30</f>
        <v>270</v>
      </c>
      <c r="AY8" s="119">
        <v>75</v>
      </c>
      <c r="AZ8" s="119">
        <v>60</v>
      </c>
      <c r="BA8" s="124">
        <f t="shared" si="4"/>
        <v>480</v>
      </c>
      <c r="BB8" s="123">
        <v>-20</v>
      </c>
      <c r="BC8" s="134"/>
      <c r="BD8" s="132"/>
      <c r="BE8" s="132"/>
      <c r="BF8" s="124">
        <f t="shared" si="5"/>
        <v>-20</v>
      </c>
      <c r="BG8" s="124">
        <f t="shared" si="6"/>
        <v>12275.820000000002</v>
      </c>
      <c r="BH8" s="125">
        <v>100</v>
      </c>
      <c r="BI8" s="126">
        <v>343.3</v>
      </c>
      <c r="BJ8" s="127">
        <f>IF(G8="外教",ROUND(MAX((BG8-BH8-BI8-4800)*{0.03,0.1,0.2,0.25,0.3,0.35,0.45}-{0,105,555,1005,2755,5505,13505},0),2),ROUND(MAX((BG8-BH8-BI8-3500)*{0.03,0.1,0.2,0.25,0.3,0.35,0.45}-{0,105,555,1005,2755,5505,13505},0),2))</f>
        <v>1111.5</v>
      </c>
      <c r="BK8" s="128">
        <f t="shared" si="7"/>
        <v>10721.020000000002</v>
      </c>
      <c r="BL8" s="126">
        <v>1895</v>
      </c>
      <c r="BM8" s="173"/>
      <c r="BN8" s="92"/>
    </row>
    <row r="9" spans="1:66" ht="15" customHeight="1">
      <c r="A9" s="103">
        <v>6</v>
      </c>
      <c r="B9" s="93" t="str">
        <f t="shared" si="0"/>
        <v>7月</v>
      </c>
      <c r="C9" s="93" t="str">
        <f t="shared" si="1"/>
        <v>越秀五羊中心</v>
      </c>
      <c r="D9" s="93" t="str">
        <f t="shared" si="2"/>
        <v>教学部</v>
      </c>
      <c r="E9" s="93" t="s">
        <v>67</v>
      </c>
      <c r="F9" s="93"/>
      <c r="G9" s="93" t="s">
        <v>72</v>
      </c>
      <c r="H9" s="93" t="s">
        <v>69</v>
      </c>
      <c r="I9" s="93" t="s">
        <v>70</v>
      </c>
      <c r="J9" s="109" t="s">
        <v>78</v>
      </c>
      <c r="K9" s="106">
        <f>IF(ISERROR(VLOOKUP(J9,人事资料!D:AR,26,0)),"",VLOOKUP(J9,人事资料!D:AR,26,0))</f>
        <v>42652</v>
      </c>
      <c r="L9" s="107">
        <f>IF(ISERROR(VLOOKUP(J9,人事资料!D:AR,27,0)),"",VLOOKUP(J9,人事资料!D:AR,27,0))</f>
        <v>48</v>
      </c>
      <c r="M9" s="108" t="str">
        <f>IF(ISERROR(+L9+#REF!),"",+L9+#REF!)</f>
        <v/>
      </c>
      <c r="N9" s="111">
        <v>31</v>
      </c>
      <c r="O9" s="111">
        <v>31</v>
      </c>
      <c r="P9" s="135"/>
      <c r="Q9" s="113"/>
      <c r="R9" s="113">
        <v>12.5</v>
      </c>
      <c r="S9" s="113">
        <v>635</v>
      </c>
      <c r="T9" s="113"/>
      <c r="U9" s="114">
        <v>53</v>
      </c>
      <c r="V9" s="113">
        <f t="shared" si="3"/>
        <v>33655</v>
      </c>
      <c r="W9" s="118">
        <v>0.33800000000000002</v>
      </c>
      <c r="X9" s="112"/>
      <c r="Y9" s="112"/>
      <c r="Z9" s="132"/>
      <c r="AA9" s="133"/>
      <c r="AB9" s="133"/>
      <c r="AC9" s="132"/>
      <c r="AD9" s="132"/>
      <c r="AE9" s="132"/>
      <c r="AF9" s="121"/>
      <c r="AG9" s="121"/>
      <c r="AH9" s="121"/>
      <c r="AI9" s="129">
        <f t="shared" si="8"/>
        <v>11375.390000000001</v>
      </c>
      <c r="AJ9" s="121"/>
      <c r="AK9" s="121"/>
      <c r="AL9" s="119"/>
      <c r="AM9" s="121"/>
      <c r="AN9" s="121"/>
      <c r="AO9" s="121"/>
      <c r="AP9" s="119"/>
      <c r="AQ9" s="120">
        <v>-325</v>
      </c>
      <c r="AR9" s="121"/>
      <c r="AS9" s="121"/>
      <c r="AT9" s="121"/>
      <c r="AU9" s="119">
        <v>200</v>
      </c>
      <c r="AV9" s="121"/>
      <c r="AW9" s="121"/>
      <c r="AX9" s="119"/>
      <c r="AY9" s="119">
        <v>30</v>
      </c>
      <c r="AZ9" s="119">
        <v>60</v>
      </c>
      <c r="BA9" s="124">
        <f t="shared" si="4"/>
        <v>-35</v>
      </c>
      <c r="BB9" s="122">
        <v>-20</v>
      </c>
      <c r="BC9" s="132"/>
      <c r="BD9" s="132"/>
      <c r="BE9" s="132"/>
      <c r="BF9" s="124">
        <f t="shared" si="5"/>
        <v>-20</v>
      </c>
      <c r="BG9" s="124">
        <f t="shared" si="6"/>
        <v>11320.390000000001</v>
      </c>
      <c r="BH9" s="125">
        <v>400</v>
      </c>
      <c r="BI9" s="126">
        <v>325.37</v>
      </c>
      <c r="BJ9" s="127">
        <f>IF(G9="外教",ROUND(MAX((BG9-BH9-BI9-4800)*{0.03,0.1,0.2,0.25,0.3,0.35,0.45}-{0,105,555,1005,2755,5505,13505},0),2),ROUND(MAX((BG9-BH9-BI9-3500)*{0.03,0.1,0.2,0.25,0.3,0.35,0.45}-{0,105,555,1005,2755,5505,13505},0),2))</f>
        <v>864</v>
      </c>
      <c r="BK9" s="128">
        <f t="shared" si="7"/>
        <v>9731.02</v>
      </c>
      <c r="BL9" s="126">
        <v>1895</v>
      </c>
      <c r="BM9" s="173"/>
      <c r="BN9" s="92"/>
    </row>
    <row r="10" spans="1:66" ht="15" customHeight="1">
      <c r="A10" s="103">
        <v>7</v>
      </c>
      <c r="B10" s="93" t="str">
        <f t="shared" si="0"/>
        <v>7月</v>
      </c>
      <c r="C10" s="93" t="str">
        <f t="shared" si="1"/>
        <v>越秀五羊中心</v>
      </c>
      <c r="D10" s="93" t="str">
        <f t="shared" si="2"/>
        <v>教学部</v>
      </c>
      <c r="E10" s="93" t="s">
        <v>67</v>
      </c>
      <c r="F10" s="104"/>
      <c r="G10" s="93" t="s">
        <v>72</v>
      </c>
      <c r="H10" s="93" t="s">
        <v>69</v>
      </c>
      <c r="I10" s="93" t="s">
        <v>75</v>
      </c>
      <c r="J10" s="109" t="s">
        <v>320</v>
      </c>
      <c r="K10" s="106">
        <f>IF(ISERROR(VLOOKUP(J10,人事资料!D:AR,26,0)),"",VLOOKUP(J10,人事资料!D:AR,26,0))</f>
        <v>42851</v>
      </c>
      <c r="L10" s="107">
        <f>IF(ISERROR(VLOOKUP(J10,人事资料!D:AR,27,0)),"",VLOOKUP(J10,人事资料!D:AR,27,0))</f>
        <v>1</v>
      </c>
      <c r="M10" s="108" t="str">
        <f>IF(ISERROR(+L10+#REF!),"",+L10+#REF!)</f>
        <v/>
      </c>
      <c r="N10" s="111">
        <v>31</v>
      </c>
      <c r="O10" s="111">
        <v>31</v>
      </c>
      <c r="P10" s="135"/>
      <c r="Q10" s="113"/>
      <c r="R10" s="113">
        <v>12</v>
      </c>
      <c r="S10" s="113">
        <v>508</v>
      </c>
      <c r="T10" s="113"/>
      <c r="U10" s="114">
        <v>53</v>
      </c>
      <c r="V10" s="113">
        <f t="shared" si="3"/>
        <v>26924</v>
      </c>
      <c r="W10" s="118">
        <f>28%+2%</f>
        <v>0.30000000000000004</v>
      </c>
      <c r="X10" s="112"/>
      <c r="Y10" s="112"/>
      <c r="Z10" s="132"/>
      <c r="AA10" s="133"/>
      <c r="AB10" s="133"/>
      <c r="AC10" s="132"/>
      <c r="AD10" s="132"/>
      <c r="AE10" s="132"/>
      <c r="AF10" s="121"/>
      <c r="AG10" s="121"/>
      <c r="AH10" s="121"/>
      <c r="AI10" s="129">
        <f t="shared" si="8"/>
        <v>8077.2000000000016</v>
      </c>
      <c r="AJ10" s="121"/>
      <c r="AK10" s="121"/>
      <c r="AL10" s="119"/>
      <c r="AM10" s="121"/>
      <c r="AN10" s="121"/>
      <c r="AO10" s="121"/>
      <c r="AP10" s="119"/>
      <c r="AQ10" s="120"/>
      <c r="AR10" s="121"/>
      <c r="AS10" s="121"/>
      <c r="AT10" s="121"/>
      <c r="AU10" s="119">
        <v>200</v>
      </c>
      <c r="AV10" s="121"/>
      <c r="AW10" s="121"/>
      <c r="AX10" s="119"/>
      <c r="AY10" s="119">
        <f>210</f>
        <v>210</v>
      </c>
      <c r="AZ10" s="119"/>
      <c r="BA10" s="124">
        <f t="shared" si="4"/>
        <v>410</v>
      </c>
      <c r="BB10" s="123">
        <v>-20</v>
      </c>
      <c r="BC10" s="134"/>
      <c r="BD10" s="132"/>
      <c r="BE10" s="132"/>
      <c r="BF10" s="124">
        <f t="shared" si="5"/>
        <v>-20</v>
      </c>
      <c r="BG10" s="124">
        <f t="shared" si="6"/>
        <v>8467.2000000000007</v>
      </c>
      <c r="BH10" s="125">
        <v>100</v>
      </c>
      <c r="BI10" s="126">
        <v>325.37</v>
      </c>
      <c r="BJ10" s="127">
        <f>IF(G10="外教",ROUND(MAX((BG10-BH10-BI10-4800)*{0.03,0.1,0.2,0.25,0.3,0.35,0.45}-{0,105,555,1005,2755,5505,13505},0),2),ROUND(MAX((BG10-BH10-BI10-3500)*{0.03,0.1,0.2,0.25,0.3,0.35,0.45}-{0,105,555,1005,2755,5505,13505},0),2))</f>
        <v>353.37</v>
      </c>
      <c r="BK10" s="128">
        <f t="shared" si="7"/>
        <v>7688.4600000000009</v>
      </c>
      <c r="BL10" s="126">
        <v>1895</v>
      </c>
      <c r="BM10" s="173"/>
      <c r="BN10" s="92"/>
    </row>
    <row r="11" spans="1:66" ht="15" customHeight="1">
      <c r="A11" s="103">
        <v>8</v>
      </c>
      <c r="B11" s="93" t="str">
        <f t="shared" si="0"/>
        <v>7月</v>
      </c>
      <c r="C11" s="93" t="str">
        <f t="shared" si="1"/>
        <v>越秀五羊中心</v>
      </c>
      <c r="D11" s="93" t="str">
        <f t="shared" si="2"/>
        <v>教学部</v>
      </c>
      <c r="E11" s="93" t="s">
        <v>67</v>
      </c>
      <c r="F11" s="104"/>
      <c r="G11" s="93" t="s">
        <v>72</v>
      </c>
      <c r="H11" s="93" t="s">
        <v>69</v>
      </c>
      <c r="I11" s="93" t="s">
        <v>75</v>
      </c>
      <c r="J11" s="109" t="s">
        <v>324</v>
      </c>
      <c r="K11" s="106">
        <f>IF(ISERROR(VLOOKUP(J11,人事资料!D:AR,26,0)),"",VLOOKUP(J11,人事资料!D:AR,26,0))</f>
        <v>42933</v>
      </c>
      <c r="L11" s="107">
        <f>IF(ISERROR(VLOOKUP(J11,人事资料!D:AR,27,0)),"",VLOOKUP(J11,人事资料!D:AR,27,0))</f>
        <v>9</v>
      </c>
      <c r="M11" s="108" t="str">
        <f>IF(ISERROR(+L11+#REF!),"",+L11+#REF!)</f>
        <v/>
      </c>
      <c r="N11" s="111"/>
      <c r="O11" s="111"/>
      <c r="P11" s="135"/>
      <c r="Q11" s="113"/>
      <c r="R11" s="113"/>
      <c r="S11" s="113"/>
      <c r="T11" s="113"/>
      <c r="U11" s="114"/>
      <c r="V11" s="113">
        <f t="shared" si="3"/>
        <v>0</v>
      </c>
      <c r="W11" s="118"/>
      <c r="X11" s="112"/>
      <c r="Y11" s="112"/>
      <c r="Z11" s="132"/>
      <c r="AA11" s="133"/>
      <c r="AB11" s="133"/>
      <c r="AC11" s="132"/>
      <c r="AD11" s="132"/>
      <c r="AE11" s="132"/>
      <c r="AF11" s="121"/>
      <c r="AG11" s="121"/>
      <c r="AH11" s="121"/>
      <c r="AI11" s="129">
        <f t="shared" ref="AI11" si="9">+IF((V11*W11-AG11)&gt;0,V11*W11-AG11,0)</f>
        <v>0</v>
      </c>
      <c r="AJ11" s="121"/>
      <c r="AK11" s="121"/>
      <c r="AL11" s="119"/>
      <c r="AM11" s="121"/>
      <c r="AN11" s="121"/>
      <c r="AO11" s="121"/>
      <c r="AP11" s="119"/>
      <c r="AQ11" s="120"/>
      <c r="AR11" s="121"/>
      <c r="AS11" s="121"/>
      <c r="AT11" s="121"/>
      <c r="AU11" s="119"/>
      <c r="AV11" s="121"/>
      <c r="AW11" s="121"/>
      <c r="AX11" s="119"/>
      <c r="AY11" s="119"/>
      <c r="AZ11" s="119">
        <f>2500/30*15</f>
        <v>1250</v>
      </c>
      <c r="BA11" s="124">
        <f t="shared" si="4"/>
        <v>1250</v>
      </c>
      <c r="BB11" s="122">
        <v>-20</v>
      </c>
      <c r="BC11" s="132"/>
      <c r="BD11" s="132"/>
      <c r="BE11" s="132"/>
      <c r="BF11" s="124">
        <f t="shared" si="5"/>
        <v>-20</v>
      </c>
      <c r="BG11" s="124">
        <f t="shared" si="6"/>
        <v>1230</v>
      </c>
      <c r="BH11" s="125"/>
      <c r="BI11" s="126"/>
      <c r="BJ11" s="127">
        <f>IF(G11="外教",ROUND(MAX((BG11-BH11-BI11-4800)*{0.03,0.1,0.2,0.25,0.3,0.35,0.45}-{0,105,555,1005,2755,5505,13505},0),2),ROUND(MAX((BG11-BH11-BI11-3500)*{0.03,0.1,0.2,0.25,0.3,0.35,0.45}-{0,105,555,1005,2755,5505,13505},0),2))</f>
        <v>0</v>
      </c>
      <c r="BK11" s="128">
        <f t="shared" si="7"/>
        <v>1230</v>
      </c>
      <c r="BL11" s="126">
        <v>1895</v>
      </c>
      <c r="BM11" s="173"/>
      <c r="BN11" s="92"/>
    </row>
    <row r="12" spans="1:66" s="85" customFormat="1" ht="23.25" customHeight="1">
      <c r="A12" s="142" t="s">
        <v>80</v>
      </c>
      <c r="B12" s="143"/>
      <c r="C12" s="143"/>
      <c r="D12" s="143"/>
      <c r="E12" s="143"/>
      <c r="F12" s="143"/>
      <c r="G12" s="143"/>
      <c r="H12" s="143"/>
      <c r="I12" s="143"/>
      <c r="J12" s="143"/>
      <c r="K12" s="143"/>
      <c r="L12" s="143"/>
      <c r="M12" s="143"/>
      <c r="N12" s="143"/>
      <c r="O12" s="143"/>
      <c r="P12" s="144"/>
      <c r="Q12" s="94">
        <f t="shared" ref="Q12:X12" si="10">SUM(Q4:Q11)</f>
        <v>0</v>
      </c>
      <c r="R12" s="94">
        <f t="shared" si="10"/>
        <v>79.5</v>
      </c>
      <c r="S12" s="94">
        <f t="shared" si="10"/>
        <v>3523</v>
      </c>
      <c r="T12" s="94">
        <f t="shared" si="10"/>
        <v>0</v>
      </c>
      <c r="U12" s="94">
        <f t="shared" si="10"/>
        <v>371</v>
      </c>
      <c r="V12" s="94">
        <f t="shared" si="10"/>
        <v>186719</v>
      </c>
      <c r="W12" s="94">
        <f t="shared" si="10"/>
        <v>1.9040000000000004</v>
      </c>
      <c r="X12" s="94">
        <f t="shared" si="10"/>
        <v>0</v>
      </c>
      <c r="Y12" s="94"/>
      <c r="Z12" s="94">
        <f t="shared" ref="Z12:AR12" si="11">SUM(Z4:Z11)</f>
        <v>0</v>
      </c>
      <c r="AA12" s="94">
        <f t="shared" si="11"/>
        <v>0</v>
      </c>
      <c r="AB12" s="94">
        <f t="shared" si="11"/>
        <v>0</v>
      </c>
      <c r="AC12" s="94">
        <f t="shared" si="11"/>
        <v>0</v>
      </c>
      <c r="AD12" s="94">
        <f t="shared" si="11"/>
        <v>0</v>
      </c>
      <c r="AE12" s="94">
        <f t="shared" si="11"/>
        <v>0</v>
      </c>
      <c r="AF12" s="94">
        <f t="shared" si="11"/>
        <v>0</v>
      </c>
      <c r="AG12" s="94">
        <f t="shared" si="11"/>
        <v>0</v>
      </c>
      <c r="AH12" s="94">
        <f t="shared" si="11"/>
        <v>0</v>
      </c>
      <c r="AI12" s="94">
        <f t="shared" si="11"/>
        <v>70045.330000000016</v>
      </c>
      <c r="AJ12" s="94">
        <f t="shared" si="11"/>
        <v>0</v>
      </c>
      <c r="AK12" s="94">
        <f t="shared" si="11"/>
        <v>0</v>
      </c>
      <c r="AL12" s="94">
        <f t="shared" si="11"/>
        <v>0</v>
      </c>
      <c r="AM12" s="94">
        <f t="shared" si="11"/>
        <v>0</v>
      </c>
      <c r="AN12" s="94">
        <f t="shared" si="11"/>
        <v>200</v>
      </c>
      <c r="AO12" s="94">
        <f t="shared" si="11"/>
        <v>3753.7429999999995</v>
      </c>
      <c r="AP12" s="94">
        <f t="shared" si="11"/>
        <v>0</v>
      </c>
      <c r="AQ12" s="94">
        <f t="shared" si="11"/>
        <v>-850</v>
      </c>
      <c r="AR12" s="94">
        <f t="shared" si="11"/>
        <v>0</v>
      </c>
      <c r="AS12" s="94"/>
      <c r="AT12" s="94">
        <f t="shared" ref="AT12:BM12" si="12">SUM(AT4:AT11)</f>
        <v>0</v>
      </c>
      <c r="AU12" s="94">
        <f t="shared" si="12"/>
        <v>1400</v>
      </c>
      <c r="AV12" s="94">
        <f t="shared" si="12"/>
        <v>0</v>
      </c>
      <c r="AW12" s="94">
        <f t="shared" si="12"/>
        <v>0</v>
      </c>
      <c r="AX12" s="94">
        <f t="shared" si="12"/>
        <v>1770</v>
      </c>
      <c r="AY12" s="94">
        <f t="shared" si="12"/>
        <v>1905</v>
      </c>
      <c r="AZ12" s="94">
        <f t="shared" si="12"/>
        <v>1750</v>
      </c>
      <c r="BA12" s="94">
        <f t="shared" si="12"/>
        <v>9928.7429999999986</v>
      </c>
      <c r="BB12" s="94">
        <f t="shared" si="12"/>
        <v>-160</v>
      </c>
      <c r="BC12" s="94">
        <f t="shared" si="12"/>
        <v>0</v>
      </c>
      <c r="BD12" s="94">
        <f t="shared" si="12"/>
        <v>0</v>
      </c>
      <c r="BE12" s="94">
        <f t="shared" si="12"/>
        <v>0</v>
      </c>
      <c r="BF12" s="94">
        <f t="shared" si="12"/>
        <v>-140</v>
      </c>
      <c r="BG12" s="94">
        <f t="shared" si="12"/>
        <v>79834.073000000004</v>
      </c>
      <c r="BH12" s="94">
        <f t="shared" si="12"/>
        <v>1750</v>
      </c>
      <c r="BI12" s="94">
        <f t="shared" si="12"/>
        <v>2295.52</v>
      </c>
      <c r="BJ12" s="94">
        <f t="shared" si="12"/>
        <v>6298.47</v>
      </c>
      <c r="BK12" s="94">
        <f t="shared" si="12"/>
        <v>69490.083000000013</v>
      </c>
      <c r="BL12" s="94">
        <f t="shared" si="12"/>
        <v>15160</v>
      </c>
      <c r="BM12" s="94">
        <f t="shared" si="12"/>
        <v>0</v>
      </c>
      <c r="BN12" s="94"/>
    </row>
    <row r="14" spans="1:66" ht="23.25" customHeight="1">
      <c r="E14" s="137" t="s">
        <v>332</v>
      </c>
      <c r="F14" s="137"/>
      <c r="G14" s="137"/>
      <c r="H14" s="137"/>
      <c r="I14" s="137"/>
      <c r="T14" s="137" t="s">
        <v>340</v>
      </c>
      <c r="U14" s="137"/>
    </row>
    <row r="15" spans="1:66" ht="23.25" customHeight="1">
      <c r="E15" s="137"/>
      <c r="F15" s="137"/>
      <c r="G15" s="137"/>
      <c r="H15" s="137"/>
      <c r="I15" s="137"/>
      <c r="AD15" s="136" t="s">
        <v>347</v>
      </c>
      <c r="AE15" s="136"/>
      <c r="AH15" s="137" t="s">
        <v>346</v>
      </c>
      <c r="AI15" s="137"/>
    </row>
    <row r="16" spans="1:66" ht="23.25" customHeight="1">
      <c r="E16" s="137"/>
      <c r="F16" s="137"/>
      <c r="G16" s="137"/>
      <c r="H16" s="137"/>
      <c r="I16" s="137"/>
      <c r="AD16" s="136"/>
      <c r="AE16" s="136"/>
      <c r="AH16" s="137"/>
      <c r="AI16" s="137"/>
      <c r="AQ16" s="86" t="s">
        <v>341</v>
      </c>
      <c r="BA16" s="86" t="s">
        <v>343</v>
      </c>
      <c r="BG16" s="86" t="s">
        <v>342</v>
      </c>
      <c r="BM16" s="87" t="s">
        <v>344</v>
      </c>
    </row>
    <row r="17" spans="63:63" ht="23.25" customHeight="1">
      <c r="BK17" s="87" t="s">
        <v>345</v>
      </c>
    </row>
  </sheetData>
  <sheetProtection autoFilter="0" pivotTables="0"/>
  <protectedRanges>
    <protectedRange sqref="BE4:BE11 BB4:BB11" name="区域12" securityDescriptor=""/>
    <protectedRange sqref="W4:W11" name="区域10" securityDescriptor=""/>
    <protectedRange sqref="BN4:BN11" name="区域7" securityDescriptor=""/>
    <protectedRange sqref="BH4:BI11" name="区域6" securityDescriptor=""/>
    <protectedRange sqref="AI4" name="区域4" securityDescriptor=""/>
    <protectedRange sqref="G4:J11 E4:E11" name="区域2" securityDescriptor=""/>
    <protectedRange sqref="B4:D4" name="区域1" securityDescriptor=""/>
    <protectedRange sqref="N4:O11 Q4:U11" name="区域3" securityDescriptor=""/>
    <protectedRange sqref="AJ4:AQ11 AU4:AZ11" name="区域5" securityDescriptor=""/>
    <protectedRange sqref="BL4:BL11" name="区域11" securityDescriptor=""/>
  </protectedRanges>
  <mergeCells count="67">
    <mergeCell ref="AQ2:AQ3"/>
    <mergeCell ref="AL2:AL3"/>
    <mergeCell ref="E14:I16"/>
    <mergeCell ref="T14:U14"/>
    <mergeCell ref="O2:O3"/>
    <mergeCell ref="P2:P3"/>
    <mergeCell ref="Q2:Q3"/>
    <mergeCell ref="R2:R3"/>
    <mergeCell ref="S2:S3"/>
    <mergeCell ref="T2:T3"/>
    <mergeCell ref="U2:U3"/>
    <mergeCell ref="V2:V3"/>
    <mergeCell ref="W2:W3"/>
    <mergeCell ref="X2:X3"/>
    <mergeCell ref="A1:BN1"/>
    <mergeCell ref="N2:N3"/>
    <mergeCell ref="A2:A3"/>
    <mergeCell ref="B2:B3"/>
    <mergeCell ref="C2:C3"/>
    <mergeCell ref="D2:D3"/>
    <mergeCell ref="E2:E3"/>
    <mergeCell ref="F2:F3"/>
    <mergeCell ref="G2:G3"/>
    <mergeCell ref="H2:H3"/>
    <mergeCell ref="I2:I3"/>
    <mergeCell ref="J2:J3"/>
    <mergeCell ref="K2:K3"/>
    <mergeCell ref="L2:L3"/>
    <mergeCell ref="M2:M3"/>
    <mergeCell ref="AA2:AA3"/>
    <mergeCell ref="AB2:AB3"/>
    <mergeCell ref="AC2:AC3"/>
    <mergeCell ref="AD2:AD3"/>
    <mergeCell ref="AE2:AE3"/>
    <mergeCell ref="AF2:AF3"/>
    <mergeCell ref="BN2:BN3"/>
    <mergeCell ref="A12:P12"/>
    <mergeCell ref="BD2:BD3"/>
    <mergeCell ref="BE2:BE3"/>
    <mergeCell ref="BF2:BF3"/>
    <mergeCell ref="BG2:BG3"/>
    <mergeCell ref="BH2:BH3"/>
    <mergeCell ref="BI2:BI3"/>
    <mergeCell ref="AX2:AX3"/>
    <mergeCell ref="AY2:AY3"/>
    <mergeCell ref="AZ2:AZ3"/>
    <mergeCell ref="BA2:BA3"/>
    <mergeCell ref="BB2:BB3"/>
    <mergeCell ref="Z2:Z3"/>
    <mergeCell ref="AM2:AM3"/>
    <mergeCell ref="AP2:AP3"/>
    <mergeCell ref="AD15:AE16"/>
    <mergeCell ref="AH15:AI16"/>
    <mergeCell ref="BK2:BK3"/>
    <mergeCell ref="BL2:BL3"/>
    <mergeCell ref="BM2:BM3"/>
    <mergeCell ref="AG2:AG3"/>
    <mergeCell ref="AH2:AH3"/>
    <mergeCell ref="AI2:AI3"/>
    <mergeCell ref="AJ2:AK2"/>
    <mergeCell ref="BJ2:BJ3"/>
    <mergeCell ref="BC2:BC3"/>
    <mergeCell ref="AW2:AW3"/>
    <mergeCell ref="AV2:AV3"/>
    <mergeCell ref="AU2:AU3"/>
    <mergeCell ref="AT2:AT3"/>
    <mergeCell ref="AR2:AR3"/>
  </mergeCells>
  <phoneticPr fontId="4" type="noConversion"/>
  <dataValidations count="9">
    <dataValidation type="list" allowBlank="1" showInputMessage="1" showErrorMessage="1" sqref="H4:H11">
      <formula1>#REF!</formula1>
    </dataValidation>
    <dataValidation type="list" allowBlank="1" showInputMessage="1" showErrorMessage="1" sqref="N4:N11">
      <formula1>#REF!</formula1>
    </dataValidation>
    <dataValidation type="list" allowBlank="1" showInputMessage="1" showErrorMessage="1" sqref="O4:O11">
      <formula1>#REF!</formula1>
    </dataValidation>
    <dataValidation type="list" allowBlank="1" showInputMessage="1" showErrorMessage="1" sqref="I4:I11">
      <formula1>#REF!</formula1>
    </dataValidation>
    <dataValidation type="list" allowBlank="1" showInputMessage="1" showErrorMessage="1" sqref="G4:G11">
      <formula1>#REF!</formula1>
    </dataValidation>
    <dataValidation type="list" allowBlank="1" showInputMessage="1" showErrorMessage="1" sqref="D4:D11">
      <formula1>#REF!</formula1>
    </dataValidation>
    <dataValidation type="list" allowBlank="1" showInputMessage="1" showErrorMessage="1" sqref="E4:E11">
      <formula1>#REF!</formula1>
    </dataValidation>
    <dataValidation type="list" allowBlank="1" showInputMessage="1" showErrorMessage="1" sqref="C4:C11">
      <formula1>#REF!</formula1>
    </dataValidation>
    <dataValidation type="list" allowBlank="1" showInputMessage="1" showErrorMessage="1" sqref="B4:B11">
      <formula1>#REF!</formula1>
    </dataValidation>
  </dataValidations>
  <pageMargins left="0.69791666666666696" right="0.69791666666666696" top="0.75" bottom="0.75" header="0.3" footer="0.3"/>
  <pageSetup paperSize="9" orientation="portrait"/>
  <headerFooter alignWithMargin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F13" sqref="F13"/>
    </sheetView>
  </sheetViews>
  <sheetFormatPr defaultRowHeight="14.25"/>
  <sheetData>
    <row r="1" spans="1:3">
      <c r="A1" s="164" t="s">
        <v>339</v>
      </c>
      <c r="B1" s="165"/>
      <c r="C1" s="165"/>
    </row>
    <row r="2" spans="1:3">
      <c r="B2" s="115" t="s">
        <v>333</v>
      </c>
      <c r="C2" s="115" t="s">
        <v>334</v>
      </c>
    </row>
    <row r="3" spans="1:3">
      <c r="A3" s="116" t="s">
        <v>335</v>
      </c>
      <c r="B3">
        <v>53</v>
      </c>
      <c r="C3">
        <v>1895</v>
      </c>
    </row>
    <row r="4" spans="1:3">
      <c r="A4" s="116" t="s">
        <v>336</v>
      </c>
      <c r="B4">
        <v>40</v>
      </c>
      <c r="C4">
        <v>1510</v>
      </c>
    </row>
    <row r="5" spans="1:3">
      <c r="A5" s="116" t="s">
        <v>337</v>
      </c>
      <c r="B5">
        <v>32</v>
      </c>
      <c r="C5">
        <v>1350</v>
      </c>
    </row>
    <row r="6" spans="1:3">
      <c r="A6" s="116" t="s">
        <v>338</v>
      </c>
      <c r="B6">
        <v>13</v>
      </c>
      <c r="C6">
        <v>1450</v>
      </c>
    </row>
  </sheetData>
  <mergeCells count="1">
    <mergeCell ref="A1:C1"/>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A98"/>
  <sheetViews>
    <sheetView workbookViewId="0">
      <pane xSplit="5" ySplit="1" topLeftCell="F2" activePane="bottomRight" state="frozen"/>
      <selection pane="topRight"/>
      <selection pane="bottomLeft"/>
      <selection pane="bottomRight" activeCell="B10" sqref="B10"/>
    </sheetView>
  </sheetViews>
  <sheetFormatPr defaultColWidth="9" defaultRowHeight="15" customHeight="1"/>
  <cols>
    <col min="1" max="1" width="4.75" style="24" customWidth="1"/>
    <col min="2" max="2" width="9" style="25"/>
    <col min="3" max="3" width="11" style="26" customWidth="1"/>
    <col min="4" max="5" width="9" style="25"/>
    <col min="6" max="6" width="7.25" style="25" customWidth="1"/>
    <col min="7" max="7" width="7.5" style="25" customWidth="1"/>
    <col min="8" max="8" width="7.125" style="25" customWidth="1"/>
    <col min="9" max="9" width="8" style="27" customWidth="1"/>
    <col min="10" max="10" width="5.125" style="25" customWidth="1"/>
    <col min="11" max="11" width="10.25" style="25" customWidth="1"/>
    <col min="12" max="12" width="5" style="25" customWidth="1"/>
    <col min="13" max="13" width="6.625" style="25" customWidth="1"/>
    <col min="14" max="14" width="13.25" style="25" customWidth="1"/>
    <col min="15" max="15" width="19.125" style="25" customWidth="1"/>
    <col min="16" max="16" width="14" style="25" customWidth="1"/>
    <col min="17" max="17" width="29.5" style="28" customWidth="1"/>
    <col min="18" max="18" width="11.75" style="25" customWidth="1"/>
    <col min="19" max="19" width="9.875" style="25" customWidth="1"/>
    <col min="20" max="20" width="9" style="25"/>
    <col min="21" max="21" width="9.125" style="25" customWidth="1"/>
    <col min="22" max="22" width="9.625" style="25" customWidth="1"/>
    <col min="23" max="25" width="9" style="25"/>
    <col min="26" max="26" width="11.375" style="25" customWidth="1"/>
    <col min="27" max="27" width="17.625" style="25" customWidth="1"/>
    <col min="28" max="28" width="11.25" style="25" customWidth="1"/>
    <col min="29" max="29" width="11.125" style="24" customWidth="1"/>
    <col min="30" max="32" width="9" style="24"/>
    <col min="33" max="33" width="13.625" style="24" customWidth="1"/>
    <col min="34" max="35" width="9" style="25"/>
    <col min="36" max="36" width="11.25" style="24" customWidth="1"/>
    <col min="37" max="38" width="9" style="25"/>
    <col min="39" max="39" width="10.5" style="24" customWidth="1"/>
    <col min="40" max="40" width="18.375" style="24" customWidth="1"/>
    <col min="41" max="41" width="11.625" style="27" customWidth="1"/>
    <col min="42" max="42" width="9.75" style="25" customWidth="1"/>
    <col min="43" max="43" width="22.375" style="25" customWidth="1"/>
    <col min="44" max="45" width="21.875" style="25" customWidth="1"/>
    <col min="46" max="16384" width="9" style="25"/>
  </cols>
  <sheetData>
    <row r="1" spans="1:157" s="21" customFormat="1" ht="27" customHeight="1">
      <c r="A1" s="29" t="s">
        <v>5</v>
      </c>
      <c r="B1" s="30" t="s">
        <v>7</v>
      </c>
      <c r="C1" s="30" t="s">
        <v>128</v>
      </c>
      <c r="D1" s="30" t="s">
        <v>14</v>
      </c>
      <c r="E1" s="30" t="s">
        <v>8</v>
      </c>
      <c r="F1" s="30" t="s">
        <v>9</v>
      </c>
      <c r="G1" s="30" t="s">
        <v>12</v>
      </c>
      <c r="H1" s="30" t="s">
        <v>129</v>
      </c>
      <c r="I1" s="41" t="s">
        <v>130</v>
      </c>
      <c r="J1" s="30" t="s">
        <v>131</v>
      </c>
      <c r="K1" s="42" t="s">
        <v>132</v>
      </c>
      <c r="L1" s="30" t="s">
        <v>133</v>
      </c>
      <c r="M1" s="43" t="s">
        <v>134</v>
      </c>
      <c r="N1" s="30" t="s">
        <v>135</v>
      </c>
      <c r="O1" s="44" t="s">
        <v>136</v>
      </c>
      <c r="P1" s="30" t="s">
        <v>137</v>
      </c>
      <c r="Q1" s="52" t="s">
        <v>138</v>
      </c>
      <c r="R1" s="41" t="s">
        <v>139</v>
      </c>
      <c r="S1" s="53" t="s">
        <v>140</v>
      </c>
      <c r="T1" s="53" t="s">
        <v>141</v>
      </c>
      <c r="U1" s="53" t="s">
        <v>142</v>
      </c>
      <c r="V1" s="54" t="s">
        <v>143</v>
      </c>
      <c r="W1" s="54" t="s">
        <v>144</v>
      </c>
      <c r="X1" s="54" t="s">
        <v>145</v>
      </c>
      <c r="Y1" s="54" t="s">
        <v>146</v>
      </c>
      <c r="Z1" s="62" t="s">
        <v>147</v>
      </c>
      <c r="AA1" s="30" t="s">
        <v>148</v>
      </c>
      <c r="AB1" s="43" t="s">
        <v>149</v>
      </c>
      <c r="AC1" s="63" t="s">
        <v>150</v>
      </c>
      <c r="AD1" s="64" t="s">
        <v>151</v>
      </c>
      <c r="AE1" s="42" t="s">
        <v>152</v>
      </c>
      <c r="AF1" s="42" t="s">
        <v>153</v>
      </c>
      <c r="AG1" s="64" t="s">
        <v>154</v>
      </c>
      <c r="AH1" s="42" t="s">
        <v>155</v>
      </c>
      <c r="AI1" s="42" t="s">
        <v>156</v>
      </c>
      <c r="AJ1" s="71" t="s">
        <v>157</v>
      </c>
      <c r="AK1" s="72" t="s">
        <v>158</v>
      </c>
      <c r="AL1" s="43" t="s">
        <v>159</v>
      </c>
      <c r="AM1" s="43" t="s">
        <v>160</v>
      </c>
      <c r="AN1" s="73" t="s">
        <v>161</v>
      </c>
      <c r="AO1" s="77" t="s">
        <v>60</v>
      </c>
      <c r="AP1" s="30" t="s">
        <v>162</v>
      </c>
      <c r="AQ1" s="30" t="s">
        <v>163</v>
      </c>
      <c r="AR1" s="30" t="s">
        <v>164</v>
      </c>
      <c r="AS1" s="30" t="s">
        <v>165</v>
      </c>
      <c r="AT1" s="25"/>
      <c r="AU1" s="25"/>
      <c r="AV1" s="25"/>
      <c r="AW1" s="25"/>
      <c r="AX1" s="25"/>
      <c r="AY1" s="25"/>
      <c r="AZ1" s="25"/>
      <c r="BA1" s="25"/>
      <c r="BB1" s="25"/>
      <c r="BC1" s="25"/>
      <c r="BD1" s="25"/>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c r="EP1" s="82"/>
      <c r="EQ1" s="82"/>
      <c r="ER1" s="82"/>
      <c r="ES1" s="82"/>
      <c r="ET1" s="82"/>
      <c r="EU1" s="82"/>
      <c r="EV1" s="82"/>
      <c r="EW1" s="82"/>
      <c r="EX1" s="82"/>
      <c r="EY1" s="82"/>
      <c r="EZ1" s="82"/>
      <c r="FA1" s="82"/>
    </row>
    <row r="2" spans="1:157" s="22" customFormat="1" ht="18" customHeight="1">
      <c r="A2" s="31">
        <v>3</v>
      </c>
      <c r="B2" s="36" t="s">
        <v>115</v>
      </c>
      <c r="C2" s="32" t="s">
        <v>179</v>
      </c>
      <c r="D2" s="35" t="s">
        <v>71</v>
      </c>
      <c r="E2" s="35" t="s">
        <v>1</v>
      </c>
      <c r="F2" s="35" t="s">
        <v>67</v>
      </c>
      <c r="G2" s="37" t="s">
        <v>69</v>
      </c>
      <c r="H2" s="33" t="s">
        <v>70</v>
      </c>
      <c r="I2" s="35" t="s">
        <v>68</v>
      </c>
      <c r="J2" s="31" t="s">
        <v>166</v>
      </c>
      <c r="K2" s="46">
        <v>31639</v>
      </c>
      <c r="L2" s="31" t="s">
        <v>167</v>
      </c>
      <c r="M2" s="31" t="s">
        <v>168</v>
      </c>
      <c r="N2" s="31" t="s">
        <v>177</v>
      </c>
      <c r="O2" s="32" t="s">
        <v>180</v>
      </c>
      <c r="P2" s="47">
        <v>13423657255</v>
      </c>
      <c r="Q2" s="56" t="s">
        <v>181</v>
      </c>
      <c r="R2" s="31" t="s">
        <v>182</v>
      </c>
      <c r="S2" s="31" t="s">
        <v>183</v>
      </c>
      <c r="T2" s="31" t="s">
        <v>184</v>
      </c>
      <c r="U2" s="31" t="s">
        <v>185</v>
      </c>
      <c r="V2" s="47">
        <v>2009.06</v>
      </c>
      <c r="W2" s="31" t="s">
        <v>183</v>
      </c>
      <c r="X2" s="31" t="s">
        <v>184</v>
      </c>
      <c r="Y2" s="31" t="s">
        <v>185</v>
      </c>
      <c r="Z2" s="67">
        <v>2009.06</v>
      </c>
      <c r="AA2" s="66" t="s">
        <v>186</v>
      </c>
      <c r="AB2" s="31" t="s">
        <v>187</v>
      </c>
      <c r="AC2" s="65">
        <v>40990</v>
      </c>
      <c r="AD2" s="67">
        <v>25</v>
      </c>
      <c r="AE2" s="47">
        <v>20120322</v>
      </c>
      <c r="AF2" s="47">
        <v>20170321</v>
      </c>
      <c r="AG2" s="75" t="s">
        <v>188</v>
      </c>
      <c r="AH2" s="31" t="s">
        <v>189</v>
      </c>
      <c r="AI2" s="31" t="s">
        <v>190</v>
      </c>
      <c r="AJ2" s="47">
        <v>13826033321</v>
      </c>
      <c r="AK2" s="20" t="s">
        <v>175</v>
      </c>
      <c r="AL2" s="31"/>
      <c r="AM2" s="47"/>
      <c r="AN2" s="74"/>
      <c r="AO2" s="20" t="s">
        <v>67</v>
      </c>
      <c r="AP2" s="80" t="s">
        <v>191</v>
      </c>
      <c r="AQ2" s="81" t="s">
        <v>192</v>
      </c>
      <c r="AR2" s="79"/>
      <c r="AS2" s="79"/>
      <c r="AU2" s="25"/>
      <c r="AV2" s="25"/>
      <c r="AW2" s="25"/>
      <c r="AX2" s="25"/>
      <c r="AY2" s="25"/>
      <c r="AZ2" s="25"/>
      <c r="BA2" s="25"/>
    </row>
    <row r="3" spans="1:157" s="22" customFormat="1" ht="18" customHeight="1">
      <c r="A3" s="31">
        <v>4</v>
      </c>
      <c r="B3" s="36" t="s">
        <v>115</v>
      </c>
      <c r="C3" s="32" t="s">
        <v>193</v>
      </c>
      <c r="D3" s="35" t="s">
        <v>73</v>
      </c>
      <c r="E3" s="35" t="s">
        <v>1</v>
      </c>
      <c r="F3" s="35" t="s">
        <v>67</v>
      </c>
      <c r="G3" s="37" t="s">
        <v>69</v>
      </c>
      <c r="H3" s="33" t="s">
        <v>70</v>
      </c>
      <c r="I3" s="35" t="s">
        <v>72</v>
      </c>
      <c r="J3" s="31" t="s">
        <v>166</v>
      </c>
      <c r="K3" s="46">
        <v>32586</v>
      </c>
      <c r="L3" s="31" t="s">
        <v>194</v>
      </c>
      <c r="M3" s="31" t="s">
        <v>176</v>
      </c>
      <c r="N3" s="31" t="s">
        <v>169</v>
      </c>
      <c r="O3" s="32" t="s">
        <v>195</v>
      </c>
      <c r="P3" s="47">
        <v>15913156370</v>
      </c>
      <c r="Q3" s="56" t="s">
        <v>196</v>
      </c>
      <c r="R3" s="31" t="s">
        <v>197</v>
      </c>
      <c r="S3" s="31" t="s">
        <v>183</v>
      </c>
      <c r="T3" s="31" t="s">
        <v>198</v>
      </c>
      <c r="U3" s="31" t="s">
        <v>185</v>
      </c>
      <c r="V3" s="47">
        <v>2012.06</v>
      </c>
      <c r="W3" s="31" t="s">
        <v>183</v>
      </c>
      <c r="X3" s="31" t="s">
        <v>199</v>
      </c>
      <c r="Y3" s="31" t="s">
        <v>185</v>
      </c>
      <c r="Z3" s="67">
        <v>2012.06</v>
      </c>
      <c r="AA3" s="66" t="s">
        <v>200</v>
      </c>
      <c r="AB3" s="55" t="s">
        <v>187</v>
      </c>
      <c r="AC3" s="65">
        <v>41628</v>
      </c>
      <c r="AD3" s="67">
        <v>13</v>
      </c>
      <c r="AE3" s="47">
        <v>20131220</v>
      </c>
      <c r="AF3" s="47">
        <v>20161220</v>
      </c>
      <c r="AG3" s="75" t="s">
        <v>173</v>
      </c>
      <c r="AH3" s="31" t="s">
        <v>201</v>
      </c>
      <c r="AI3" s="31" t="s">
        <v>178</v>
      </c>
      <c r="AJ3" s="47">
        <v>13612254985</v>
      </c>
      <c r="AK3" s="20" t="s">
        <v>175</v>
      </c>
      <c r="AL3" s="31"/>
      <c r="AM3" s="47"/>
      <c r="AN3" s="74"/>
      <c r="AO3" s="20" t="s">
        <v>67</v>
      </c>
      <c r="AP3" s="80" t="s">
        <v>202</v>
      </c>
      <c r="AQ3" s="81" t="s">
        <v>203</v>
      </c>
      <c r="AR3" s="79"/>
      <c r="AS3" s="79"/>
      <c r="AU3" s="25"/>
      <c r="AV3" s="25"/>
      <c r="AW3" s="25"/>
      <c r="AX3" s="25"/>
      <c r="AY3" s="25"/>
      <c r="AZ3" s="25"/>
      <c r="BA3" s="25"/>
    </row>
    <row r="4" spans="1:157" s="22" customFormat="1" ht="18" customHeight="1">
      <c r="A4" s="31">
        <v>6</v>
      </c>
      <c r="B4" s="36" t="s">
        <v>115</v>
      </c>
      <c r="C4" s="32" t="s">
        <v>206</v>
      </c>
      <c r="D4" s="38" t="s">
        <v>74</v>
      </c>
      <c r="E4" s="35" t="s">
        <v>1</v>
      </c>
      <c r="F4" s="35" t="s">
        <v>67</v>
      </c>
      <c r="G4" s="37" t="s">
        <v>69</v>
      </c>
      <c r="H4" s="33" t="s">
        <v>70</v>
      </c>
      <c r="I4" s="38" t="s">
        <v>72</v>
      </c>
      <c r="J4" s="31" t="s">
        <v>166</v>
      </c>
      <c r="K4" s="46">
        <v>33377</v>
      </c>
      <c r="L4" s="45" t="s">
        <v>194</v>
      </c>
      <c r="M4" s="45" t="s">
        <v>176</v>
      </c>
      <c r="N4" s="45" t="s">
        <v>169</v>
      </c>
      <c r="O4" s="32" t="s">
        <v>207</v>
      </c>
      <c r="P4" s="45" t="s">
        <v>208</v>
      </c>
      <c r="Q4" s="59" t="s">
        <v>209</v>
      </c>
      <c r="R4" s="45" t="s">
        <v>210</v>
      </c>
      <c r="S4" s="45" t="s">
        <v>183</v>
      </c>
      <c r="T4" s="45" t="s">
        <v>211</v>
      </c>
      <c r="U4" s="45" t="s">
        <v>171</v>
      </c>
      <c r="V4" s="45">
        <v>2014.06</v>
      </c>
      <c r="W4" s="45" t="s">
        <v>170</v>
      </c>
      <c r="X4" s="45" t="s">
        <v>212</v>
      </c>
      <c r="Y4" s="45" t="s">
        <v>171</v>
      </c>
      <c r="Z4" s="38">
        <v>2015.06</v>
      </c>
      <c r="AA4" s="66" t="s">
        <v>213</v>
      </c>
      <c r="AB4" s="20" t="s">
        <v>187</v>
      </c>
      <c r="AC4" s="68">
        <v>42153</v>
      </c>
      <c r="AD4" s="38">
        <v>12</v>
      </c>
      <c r="AE4" s="45">
        <v>20150529</v>
      </c>
      <c r="AF4" s="47">
        <v>20180528</v>
      </c>
      <c r="AG4" s="76" t="s">
        <v>173</v>
      </c>
      <c r="AH4" s="45"/>
      <c r="AI4" s="45"/>
      <c r="AJ4" s="45">
        <v>18666028683</v>
      </c>
      <c r="AK4" s="20" t="s">
        <v>175</v>
      </c>
      <c r="AL4" s="45"/>
      <c r="AM4" s="45"/>
      <c r="AN4" s="74"/>
      <c r="AO4" s="20" t="s">
        <v>67</v>
      </c>
      <c r="AP4" s="80" t="s">
        <v>214</v>
      </c>
      <c r="AQ4" s="81" t="s">
        <v>215</v>
      </c>
      <c r="AR4" s="79"/>
      <c r="AS4" s="79"/>
      <c r="AU4" s="25"/>
      <c r="AV4" s="25"/>
      <c r="AW4" s="25"/>
      <c r="AX4" s="25"/>
      <c r="AY4" s="25"/>
      <c r="AZ4" s="25"/>
      <c r="BA4" s="25"/>
    </row>
    <row r="5" spans="1:157" s="22" customFormat="1" ht="18" customHeight="1">
      <c r="A5" s="31">
        <v>11</v>
      </c>
      <c r="B5" s="38" t="s">
        <v>115</v>
      </c>
      <c r="C5" s="32" t="s">
        <v>216</v>
      </c>
      <c r="D5" s="33" t="s">
        <v>77</v>
      </c>
      <c r="E5" s="38" t="s">
        <v>1</v>
      </c>
      <c r="F5" s="38" t="s">
        <v>67</v>
      </c>
      <c r="G5" s="34" t="s">
        <v>69</v>
      </c>
      <c r="H5" s="33" t="s">
        <v>70</v>
      </c>
      <c r="I5" s="38" t="s">
        <v>72</v>
      </c>
      <c r="J5" s="31" t="s">
        <v>166</v>
      </c>
      <c r="K5" s="31" t="str">
        <f t="shared" ref="K5:K21" si="0">IF(LEN(O5)=15,"19"&amp;MID(O5,7,2)&amp;"-"&amp;MID(O5,9,2)&amp;"-"&amp;MID(O5,11,2),MID(O5,7,4)&amp;"-"&amp;MID(O5,11,2)&amp;"-"&amp;MID(O5,13,2))</f>
        <v>1990-12-20</v>
      </c>
      <c r="L5" s="45" t="s">
        <v>194</v>
      </c>
      <c r="M5" s="45" t="s">
        <v>176</v>
      </c>
      <c r="N5" s="31" t="s">
        <v>204</v>
      </c>
      <c r="O5" s="32" t="s">
        <v>217</v>
      </c>
      <c r="P5" s="45">
        <v>13662385372</v>
      </c>
      <c r="Q5" s="59" t="s">
        <v>218</v>
      </c>
      <c r="R5" s="45" t="s">
        <v>219</v>
      </c>
      <c r="S5" s="45" t="s">
        <v>170</v>
      </c>
      <c r="T5" s="45" t="s">
        <v>220</v>
      </c>
      <c r="U5" s="31" t="s">
        <v>172</v>
      </c>
      <c r="V5" s="47">
        <v>2013.07</v>
      </c>
      <c r="W5" s="45" t="s">
        <v>170</v>
      </c>
      <c r="X5" s="45" t="s">
        <v>220</v>
      </c>
      <c r="Y5" s="31" t="s">
        <v>172</v>
      </c>
      <c r="Z5" s="67">
        <v>2013.07</v>
      </c>
      <c r="AA5" s="66" t="s">
        <v>221</v>
      </c>
      <c r="AB5" s="45" t="s">
        <v>187</v>
      </c>
      <c r="AC5" s="65">
        <v>42588</v>
      </c>
      <c r="AD5" s="38">
        <v>29</v>
      </c>
      <c r="AE5" s="45">
        <v>2016806</v>
      </c>
      <c r="AF5" s="47">
        <v>20190805</v>
      </c>
      <c r="AG5" s="76" t="s">
        <v>222</v>
      </c>
      <c r="AH5" s="45" t="s">
        <v>223</v>
      </c>
      <c r="AI5" s="45" t="s">
        <v>178</v>
      </c>
      <c r="AJ5" s="45">
        <v>18026300890</v>
      </c>
      <c r="AK5" s="45"/>
      <c r="AL5" s="45"/>
      <c r="AM5" s="45"/>
      <c r="AN5" s="74"/>
      <c r="AO5" s="20" t="s">
        <v>67</v>
      </c>
      <c r="AP5" s="78"/>
      <c r="AQ5" s="79" t="s">
        <v>224</v>
      </c>
      <c r="AR5" s="79"/>
      <c r="AS5" s="79"/>
      <c r="AU5" s="25"/>
      <c r="AV5" s="25"/>
      <c r="AW5" s="25"/>
      <c r="AX5" s="25"/>
      <c r="AY5" s="25"/>
      <c r="AZ5" s="25"/>
      <c r="BA5" s="25"/>
    </row>
    <row r="6" spans="1:157" s="22" customFormat="1" ht="18" customHeight="1">
      <c r="A6" s="31">
        <v>12</v>
      </c>
      <c r="B6" s="38" t="s">
        <v>115</v>
      </c>
      <c r="C6" s="32" t="s">
        <v>225</v>
      </c>
      <c r="D6" s="33" t="s">
        <v>78</v>
      </c>
      <c r="E6" s="38" t="s">
        <v>1</v>
      </c>
      <c r="F6" s="38" t="s">
        <v>67</v>
      </c>
      <c r="G6" s="34" t="s">
        <v>69</v>
      </c>
      <c r="H6" s="33" t="s">
        <v>70</v>
      </c>
      <c r="I6" s="38" t="s">
        <v>72</v>
      </c>
      <c r="J6" s="31" t="s">
        <v>166</v>
      </c>
      <c r="K6" s="46">
        <v>31778</v>
      </c>
      <c r="L6" s="31" t="s">
        <v>167</v>
      </c>
      <c r="M6" s="31" t="s">
        <v>168</v>
      </c>
      <c r="N6" s="31" t="s">
        <v>204</v>
      </c>
      <c r="O6" s="32" t="s">
        <v>226</v>
      </c>
      <c r="P6" s="45">
        <v>13751878784</v>
      </c>
      <c r="Q6" s="60" t="s">
        <v>227</v>
      </c>
      <c r="R6" s="20" t="s">
        <v>219</v>
      </c>
      <c r="S6" s="20" t="s">
        <v>170</v>
      </c>
      <c r="T6" s="20" t="s">
        <v>228</v>
      </c>
      <c r="U6" s="20" t="s">
        <v>229</v>
      </c>
      <c r="V6" s="61">
        <v>40360</v>
      </c>
      <c r="W6" s="20" t="s">
        <v>170</v>
      </c>
      <c r="X6" s="20" t="s">
        <v>228</v>
      </c>
      <c r="Y6" s="20" t="s">
        <v>229</v>
      </c>
      <c r="Z6" s="38" t="s">
        <v>230</v>
      </c>
      <c r="AA6" s="69" t="s">
        <v>231</v>
      </c>
      <c r="AB6" s="20" t="s">
        <v>175</v>
      </c>
      <c r="AC6" s="65">
        <v>42652</v>
      </c>
      <c r="AD6" s="38">
        <v>48</v>
      </c>
      <c r="AE6" s="61">
        <v>42652</v>
      </c>
      <c r="AF6" s="70">
        <v>43746</v>
      </c>
      <c r="AG6" s="20" t="s">
        <v>222</v>
      </c>
      <c r="AH6" s="45" t="s">
        <v>232</v>
      </c>
      <c r="AI6" s="45" t="s">
        <v>174</v>
      </c>
      <c r="AJ6" s="45">
        <v>13533660656</v>
      </c>
      <c r="AK6" s="45"/>
      <c r="AL6" s="45"/>
      <c r="AM6" s="45"/>
      <c r="AN6" s="74"/>
      <c r="AO6" s="20" t="s">
        <v>67</v>
      </c>
      <c r="AP6" s="78"/>
      <c r="AQ6" s="79" t="s">
        <v>233</v>
      </c>
      <c r="AR6" s="79"/>
      <c r="AS6" s="79"/>
      <c r="AU6" s="25"/>
      <c r="AV6" s="25"/>
      <c r="AW6" s="25"/>
      <c r="AX6" s="25"/>
      <c r="AY6" s="25"/>
      <c r="AZ6" s="25"/>
      <c r="BA6" s="25"/>
    </row>
    <row r="7" spans="1:157" s="22" customFormat="1" ht="18" customHeight="1">
      <c r="A7" s="31">
        <v>13</v>
      </c>
      <c r="B7" s="38" t="s">
        <v>115</v>
      </c>
      <c r="C7" s="32" t="s">
        <v>234</v>
      </c>
      <c r="D7" s="33" t="s">
        <v>79</v>
      </c>
      <c r="E7" s="38" t="s">
        <v>1</v>
      </c>
      <c r="F7" s="38" t="s">
        <v>67</v>
      </c>
      <c r="G7" s="34" t="s">
        <v>69</v>
      </c>
      <c r="H7" s="33" t="s">
        <v>75</v>
      </c>
      <c r="I7" s="38" t="s">
        <v>72</v>
      </c>
      <c r="J7" s="31" t="s">
        <v>166</v>
      </c>
      <c r="K7" s="31" t="str">
        <f t="shared" si="0"/>
        <v>1995-11-13</v>
      </c>
      <c r="L7" s="45" t="s">
        <v>194</v>
      </c>
      <c r="M7" s="45" t="s">
        <v>176</v>
      </c>
      <c r="N7" s="45" t="s">
        <v>169</v>
      </c>
      <c r="O7" s="32" t="s">
        <v>235</v>
      </c>
      <c r="P7" s="45">
        <v>15876578653</v>
      </c>
      <c r="Q7" s="59" t="s">
        <v>236</v>
      </c>
      <c r="R7" s="31" t="s">
        <v>182</v>
      </c>
      <c r="S7" s="31" t="s">
        <v>183</v>
      </c>
      <c r="T7" s="57" t="s">
        <v>205</v>
      </c>
      <c r="U7" s="58" t="s">
        <v>185</v>
      </c>
      <c r="V7" s="45">
        <v>2017.06</v>
      </c>
      <c r="W7" s="20" t="s">
        <v>170</v>
      </c>
      <c r="X7" s="20" t="s">
        <v>237</v>
      </c>
      <c r="Y7" s="58" t="s">
        <v>185</v>
      </c>
      <c r="Z7" s="38">
        <v>2017.06</v>
      </c>
      <c r="AA7" s="69" t="s">
        <v>238</v>
      </c>
      <c r="AB7" s="45" t="s">
        <v>187</v>
      </c>
      <c r="AC7" s="65">
        <v>42851</v>
      </c>
      <c r="AD7" s="38">
        <v>1</v>
      </c>
      <c r="AE7" s="61">
        <v>42852</v>
      </c>
      <c r="AF7" s="70">
        <v>43947</v>
      </c>
      <c r="AG7" s="20" t="s">
        <v>222</v>
      </c>
      <c r="AH7" s="45" t="s">
        <v>239</v>
      </c>
      <c r="AI7" s="45" t="s">
        <v>240</v>
      </c>
      <c r="AJ7" s="45">
        <v>15989297648</v>
      </c>
      <c r="AK7" s="45"/>
      <c r="AL7" s="45"/>
      <c r="AM7" s="45"/>
      <c r="AN7" s="74"/>
      <c r="AO7" s="45"/>
      <c r="AP7" s="78"/>
      <c r="AQ7" s="79"/>
      <c r="AR7" s="79"/>
      <c r="AS7" s="79"/>
      <c r="AU7" s="25"/>
      <c r="AV7" s="25"/>
      <c r="AW7" s="25"/>
      <c r="AX7" s="25"/>
      <c r="AY7" s="25"/>
      <c r="AZ7" s="25"/>
      <c r="BA7" s="25"/>
    </row>
    <row r="8" spans="1:157" s="22" customFormat="1" ht="18" customHeight="1">
      <c r="A8" s="31">
        <v>14</v>
      </c>
      <c r="B8" s="38" t="s">
        <v>115</v>
      </c>
      <c r="C8" s="32" t="s">
        <v>241</v>
      </c>
      <c r="D8" s="33" t="s">
        <v>76</v>
      </c>
      <c r="E8" s="38" t="s">
        <v>1</v>
      </c>
      <c r="F8" s="38" t="s">
        <v>67</v>
      </c>
      <c r="G8" s="38" t="s">
        <v>69</v>
      </c>
      <c r="H8" s="38" t="s">
        <v>75</v>
      </c>
      <c r="I8" s="38" t="s">
        <v>72</v>
      </c>
      <c r="J8" s="31" t="s">
        <v>166</v>
      </c>
      <c r="K8" s="46">
        <v>34737</v>
      </c>
      <c r="L8" s="45" t="s">
        <v>194</v>
      </c>
      <c r="M8" s="45" t="s">
        <v>176</v>
      </c>
      <c r="N8" s="20" t="s">
        <v>204</v>
      </c>
      <c r="O8" s="32" t="s">
        <v>242</v>
      </c>
      <c r="P8" s="45">
        <v>13570060812</v>
      </c>
      <c r="Q8" s="59" t="s">
        <v>243</v>
      </c>
      <c r="R8" s="20" t="s">
        <v>219</v>
      </c>
      <c r="S8" s="20" t="s">
        <v>170</v>
      </c>
      <c r="T8" s="20" t="s">
        <v>228</v>
      </c>
      <c r="U8" s="20" t="s">
        <v>172</v>
      </c>
      <c r="V8" s="45">
        <v>2017.06</v>
      </c>
      <c r="W8" s="20" t="s">
        <v>170</v>
      </c>
      <c r="X8" s="20" t="s">
        <v>228</v>
      </c>
      <c r="Y8" s="20" t="s">
        <v>172</v>
      </c>
      <c r="Z8" s="38">
        <v>2017.06</v>
      </c>
      <c r="AA8" s="45" t="s">
        <v>244</v>
      </c>
      <c r="AB8" s="20" t="s">
        <v>187</v>
      </c>
      <c r="AC8" s="68">
        <v>42877</v>
      </c>
      <c r="AD8" s="38">
        <v>14</v>
      </c>
      <c r="AE8" s="61">
        <v>42877</v>
      </c>
      <c r="AF8" s="70">
        <v>43882</v>
      </c>
      <c r="AG8" s="97" t="s">
        <v>323</v>
      </c>
      <c r="AH8" s="20" t="s">
        <v>245</v>
      </c>
      <c r="AI8" s="20" t="s">
        <v>246</v>
      </c>
      <c r="AJ8" s="45">
        <v>13903000332</v>
      </c>
      <c r="AK8" s="45"/>
      <c r="AL8" s="45"/>
      <c r="AM8" s="45"/>
      <c r="AN8" s="74"/>
      <c r="AO8" s="20" t="s">
        <v>67</v>
      </c>
      <c r="AP8" s="78"/>
      <c r="AQ8" s="79" t="s">
        <v>247</v>
      </c>
      <c r="AR8" s="79"/>
      <c r="AS8" s="79"/>
      <c r="AU8" s="25"/>
      <c r="AV8" s="25"/>
      <c r="AW8" s="25"/>
      <c r="AX8" s="25"/>
      <c r="AY8" s="25"/>
      <c r="AZ8" s="25"/>
      <c r="BA8" s="25"/>
    </row>
    <row r="9" spans="1:157" s="22" customFormat="1" ht="18" customHeight="1">
      <c r="A9" s="31">
        <v>14</v>
      </c>
      <c r="B9" s="38" t="s">
        <v>115</v>
      </c>
      <c r="C9" s="32" t="s">
        <v>326</v>
      </c>
      <c r="D9" s="33" t="s">
        <v>321</v>
      </c>
      <c r="E9" s="38" t="s">
        <v>1</v>
      </c>
      <c r="F9" s="38" t="s">
        <v>67</v>
      </c>
      <c r="G9" s="38" t="s">
        <v>69</v>
      </c>
      <c r="H9" s="38" t="s">
        <v>75</v>
      </c>
      <c r="I9" s="38" t="s">
        <v>72</v>
      </c>
      <c r="J9" s="31" t="s">
        <v>166</v>
      </c>
      <c r="K9" s="46">
        <v>34397</v>
      </c>
      <c r="L9" s="45" t="s">
        <v>194</v>
      </c>
      <c r="M9" s="45" t="s">
        <v>176</v>
      </c>
      <c r="N9" s="45" t="s">
        <v>169</v>
      </c>
      <c r="O9" s="32" t="s">
        <v>328</v>
      </c>
      <c r="P9" s="45">
        <v>18218864800</v>
      </c>
      <c r="Q9" s="59" t="s">
        <v>327</v>
      </c>
      <c r="R9" s="99" t="s">
        <v>329</v>
      </c>
      <c r="S9" s="99" t="s">
        <v>183</v>
      </c>
      <c r="T9" s="99" t="s">
        <v>330</v>
      </c>
      <c r="U9" s="98" t="s">
        <v>185</v>
      </c>
      <c r="V9" s="45">
        <v>42522</v>
      </c>
      <c r="W9" s="98" t="s">
        <v>183</v>
      </c>
      <c r="X9" s="98" t="s">
        <v>330</v>
      </c>
      <c r="Y9" s="98" t="s">
        <v>185</v>
      </c>
      <c r="Z9" s="68">
        <v>42522</v>
      </c>
      <c r="AA9" s="45" t="s">
        <v>322</v>
      </c>
      <c r="AB9" s="97" t="s">
        <v>187</v>
      </c>
      <c r="AC9" s="68">
        <v>42933</v>
      </c>
      <c r="AD9" s="38">
        <v>9</v>
      </c>
      <c r="AE9" s="61">
        <v>42933</v>
      </c>
      <c r="AF9" s="70">
        <v>44028</v>
      </c>
      <c r="AG9" s="97" t="s">
        <v>222</v>
      </c>
      <c r="AH9" s="98" t="s">
        <v>325</v>
      </c>
      <c r="AI9" s="98" t="s">
        <v>178</v>
      </c>
      <c r="AJ9" s="45">
        <v>13711618413</v>
      </c>
      <c r="AK9" s="45"/>
      <c r="AL9" s="45"/>
      <c r="AM9" s="45"/>
      <c r="AN9" s="74"/>
      <c r="AO9" s="98" t="s">
        <v>67</v>
      </c>
      <c r="AP9" s="78"/>
      <c r="AQ9" s="79" t="s">
        <v>331</v>
      </c>
      <c r="AR9" s="79"/>
      <c r="AS9" s="79"/>
      <c r="AU9" s="25"/>
      <c r="AV9" s="25"/>
      <c r="AW9" s="25"/>
      <c r="AX9" s="25"/>
      <c r="AY9" s="25"/>
      <c r="AZ9" s="25"/>
      <c r="BA9" s="25"/>
    </row>
    <row r="10" spans="1:157" s="22" customFormat="1" ht="18" customHeight="1">
      <c r="A10" s="31">
        <v>15</v>
      </c>
      <c r="B10" s="38"/>
      <c r="C10" s="32"/>
      <c r="D10" s="38"/>
      <c r="E10" s="38"/>
      <c r="F10" s="38"/>
      <c r="G10" s="38"/>
      <c r="H10" s="38"/>
      <c r="I10" s="38"/>
      <c r="J10" s="45"/>
      <c r="K10" s="31" t="str">
        <f t="shared" si="0"/>
        <v>--</v>
      </c>
      <c r="L10" s="45"/>
      <c r="M10" s="45"/>
      <c r="N10" s="45"/>
      <c r="O10" s="32"/>
      <c r="P10" s="45"/>
      <c r="Q10" s="59"/>
      <c r="R10" s="45"/>
      <c r="S10" s="45"/>
      <c r="T10" s="45"/>
      <c r="U10" s="45"/>
      <c r="V10" s="45"/>
      <c r="W10" s="45"/>
      <c r="X10" s="45"/>
      <c r="Y10" s="45"/>
      <c r="Z10" s="38"/>
      <c r="AA10" s="45"/>
      <c r="AB10" s="45"/>
      <c r="AC10" s="68"/>
      <c r="AD10" s="38"/>
      <c r="AE10" s="45"/>
      <c r="AF10" s="47"/>
      <c r="AG10" s="45"/>
      <c r="AH10" s="45"/>
      <c r="AI10" s="45"/>
      <c r="AJ10" s="45"/>
      <c r="AK10" s="45"/>
      <c r="AL10" s="45"/>
      <c r="AM10" s="45"/>
      <c r="AN10" s="74"/>
      <c r="AO10" s="45"/>
      <c r="AP10" s="78"/>
      <c r="AQ10" s="79"/>
      <c r="AR10" s="79"/>
      <c r="AS10" s="79"/>
      <c r="AU10" s="25"/>
      <c r="AV10" s="25"/>
      <c r="AW10" s="25"/>
      <c r="AX10" s="25"/>
      <c r="AY10" s="25"/>
      <c r="AZ10" s="25"/>
      <c r="BA10" s="25"/>
    </row>
    <row r="11" spans="1:157" s="22" customFormat="1" ht="18" customHeight="1">
      <c r="A11" s="31">
        <v>16</v>
      </c>
      <c r="B11" s="38"/>
      <c r="C11" s="32"/>
      <c r="D11" s="38"/>
      <c r="E11" s="38"/>
      <c r="F11" s="38"/>
      <c r="G11" s="38"/>
      <c r="H11" s="38"/>
      <c r="I11" s="38"/>
      <c r="J11" s="45"/>
      <c r="K11" s="31" t="str">
        <f t="shared" ref="K11:K16" si="1">IF(LEN(O11)=15,"19"&amp;MID(O11,7,2)&amp;"-"&amp;MID(O11,9,2)&amp;"-"&amp;MID(O11,11,2),MID(O11,7,4)&amp;"-"&amp;MID(O11,11,2)&amp;"-"&amp;MID(O11,13,2))</f>
        <v>--</v>
      </c>
      <c r="L11" s="45"/>
      <c r="M11" s="45"/>
      <c r="N11" s="45"/>
      <c r="O11" s="32"/>
      <c r="P11" s="45"/>
      <c r="Q11" s="59"/>
      <c r="R11" s="45"/>
      <c r="S11" s="45"/>
      <c r="T11" s="45"/>
      <c r="U11" s="45"/>
      <c r="V11" s="45"/>
      <c r="W11" s="45"/>
      <c r="X11" s="45"/>
      <c r="Y11" s="45"/>
      <c r="Z11" s="38"/>
      <c r="AA11" s="45"/>
      <c r="AB11" s="45"/>
      <c r="AC11" s="68"/>
      <c r="AD11" s="38"/>
      <c r="AE11" s="45"/>
      <c r="AF11" s="47"/>
      <c r="AG11" s="45"/>
      <c r="AH11" s="45"/>
      <c r="AI11" s="45"/>
      <c r="AJ11" s="45"/>
      <c r="AK11" s="45"/>
      <c r="AL11" s="45"/>
      <c r="AM11" s="45"/>
      <c r="AN11" s="74"/>
      <c r="AO11" s="45"/>
      <c r="AP11" s="78"/>
      <c r="AQ11" s="79"/>
      <c r="AR11" s="79"/>
      <c r="AS11" s="79"/>
      <c r="AU11" s="25"/>
      <c r="AV11" s="25"/>
      <c r="AW11" s="25"/>
      <c r="AX11" s="25"/>
      <c r="AY11" s="25"/>
      <c r="AZ11" s="25"/>
      <c r="BA11" s="25"/>
    </row>
    <row r="12" spans="1:157" s="22" customFormat="1" ht="18" customHeight="1">
      <c r="A12" s="31">
        <v>17</v>
      </c>
      <c r="B12" s="38"/>
      <c r="C12" s="32"/>
      <c r="D12" s="38"/>
      <c r="E12" s="38"/>
      <c r="F12" s="38"/>
      <c r="G12" s="38"/>
      <c r="H12" s="38"/>
      <c r="I12" s="38"/>
      <c r="J12" s="45"/>
      <c r="K12" s="31" t="str">
        <f t="shared" ref="K12" si="2">IF(LEN(O12)=15,"19"&amp;MID(O12,7,2)&amp;"-"&amp;MID(O12,9,2)&amp;"-"&amp;MID(O12,11,2),MID(O12,7,4)&amp;"-"&amp;MID(O12,11,2)&amp;"-"&amp;MID(O12,13,2))</f>
        <v>--</v>
      </c>
      <c r="L12" s="45"/>
      <c r="M12" s="45"/>
      <c r="N12" s="45"/>
      <c r="O12" s="32"/>
      <c r="P12" s="45"/>
      <c r="Q12" s="59"/>
      <c r="R12" s="45"/>
      <c r="S12" s="45"/>
      <c r="T12" s="45"/>
      <c r="U12" s="45"/>
      <c r="V12" s="45"/>
      <c r="W12" s="45"/>
      <c r="X12" s="45"/>
      <c r="Y12" s="45"/>
      <c r="Z12" s="38"/>
      <c r="AA12" s="45"/>
      <c r="AB12" s="45"/>
      <c r="AC12" s="68"/>
      <c r="AD12" s="38"/>
      <c r="AE12" s="45"/>
      <c r="AF12" s="47"/>
      <c r="AG12" s="45"/>
      <c r="AH12" s="45"/>
      <c r="AI12" s="45"/>
      <c r="AJ12" s="45"/>
      <c r="AK12" s="45"/>
      <c r="AL12" s="45"/>
      <c r="AM12" s="45"/>
      <c r="AN12" s="74"/>
      <c r="AO12" s="45"/>
      <c r="AP12" s="78"/>
      <c r="AQ12" s="79"/>
      <c r="AR12" s="79"/>
      <c r="AS12" s="79"/>
      <c r="AU12" s="25"/>
      <c r="AV12" s="25"/>
      <c r="AW12" s="25"/>
      <c r="AX12" s="25"/>
      <c r="AY12" s="25"/>
      <c r="AZ12" s="25"/>
      <c r="BA12" s="25"/>
    </row>
    <row r="13" spans="1:157" s="22" customFormat="1" ht="18" customHeight="1">
      <c r="A13" s="31">
        <v>18</v>
      </c>
      <c r="B13" s="38"/>
      <c r="C13" s="32"/>
      <c r="D13" s="38"/>
      <c r="E13" s="38"/>
      <c r="F13" s="38"/>
      <c r="G13" s="38"/>
      <c r="H13" s="38"/>
      <c r="I13" s="38"/>
      <c r="J13" s="45"/>
      <c r="K13" s="31" t="str">
        <f t="shared" si="1"/>
        <v>--</v>
      </c>
      <c r="L13" s="45"/>
      <c r="M13" s="45"/>
      <c r="N13" s="45"/>
      <c r="O13" s="32"/>
      <c r="P13" s="45"/>
      <c r="Q13" s="59"/>
      <c r="R13" s="45"/>
      <c r="S13" s="45"/>
      <c r="T13" s="45"/>
      <c r="U13" s="45"/>
      <c r="V13" s="45"/>
      <c r="W13" s="45"/>
      <c r="X13" s="45"/>
      <c r="Y13" s="45"/>
      <c r="Z13" s="38"/>
      <c r="AA13" s="45"/>
      <c r="AB13" s="45"/>
      <c r="AC13" s="68"/>
      <c r="AD13" s="38"/>
      <c r="AE13" s="45"/>
      <c r="AF13" s="47"/>
      <c r="AG13" s="45"/>
      <c r="AH13" s="45"/>
      <c r="AI13" s="45"/>
      <c r="AJ13" s="45"/>
      <c r="AK13" s="45"/>
      <c r="AL13" s="45"/>
      <c r="AM13" s="45"/>
      <c r="AN13" s="74"/>
      <c r="AO13" s="45"/>
      <c r="AP13" s="78"/>
      <c r="AQ13" s="79"/>
      <c r="AR13" s="79"/>
      <c r="AS13" s="79"/>
      <c r="AU13" s="25"/>
      <c r="AV13" s="25"/>
      <c r="AW13" s="25"/>
      <c r="AX13" s="25"/>
      <c r="AY13" s="25"/>
      <c r="AZ13" s="25"/>
      <c r="BA13" s="25"/>
    </row>
    <row r="14" spans="1:157" s="22" customFormat="1" ht="18" customHeight="1">
      <c r="A14" s="31">
        <v>19</v>
      </c>
      <c r="B14" s="38"/>
      <c r="C14" s="32"/>
      <c r="D14" s="38"/>
      <c r="E14" s="38"/>
      <c r="F14" s="38"/>
      <c r="G14" s="38"/>
      <c r="H14" s="38"/>
      <c r="I14" s="38"/>
      <c r="J14" s="45"/>
      <c r="K14" s="31" t="str">
        <f t="shared" si="1"/>
        <v>--</v>
      </c>
      <c r="L14" s="45"/>
      <c r="M14" s="45"/>
      <c r="N14" s="45"/>
      <c r="O14" s="32"/>
      <c r="P14" s="45"/>
      <c r="Q14" s="59"/>
      <c r="R14" s="45"/>
      <c r="S14" s="45"/>
      <c r="T14" s="45"/>
      <c r="U14" s="45"/>
      <c r="V14" s="45"/>
      <c r="W14" s="45"/>
      <c r="X14" s="45"/>
      <c r="Y14" s="45"/>
      <c r="Z14" s="38"/>
      <c r="AA14" s="45"/>
      <c r="AB14" s="45"/>
      <c r="AC14" s="68"/>
      <c r="AD14" s="38"/>
      <c r="AE14" s="45"/>
      <c r="AF14" s="47"/>
      <c r="AG14" s="45"/>
      <c r="AH14" s="45"/>
      <c r="AI14" s="45"/>
      <c r="AJ14" s="45"/>
      <c r="AK14" s="45"/>
      <c r="AL14" s="45"/>
      <c r="AM14" s="45"/>
      <c r="AN14" s="74"/>
      <c r="AO14" s="45"/>
      <c r="AP14" s="78"/>
      <c r="AQ14" s="79"/>
      <c r="AR14" s="79"/>
      <c r="AS14" s="79"/>
      <c r="AU14" s="25"/>
      <c r="AV14" s="25"/>
      <c r="AW14" s="25"/>
      <c r="AX14" s="25"/>
      <c r="AY14" s="25"/>
      <c r="AZ14" s="25"/>
      <c r="BA14" s="25"/>
    </row>
    <row r="15" spans="1:157" s="22" customFormat="1" ht="18" customHeight="1">
      <c r="A15" s="31">
        <v>20</v>
      </c>
      <c r="B15" s="38"/>
      <c r="C15" s="32"/>
      <c r="D15" s="38"/>
      <c r="E15" s="38"/>
      <c r="F15" s="38"/>
      <c r="G15" s="38"/>
      <c r="H15" s="38"/>
      <c r="I15" s="38"/>
      <c r="J15" s="45"/>
      <c r="K15" s="31" t="str">
        <f t="shared" si="1"/>
        <v>--</v>
      </c>
      <c r="L15" s="45"/>
      <c r="M15" s="45"/>
      <c r="N15" s="45"/>
      <c r="O15" s="32"/>
      <c r="P15" s="45"/>
      <c r="Q15" s="59"/>
      <c r="R15" s="45"/>
      <c r="S15" s="45"/>
      <c r="T15" s="45"/>
      <c r="U15" s="45"/>
      <c r="V15" s="45"/>
      <c r="W15" s="45"/>
      <c r="X15" s="45"/>
      <c r="Y15" s="45"/>
      <c r="Z15" s="38"/>
      <c r="AA15" s="45"/>
      <c r="AB15" s="45"/>
      <c r="AC15" s="68"/>
      <c r="AD15" s="38"/>
      <c r="AE15" s="45"/>
      <c r="AF15" s="47"/>
      <c r="AG15" s="45"/>
      <c r="AH15" s="45"/>
      <c r="AI15" s="45"/>
      <c r="AJ15" s="45"/>
      <c r="AK15" s="45"/>
      <c r="AL15" s="45"/>
      <c r="AM15" s="45"/>
      <c r="AN15" s="74"/>
      <c r="AO15" s="45"/>
      <c r="AP15" s="78"/>
      <c r="AQ15" s="79"/>
      <c r="AR15" s="79"/>
      <c r="AS15" s="79"/>
      <c r="AU15" s="25"/>
      <c r="AV15" s="25"/>
      <c r="AW15" s="25"/>
      <c r="AX15" s="25"/>
      <c r="AY15" s="25"/>
      <c r="AZ15" s="25"/>
      <c r="BA15" s="25"/>
    </row>
    <row r="16" spans="1:157" s="22" customFormat="1" ht="18" customHeight="1">
      <c r="A16" s="31">
        <v>21</v>
      </c>
      <c r="B16" s="38"/>
      <c r="C16" s="32"/>
      <c r="D16" s="38"/>
      <c r="E16" s="38"/>
      <c r="F16" s="38"/>
      <c r="G16" s="38"/>
      <c r="H16" s="38"/>
      <c r="I16" s="38"/>
      <c r="J16" s="45"/>
      <c r="K16" s="31" t="str">
        <f t="shared" si="1"/>
        <v>--</v>
      </c>
      <c r="L16" s="45"/>
      <c r="M16" s="45"/>
      <c r="N16" s="45"/>
      <c r="O16" s="32"/>
      <c r="P16" s="45"/>
      <c r="Q16" s="59"/>
      <c r="R16" s="45"/>
      <c r="S16" s="45"/>
      <c r="T16" s="45"/>
      <c r="U16" s="45"/>
      <c r="V16" s="45"/>
      <c r="W16" s="45"/>
      <c r="X16" s="45"/>
      <c r="Y16" s="45"/>
      <c r="Z16" s="38"/>
      <c r="AA16" s="45"/>
      <c r="AB16" s="45"/>
      <c r="AC16" s="68"/>
      <c r="AD16" s="38"/>
      <c r="AE16" s="45"/>
      <c r="AF16" s="47"/>
      <c r="AG16" s="45"/>
      <c r="AH16" s="45"/>
      <c r="AI16" s="45"/>
      <c r="AJ16" s="45"/>
      <c r="AK16" s="45"/>
      <c r="AL16" s="45"/>
      <c r="AM16" s="45"/>
      <c r="AN16" s="74"/>
      <c r="AO16" s="45"/>
      <c r="AP16" s="78"/>
      <c r="AQ16" s="79"/>
      <c r="AR16" s="79"/>
      <c r="AS16" s="79"/>
      <c r="AU16" s="25"/>
      <c r="AV16" s="25"/>
      <c r="AW16" s="25"/>
      <c r="AX16" s="25"/>
      <c r="AY16" s="25"/>
      <c r="AZ16" s="25"/>
      <c r="BA16" s="25"/>
    </row>
    <row r="17" spans="1:56" s="22" customFormat="1" ht="18" customHeight="1">
      <c r="A17" s="31">
        <v>22</v>
      </c>
      <c r="B17" s="38"/>
      <c r="C17" s="32"/>
      <c r="D17" s="38"/>
      <c r="E17" s="38"/>
      <c r="F17" s="38"/>
      <c r="G17" s="38"/>
      <c r="H17" s="38"/>
      <c r="I17" s="38"/>
      <c r="J17" s="45"/>
      <c r="K17" s="31" t="str">
        <f t="shared" si="0"/>
        <v>--</v>
      </c>
      <c r="L17" s="45"/>
      <c r="M17" s="45"/>
      <c r="N17" s="45"/>
      <c r="O17" s="32"/>
      <c r="P17" s="45"/>
      <c r="Q17" s="59"/>
      <c r="R17" s="45"/>
      <c r="S17" s="45"/>
      <c r="T17" s="45"/>
      <c r="U17" s="45"/>
      <c r="V17" s="45"/>
      <c r="W17" s="45"/>
      <c r="X17" s="45"/>
      <c r="Y17" s="45"/>
      <c r="Z17" s="38"/>
      <c r="AA17" s="45"/>
      <c r="AB17" s="45"/>
      <c r="AC17" s="68"/>
      <c r="AD17" s="38"/>
      <c r="AE17" s="45"/>
      <c r="AF17" s="47"/>
      <c r="AG17" s="45"/>
      <c r="AH17" s="45"/>
      <c r="AI17" s="45"/>
      <c r="AJ17" s="45"/>
      <c r="AK17" s="45"/>
      <c r="AL17" s="45"/>
      <c r="AM17" s="45"/>
      <c r="AN17" s="74"/>
      <c r="AO17" s="45"/>
      <c r="AP17" s="78"/>
      <c r="AQ17" s="79"/>
      <c r="AR17" s="79"/>
      <c r="AS17" s="79"/>
      <c r="AU17" s="25"/>
      <c r="AV17" s="25"/>
      <c r="AW17" s="25"/>
      <c r="AX17" s="25"/>
      <c r="AY17" s="25"/>
      <c r="AZ17" s="25"/>
      <c r="BA17" s="25"/>
    </row>
    <row r="18" spans="1:56" s="22" customFormat="1" ht="18" customHeight="1">
      <c r="A18" s="31">
        <v>23</v>
      </c>
      <c r="B18" s="38"/>
      <c r="C18" s="32"/>
      <c r="D18" s="38"/>
      <c r="E18" s="38"/>
      <c r="F18" s="38"/>
      <c r="G18" s="38"/>
      <c r="H18" s="38"/>
      <c r="I18" s="38"/>
      <c r="J18" s="45"/>
      <c r="K18" s="31" t="str">
        <f t="shared" si="0"/>
        <v>--</v>
      </c>
      <c r="L18" s="45"/>
      <c r="M18" s="45"/>
      <c r="N18" s="45"/>
      <c r="O18" s="32"/>
      <c r="P18" s="45"/>
      <c r="Q18" s="59"/>
      <c r="R18" s="45"/>
      <c r="S18" s="45"/>
      <c r="T18" s="45"/>
      <c r="U18" s="45"/>
      <c r="V18" s="45"/>
      <c r="W18" s="45"/>
      <c r="X18" s="45"/>
      <c r="Y18" s="45"/>
      <c r="Z18" s="38"/>
      <c r="AA18" s="45"/>
      <c r="AB18" s="45"/>
      <c r="AC18" s="68"/>
      <c r="AD18" s="38"/>
      <c r="AE18" s="45"/>
      <c r="AF18" s="47"/>
      <c r="AG18" s="45"/>
      <c r="AH18" s="45"/>
      <c r="AI18" s="45"/>
      <c r="AJ18" s="45"/>
      <c r="AK18" s="45"/>
      <c r="AL18" s="45"/>
      <c r="AM18" s="45"/>
      <c r="AN18" s="74"/>
      <c r="AO18" s="45"/>
      <c r="AP18" s="78"/>
      <c r="AQ18" s="79"/>
      <c r="AR18" s="79"/>
      <c r="AS18" s="79"/>
      <c r="AU18" s="25"/>
      <c r="AV18" s="25"/>
      <c r="AW18" s="25"/>
      <c r="AX18" s="25"/>
      <c r="AY18" s="25"/>
      <c r="AZ18" s="25"/>
      <c r="BA18" s="25"/>
    </row>
    <row r="19" spans="1:56" s="22" customFormat="1" ht="18" customHeight="1">
      <c r="A19" s="31">
        <v>24</v>
      </c>
      <c r="B19" s="38"/>
      <c r="C19" s="32"/>
      <c r="D19" s="38"/>
      <c r="E19" s="38"/>
      <c r="F19" s="38"/>
      <c r="G19" s="38"/>
      <c r="H19" s="38"/>
      <c r="I19" s="38"/>
      <c r="J19" s="45"/>
      <c r="K19" s="31" t="str">
        <f t="shared" si="0"/>
        <v>--</v>
      </c>
      <c r="L19" s="45"/>
      <c r="M19" s="45"/>
      <c r="N19" s="45"/>
      <c r="O19" s="32"/>
      <c r="P19" s="45"/>
      <c r="Q19" s="59"/>
      <c r="R19" s="45"/>
      <c r="S19" s="45"/>
      <c r="T19" s="45"/>
      <c r="U19" s="45"/>
      <c r="V19" s="45"/>
      <c r="W19" s="45"/>
      <c r="X19" s="45"/>
      <c r="Y19" s="45"/>
      <c r="Z19" s="38"/>
      <c r="AA19" s="45"/>
      <c r="AB19" s="45"/>
      <c r="AC19" s="68"/>
      <c r="AD19" s="38"/>
      <c r="AE19" s="45"/>
      <c r="AF19" s="47"/>
      <c r="AG19" s="45"/>
      <c r="AH19" s="45"/>
      <c r="AI19" s="45"/>
      <c r="AJ19" s="45"/>
      <c r="AK19" s="45"/>
      <c r="AL19" s="45"/>
      <c r="AM19" s="45"/>
      <c r="AN19" s="74"/>
      <c r="AO19" s="45"/>
      <c r="AP19" s="78"/>
      <c r="AQ19" s="79"/>
      <c r="AR19" s="79"/>
      <c r="AS19" s="79"/>
      <c r="AU19" s="25"/>
      <c r="AV19" s="25"/>
      <c r="AW19" s="25"/>
      <c r="AX19" s="25"/>
      <c r="AY19" s="25"/>
      <c r="AZ19" s="25"/>
      <c r="BA19" s="25"/>
    </row>
    <row r="20" spans="1:56" s="22" customFormat="1" ht="18" customHeight="1">
      <c r="A20" s="31">
        <v>25</v>
      </c>
      <c r="B20" s="38"/>
      <c r="C20" s="32"/>
      <c r="D20" s="38"/>
      <c r="E20" s="38"/>
      <c r="F20" s="38"/>
      <c r="G20" s="38"/>
      <c r="H20" s="38"/>
      <c r="I20" s="38"/>
      <c r="J20" s="45"/>
      <c r="K20" s="31" t="str">
        <f t="shared" si="0"/>
        <v>--</v>
      </c>
      <c r="L20" s="45"/>
      <c r="M20" s="45"/>
      <c r="N20" s="45"/>
      <c r="O20" s="32"/>
      <c r="P20" s="45"/>
      <c r="Q20" s="59"/>
      <c r="R20" s="45"/>
      <c r="S20" s="45"/>
      <c r="T20" s="45"/>
      <c r="U20" s="45"/>
      <c r="V20" s="45"/>
      <c r="W20" s="45"/>
      <c r="X20" s="45"/>
      <c r="Y20" s="45"/>
      <c r="Z20" s="38"/>
      <c r="AA20" s="45"/>
      <c r="AB20" s="45"/>
      <c r="AC20" s="68"/>
      <c r="AD20" s="38"/>
      <c r="AE20" s="45"/>
      <c r="AF20" s="47"/>
      <c r="AG20" s="45"/>
      <c r="AH20" s="45"/>
      <c r="AI20" s="45"/>
      <c r="AJ20" s="45"/>
      <c r="AK20" s="45"/>
      <c r="AL20" s="45"/>
      <c r="AM20" s="45"/>
      <c r="AN20" s="74"/>
      <c r="AO20" s="45"/>
      <c r="AP20" s="78"/>
      <c r="AQ20" s="79"/>
      <c r="AR20" s="79"/>
      <c r="AS20" s="79"/>
      <c r="AU20" s="25"/>
      <c r="AV20" s="25"/>
      <c r="AW20" s="25"/>
      <c r="AX20" s="25"/>
      <c r="AY20" s="25"/>
      <c r="AZ20" s="25"/>
      <c r="BA20" s="25"/>
    </row>
    <row r="21" spans="1:56" s="22" customFormat="1" ht="18" customHeight="1">
      <c r="A21" s="31">
        <v>26</v>
      </c>
      <c r="B21" s="38"/>
      <c r="C21" s="32"/>
      <c r="D21" s="38"/>
      <c r="E21" s="38"/>
      <c r="F21" s="38"/>
      <c r="G21" s="38"/>
      <c r="H21" s="38"/>
      <c r="I21" s="38"/>
      <c r="J21" s="45"/>
      <c r="K21" s="31" t="str">
        <f t="shared" si="0"/>
        <v>--</v>
      </c>
      <c r="L21" s="45"/>
      <c r="M21" s="45"/>
      <c r="N21" s="45"/>
      <c r="O21" s="32"/>
      <c r="P21" s="45"/>
      <c r="Q21" s="59"/>
      <c r="R21" s="45"/>
      <c r="S21" s="45"/>
      <c r="T21" s="45"/>
      <c r="U21" s="45"/>
      <c r="V21" s="45"/>
      <c r="W21" s="45"/>
      <c r="X21" s="45"/>
      <c r="Y21" s="45"/>
      <c r="Z21" s="38"/>
      <c r="AA21" s="45"/>
      <c r="AB21" s="45"/>
      <c r="AC21" s="68"/>
      <c r="AD21" s="38"/>
      <c r="AE21" s="45"/>
      <c r="AF21" s="47"/>
      <c r="AG21" s="45"/>
      <c r="AH21" s="45"/>
      <c r="AI21" s="45"/>
      <c r="AJ21" s="45"/>
      <c r="AK21" s="45"/>
      <c r="AL21" s="45"/>
      <c r="AM21" s="45"/>
      <c r="AN21" s="74"/>
      <c r="AO21" s="45"/>
      <c r="AP21" s="78"/>
      <c r="AQ21" s="79"/>
      <c r="AR21" s="79"/>
      <c r="AS21" s="79"/>
      <c r="AU21" s="25"/>
      <c r="AV21" s="25"/>
      <c r="AW21" s="25"/>
      <c r="AX21" s="25"/>
      <c r="AY21" s="25"/>
      <c r="AZ21" s="25"/>
      <c r="BA21" s="25"/>
    </row>
    <row r="22" spans="1:56" s="23" customFormat="1" ht="15" customHeight="1">
      <c r="A22" s="31"/>
      <c r="B22" s="39"/>
      <c r="C22" s="40"/>
      <c r="D22" s="39"/>
      <c r="E22" s="39"/>
      <c r="F22" s="39"/>
      <c r="G22" s="39"/>
      <c r="H22" s="39"/>
      <c r="I22" s="39"/>
      <c r="J22" s="48"/>
      <c r="L22" s="49"/>
      <c r="P22" s="50"/>
      <c r="Q22" s="39"/>
      <c r="AP22" s="48"/>
      <c r="AT22" s="22"/>
      <c r="AU22" s="25"/>
      <c r="AV22" s="25"/>
      <c r="AW22" s="25"/>
      <c r="AX22" s="25"/>
      <c r="AY22" s="25"/>
      <c r="AZ22" s="25"/>
      <c r="BA22" s="25"/>
      <c r="BB22" s="22"/>
      <c r="BC22" s="22"/>
      <c r="BD22" s="22"/>
    </row>
    <row r="23" spans="1:56" s="23" customFormat="1" ht="15" customHeight="1">
      <c r="A23" s="31"/>
      <c r="B23" s="39"/>
      <c r="C23" s="40"/>
      <c r="D23" s="39"/>
      <c r="E23" s="39"/>
      <c r="F23" s="39"/>
      <c r="G23" s="39"/>
      <c r="H23" s="39"/>
      <c r="I23" s="39"/>
      <c r="J23" s="48"/>
      <c r="L23" s="49" t="s">
        <v>248</v>
      </c>
      <c r="O23" s="51" t="s">
        <v>249</v>
      </c>
      <c r="P23" s="50"/>
      <c r="Q23" s="39"/>
      <c r="R23" s="49" t="s">
        <v>250</v>
      </c>
      <c r="AB23" s="23" t="s">
        <v>251</v>
      </c>
      <c r="AP23" s="48"/>
      <c r="AT23" s="22"/>
      <c r="AU23" s="25"/>
      <c r="AV23" s="25"/>
      <c r="AW23" s="25"/>
      <c r="AX23" s="25"/>
      <c r="AY23" s="25"/>
      <c r="AZ23" s="25"/>
      <c r="BA23" s="25"/>
      <c r="BB23" s="22"/>
      <c r="BC23" s="22"/>
      <c r="BD23" s="22"/>
    </row>
    <row r="24" spans="1:56" s="23" customFormat="1" ht="15" customHeight="1">
      <c r="A24" s="31"/>
      <c r="B24" s="39"/>
      <c r="C24" s="40"/>
      <c r="D24" s="39"/>
      <c r="E24" s="39"/>
      <c r="F24" s="39"/>
      <c r="G24" s="39"/>
      <c r="H24" s="39"/>
      <c r="I24" s="39"/>
      <c r="J24" s="48"/>
      <c r="L24" s="49"/>
      <c r="P24" s="50"/>
      <c r="Q24" s="39"/>
      <c r="AP24" s="48"/>
      <c r="AU24" s="25"/>
      <c r="AV24" s="25"/>
      <c r="AW24" s="25"/>
      <c r="AX24" s="25"/>
      <c r="AY24" s="25"/>
      <c r="AZ24" s="25"/>
      <c r="BA24" s="25"/>
    </row>
    <row r="25" spans="1:56" ht="15" customHeight="1">
      <c r="AT25" s="23"/>
      <c r="BB25" s="23"/>
      <c r="BC25" s="23"/>
      <c r="BD25" s="23"/>
    </row>
    <row r="26" spans="1:56" ht="15" customHeight="1">
      <c r="AT26" s="23"/>
      <c r="BB26" s="23"/>
      <c r="BC26" s="23"/>
      <c r="BD26" s="23"/>
    </row>
    <row r="36" spans="47:53" ht="15" customHeight="1">
      <c r="AU36" s="82"/>
      <c r="AV36" s="82"/>
      <c r="AW36" s="82"/>
      <c r="AX36" s="82"/>
      <c r="AY36" s="82"/>
      <c r="AZ36" s="82"/>
      <c r="BA36" s="82"/>
    </row>
    <row r="37" spans="47:53" ht="15" customHeight="1">
      <c r="AU37" s="82"/>
      <c r="AV37" s="82"/>
      <c r="AW37" s="82"/>
      <c r="AX37" s="82"/>
      <c r="AY37" s="82"/>
      <c r="AZ37" s="82"/>
      <c r="BA37" s="82"/>
    </row>
    <row r="38" spans="47:53" ht="15" customHeight="1">
      <c r="AU38" s="82"/>
      <c r="AV38" s="82"/>
      <c r="AW38" s="82"/>
      <c r="AX38" s="82"/>
      <c r="AY38" s="82"/>
      <c r="AZ38" s="82"/>
      <c r="BA38" s="82"/>
    </row>
    <row r="39" spans="47:53" ht="15" customHeight="1">
      <c r="AU39" s="82"/>
      <c r="AV39" s="82"/>
      <c r="AW39" s="82"/>
      <c r="AX39" s="82"/>
      <c r="AY39" s="82"/>
      <c r="AZ39" s="82"/>
      <c r="BA39" s="82"/>
    </row>
    <row r="40" spans="47:53" ht="15" customHeight="1">
      <c r="AU40" s="82"/>
      <c r="AV40" s="82"/>
      <c r="AW40" s="82"/>
      <c r="AX40" s="82"/>
      <c r="AY40" s="82"/>
      <c r="AZ40" s="82"/>
      <c r="BA40" s="82"/>
    </row>
    <row r="41" spans="47:53" ht="15" customHeight="1">
      <c r="AU41" s="82"/>
      <c r="AV41" s="82"/>
      <c r="AW41" s="82"/>
      <c r="AX41" s="82"/>
      <c r="AY41" s="82"/>
      <c r="AZ41" s="82"/>
      <c r="BA41" s="82"/>
    </row>
    <row r="42" spans="47:53" ht="15" customHeight="1">
      <c r="AU42" s="82"/>
      <c r="AV42" s="82"/>
      <c r="AW42" s="82"/>
      <c r="AX42" s="82"/>
      <c r="AY42" s="82"/>
      <c r="AZ42" s="82"/>
      <c r="BA42" s="82"/>
    </row>
    <row r="43" spans="47:53" ht="15" customHeight="1">
      <c r="AU43" s="82"/>
      <c r="AV43" s="82"/>
      <c r="AW43" s="82"/>
      <c r="AX43" s="82"/>
      <c r="AY43" s="82"/>
      <c r="AZ43" s="82"/>
      <c r="BA43" s="82"/>
    </row>
    <row r="44" spans="47:53" ht="15" customHeight="1">
      <c r="AU44" s="82"/>
      <c r="AV44" s="82"/>
      <c r="AW44" s="82"/>
      <c r="AX44" s="82"/>
      <c r="AY44" s="82"/>
      <c r="AZ44" s="82"/>
      <c r="BA44" s="82"/>
    </row>
    <row r="45" spans="47:53" ht="15" customHeight="1">
      <c r="AU45" s="82"/>
      <c r="AV45" s="82"/>
      <c r="AW45" s="82"/>
      <c r="AX45" s="82"/>
      <c r="AY45" s="82"/>
      <c r="AZ45" s="82"/>
      <c r="BA45" s="82"/>
    </row>
    <row r="46" spans="47:53" ht="15" customHeight="1">
      <c r="AU46" s="82"/>
      <c r="AV46" s="82"/>
      <c r="AW46" s="82"/>
      <c r="AX46" s="82"/>
      <c r="AY46" s="82"/>
      <c r="AZ46" s="82"/>
      <c r="BA46" s="82"/>
    </row>
    <row r="47" spans="47:53" ht="15" customHeight="1">
      <c r="AU47" s="82"/>
      <c r="AV47" s="82"/>
      <c r="AW47" s="82"/>
      <c r="AX47" s="82"/>
      <c r="AY47" s="82"/>
      <c r="AZ47" s="82"/>
      <c r="BA47" s="82"/>
    </row>
    <row r="48" spans="47:53" ht="15" customHeight="1">
      <c r="AU48" s="82"/>
      <c r="AV48" s="82"/>
      <c r="AW48" s="82"/>
      <c r="AX48" s="82"/>
      <c r="AY48" s="82"/>
      <c r="AZ48" s="82"/>
      <c r="BA48" s="82"/>
    </row>
    <row r="49" spans="47:53" ht="15" customHeight="1">
      <c r="AU49" s="82"/>
      <c r="AV49" s="82"/>
      <c r="AW49" s="82"/>
      <c r="AX49" s="82"/>
      <c r="AY49" s="82"/>
      <c r="AZ49" s="82"/>
      <c r="BA49" s="82"/>
    </row>
    <row r="50" spans="47:53" ht="15" customHeight="1">
      <c r="AU50" s="82"/>
      <c r="AV50" s="82"/>
      <c r="AW50" s="82"/>
      <c r="AX50" s="82"/>
      <c r="AY50" s="82"/>
      <c r="AZ50" s="82"/>
      <c r="BA50" s="82"/>
    </row>
    <row r="51" spans="47:53" ht="15" customHeight="1">
      <c r="AU51" s="82"/>
      <c r="AV51" s="82"/>
      <c r="AW51" s="82"/>
      <c r="AX51" s="82"/>
      <c r="AY51" s="82"/>
      <c r="AZ51" s="82"/>
      <c r="BA51" s="82"/>
    </row>
    <row r="52" spans="47:53" ht="15" customHeight="1">
      <c r="AU52" s="82"/>
      <c r="AV52" s="82"/>
      <c r="AW52" s="82"/>
      <c r="AX52" s="82"/>
      <c r="AY52" s="82"/>
      <c r="AZ52" s="82"/>
      <c r="BA52" s="82"/>
    </row>
    <row r="53" spans="47:53" ht="15" customHeight="1">
      <c r="AU53" s="82"/>
      <c r="AV53" s="82"/>
      <c r="AW53" s="82"/>
      <c r="AX53" s="82"/>
      <c r="AY53" s="82"/>
      <c r="AZ53" s="82"/>
      <c r="BA53" s="82"/>
    </row>
    <row r="54" spans="47:53" ht="15" customHeight="1">
      <c r="AU54" s="82"/>
      <c r="AV54" s="82"/>
      <c r="AW54" s="82"/>
      <c r="AX54" s="82"/>
      <c r="AY54" s="82"/>
      <c r="AZ54" s="82"/>
      <c r="BA54" s="82"/>
    </row>
    <row r="55" spans="47:53" ht="15" customHeight="1">
      <c r="AU55" s="82"/>
      <c r="AV55" s="82"/>
      <c r="AW55" s="82"/>
      <c r="AX55" s="82"/>
      <c r="AY55" s="82"/>
      <c r="AZ55" s="82"/>
      <c r="BA55" s="82"/>
    </row>
    <row r="56" spans="47:53" ht="15" customHeight="1">
      <c r="AU56" s="82"/>
      <c r="AV56" s="82"/>
      <c r="AW56" s="82"/>
      <c r="AX56" s="82"/>
      <c r="AY56" s="82"/>
      <c r="AZ56" s="82"/>
      <c r="BA56" s="82"/>
    </row>
    <row r="57" spans="47:53" ht="15" customHeight="1">
      <c r="AU57" s="82"/>
      <c r="AV57" s="82"/>
      <c r="AW57" s="82"/>
      <c r="AX57" s="82"/>
      <c r="AY57" s="82"/>
      <c r="AZ57" s="82"/>
      <c r="BA57" s="82"/>
    </row>
    <row r="58" spans="47:53" ht="15" customHeight="1">
      <c r="AU58" s="82"/>
      <c r="AV58" s="82"/>
      <c r="AW58" s="82"/>
      <c r="AX58" s="82"/>
      <c r="AY58" s="82"/>
      <c r="AZ58" s="82"/>
      <c r="BA58" s="82"/>
    </row>
    <row r="59" spans="47:53" ht="15" customHeight="1">
      <c r="AU59" s="82"/>
      <c r="AV59" s="82"/>
      <c r="AW59" s="82"/>
      <c r="AX59" s="82"/>
      <c r="AY59" s="82"/>
      <c r="AZ59" s="82"/>
      <c r="BA59" s="82"/>
    </row>
    <row r="60" spans="47:53" ht="15" customHeight="1">
      <c r="AU60" s="82"/>
      <c r="AV60" s="82"/>
      <c r="AW60" s="82"/>
      <c r="AX60" s="82"/>
      <c r="AY60" s="82"/>
      <c r="AZ60" s="82"/>
      <c r="BA60" s="82"/>
    </row>
    <row r="61" spans="47:53" ht="15" customHeight="1">
      <c r="AU61" s="82"/>
      <c r="AV61" s="82"/>
      <c r="AW61" s="82"/>
      <c r="AX61" s="82"/>
      <c r="AY61" s="82"/>
      <c r="AZ61" s="82"/>
      <c r="BA61" s="82"/>
    </row>
    <row r="62" spans="47:53" ht="15" customHeight="1">
      <c r="AU62" s="82"/>
      <c r="AV62" s="82"/>
      <c r="AW62" s="82"/>
      <c r="AX62" s="82"/>
      <c r="AY62" s="82"/>
      <c r="AZ62" s="82"/>
      <c r="BA62" s="82"/>
    </row>
    <row r="63" spans="47:53" ht="15" customHeight="1">
      <c r="AU63" s="82"/>
      <c r="AV63" s="82"/>
      <c r="AW63" s="82"/>
      <c r="AX63" s="82"/>
      <c r="AY63" s="82"/>
      <c r="AZ63" s="82"/>
      <c r="BA63" s="82"/>
    </row>
    <row r="64" spans="47:53" ht="15" customHeight="1">
      <c r="AU64" s="82"/>
      <c r="AV64" s="82"/>
      <c r="AW64" s="82"/>
      <c r="AX64" s="82"/>
      <c r="AY64" s="82"/>
      <c r="AZ64" s="82"/>
      <c r="BA64" s="82"/>
    </row>
    <row r="65" spans="47:53" ht="15" customHeight="1">
      <c r="AU65" s="82"/>
      <c r="AV65" s="82"/>
      <c r="AW65" s="82"/>
      <c r="AX65" s="82"/>
      <c r="AY65" s="82"/>
      <c r="AZ65" s="82"/>
      <c r="BA65" s="82"/>
    </row>
    <row r="66" spans="47:53" ht="15" customHeight="1">
      <c r="AU66" s="82"/>
      <c r="AV66" s="82"/>
      <c r="AW66" s="82"/>
      <c r="AX66" s="82"/>
      <c r="AY66" s="82"/>
      <c r="AZ66" s="82"/>
      <c r="BA66" s="82"/>
    </row>
    <row r="67" spans="47:53" ht="15" customHeight="1">
      <c r="AU67" s="82"/>
      <c r="AV67" s="82"/>
      <c r="AW67" s="82"/>
      <c r="AX67" s="82"/>
      <c r="AY67" s="82"/>
      <c r="AZ67" s="82"/>
      <c r="BA67" s="82"/>
    </row>
    <row r="68" spans="47:53" ht="15" customHeight="1">
      <c r="AU68" s="82"/>
      <c r="AV68" s="82"/>
      <c r="AW68" s="82"/>
      <c r="AX68" s="82"/>
      <c r="AY68" s="82"/>
      <c r="AZ68" s="82"/>
      <c r="BA68" s="82"/>
    </row>
    <row r="69" spans="47:53" ht="15" customHeight="1">
      <c r="AU69" s="82"/>
      <c r="AV69" s="82"/>
      <c r="AW69" s="82"/>
      <c r="AX69" s="82"/>
      <c r="AY69" s="82"/>
      <c r="AZ69" s="82"/>
      <c r="BA69" s="82"/>
    </row>
    <row r="70" spans="47:53" ht="15" customHeight="1">
      <c r="AU70" s="82"/>
      <c r="AV70" s="82"/>
      <c r="AW70" s="82"/>
      <c r="AX70" s="82"/>
      <c r="AY70" s="82"/>
      <c r="AZ70" s="82"/>
      <c r="BA70" s="82"/>
    </row>
    <row r="71" spans="47:53" ht="15" customHeight="1">
      <c r="AU71" s="22"/>
      <c r="AV71" s="22"/>
      <c r="AW71" s="22"/>
      <c r="AX71" s="22"/>
      <c r="AY71" s="22"/>
      <c r="AZ71" s="22"/>
      <c r="BA71" s="22"/>
    </row>
    <row r="72" spans="47:53" ht="15" customHeight="1">
      <c r="AU72" s="22" t="s">
        <v>7</v>
      </c>
      <c r="AV72" s="22" t="s">
        <v>8</v>
      </c>
      <c r="AW72" s="22" t="s">
        <v>9</v>
      </c>
      <c r="AX72" s="22" t="s">
        <v>10</v>
      </c>
      <c r="AY72" s="22" t="s">
        <v>11</v>
      </c>
      <c r="AZ72" s="22" t="s">
        <v>12</v>
      </c>
      <c r="BA72" s="22" t="s">
        <v>13</v>
      </c>
    </row>
    <row r="73" spans="47:53" ht="15" customHeight="1">
      <c r="AU73" s="22" t="s">
        <v>116</v>
      </c>
      <c r="AV73" s="22" t="s">
        <v>1</v>
      </c>
      <c r="AW73" s="22" t="s">
        <v>67</v>
      </c>
      <c r="AX73" s="22">
        <v>0</v>
      </c>
      <c r="AY73" s="22" t="s">
        <v>68</v>
      </c>
      <c r="AZ73" s="22" t="s">
        <v>69</v>
      </c>
      <c r="BA73" s="22" t="s">
        <v>70</v>
      </c>
    </row>
    <row r="74" spans="47:53" ht="15" customHeight="1">
      <c r="AU74" s="22" t="s">
        <v>117</v>
      </c>
      <c r="AV74" s="22" t="s">
        <v>2</v>
      </c>
      <c r="AW74" s="22" t="s">
        <v>83</v>
      </c>
      <c r="AX74" s="22">
        <v>0.5</v>
      </c>
      <c r="AY74" s="22" t="s">
        <v>84</v>
      </c>
      <c r="AZ74" s="22" t="s">
        <v>85</v>
      </c>
      <c r="BA74" s="22" t="s">
        <v>75</v>
      </c>
    </row>
    <row r="75" spans="47:53" ht="15" customHeight="1">
      <c r="AU75" s="22" t="s">
        <v>118</v>
      </c>
      <c r="AV75" s="22" t="s">
        <v>87</v>
      </c>
      <c r="AW75" s="22" t="s">
        <v>88</v>
      </c>
      <c r="AX75" s="22">
        <v>1</v>
      </c>
      <c r="AY75" s="22" t="s">
        <v>72</v>
      </c>
      <c r="AZ75" s="22"/>
      <c r="BA75" s="22" t="s">
        <v>89</v>
      </c>
    </row>
    <row r="76" spans="47:53" ht="15" customHeight="1">
      <c r="AU76" s="22" t="s">
        <v>119</v>
      </c>
      <c r="AV76" s="22"/>
      <c r="AW76" s="22"/>
      <c r="AX76" s="22">
        <v>1.5</v>
      </c>
      <c r="AY76" s="22" t="s">
        <v>91</v>
      </c>
      <c r="AZ76" s="22"/>
      <c r="BA76" s="22" t="s">
        <v>92</v>
      </c>
    </row>
    <row r="77" spans="47:53" ht="15" customHeight="1">
      <c r="AU77" s="22" t="s">
        <v>115</v>
      </c>
      <c r="AV77" s="22"/>
      <c r="AW77" s="22"/>
      <c r="AX77" s="22"/>
      <c r="AY77" s="22" t="s">
        <v>94</v>
      </c>
      <c r="AZ77" s="22"/>
      <c r="BA77" s="22" t="s">
        <v>95</v>
      </c>
    </row>
    <row r="78" spans="47:53" ht="15" customHeight="1">
      <c r="AU78" s="22" t="s">
        <v>120</v>
      </c>
      <c r="AV78" s="22"/>
      <c r="AW78" s="22"/>
      <c r="AX78" s="22"/>
      <c r="AY78" s="22" t="s">
        <v>96</v>
      </c>
      <c r="AZ78" s="22"/>
      <c r="BA78" s="22"/>
    </row>
    <row r="79" spans="47:53" ht="15" customHeight="1">
      <c r="AU79" s="22" t="s">
        <v>121</v>
      </c>
      <c r="AV79" s="22"/>
      <c r="AW79" s="22"/>
      <c r="AX79" s="22"/>
      <c r="AY79" s="22" t="s">
        <v>98</v>
      </c>
      <c r="AZ79" s="22"/>
      <c r="BA79" s="22"/>
    </row>
    <row r="80" spans="47:53" ht="15" customHeight="1">
      <c r="AU80" s="22" t="s">
        <v>122</v>
      </c>
      <c r="AV80" s="22"/>
      <c r="AW80" s="22"/>
      <c r="AX80" s="22"/>
      <c r="AY80" s="22" t="s">
        <v>100</v>
      </c>
      <c r="AZ80" s="22"/>
      <c r="BA80" s="22"/>
    </row>
    <row r="81" spans="47:53" ht="15" customHeight="1">
      <c r="AU81" s="22" t="s">
        <v>123</v>
      </c>
      <c r="AV81" s="22"/>
      <c r="AW81" s="22"/>
      <c r="AX81" s="22"/>
      <c r="AY81" s="22" t="s">
        <v>102</v>
      </c>
      <c r="AZ81" s="22"/>
      <c r="BA81" s="22"/>
    </row>
    <row r="82" spans="47:53" ht="15" customHeight="1">
      <c r="AU82" s="22" t="s">
        <v>124</v>
      </c>
      <c r="AV82" s="22"/>
      <c r="AW82" s="22"/>
      <c r="AX82" s="22"/>
      <c r="AY82" s="22" t="s">
        <v>104</v>
      </c>
      <c r="AZ82" s="22"/>
      <c r="BA82" s="22"/>
    </row>
    <row r="83" spans="47:53" ht="15" customHeight="1">
      <c r="AU83" s="22" t="s">
        <v>125</v>
      </c>
      <c r="AV83" s="22"/>
      <c r="AW83" s="22"/>
      <c r="AX83" s="22"/>
      <c r="AY83" s="22" t="s">
        <v>106</v>
      </c>
      <c r="AZ83" s="22"/>
      <c r="BA83" s="22"/>
    </row>
    <row r="84" spans="47:53" ht="15" customHeight="1">
      <c r="AU84" s="22" t="s">
        <v>126</v>
      </c>
      <c r="AV84" s="22"/>
      <c r="AW84" s="22"/>
      <c r="AX84" s="22"/>
      <c r="AY84" s="22" t="s">
        <v>108</v>
      </c>
      <c r="AZ84" s="22"/>
      <c r="BA84" s="22"/>
    </row>
    <row r="85" spans="47:53" ht="15" customHeight="1">
      <c r="AU85" s="22" t="s">
        <v>127</v>
      </c>
      <c r="AV85" s="22"/>
      <c r="AW85" s="22"/>
      <c r="AX85" s="22"/>
      <c r="AY85" s="22" t="s">
        <v>109</v>
      </c>
      <c r="AZ85" s="22"/>
      <c r="BA85" s="22"/>
    </row>
    <row r="86" spans="47:53" ht="15" customHeight="1">
      <c r="AU86" s="22"/>
      <c r="AV86" s="22"/>
      <c r="AW86" s="22"/>
      <c r="AX86" s="22"/>
      <c r="AY86" s="22" t="s">
        <v>109</v>
      </c>
      <c r="AZ86" s="22"/>
      <c r="BA86" s="22"/>
    </row>
    <row r="87" spans="47:53" ht="15" customHeight="1">
      <c r="AU87" s="22"/>
      <c r="AV87" s="22"/>
      <c r="AW87" s="22"/>
      <c r="AX87" s="22"/>
      <c r="AY87" s="22" t="s">
        <v>109</v>
      </c>
      <c r="AZ87" s="22"/>
      <c r="BA87" s="22"/>
    </row>
    <row r="88" spans="47:53" ht="15" customHeight="1">
      <c r="AU88" s="22"/>
      <c r="AV88" s="22"/>
      <c r="AW88" s="22"/>
      <c r="AX88" s="22"/>
      <c r="AY88" s="22" t="s">
        <v>110</v>
      </c>
      <c r="AZ88" s="22"/>
      <c r="BA88" s="22"/>
    </row>
    <row r="89" spans="47:53" ht="15" customHeight="1">
      <c r="AU89" s="22"/>
      <c r="AV89" s="22"/>
      <c r="AW89" s="22"/>
      <c r="AX89" s="22"/>
      <c r="AY89" s="22" t="s">
        <v>111</v>
      </c>
      <c r="AZ89" s="22"/>
      <c r="BA89" s="22"/>
    </row>
    <row r="90" spans="47:53" ht="15" customHeight="1">
      <c r="AU90" s="22"/>
      <c r="AV90" s="22"/>
      <c r="AW90" s="22"/>
      <c r="AX90" s="22"/>
      <c r="AY90" s="22" t="s">
        <v>112</v>
      </c>
      <c r="AZ90" s="22"/>
      <c r="BA90" s="22"/>
    </row>
    <row r="91" spans="47:53" ht="15" customHeight="1">
      <c r="AU91" s="22"/>
      <c r="AV91" s="22"/>
      <c r="AW91" s="22"/>
      <c r="AX91" s="22"/>
      <c r="AY91" s="22" t="s">
        <v>109</v>
      </c>
      <c r="AZ91" s="22"/>
      <c r="BA91" s="22"/>
    </row>
    <row r="92" spans="47:53" ht="15" customHeight="1">
      <c r="AU92" s="22"/>
      <c r="AV92" s="22"/>
      <c r="AW92" s="22"/>
      <c r="AX92" s="22"/>
      <c r="AY92" s="22" t="s">
        <v>110</v>
      </c>
      <c r="AZ92" s="22"/>
      <c r="BA92" s="22"/>
    </row>
    <row r="93" spans="47:53" ht="15" customHeight="1">
      <c r="AU93" s="22"/>
      <c r="AV93" s="22"/>
      <c r="AW93" s="22"/>
      <c r="AX93" s="22"/>
      <c r="AY93" s="22" t="s">
        <v>111</v>
      </c>
      <c r="AZ93" s="22"/>
      <c r="BA93" s="22"/>
    </row>
    <row r="94" spans="47:53" ht="15" customHeight="1">
      <c r="AU94" s="22"/>
      <c r="AV94" s="22"/>
      <c r="AW94" s="22"/>
      <c r="AX94" s="22"/>
      <c r="AY94" s="22" t="s">
        <v>112</v>
      </c>
      <c r="AZ94" s="22"/>
      <c r="BA94" s="22"/>
    </row>
    <row r="95" spans="47:53" ht="15" customHeight="1">
      <c r="AU95" s="22"/>
      <c r="AV95" s="22"/>
      <c r="AW95" s="22"/>
      <c r="AX95" s="22"/>
      <c r="AY95" s="22" t="s">
        <v>113</v>
      </c>
      <c r="AZ95" s="22"/>
      <c r="BA95" s="22"/>
    </row>
    <row r="96" spans="47:53" ht="15" customHeight="1">
      <c r="AU96" s="23"/>
      <c r="AV96" s="23"/>
      <c r="AW96" s="23"/>
      <c r="AX96" s="23"/>
      <c r="AY96" s="23" t="s">
        <v>114</v>
      </c>
      <c r="AZ96" s="23"/>
      <c r="BA96" s="23"/>
    </row>
    <row r="97" spans="47:53" ht="15" customHeight="1">
      <c r="AU97" s="23"/>
      <c r="AV97" s="23"/>
      <c r="AW97" s="23"/>
      <c r="AX97" s="23"/>
      <c r="AY97" s="23"/>
      <c r="AZ97" s="23"/>
      <c r="BA97" s="23"/>
    </row>
    <row r="98" spans="47:53" ht="15" customHeight="1">
      <c r="AU98" s="23"/>
      <c r="AV98" s="23"/>
      <c r="AW98" s="23"/>
      <c r="AX98" s="23"/>
      <c r="AY98" s="23"/>
      <c r="AZ98" s="23"/>
      <c r="BA98" s="23"/>
    </row>
  </sheetData>
  <protectedRanges>
    <protectedRange sqref="AH6:AJ6" name="区域1_1" securityDescriptor=""/>
  </protectedRanges>
  <phoneticPr fontId="4" type="noConversion"/>
  <conditionalFormatting sqref="L5:M5 G5:H8 AB5:AB21 K3:AO4 K2:L2 AC2:AC3 AJ2:AJ3 AF2:AF21 B5:C21 A2:I4 K2:K21 N2:AO2">
    <cfRule type="cellIs" priority="56" stopIfTrue="1" operator="between">
      <formula>1</formula>
      <formula>24</formula>
    </cfRule>
  </conditionalFormatting>
  <conditionalFormatting sqref="N5">
    <cfRule type="cellIs" priority="54" stopIfTrue="1" operator="between">
      <formula>1</formula>
      <formula>24</formula>
    </cfRule>
    <cfRule type="cellIs" priority="55" stopIfTrue="1" operator="between">
      <formula>1</formula>
      <formula>24</formula>
    </cfRule>
  </conditionalFormatting>
  <conditionalFormatting sqref="O5">
    <cfRule type="cellIs" priority="53" stopIfTrue="1" operator="between">
      <formula>1</formula>
      <formula>24</formula>
    </cfRule>
  </conditionalFormatting>
  <conditionalFormatting sqref="P5">
    <cfRule type="cellIs" priority="52" stopIfTrue="1" operator="between">
      <formula>1</formula>
      <formula>24</formula>
    </cfRule>
  </conditionalFormatting>
  <conditionalFormatting sqref="Q5">
    <cfRule type="cellIs" priority="51" stopIfTrue="1" operator="between">
      <formula>1</formula>
      <formula>24</formula>
    </cfRule>
  </conditionalFormatting>
  <conditionalFormatting sqref="R5">
    <cfRule type="cellIs" priority="50" stopIfTrue="1" operator="between">
      <formula>1</formula>
      <formula>24</formula>
    </cfRule>
  </conditionalFormatting>
  <conditionalFormatting sqref="T5">
    <cfRule type="cellIs" priority="49" stopIfTrue="1" operator="between">
      <formula>1</formula>
      <formula>24</formula>
    </cfRule>
  </conditionalFormatting>
  <conditionalFormatting sqref="U5">
    <cfRule type="cellIs" priority="47" stopIfTrue="1" operator="between">
      <formula>1</formula>
      <formula>24</formula>
    </cfRule>
    <cfRule type="cellIs" priority="48" stopIfTrue="1" operator="between">
      <formula>1</formula>
      <formula>24</formula>
    </cfRule>
  </conditionalFormatting>
  <conditionalFormatting sqref="V5">
    <cfRule type="cellIs" priority="44" stopIfTrue="1" operator="between">
      <formula>1</formula>
      <formula>24</formula>
    </cfRule>
    <cfRule type="cellIs" priority="45" stopIfTrue="1" operator="between">
      <formula>1</formula>
      <formula>24</formula>
    </cfRule>
    <cfRule type="cellIs" priority="46" stopIfTrue="1" operator="between">
      <formula>1</formula>
      <formula>24</formula>
    </cfRule>
  </conditionalFormatting>
  <conditionalFormatting sqref="X5">
    <cfRule type="cellIs" priority="43" stopIfTrue="1" operator="between">
      <formula>1</formula>
      <formula>24</formula>
    </cfRule>
  </conditionalFormatting>
  <conditionalFormatting sqref="Y5">
    <cfRule type="cellIs" priority="41" stopIfTrue="1" operator="between">
      <formula>1</formula>
      <formula>24</formula>
    </cfRule>
    <cfRule type="cellIs" priority="42" stopIfTrue="1" operator="between">
      <formula>1</formula>
      <formula>24</formula>
    </cfRule>
  </conditionalFormatting>
  <conditionalFormatting sqref="Z5">
    <cfRule type="cellIs" priority="39" stopIfTrue="1" operator="between">
      <formula>1</formula>
      <formula>24</formula>
    </cfRule>
    <cfRule type="cellIs" priority="40" stopIfTrue="1" operator="between">
      <formula>1</formula>
      <formula>24</formula>
    </cfRule>
  </conditionalFormatting>
  <conditionalFormatting sqref="AA5:AB5">
    <cfRule type="cellIs" priority="38" stopIfTrue="1" operator="between">
      <formula>1</formula>
      <formula>24</formula>
    </cfRule>
  </conditionalFormatting>
  <conditionalFormatting sqref="AC5">
    <cfRule type="cellIs" priority="18" stopIfTrue="1" operator="between">
      <formula>1</formula>
      <formula>24</formula>
    </cfRule>
  </conditionalFormatting>
  <conditionalFormatting sqref="AE5:AJ5">
    <cfRule type="cellIs" priority="37" stopIfTrue="1" operator="between">
      <formula>1</formula>
      <formula>24</formula>
    </cfRule>
  </conditionalFormatting>
  <conditionalFormatting sqref="AE5:AF5">
    <cfRule type="cellIs" priority="36" stopIfTrue="1" operator="between">
      <formula>1</formula>
      <formula>24</formula>
    </cfRule>
  </conditionalFormatting>
  <conditionalFormatting sqref="L6">
    <cfRule type="cellIs" priority="34" stopIfTrue="1" operator="between">
      <formula>1</formula>
      <formula>24</formula>
    </cfRule>
    <cfRule type="cellIs" priority="35" stopIfTrue="1" operator="between">
      <formula>1</formula>
      <formula>24</formula>
    </cfRule>
  </conditionalFormatting>
  <conditionalFormatting sqref="N6">
    <cfRule type="cellIs" priority="30" stopIfTrue="1" operator="between">
      <formula>1</formula>
      <formula>24</formula>
    </cfRule>
    <cfRule type="cellIs" priority="31" stopIfTrue="1" operator="between">
      <formula>1</formula>
      <formula>24</formula>
    </cfRule>
  </conditionalFormatting>
  <conditionalFormatting sqref="AH6:AJ6">
    <cfRule type="cellIs" priority="29" stopIfTrue="1" operator="between">
      <formula>1</formula>
      <formula>24</formula>
    </cfRule>
  </conditionalFormatting>
  <conditionalFormatting sqref="L8:M8">
    <cfRule type="cellIs" priority="12" stopIfTrue="1" operator="between">
      <formula>1</formula>
      <formula>24</formula>
    </cfRule>
  </conditionalFormatting>
  <conditionalFormatting sqref="AO8:AO9">
    <cfRule type="cellIs" priority="13" stopIfTrue="1" operator="between">
      <formula>1</formula>
      <formula>24</formula>
    </cfRule>
  </conditionalFormatting>
  <conditionalFormatting sqref="N7:N8">
    <cfRule type="cellIs" priority="15" stopIfTrue="1" operator="between">
      <formula>1</formula>
      <formula>24</formula>
    </cfRule>
    <cfRule type="cellIs" priority="16" stopIfTrue="1" operator="between">
      <formula>1</formula>
      <formula>24</formula>
    </cfRule>
  </conditionalFormatting>
  <conditionalFormatting sqref="R7:R8">
    <cfRule type="cellIs" priority="27" stopIfTrue="1" operator="between">
      <formula>1</formula>
      <formula>24</formula>
    </cfRule>
    <cfRule type="cellIs" priority="28" stopIfTrue="1" operator="between">
      <formula>1</formula>
      <formula>24</formula>
    </cfRule>
  </conditionalFormatting>
  <conditionalFormatting sqref="S7:S8">
    <cfRule type="cellIs" priority="25" stopIfTrue="1" operator="between">
      <formula>1</formula>
      <formula>24</formula>
    </cfRule>
    <cfRule type="cellIs" priority="26" stopIfTrue="1" operator="between">
      <formula>1</formula>
      <formula>24</formula>
    </cfRule>
  </conditionalFormatting>
  <conditionalFormatting sqref="Y7:Y8">
    <cfRule type="cellIs" priority="21" stopIfTrue="1" operator="between">
      <formula>1</formula>
      <formula>24</formula>
    </cfRule>
    <cfRule type="cellIs" priority="22" stopIfTrue="1" operator="between">
      <formula>1</formula>
      <formula>24</formula>
    </cfRule>
  </conditionalFormatting>
  <conditionalFormatting sqref="AB7:AB8">
    <cfRule type="cellIs" priority="20" stopIfTrue="1" operator="between">
      <formula>1</formula>
      <formula>24</formula>
    </cfRule>
  </conditionalFormatting>
  <conditionalFormatting sqref="A24 AC5:AC8 A5 A7:A8 A10:C16 A12:A22">
    <cfRule type="cellIs" priority="60" stopIfTrue="1" operator="between">
      <formula>1</formula>
      <formula>24</formula>
    </cfRule>
  </conditionalFormatting>
  <conditionalFormatting sqref="S5 W5 AO5:AO6">
    <cfRule type="cellIs" priority="57" stopIfTrue="1" operator="between">
      <formula>1</formula>
      <formula>24</formula>
    </cfRule>
  </conditionalFormatting>
  <conditionalFormatting sqref="L7:M8">
    <cfRule type="cellIs" priority="17" stopIfTrue="1" operator="between">
      <formula>1</formula>
      <formula>24</formula>
    </cfRule>
  </conditionalFormatting>
  <conditionalFormatting sqref="T7:U8">
    <cfRule type="cellIs" priority="23" stopIfTrue="1" operator="between">
      <formula>1</formula>
      <formula>24</formula>
    </cfRule>
    <cfRule type="cellIs" priority="24" stopIfTrue="1" operator="between">
      <formula>1</formula>
      <formula>24</formula>
    </cfRule>
  </conditionalFormatting>
  <conditionalFormatting sqref="AH7:AJ8">
    <cfRule type="cellIs" priority="19" stopIfTrue="1" operator="between">
      <formula>1</formula>
      <formula>24</formula>
    </cfRule>
  </conditionalFormatting>
  <conditionalFormatting sqref="AF8 K8 AB8 B8:C8">
    <cfRule type="cellIs" priority="14" stopIfTrue="1" operator="between">
      <formula>1</formula>
      <formula>24</formula>
    </cfRule>
  </conditionalFormatting>
  <conditionalFormatting sqref="K9">
    <cfRule type="cellIs" priority="11" stopIfTrue="1" operator="between">
      <formula>1</formula>
      <formula>24</formula>
    </cfRule>
  </conditionalFormatting>
  <conditionalFormatting sqref="L9:M9">
    <cfRule type="cellIs" priority="10" stopIfTrue="1" operator="between">
      <formula>1</formula>
      <formula>24</formula>
    </cfRule>
  </conditionalFormatting>
  <conditionalFormatting sqref="L9:M9">
    <cfRule type="cellIs" priority="9" stopIfTrue="1" operator="between">
      <formula>1</formula>
      <formula>24</formula>
    </cfRule>
  </conditionalFormatting>
  <conditionalFormatting sqref="N9">
    <cfRule type="cellIs" priority="8" stopIfTrue="1" operator="between">
      <formula>1</formula>
      <formula>24</formula>
    </cfRule>
  </conditionalFormatting>
  <conditionalFormatting sqref="AB9">
    <cfRule type="cellIs" priority="7" stopIfTrue="1" operator="between">
      <formula>1</formula>
      <formula>24</formula>
    </cfRule>
  </conditionalFormatting>
  <conditionalFormatting sqref="AB9">
    <cfRule type="cellIs" priority="6" stopIfTrue="1" operator="between">
      <formula>1</formula>
      <formula>24</formula>
    </cfRule>
  </conditionalFormatting>
  <conditionalFormatting sqref="AH9:AJ9">
    <cfRule type="cellIs" priority="5" stopIfTrue="1" operator="between">
      <formula>1</formula>
      <formula>24</formula>
    </cfRule>
  </conditionalFormatting>
  <conditionalFormatting sqref="Y9">
    <cfRule type="cellIs" priority="3" stopIfTrue="1" operator="between">
      <formula>1</formula>
      <formula>24</formula>
    </cfRule>
    <cfRule type="cellIs" priority="4" stopIfTrue="1" operator="between">
      <formula>1</formula>
      <formula>24</formula>
    </cfRule>
  </conditionalFormatting>
  <conditionalFormatting sqref="U9">
    <cfRule type="cellIs" priority="1" stopIfTrue="1" operator="between">
      <formula>1</formula>
      <formula>24</formula>
    </cfRule>
    <cfRule type="cellIs" priority="2" stopIfTrue="1" operator="between">
      <formula>1</formula>
      <formula>24</formula>
    </cfRule>
  </conditionalFormatting>
  <dataValidations count="23">
    <dataValidation type="list" allowBlank="1" showInputMessage="1" showErrorMessage="1" sqref="I8">
      <formula1>$AY$72:$AY$95</formula1>
    </dataValidation>
    <dataValidation type="list" allowBlank="1" showInputMessage="1" showErrorMessage="1" sqref="M65480:M65544 M4">
      <formula1>"是,否"</formula1>
    </dataValidation>
    <dataValidation type="list" allowBlank="1" showInputMessage="1" showErrorMessage="1" sqref="L65480:L65544 L4">
      <formula1>"已,未"</formula1>
    </dataValidation>
    <dataValidation type="list" allowBlank="1" showInputMessage="1" showErrorMessage="1" sqref="N7 N65480:N65544 N4">
      <formula1>"本地非农业户口,本地农业户口,外地非农业户口,外地农业户口"</formula1>
    </dataValidation>
    <dataValidation type="list" allowBlank="1" showInputMessage="1" showErrorMessage="1" sqref="G8">
      <formula1>$AZ$72:$AZ$73</formula1>
    </dataValidation>
    <dataValidation type="list" allowBlank="1" showInputMessage="1" showErrorMessage="1" sqref="H8">
      <formula1>$BA$72:$BA$76</formula1>
    </dataValidation>
    <dataValidation type="list" allowBlank="1" showInputMessage="1" showErrorMessage="1" sqref="B8">
      <formula1>$AU$72:$AU$90</formula1>
    </dataValidation>
    <dataValidation type="list" allowBlank="1" showInputMessage="1" showErrorMessage="1" sqref="F8">
      <formula1>$AW$72:$AW$74</formula1>
    </dataValidation>
    <dataValidation type="list" allowBlank="1" showInputMessage="1" showErrorMessage="1" sqref="E8">
      <formula1>$AV$72:$AV$74</formula1>
    </dataValidation>
    <dataValidation type="list" allowBlank="1" showInputMessage="1" showErrorMessage="1" sqref="B5:B7 B9:B21">
      <formula1>$AU$73:$AU$91</formula1>
    </dataValidation>
    <dataValidation type="list" allowBlank="1" showInputMessage="1" showErrorMessage="1" sqref="E5:E7 E9:E21">
      <formula1>$AV$73:$AV$75</formula1>
    </dataValidation>
    <dataValidation type="list" allowBlank="1" showInputMessage="1" showErrorMessage="1" sqref="F5:F7 F9:F21">
      <formula1>$AW$73:$AW$75</formula1>
    </dataValidation>
    <dataValidation type="list" allowBlank="1" showInputMessage="1" showErrorMessage="1" sqref="G5:G7 G9:G21">
      <formula1>$AZ$73:$AZ$74</formula1>
    </dataValidation>
    <dataValidation type="list" allowBlank="1" showInputMessage="1" showErrorMessage="1" sqref="H5:H7 H9:H21">
      <formula1>$BA$73:$BA$77</formula1>
    </dataValidation>
    <dataValidation type="list" allowBlank="1" showInputMessage="1" showErrorMessage="1" sqref="I5:I7 I9:I21">
      <formula1>$AY$73:$AY$96</formula1>
    </dataValidation>
    <dataValidation type="list" allowBlank="1" showInputMessage="1" showErrorMessage="1" sqref="J65479:J65508 J65510:J65544">
      <formula1>"女,男"</formula1>
    </dataValidation>
    <dataValidation type="list" allowBlank="1" showInputMessage="1" showErrorMessage="1" sqref="B2:B4">
      <formula1>$AU$84:$AU$102</formula1>
    </dataValidation>
    <dataValidation type="list" allowBlank="1" showInputMessage="1" showErrorMessage="1" sqref="E2:E4">
      <formula1>$AV$84:$AV$86</formula1>
    </dataValidation>
    <dataValidation type="list" allowBlank="1" showInputMessage="1" showErrorMessage="1" sqref="F2:F4">
      <formula1>$AW$84:$AW$86</formula1>
    </dataValidation>
    <dataValidation type="list" allowBlank="1" showInputMessage="1" showErrorMessage="1" sqref="G2:G4">
      <formula1>$AZ$84:$AZ$85</formula1>
    </dataValidation>
    <dataValidation type="list" allowBlank="1" showInputMessage="1" showErrorMessage="1" sqref="H2:H4">
      <formula1>$BA$84:$BA$88</formula1>
    </dataValidation>
    <dataValidation type="list" allowBlank="1" showInputMessage="1" showErrorMessage="1" sqref="I3:I4">
      <formula1>$AY$84:$AY$107</formula1>
    </dataValidation>
    <dataValidation type="list" allowBlank="1" showInputMessage="1" showErrorMessage="1" sqref="I2">
      <formula1>$AY$69:$AY$92</formula1>
    </dataValidation>
  </dataValidations>
  <hyperlinks>
    <hyperlink ref="AA6" r:id="rId1"/>
    <hyperlink ref="AA7" r:id="rId2"/>
  </hyperlinks>
  <pageMargins left="0.69861111111111096" right="0.698611111111110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77"/>
  <sheetViews>
    <sheetView workbookViewId="0">
      <pane xSplit="5" ySplit="4" topLeftCell="F5" activePane="bottomRight" state="frozen"/>
      <selection pane="topRight"/>
      <selection pane="bottomLeft"/>
      <selection pane="bottomRight" activeCell="M4" sqref="M4"/>
    </sheetView>
  </sheetViews>
  <sheetFormatPr defaultColWidth="9" defaultRowHeight="14.25"/>
  <cols>
    <col min="1" max="1" width="5" customWidth="1"/>
    <col min="4" max="4" width="9" style="8"/>
    <col min="5" max="6" width="5.5" style="9" customWidth="1"/>
    <col min="8" max="9" width="5.5" style="9" customWidth="1"/>
    <col min="11" max="12" width="5.5" style="9" customWidth="1"/>
    <col min="14" max="15" width="5.5" style="9" customWidth="1"/>
    <col min="17" max="17" width="9" style="10"/>
    <col min="18" max="19" width="5.5" style="9" customWidth="1"/>
    <col min="21" max="22" width="5.5" style="9" customWidth="1"/>
    <col min="24" max="25" width="5.5" style="9" customWidth="1"/>
    <col min="27" max="28" width="5.5" style="9" customWidth="1"/>
    <col min="30" max="31" width="5.5" style="9" customWidth="1"/>
    <col min="33" max="34" width="5.5" style="9" customWidth="1"/>
    <col min="36" max="37" width="5.5" style="9" customWidth="1"/>
    <col min="39" max="40" width="5.5" style="9" customWidth="1"/>
    <col min="42" max="43" width="5.5" style="9" customWidth="1"/>
    <col min="45" max="46" width="5.5" style="9" customWidth="1"/>
    <col min="48" max="49" width="5.5" style="9" customWidth="1"/>
    <col min="51" max="52" width="5.5" style="9" customWidth="1"/>
    <col min="54" max="55" width="5.5" style="9" customWidth="1"/>
    <col min="57" max="58" width="5.5" style="9" customWidth="1"/>
    <col min="60" max="61" width="5.5" style="9" customWidth="1"/>
    <col min="63" max="64" width="5.5" style="9" customWidth="1"/>
    <col min="66" max="67" width="5.5" style="9" customWidth="1"/>
    <col min="69" max="70" width="5.5" style="9" customWidth="1"/>
    <col min="72" max="73" width="5.5" style="9" customWidth="1"/>
    <col min="75" max="76" width="5.5" style="9" customWidth="1"/>
    <col min="78" max="79" width="5.5" style="9" customWidth="1"/>
    <col min="81" max="82" width="5.5" style="9" customWidth="1"/>
  </cols>
  <sheetData>
    <row r="1" spans="1:83">
      <c r="A1" s="5" t="s">
        <v>252</v>
      </c>
    </row>
    <row r="2" spans="1:83" s="6" customFormat="1" ht="21.75" customHeight="1">
      <c r="A2" s="166" t="s">
        <v>253</v>
      </c>
      <c r="B2" s="166" t="s">
        <v>8</v>
      </c>
      <c r="C2" s="166" t="s">
        <v>14</v>
      </c>
      <c r="D2" s="168" t="s">
        <v>254</v>
      </c>
      <c r="E2" s="170" t="s">
        <v>255</v>
      </c>
      <c r="F2" s="171"/>
      <c r="G2" s="171"/>
      <c r="H2" s="171"/>
      <c r="I2" s="171"/>
      <c r="J2" s="172"/>
      <c r="K2" s="170" t="s">
        <v>81</v>
      </c>
      <c r="L2" s="171"/>
      <c r="M2" s="171"/>
      <c r="N2" s="171"/>
      <c r="O2" s="171"/>
      <c r="P2" s="172"/>
      <c r="Q2" s="17"/>
      <c r="R2" s="170" t="s">
        <v>82</v>
      </c>
      <c r="S2" s="171"/>
      <c r="T2" s="171"/>
      <c r="U2" s="171"/>
      <c r="V2" s="171"/>
      <c r="W2" s="172"/>
      <c r="X2" s="170" t="s">
        <v>86</v>
      </c>
      <c r="Y2" s="171"/>
      <c r="Z2" s="171"/>
      <c r="AA2" s="171"/>
      <c r="AB2" s="171"/>
      <c r="AC2" s="172"/>
      <c r="AD2" s="170" t="s">
        <v>90</v>
      </c>
      <c r="AE2" s="171"/>
      <c r="AF2" s="171"/>
      <c r="AG2" s="171"/>
      <c r="AH2" s="171"/>
      <c r="AI2" s="172"/>
      <c r="AJ2" s="170" t="s">
        <v>93</v>
      </c>
      <c r="AK2" s="171"/>
      <c r="AL2" s="171"/>
      <c r="AM2" s="171"/>
      <c r="AN2" s="171"/>
      <c r="AO2" s="172"/>
      <c r="AP2" s="170" t="s">
        <v>65</v>
      </c>
      <c r="AQ2" s="171"/>
      <c r="AR2" s="171"/>
      <c r="AS2" s="171"/>
      <c r="AT2" s="171"/>
      <c r="AU2" s="172"/>
      <c r="AV2" s="170" t="s">
        <v>97</v>
      </c>
      <c r="AW2" s="171"/>
      <c r="AX2" s="171"/>
      <c r="AY2" s="171"/>
      <c r="AZ2" s="171"/>
      <c r="BA2" s="172"/>
      <c r="BB2" s="170" t="s">
        <v>99</v>
      </c>
      <c r="BC2" s="171"/>
      <c r="BD2" s="171"/>
      <c r="BE2" s="171"/>
      <c r="BF2" s="171"/>
      <c r="BG2" s="172"/>
      <c r="BH2" s="170" t="s">
        <v>101</v>
      </c>
      <c r="BI2" s="171"/>
      <c r="BJ2" s="171"/>
      <c r="BK2" s="171"/>
      <c r="BL2" s="171"/>
      <c r="BM2" s="172"/>
      <c r="BN2" s="170" t="s">
        <v>103</v>
      </c>
      <c r="BO2" s="171"/>
      <c r="BP2" s="171"/>
      <c r="BQ2" s="171"/>
      <c r="BR2" s="171"/>
      <c r="BS2" s="172"/>
      <c r="BT2" s="170" t="s">
        <v>105</v>
      </c>
      <c r="BU2" s="171"/>
      <c r="BV2" s="171"/>
      <c r="BW2" s="171"/>
      <c r="BX2" s="171"/>
      <c r="BY2" s="172"/>
      <c r="BZ2" s="170" t="s">
        <v>107</v>
      </c>
      <c r="CA2" s="171"/>
      <c r="CB2" s="171"/>
      <c r="CC2" s="171"/>
      <c r="CD2" s="171"/>
      <c r="CE2" s="172"/>
    </row>
    <row r="3" spans="1:83" s="7" customFormat="1" ht="24" customHeight="1">
      <c r="A3" s="167"/>
      <c r="B3" s="167"/>
      <c r="C3" s="167"/>
      <c r="D3" s="169"/>
      <c r="E3" s="4" t="s">
        <v>256</v>
      </c>
      <c r="F3" s="4" t="s">
        <v>257</v>
      </c>
      <c r="G3" s="3" t="s">
        <v>258</v>
      </c>
      <c r="H3" s="4" t="s">
        <v>259</v>
      </c>
      <c r="I3" s="4" t="s">
        <v>260</v>
      </c>
      <c r="J3" s="3" t="s">
        <v>261</v>
      </c>
      <c r="K3" s="4" t="s">
        <v>256</v>
      </c>
      <c r="L3" s="4" t="s">
        <v>257</v>
      </c>
      <c r="M3" s="3" t="s">
        <v>258</v>
      </c>
      <c r="N3" s="4" t="s">
        <v>259</v>
      </c>
      <c r="O3" s="4" t="s">
        <v>260</v>
      </c>
      <c r="P3" s="3" t="s">
        <v>261</v>
      </c>
      <c r="Q3" s="18"/>
      <c r="R3" s="4" t="s">
        <v>256</v>
      </c>
      <c r="S3" s="4" t="s">
        <v>257</v>
      </c>
      <c r="T3" s="3" t="s">
        <v>258</v>
      </c>
      <c r="U3" s="4" t="s">
        <v>259</v>
      </c>
      <c r="V3" s="4" t="s">
        <v>260</v>
      </c>
      <c r="W3" s="3" t="s">
        <v>261</v>
      </c>
      <c r="X3" s="4" t="s">
        <v>256</v>
      </c>
      <c r="Y3" s="4" t="s">
        <v>257</v>
      </c>
      <c r="Z3" s="3" t="s">
        <v>258</v>
      </c>
      <c r="AA3" s="4" t="s">
        <v>259</v>
      </c>
      <c r="AB3" s="4" t="s">
        <v>260</v>
      </c>
      <c r="AC3" s="3" t="s">
        <v>261</v>
      </c>
      <c r="AD3" s="4" t="s">
        <v>256</v>
      </c>
      <c r="AE3" s="4" t="s">
        <v>257</v>
      </c>
      <c r="AF3" s="3" t="s">
        <v>258</v>
      </c>
      <c r="AG3" s="4" t="s">
        <v>259</v>
      </c>
      <c r="AH3" s="4" t="s">
        <v>260</v>
      </c>
      <c r="AI3" s="3" t="s">
        <v>261</v>
      </c>
      <c r="AJ3" s="4" t="s">
        <v>256</v>
      </c>
      <c r="AK3" s="4" t="s">
        <v>257</v>
      </c>
      <c r="AL3" s="3" t="s">
        <v>258</v>
      </c>
      <c r="AM3" s="4" t="s">
        <v>259</v>
      </c>
      <c r="AN3" s="4" t="s">
        <v>260</v>
      </c>
      <c r="AO3" s="3" t="s">
        <v>261</v>
      </c>
      <c r="AP3" s="4" t="s">
        <v>256</v>
      </c>
      <c r="AQ3" s="4" t="s">
        <v>257</v>
      </c>
      <c r="AR3" s="3" t="s">
        <v>258</v>
      </c>
      <c r="AS3" s="4" t="s">
        <v>259</v>
      </c>
      <c r="AT3" s="4" t="s">
        <v>260</v>
      </c>
      <c r="AU3" s="3" t="s">
        <v>261</v>
      </c>
      <c r="AV3" s="4" t="s">
        <v>256</v>
      </c>
      <c r="AW3" s="4" t="s">
        <v>257</v>
      </c>
      <c r="AX3" s="3" t="s">
        <v>258</v>
      </c>
      <c r="AY3" s="4" t="s">
        <v>259</v>
      </c>
      <c r="AZ3" s="4" t="s">
        <v>260</v>
      </c>
      <c r="BA3" s="3" t="s">
        <v>261</v>
      </c>
      <c r="BB3" s="4" t="s">
        <v>256</v>
      </c>
      <c r="BC3" s="4" t="s">
        <v>257</v>
      </c>
      <c r="BD3" s="3" t="s">
        <v>258</v>
      </c>
      <c r="BE3" s="4" t="s">
        <v>259</v>
      </c>
      <c r="BF3" s="4" t="s">
        <v>260</v>
      </c>
      <c r="BG3" s="3" t="s">
        <v>261</v>
      </c>
      <c r="BH3" s="4" t="s">
        <v>256</v>
      </c>
      <c r="BI3" s="4" t="s">
        <v>257</v>
      </c>
      <c r="BJ3" s="3" t="s">
        <v>258</v>
      </c>
      <c r="BK3" s="4" t="s">
        <v>259</v>
      </c>
      <c r="BL3" s="4" t="s">
        <v>260</v>
      </c>
      <c r="BM3" s="3" t="s">
        <v>261</v>
      </c>
      <c r="BN3" s="4" t="s">
        <v>256</v>
      </c>
      <c r="BO3" s="4" t="s">
        <v>257</v>
      </c>
      <c r="BP3" s="3" t="s">
        <v>258</v>
      </c>
      <c r="BQ3" s="4" t="s">
        <v>259</v>
      </c>
      <c r="BR3" s="4" t="s">
        <v>260</v>
      </c>
      <c r="BS3" s="3" t="s">
        <v>261</v>
      </c>
      <c r="BT3" s="4" t="s">
        <v>256</v>
      </c>
      <c r="BU3" s="4" t="s">
        <v>257</v>
      </c>
      <c r="BV3" s="3" t="s">
        <v>258</v>
      </c>
      <c r="BW3" s="4" t="s">
        <v>259</v>
      </c>
      <c r="BX3" s="4" t="s">
        <v>260</v>
      </c>
      <c r="BY3" s="3" t="s">
        <v>261</v>
      </c>
      <c r="BZ3" s="4" t="s">
        <v>256</v>
      </c>
      <c r="CA3" s="4" t="s">
        <v>257</v>
      </c>
      <c r="CB3" s="3" t="s">
        <v>258</v>
      </c>
      <c r="CC3" s="4" t="s">
        <v>259</v>
      </c>
      <c r="CD3" s="4" t="s">
        <v>260</v>
      </c>
      <c r="CE3" s="3" t="s">
        <v>261</v>
      </c>
    </row>
    <row r="4" spans="1:83" s="6" customFormat="1" ht="14.25" customHeight="1">
      <c r="A4" s="11">
        <v>1</v>
      </c>
      <c r="B4" s="12"/>
      <c r="C4" s="13" t="s">
        <v>262</v>
      </c>
      <c r="D4" s="14"/>
      <c r="E4" s="15">
        <v>0</v>
      </c>
      <c r="F4" s="15">
        <v>0</v>
      </c>
      <c r="G4" s="16">
        <v>0</v>
      </c>
      <c r="H4" s="15">
        <v>0</v>
      </c>
      <c r="I4" s="15">
        <v>0</v>
      </c>
      <c r="J4" s="16">
        <v>0</v>
      </c>
      <c r="K4" s="15">
        <v>0</v>
      </c>
      <c r="L4" s="15">
        <v>0</v>
      </c>
      <c r="M4" s="16">
        <v>0</v>
      </c>
      <c r="N4" s="15">
        <v>0</v>
      </c>
      <c r="O4" s="15">
        <v>0</v>
      </c>
      <c r="P4" s="16">
        <v>0</v>
      </c>
      <c r="Q4" s="19"/>
      <c r="R4" s="15">
        <v>0</v>
      </c>
      <c r="S4" s="15">
        <v>0</v>
      </c>
      <c r="T4" s="16">
        <v>0</v>
      </c>
      <c r="U4" s="15">
        <v>0</v>
      </c>
      <c r="V4" s="15">
        <v>0</v>
      </c>
      <c r="W4" s="16">
        <v>0</v>
      </c>
      <c r="X4" s="15">
        <v>0</v>
      </c>
      <c r="Y4" s="15">
        <v>0</v>
      </c>
      <c r="Z4" s="16">
        <v>0</v>
      </c>
      <c r="AA4" s="15">
        <v>0</v>
      </c>
      <c r="AB4" s="15">
        <v>0</v>
      </c>
      <c r="AC4" s="16">
        <v>0</v>
      </c>
      <c r="AD4" s="15">
        <v>0</v>
      </c>
      <c r="AE4" s="15">
        <v>0</v>
      </c>
      <c r="AF4" s="16">
        <v>0</v>
      </c>
      <c r="AG4" s="15">
        <v>0</v>
      </c>
      <c r="AH4" s="15">
        <v>0</v>
      </c>
      <c r="AI4" s="16">
        <v>0</v>
      </c>
      <c r="AJ4" s="15">
        <v>0</v>
      </c>
      <c r="AK4" s="15">
        <v>0</v>
      </c>
      <c r="AL4" s="16">
        <v>0</v>
      </c>
      <c r="AM4" s="15">
        <v>0</v>
      </c>
      <c r="AN4" s="15">
        <v>0</v>
      </c>
      <c r="AO4" s="16">
        <v>0</v>
      </c>
      <c r="AP4" s="15">
        <v>0</v>
      </c>
      <c r="AQ4" s="15">
        <v>0</v>
      </c>
      <c r="AR4" s="16">
        <v>0</v>
      </c>
      <c r="AS4" s="15">
        <v>0</v>
      </c>
      <c r="AT4" s="15">
        <v>0</v>
      </c>
      <c r="AU4" s="16">
        <v>0</v>
      </c>
      <c r="AV4" s="15">
        <v>0</v>
      </c>
      <c r="AW4" s="15">
        <v>0</v>
      </c>
      <c r="AX4" s="16">
        <v>0</v>
      </c>
      <c r="AY4" s="15">
        <v>0</v>
      </c>
      <c r="AZ4" s="15">
        <v>0</v>
      </c>
      <c r="BA4" s="16">
        <v>0</v>
      </c>
      <c r="BB4" s="15">
        <v>0</v>
      </c>
      <c r="BC4" s="15">
        <v>0</v>
      </c>
      <c r="BD4" s="16">
        <v>0</v>
      </c>
      <c r="BE4" s="15">
        <v>0</v>
      </c>
      <c r="BF4" s="15">
        <v>0</v>
      </c>
      <c r="BG4" s="16">
        <v>0</v>
      </c>
      <c r="BH4" s="15">
        <v>0</v>
      </c>
      <c r="BI4" s="15">
        <v>0</v>
      </c>
      <c r="BJ4" s="16">
        <v>0</v>
      </c>
      <c r="BK4" s="15">
        <v>0</v>
      </c>
      <c r="BL4" s="15">
        <v>0</v>
      </c>
      <c r="BM4" s="16">
        <v>0</v>
      </c>
      <c r="BN4" s="15">
        <v>0</v>
      </c>
      <c r="BO4" s="15">
        <v>0</v>
      </c>
      <c r="BP4" s="16">
        <v>0</v>
      </c>
      <c r="BQ4" s="15">
        <v>0</v>
      </c>
      <c r="BR4" s="15">
        <v>0</v>
      </c>
      <c r="BS4" s="16">
        <v>0</v>
      </c>
      <c r="BT4" s="15">
        <v>0</v>
      </c>
      <c r="BU4" s="15">
        <v>0</v>
      </c>
      <c r="BV4" s="16">
        <v>0</v>
      </c>
      <c r="BW4" s="15">
        <v>0</v>
      </c>
      <c r="BX4" s="15">
        <v>0</v>
      </c>
      <c r="BY4" s="16">
        <v>0</v>
      </c>
      <c r="BZ4" s="15">
        <v>0</v>
      </c>
      <c r="CA4" s="15">
        <v>0</v>
      </c>
      <c r="CB4" s="16">
        <v>0</v>
      </c>
      <c r="CC4" s="15">
        <v>0</v>
      </c>
      <c r="CD4" s="15">
        <v>0</v>
      </c>
      <c r="CE4" s="16">
        <v>0</v>
      </c>
    </row>
    <row r="5" spans="1:83" s="6" customFormat="1" ht="14.25" customHeight="1">
      <c r="A5" s="11">
        <v>2</v>
      </c>
      <c r="B5" s="12"/>
      <c r="C5" s="13"/>
      <c r="D5" s="14"/>
      <c r="E5" s="15">
        <v>7</v>
      </c>
      <c r="F5" s="15">
        <v>4</v>
      </c>
      <c r="G5" s="16">
        <v>1.75</v>
      </c>
      <c r="H5" s="15">
        <v>0</v>
      </c>
      <c r="I5" s="15">
        <v>0</v>
      </c>
      <c r="J5" s="16">
        <v>0</v>
      </c>
      <c r="K5" s="15">
        <v>7</v>
      </c>
      <c r="L5" s="15">
        <v>4</v>
      </c>
      <c r="M5" s="16">
        <v>1.75</v>
      </c>
      <c r="N5" s="15">
        <v>0</v>
      </c>
      <c r="O5" s="15">
        <v>0</v>
      </c>
      <c r="P5" s="16">
        <v>0</v>
      </c>
      <c r="Q5" s="19"/>
      <c r="R5" s="15">
        <v>0</v>
      </c>
      <c r="S5" s="15">
        <v>0</v>
      </c>
      <c r="T5" s="16">
        <v>0</v>
      </c>
      <c r="U5" s="15">
        <v>0</v>
      </c>
      <c r="V5" s="15">
        <v>0</v>
      </c>
      <c r="W5" s="16">
        <v>0</v>
      </c>
      <c r="X5" s="15">
        <v>0</v>
      </c>
      <c r="Y5" s="15">
        <v>0</v>
      </c>
      <c r="Z5" s="16">
        <v>0</v>
      </c>
      <c r="AA5" s="15">
        <v>0</v>
      </c>
      <c r="AB5" s="15">
        <v>0</v>
      </c>
      <c r="AC5" s="16">
        <v>0</v>
      </c>
      <c r="AD5" s="15">
        <v>0</v>
      </c>
      <c r="AE5" s="15">
        <v>0</v>
      </c>
      <c r="AF5" s="16">
        <v>0</v>
      </c>
      <c r="AG5" s="15">
        <v>0</v>
      </c>
      <c r="AH5" s="15">
        <v>0</v>
      </c>
      <c r="AI5" s="16">
        <v>0</v>
      </c>
      <c r="AJ5" s="15">
        <v>0</v>
      </c>
      <c r="AK5" s="15">
        <v>0</v>
      </c>
      <c r="AL5" s="16">
        <v>0</v>
      </c>
      <c r="AM5" s="15">
        <v>0</v>
      </c>
      <c r="AN5" s="15">
        <v>0</v>
      </c>
      <c r="AO5" s="16">
        <v>0</v>
      </c>
      <c r="AP5" s="15">
        <v>0</v>
      </c>
      <c r="AQ5" s="15">
        <v>0</v>
      </c>
      <c r="AR5" s="16">
        <v>0</v>
      </c>
      <c r="AS5" s="15">
        <v>0</v>
      </c>
      <c r="AT5" s="15">
        <v>0</v>
      </c>
      <c r="AU5" s="16">
        <v>0</v>
      </c>
      <c r="AV5" s="15">
        <v>0</v>
      </c>
      <c r="AW5" s="15">
        <v>0</v>
      </c>
      <c r="AX5" s="16">
        <v>0</v>
      </c>
      <c r="AY5" s="15">
        <v>0</v>
      </c>
      <c r="AZ5" s="15">
        <v>0</v>
      </c>
      <c r="BA5" s="16">
        <v>0</v>
      </c>
      <c r="BB5" s="15">
        <v>0</v>
      </c>
      <c r="BC5" s="15">
        <v>0</v>
      </c>
      <c r="BD5" s="16">
        <v>0</v>
      </c>
      <c r="BE5" s="15">
        <v>0</v>
      </c>
      <c r="BF5" s="15">
        <v>0</v>
      </c>
      <c r="BG5" s="16">
        <v>0</v>
      </c>
      <c r="BH5" s="15">
        <v>0</v>
      </c>
      <c r="BI5" s="15">
        <v>0</v>
      </c>
      <c r="BJ5" s="16">
        <v>0</v>
      </c>
      <c r="BK5" s="15">
        <v>0</v>
      </c>
      <c r="BL5" s="15">
        <v>0</v>
      </c>
      <c r="BM5" s="16">
        <v>0</v>
      </c>
      <c r="BN5" s="15">
        <v>0</v>
      </c>
      <c r="BO5" s="15">
        <v>0</v>
      </c>
      <c r="BP5" s="16">
        <v>0</v>
      </c>
      <c r="BQ5" s="15">
        <v>0</v>
      </c>
      <c r="BR5" s="15">
        <v>0</v>
      </c>
      <c r="BS5" s="16">
        <v>0</v>
      </c>
      <c r="BT5" s="15">
        <v>0</v>
      </c>
      <c r="BU5" s="15">
        <v>0</v>
      </c>
      <c r="BV5" s="16">
        <v>0</v>
      </c>
      <c r="BW5" s="15">
        <v>0</v>
      </c>
      <c r="BX5" s="15">
        <v>0</v>
      </c>
      <c r="BY5" s="16">
        <v>0</v>
      </c>
      <c r="BZ5" s="15">
        <v>0</v>
      </c>
      <c r="CA5" s="15">
        <v>0</v>
      </c>
      <c r="CB5" s="16">
        <v>0</v>
      </c>
      <c r="CC5" s="15">
        <v>0</v>
      </c>
      <c r="CD5" s="15">
        <v>0</v>
      </c>
      <c r="CE5" s="16">
        <v>0</v>
      </c>
    </row>
    <row r="6" spans="1:83" s="6" customFormat="1" ht="14.25" customHeight="1">
      <c r="A6" s="11">
        <v>3</v>
      </c>
      <c r="B6" s="12"/>
      <c r="C6" s="13"/>
      <c r="D6" s="14"/>
      <c r="E6" s="15">
        <v>0</v>
      </c>
      <c r="F6" s="15">
        <v>0</v>
      </c>
      <c r="G6" s="16">
        <v>0</v>
      </c>
      <c r="H6" s="15">
        <v>0</v>
      </c>
      <c r="I6" s="15">
        <v>0</v>
      </c>
      <c r="J6" s="16">
        <v>0</v>
      </c>
      <c r="K6" s="15">
        <v>0</v>
      </c>
      <c r="L6" s="15">
        <v>0</v>
      </c>
      <c r="M6" s="16">
        <v>0</v>
      </c>
      <c r="N6" s="15">
        <v>0</v>
      </c>
      <c r="O6" s="15">
        <v>0</v>
      </c>
      <c r="P6" s="16">
        <v>0</v>
      </c>
      <c r="Q6" s="19"/>
      <c r="R6" s="15">
        <v>0</v>
      </c>
      <c r="S6" s="15">
        <v>0</v>
      </c>
      <c r="T6" s="16">
        <v>0</v>
      </c>
      <c r="U6" s="15">
        <v>0</v>
      </c>
      <c r="V6" s="15">
        <v>0</v>
      </c>
      <c r="W6" s="16">
        <v>0</v>
      </c>
      <c r="X6" s="15">
        <v>0</v>
      </c>
      <c r="Y6" s="15">
        <v>0</v>
      </c>
      <c r="Z6" s="16">
        <v>0</v>
      </c>
      <c r="AA6" s="15">
        <v>0</v>
      </c>
      <c r="AB6" s="15">
        <v>0</v>
      </c>
      <c r="AC6" s="16">
        <v>0</v>
      </c>
      <c r="AD6" s="15">
        <v>0</v>
      </c>
      <c r="AE6" s="15">
        <v>0</v>
      </c>
      <c r="AF6" s="16">
        <v>0</v>
      </c>
      <c r="AG6" s="15">
        <v>0</v>
      </c>
      <c r="AH6" s="15">
        <v>0</v>
      </c>
      <c r="AI6" s="16">
        <v>0</v>
      </c>
      <c r="AJ6" s="15">
        <v>0</v>
      </c>
      <c r="AK6" s="15">
        <v>0</v>
      </c>
      <c r="AL6" s="16">
        <v>0</v>
      </c>
      <c r="AM6" s="15">
        <v>0</v>
      </c>
      <c r="AN6" s="15">
        <v>0</v>
      </c>
      <c r="AO6" s="16">
        <v>0</v>
      </c>
      <c r="AP6" s="15">
        <v>0</v>
      </c>
      <c r="AQ6" s="15">
        <v>0</v>
      </c>
      <c r="AR6" s="16">
        <v>0</v>
      </c>
      <c r="AS6" s="15">
        <v>0</v>
      </c>
      <c r="AT6" s="15">
        <v>0</v>
      </c>
      <c r="AU6" s="16">
        <v>0</v>
      </c>
      <c r="AV6" s="15">
        <v>0</v>
      </c>
      <c r="AW6" s="15">
        <v>0</v>
      </c>
      <c r="AX6" s="16">
        <v>0</v>
      </c>
      <c r="AY6" s="15">
        <v>0</v>
      </c>
      <c r="AZ6" s="15">
        <v>0</v>
      </c>
      <c r="BA6" s="16">
        <v>0</v>
      </c>
      <c r="BB6" s="15">
        <v>0</v>
      </c>
      <c r="BC6" s="15">
        <v>0</v>
      </c>
      <c r="BD6" s="16">
        <v>0</v>
      </c>
      <c r="BE6" s="15">
        <v>0</v>
      </c>
      <c r="BF6" s="15">
        <v>0</v>
      </c>
      <c r="BG6" s="16">
        <v>0</v>
      </c>
      <c r="BH6" s="15">
        <v>0</v>
      </c>
      <c r="BI6" s="15">
        <v>0</v>
      </c>
      <c r="BJ6" s="16">
        <v>0</v>
      </c>
      <c r="BK6" s="15">
        <v>0</v>
      </c>
      <c r="BL6" s="15">
        <v>0</v>
      </c>
      <c r="BM6" s="16">
        <v>0</v>
      </c>
      <c r="BN6" s="15">
        <v>0</v>
      </c>
      <c r="BO6" s="15">
        <v>0</v>
      </c>
      <c r="BP6" s="16">
        <v>0</v>
      </c>
      <c r="BQ6" s="15">
        <v>0</v>
      </c>
      <c r="BR6" s="15">
        <v>0</v>
      </c>
      <c r="BS6" s="16">
        <v>0</v>
      </c>
      <c r="BT6" s="15">
        <v>0</v>
      </c>
      <c r="BU6" s="15">
        <v>0</v>
      </c>
      <c r="BV6" s="16">
        <v>0</v>
      </c>
      <c r="BW6" s="15">
        <v>0</v>
      </c>
      <c r="BX6" s="15">
        <v>0</v>
      </c>
      <c r="BY6" s="16">
        <v>0</v>
      </c>
      <c r="BZ6" s="15">
        <v>0</v>
      </c>
      <c r="CA6" s="15">
        <v>0</v>
      </c>
      <c r="CB6" s="16">
        <v>0</v>
      </c>
      <c r="CC6" s="15">
        <v>0</v>
      </c>
      <c r="CD6" s="15">
        <v>0</v>
      </c>
      <c r="CE6" s="16">
        <v>0</v>
      </c>
    </row>
    <row r="7" spans="1:83" s="6" customFormat="1" ht="14.25" customHeight="1">
      <c r="A7" s="11">
        <v>4</v>
      </c>
      <c r="B7" s="12"/>
      <c r="C7" s="13"/>
      <c r="D7" s="14"/>
      <c r="E7" s="15">
        <v>0</v>
      </c>
      <c r="F7" s="15">
        <v>0</v>
      </c>
      <c r="G7" s="16">
        <v>0</v>
      </c>
      <c r="H7" s="15">
        <v>0</v>
      </c>
      <c r="I7" s="15">
        <v>0</v>
      </c>
      <c r="J7" s="16">
        <v>0</v>
      </c>
      <c r="K7" s="15">
        <v>0</v>
      </c>
      <c r="L7" s="15">
        <v>0</v>
      </c>
      <c r="M7" s="16">
        <v>0</v>
      </c>
      <c r="N7" s="15">
        <v>0</v>
      </c>
      <c r="O7" s="15">
        <v>0</v>
      </c>
      <c r="P7" s="16">
        <v>0</v>
      </c>
      <c r="Q7" s="19"/>
      <c r="R7" s="15">
        <v>0</v>
      </c>
      <c r="S7" s="15">
        <v>0</v>
      </c>
      <c r="T7" s="16">
        <v>0</v>
      </c>
      <c r="U7" s="15">
        <v>0</v>
      </c>
      <c r="V7" s="15">
        <v>0</v>
      </c>
      <c r="W7" s="16">
        <v>0</v>
      </c>
      <c r="X7" s="15">
        <v>0</v>
      </c>
      <c r="Y7" s="15">
        <v>0</v>
      </c>
      <c r="Z7" s="16">
        <v>0</v>
      </c>
      <c r="AA7" s="15">
        <v>0</v>
      </c>
      <c r="AB7" s="15">
        <v>0</v>
      </c>
      <c r="AC7" s="16">
        <v>0</v>
      </c>
      <c r="AD7" s="15">
        <v>0</v>
      </c>
      <c r="AE7" s="15">
        <v>0</v>
      </c>
      <c r="AF7" s="16">
        <v>0</v>
      </c>
      <c r="AG7" s="15">
        <v>0</v>
      </c>
      <c r="AH7" s="15">
        <v>0</v>
      </c>
      <c r="AI7" s="16">
        <v>0</v>
      </c>
      <c r="AJ7" s="15">
        <v>0</v>
      </c>
      <c r="AK7" s="15">
        <v>0</v>
      </c>
      <c r="AL7" s="16">
        <v>0</v>
      </c>
      <c r="AM7" s="15">
        <v>0</v>
      </c>
      <c r="AN7" s="15">
        <v>0</v>
      </c>
      <c r="AO7" s="16">
        <v>0</v>
      </c>
      <c r="AP7" s="15">
        <v>0</v>
      </c>
      <c r="AQ7" s="15">
        <v>0</v>
      </c>
      <c r="AR7" s="16">
        <v>0</v>
      </c>
      <c r="AS7" s="15">
        <v>0</v>
      </c>
      <c r="AT7" s="15">
        <v>0</v>
      </c>
      <c r="AU7" s="16">
        <v>0</v>
      </c>
      <c r="AV7" s="15">
        <v>0</v>
      </c>
      <c r="AW7" s="15">
        <v>0</v>
      </c>
      <c r="AX7" s="16">
        <v>0</v>
      </c>
      <c r="AY7" s="15">
        <v>0</v>
      </c>
      <c r="AZ7" s="15">
        <v>0</v>
      </c>
      <c r="BA7" s="16">
        <v>0</v>
      </c>
      <c r="BB7" s="15">
        <v>0</v>
      </c>
      <c r="BC7" s="15">
        <v>0</v>
      </c>
      <c r="BD7" s="16">
        <v>0</v>
      </c>
      <c r="BE7" s="15">
        <v>0</v>
      </c>
      <c r="BF7" s="15">
        <v>0</v>
      </c>
      <c r="BG7" s="16">
        <v>0</v>
      </c>
      <c r="BH7" s="15">
        <v>0</v>
      </c>
      <c r="BI7" s="15">
        <v>0</v>
      </c>
      <c r="BJ7" s="16">
        <v>0</v>
      </c>
      <c r="BK7" s="15">
        <v>0</v>
      </c>
      <c r="BL7" s="15">
        <v>0</v>
      </c>
      <c r="BM7" s="16">
        <v>0</v>
      </c>
      <c r="BN7" s="15">
        <v>0</v>
      </c>
      <c r="BO7" s="15">
        <v>0</v>
      </c>
      <c r="BP7" s="16">
        <v>0</v>
      </c>
      <c r="BQ7" s="15">
        <v>0</v>
      </c>
      <c r="BR7" s="15">
        <v>0</v>
      </c>
      <c r="BS7" s="16">
        <v>0</v>
      </c>
      <c r="BT7" s="15">
        <v>0</v>
      </c>
      <c r="BU7" s="15">
        <v>0</v>
      </c>
      <c r="BV7" s="16">
        <v>0</v>
      </c>
      <c r="BW7" s="15">
        <v>0</v>
      </c>
      <c r="BX7" s="15">
        <v>0</v>
      </c>
      <c r="BY7" s="16">
        <v>0</v>
      </c>
      <c r="BZ7" s="15">
        <v>0</v>
      </c>
      <c r="CA7" s="15">
        <v>0</v>
      </c>
      <c r="CB7" s="16">
        <v>0</v>
      </c>
      <c r="CC7" s="15">
        <v>0</v>
      </c>
      <c r="CD7" s="15">
        <v>0</v>
      </c>
      <c r="CE7" s="16">
        <v>0</v>
      </c>
    </row>
    <row r="8" spans="1:83" s="6" customFormat="1" ht="14.25" customHeight="1">
      <c r="A8" s="11">
        <v>5</v>
      </c>
      <c r="B8" s="12"/>
      <c r="C8" s="13"/>
      <c r="D8" s="14"/>
      <c r="E8" s="15">
        <v>0</v>
      </c>
      <c r="F8" s="15">
        <v>0</v>
      </c>
      <c r="G8" s="16">
        <v>0</v>
      </c>
      <c r="H8" s="15">
        <v>7</v>
      </c>
      <c r="I8" s="15">
        <v>4</v>
      </c>
      <c r="J8" s="16">
        <v>1.75</v>
      </c>
      <c r="K8" s="15">
        <v>0</v>
      </c>
      <c r="L8" s="15">
        <v>0</v>
      </c>
      <c r="M8" s="16">
        <v>0</v>
      </c>
      <c r="N8" s="15">
        <v>7</v>
      </c>
      <c r="O8" s="15">
        <v>4</v>
      </c>
      <c r="P8" s="16">
        <v>1.75</v>
      </c>
      <c r="Q8" s="19"/>
      <c r="R8" s="15">
        <v>0</v>
      </c>
      <c r="S8" s="15">
        <v>0</v>
      </c>
      <c r="T8" s="16">
        <v>0</v>
      </c>
      <c r="U8" s="15">
        <v>0</v>
      </c>
      <c r="V8" s="15">
        <v>0</v>
      </c>
      <c r="W8" s="16">
        <v>0</v>
      </c>
      <c r="X8" s="15">
        <v>0</v>
      </c>
      <c r="Y8" s="15">
        <v>0</v>
      </c>
      <c r="Z8" s="16">
        <v>0</v>
      </c>
      <c r="AA8" s="15">
        <v>0</v>
      </c>
      <c r="AB8" s="15">
        <v>0</v>
      </c>
      <c r="AC8" s="16">
        <v>0</v>
      </c>
      <c r="AD8" s="15">
        <v>0</v>
      </c>
      <c r="AE8" s="15">
        <v>0</v>
      </c>
      <c r="AF8" s="16">
        <v>0</v>
      </c>
      <c r="AG8" s="15">
        <v>0</v>
      </c>
      <c r="AH8" s="15">
        <v>0</v>
      </c>
      <c r="AI8" s="16">
        <v>0</v>
      </c>
      <c r="AJ8" s="15">
        <v>0</v>
      </c>
      <c r="AK8" s="15">
        <v>0</v>
      </c>
      <c r="AL8" s="16">
        <v>0</v>
      </c>
      <c r="AM8" s="15">
        <v>0</v>
      </c>
      <c r="AN8" s="15">
        <v>0</v>
      </c>
      <c r="AO8" s="16">
        <v>0</v>
      </c>
      <c r="AP8" s="15">
        <v>0</v>
      </c>
      <c r="AQ8" s="15">
        <v>0</v>
      </c>
      <c r="AR8" s="16">
        <v>0</v>
      </c>
      <c r="AS8" s="15">
        <v>0</v>
      </c>
      <c r="AT8" s="15">
        <v>0</v>
      </c>
      <c r="AU8" s="16">
        <v>0</v>
      </c>
      <c r="AV8" s="15">
        <v>0</v>
      </c>
      <c r="AW8" s="15">
        <v>0</v>
      </c>
      <c r="AX8" s="16">
        <v>0</v>
      </c>
      <c r="AY8" s="15">
        <v>0</v>
      </c>
      <c r="AZ8" s="15">
        <v>0</v>
      </c>
      <c r="BA8" s="16">
        <v>0</v>
      </c>
      <c r="BB8" s="15">
        <v>0</v>
      </c>
      <c r="BC8" s="15">
        <v>0</v>
      </c>
      <c r="BD8" s="16">
        <v>0</v>
      </c>
      <c r="BE8" s="15">
        <v>0</v>
      </c>
      <c r="BF8" s="15">
        <v>0</v>
      </c>
      <c r="BG8" s="16">
        <v>0</v>
      </c>
      <c r="BH8" s="15">
        <v>0</v>
      </c>
      <c r="BI8" s="15">
        <v>0</v>
      </c>
      <c r="BJ8" s="16">
        <v>0</v>
      </c>
      <c r="BK8" s="15">
        <v>0</v>
      </c>
      <c r="BL8" s="15">
        <v>0</v>
      </c>
      <c r="BM8" s="16">
        <v>0</v>
      </c>
      <c r="BN8" s="15">
        <v>0</v>
      </c>
      <c r="BO8" s="15">
        <v>0</v>
      </c>
      <c r="BP8" s="16">
        <v>0</v>
      </c>
      <c r="BQ8" s="15">
        <v>0</v>
      </c>
      <c r="BR8" s="15">
        <v>0</v>
      </c>
      <c r="BS8" s="16">
        <v>0</v>
      </c>
      <c r="BT8" s="15">
        <v>0</v>
      </c>
      <c r="BU8" s="15">
        <v>0</v>
      </c>
      <c r="BV8" s="16">
        <v>0</v>
      </c>
      <c r="BW8" s="15">
        <v>0</v>
      </c>
      <c r="BX8" s="15">
        <v>0</v>
      </c>
      <c r="BY8" s="16">
        <v>0</v>
      </c>
      <c r="BZ8" s="15">
        <v>0</v>
      </c>
      <c r="CA8" s="15">
        <v>0</v>
      </c>
      <c r="CB8" s="16">
        <v>0</v>
      </c>
      <c r="CC8" s="15">
        <v>0</v>
      </c>
      <c r="CD8" s="15">
        <v>0</v>
      </c>
      <c r="CE8" s="16">
        <v>0</v>
      </c>
    </row>
    <row r="9" spans="1:83" s="6" customFormat="1" ht="14.25" customHeight="1">
      <c r="A9" s="11">
        <v>6</v>
      </c>
      <c r="B9" s="12"/>
      <c r="C9" s="13"/>
      <c r="D9" s="14"/>
      <c r="E9" s="15">
        <v>0</v>
      </c>
      <c r="F9" s="15">
        <v>0</v>
      </c>
      <c r="G9" s="16">
        <v>0</v>
      </c>
      <c r="H9" s="15">
        <v>0</v>
      </c>
      <c r="I9" s="15">
        <v>0</v>
      </c>
      <c r="J9" s="16">
        <v>0</v>
      </c>
      <c r="K9" s="15">
        <v>0</v>
      </c>
      <c r="L9" s="15">
        <v>0</v>
      </c>
      <c r="M9" s="16">
        <v>0</v>
      </c>
      <c r="N9" s="15">
        <v>0</v>
      </c>
      <c r="O9" s="15">
        <v>0</v>
      </c>
      <c r="P9" s="16">
        <v>0</v>
      </c>
      <c r="Q9" s="19"/>
      <c r="R9" s="15">
        <v>0</v>
      </c>
      <c r="S9" s="15">
        <v>0</v>
      </c>
      <c r="T9" s="16">
        <v>0</v>
      </c>
      <c r="U9" s="15">
        <v>0</v>
      </c>
      <c r="V9" s="15">
        <v>0</v>
      </c>
      <c r="W9" s="16">
        <v>0</v>
      </c>
      <c r="X9" s="15">
        <v>0</v>
      </c>
      <c r="Y9" s="15">
        <v>0</v>
      </c>
      <c r="Z9" s="16">
        <v>0</v>
      </c>
      <c r="AA9" s="15">
        <v>0</v>
      </c>
      <c r="AB9" s="15">
        <v>0</v>
      </c>
      <c r="AC9" s="16">
        <v>0</v>
      </c>
      <c r="AD9" s="15">
        <v>0</v>
      </c>
      <c r="AE9" s="15">
        <v>0</v>
      </c>
      <c r="AF9" s="16">
        <v>0</v>
      </c>
      <c r="AG9" s="15">
        <v>0</v>
      </c>
      <c r="AH9" s="15">
        <v>0</v>
      </c>
      <c r="AI9" s="16">
        <v>0</v>
      </c>
      <c r="AJ9" s="15">
        <v>0</v>
      </c>
      <c r="AK9" s="15">
        <v>0</v>
      </c>
      <c r="AL9" s="16">
        <v>0</v>
      </c>
      <c r="AM9" s="15">
        <v>0</v>
      </c>
      <c r="AN9" s="15">
        <v>0</v>
      </c>
      <c r="AO9" s="16">
        <v>0</v>
      </c>
      <c r="AP9" s="15">
        <v>0</v>
      </c>
      <c r="AQ9" s="15">
        <v>0</v>
      </c>
      <c r="AR9" s="16">
        <v>0</v>
      </c>
      <c r="AS9" s="15">
        <v>0</v>
      </c>
      <c r="AT9" s="15">
        <v>0</v>
      </c>
      <c r="AU9" s="16">
        <v>0</v>
      </c>
      <c r="AV9" s="15">
        <v>0</v>
      </c>
      <c r="AW9" s="15">
        <v>0</v>
      </c>
      <c r="AX9" s="16">
        <v>0</v>
      </c>
      <c r="AY9" s="15">
        <v>0</v>
      </c>
      <c r="AZ9" s="15">
        <v>0</v>
      </c>
      <c r="BA9" s="16">
        <v>0</v>
      </c>
      <c r="BB9" s="15">
        <v>0</v>
      </c>
      <c r="BC9" s="15">
        <v>0</v>
      </c>
      <c r="BD9" s="16">
        <v>0</v>
      </c>
      <c r="BE9" s="15">
        <v>0</v>
      </c>
      <c r="BF9" s="15">
        <v>0</v>
      </c>
      <c r="BG9" s="16">
        <v>0</v>
      </c>
      <c r="BH9" s="15">
        <v>0</v>
      </c>
      <c r="BI9" s="15">
        <v>0</v>
      </c>
      <c r="BJ9" s="16">
        <v>0</v>
      </c>
      <c r="BK9" s="15">
        <v>0</v>
      </c>
      <c r="BL9" s="15">
        <v>0</v>
      </c>
      <c r="BM9" s="16">
        <v>0</v>
      </c>
      <c r="BN9" s="15">
        <v>0</v>
      </c>
      <c r="BO9" s="15">
        <v>0</v>
      </c>
      <c r="BP9" s="16">
        <v>0</v>
      </c>
      <c r="BQ9" s="15">
        <v>0</v>
      </c>
      <c r="BR9" s="15">
        <v>0</v>
      </c>
      <c r="BS9" s="16">
        <v>0</v>
      </c>
      <c r="BT9" s="15">
        <v>0</v>
      </c>
      <c r="BU9" s="15">
        <v>0</v>
      </c>
      <c r="BV9" s="16">
        <v>0</v>
      </c>
      <c r="BW9" s="15">
        <v>0</v>
      </c>
      <c r="BX9" s="15">
        <v>0</v>
      </c>
      <c r="BY9" s="16">
        <v>0</v>
      </c>
      <c r="BZ9" s="15">
        <v>0</v>
      </c>
      <c r="CA9" s="15">
        <v>0</v>
      </c>
      <c r="CB9" s="16">
        <v>0</v>
      </c>
      <c r="CC9" s="15">
        <v>0</v>
      </c>
      <c r="CD9" s="15">
        <v>0</v>
      </c>
      <c r="CE9" s="16">
        <v>0</v>
      </c>
    </row>
    <row r="10" spans="1:83" s="6" customFormat="1" ht="14.25" customHeight="1">
      <c r="A10" s="11">
        <v>7</v>
      </c>
      <c r="B10" s="12"/>
      <c r="C10" s="13"/>
      <c r="D10" s="14"/>
      <c r="E10" s="15">
        <v>0</v>
      </c>
      <c r="F10" s="15">
        <v>0</v>
      </c>
      <c r="G10" s="16">
        <v>0</v>
      </c>
      <c r="H10" s="15">
        <v>0</v>
      </c>
      <c r="I10" s="15">
        <v>0</v>
      </c>
      <c r="J10" s="16">
        <v>0</v>
      </c>
      <c r="K10" s="15">
        <v>0</v>
      </c>
      <c r="L10" s="15">
        <v>0</v>
      </c>
      <c r="M10" s="16">
        <v>0</v>
      </c>
      <c r="N10" s="15">
        <v>0</v>
      </c>
      <c r="O10" s="15">
        <v>0</v>
      </c>
      <c r="P10" s="16">
        <v>0</v>
      </c>
      <c r="Q10" s="19"/>
      <c r="R10" s="15">
        <v>0</v>
      </c>
      <c r="S10" s="15">
        <v>0</v>
      </c>
      <c r="T10" s="16">
        <v>0</v>
      </c>
      <c r="U10" s="15">
        <v>0</v>
      </c>
      <c r="V10" s="15">
        <v>0</v>
      </c>
      <c r="W10" s="16">
        <v>0</v>
      </c>
      <c r="X10" s="15">
        <v>0</v>
      </c>
      <c r="Y10" s="15">
        <v>0</v>
      </c>
      <c r="Z10" s="16">
        <v>0</v>
      </c>
      <c r="AA10" s="15">
        <v>0</v>
      </c>
      <c r="AB10" s="15">
        <v>0</v>
      </c>
      <c r="AC10" s="16">
        <v>0</v>
      </c>
      <c r="AD10" s="15">
        <v>0</v>
      </c>
      <c r="AE10" s="15">
        <v>0</v>
      </c>
      <c r="AF10" s="16">
        <v>0</v>
      </c>
      <c r="AG10" s="15">
        <v>0</v>
      </c>
      <c r="AH10" s="15">
        <v>0</v>
      </c>
      <c r="AI10" s="16">
        <v>0</v>
      </c>
      <c r="AJ10" s="15">
        <v>0</v>
      </c>
      <c r="AK10" s="15">
        <v>0</v>
      </c>
      <c r="AL10" s="16">
        <v>0</v>
      </c>
      <c r="AM10" s="15">
        <v>0</v>
      </c>
      <c r="AN10" s="15">
        <v>0</v>
      </c>
      <c r="AO10" s="16">
        <v>0</v>
      </c>
      <c r="AP10" s="15">
        <v>0</v>
      </c>
      <c r="AQ10" s="15">
        <v>0</v>
      </c>
      <c r="AR10" s="16">
        <v>0</v>
      </c>
      <c r="AS10" s="15">
        <v>0</v>
      </c>
      <c r="AT10" s="15">
        <v>0</v>
      </c>
      <c r="AU10" s="16">
        <v>0</v>
      </c>
      <c r="AV10" s="15">
        <v>0</v>
      </c>
      <c r="AW10" s="15">
        <v>0</v>
      </c>
      <c r="AX10" s="16">
        <v>0</v>
      </c>
      <c r="AY10" s="15">
        <v>0</v>
      </c>
      <c r="AZ10" s="15">
        <v>0</v>
      </c>
      <c r="BA10" s="16">
        <v>0</v>
      </c>
      <c r="BB10" s="15">
        <v>0</v>
      </c>
      <c r="BC10" s="15">
        <v>0</v>
      </c>
      <c r="BD10" s="16">
        <v>0</v>
      </c>
      <c r="BE10" s="15">
        <v>0</v>
      </c>
      <c r="BF10" s="15">
        <v>0</v>
      </c>
      <c r="BG10" s="16">
        <v>0</v>
      </c>
      <c r="BH10" s="15">
        <v>0</v>
      </c>
      <c r="BI10" s="15">
        <v>0</v>
      </c>
      <c r="BJ10" s="16">
        <v>0</v>
      </c>
      <c r="BK10" s="15">
        <v>0</v>
      </c>
      <c r="BL10" s="15">
        <v>0</v>
      </c>
      <c r="BM10" s="16">
        <v>0</v>
      </c>
      <c r="BN10" s="15">
        <v>0</v>
      </c>
      <c r="BO10" s="15">
        <v>0</v>
      </c>
      <c r="BP10" s="16">
        <v>0</v>
      </c>
      <c r="BQ10" s="15">
        <v>0</v>
      </c>
      <c r="BR10" s="15">
        <v>0</v>
      </c>
      <c r="BS10" s="16">
        <v>0</v>
      </c>
      <c r="BT10" s="15">
        <v>0</v>
      </c>
      <c r="BU10" s="15">
        <v>0</v>
      </c>
      <c r="BV10" s="16">
        <v>0</v>
      </c>
      <c r="BW10" s="15">
        <v>0</v>
      </c>
      <c r="BX10" s="15">
        <v>0</v>
      </c>
      <c r="BY10" s="16">
        <v>0</v>
      </c>
      <c r="BZ10" s="15">
        <v>0</v>
      </c>
      <c r="CA10" s="15">
        <v>0</v>
      </c>
      <c r="CB10" s="16">
        <v>0</v>
      </c>
      <c r="CC10" s="15">
        <v>0</v>
      </c>
      <c r="CD10" s="15">
        <v>0</v>
      </c>
      <c r="CE10" s="16">
        <v>0</v>
      </c>
    </row>
    <row r="11" spans="1:83" s="6" customFormat="1" ht="14.25" customHeight="1">
      <c r="A11" s="11">
        <v>8</v>
      </c>
      <c r="B11" s="12"/>
      <c r="C11" s="13"/>
      <c r="D11" s="14"/>
      <c r="E11" s="15">
        <v>0</v>
      </c>
      <c r="F11" s="15">
        <v>0</v>
      </c>
      <c r="G11" s="16">
        <v>0</v>
      </c>
      <c r="H11" s="15">
        <v>0</v>
      </c>
      <c r="I11" s="15">
        <v>0</v>
      </c>
      <c r="J11" s="16">
        <v>0</v>
      </c>
      <c r="K11" s="15">
        <v>0</v>
      </c>
      <c r="L11" s="15">
        <v>0</v>
      </c>
      <c r="M11" s="16">
        <v>0</v>
      </c>
      <c r="N11" s="15">
        <v>0</v>
      </c>
      <c r="O11" s="15">
        <v>0</v>
      </c>
      <c r="P11" s="16">
        <v>0</v>
      </c>
      <c r="Q11" s="19"/>
      <c r="R11" s="15">
        <v>0</v>
      </c>
      <c r="S11" s="15">
        <v>0</v>
      </c>
      <c r="T11" s="16">
        <v>0</v>
      </c>
      <c r="U11" s="15">
        <v>0</v>
      </c>
      <c r="V11" s="15">
        <v>0</v>
      </c>
      <c r="W11" s="16">
        <v>0</v>
      </c>
      <c r="X11" s="15">
        <v>0</v>
      </c>
      <c r="Y11" s="15">
        <v>0</v>
      </c>
      <c r="Z11" s="16">
        <v>0</v>
      </c>
      <c r="AA11" s="15">
        <v>0</v>
      </c>
      <c r="AB11" s="15">
        <v>0</v>
      </c>
      <c r="AC11" s="16">
        <v>0</v>
      </c>
      <c r="AD11" s="15">
        <v>0</v>
      </c>
      <c r="AE11" s="15">
        <v>0</v>
      </c>
      <c r="AF11" s="16">
        <v>0</v>
      </c>
      <c r="AG11" s="15">
        <v>0</v>
      </c>
      <c r="AH11" s="15">
        <v>0</v>
      </c>
      <c r="AI11" s="16">
        <v>0</v>
      </c>
      <c r="AJ11" s="15">
        <v>0</v>
      </c>
      <c r="AK11" s="15">
        <v>0</v>
      </c>
      <c r="AL11" s="16">
        <v>0</v>
      </c>
      <c r="AM11" s="15">
        <v>0</v>
      </c>
      <c r="AN11" s="15">
        <v>0</v>
      </c>
      <c r="AO11" s="16">
        <v>0</v>
      </c>
      <c r="AP11" s="15">
        <v>0</v>
      </c>
      <c r="AQ11" s="15">
        <v>0</v>
      </c>
      <c r="AR11" s="16">
        <v>0</v>
      </c>
      <c r="AS11" s="15">
        <v>0</v>
      </c>
      <c r="AT11" s="15">
        <v>0</v>
      </c>
      <c r="AU11" s="16">
        <v>0</v>
      </c>
      <c r="AV11" s="15">
        <v>0</v>
      </c>
      <c r="AW11" s="15">
        <v>0</v>
      </c>
      <c r="AX11" s="16">
        <v>0</v>
      </c>
      <c r="AY11" s="15">
        <v>0</v>
      </c>
      <c r="AZ11" s="15">
        <v>0</v>
      </c>
      <c r="BA11" s="16">
        <v>0</v>
      </c>
      <c r="BB11" s="15">
        <v>0</v>
      </c>
      <c r="BC11" s="15">
        <v>0</v>
      </c>
      <c r="BD11" s="16">
        <v>0</v>
      </c>
      <c r="BE11" s="15">
        <v>0</v>
      </c>
      <c r="BF11" s="15">
        <v>0</v>
      </c>
      <c r="BG11" s="16">
        <v>0</v>
      </c>
      <c r="BH11" s="15">
        <v>0</v>
      </c>
      <c r="BI11" s="15">
        <v>0</v>
      </c>
      <c r="BJ11" s="16">
        <v>0</v>
      </c>
      <c r="BK11" s="15">
        <v>0</v>
      </c>
      <c r="BL11" s="15">
        <v>0</v>
      </c>
      <c r="BM11" s="16">
        <v>0</v>
      </c>
      <c r="BN11" s="15">
        <v>0</v>
      </c>
      <c r="BO11" s="15">
        <v>0</v>
      </c>
      <c r="BP11" s="16">
        <v>0</v>
      </c>
      <c r="BQ11" s="15">
        <v>0</v>
      </c>
      <c r="BR11" s="15">
        <v>0</v>
      </c>
      <c r="BS11" s="16">
        <v>0</v>
      </c>
      <c r="BT11" s="15">
        <v>0</v>
      </c>
      <c r="BU11" s="15">
        <v>0</v>
      </c>
      <c r="BV11" s="16">
        <v>0</v>
      </c>
      <c r="BW11" s="15">
        <v>0</v>
      </c>
      <c r="BX11" s="15">
        <v>0</v>
      </c>
      <c r="BY11" s="16">
        <v>0</v>
      </c>
      <c r="BZ11" s="15">
        <v>0</v>
      </c>
      <c r="CA11" s="15">
        <v>0</v>
      </c>
      <c r="CB11" s="16">
        <v>0</v>
      </c>
      <c r="CC11" s="15">
        <v>0</v>
      </c>
      <c r="CD11" s="15">
        <v>0</v>
      </c>
      <c r="CE11" s="16">
        <v>0</v>
      </c>
    </row>
    <row r="12" spans="1:83" s="6" customFormat="1" ht="14.25" customHeight="1">
      <c r="A12" s="11">
        <v>9</v>
      </c>
      <c r="B12" s="12"/>
      <c r="C12" s="13"/>
      <c r="D12" s="14"/>
      <c r="E12" s="15">
        <v>0</v>
      </c>
      <c r="F12" s="15">
        <v>0</v>
      </c>
      <c r="G12" s="16">
        <v>0</v>
      </c>
      <c r="H12" s="15">
        <v>0</v>
      </c>
      <c r="I12" s="15">
        <v>0</v>
      </c>
      <c r="J12" s="16">
        <v>0</v>
      </c>
      <c r="K12" s="15">
        <v>0</v>
      </c>
      <c r="L12" s="15">
        <v>0</v>
      </c>
      <c r="M12" s="16">
        <v>0</v>
      </c>
      <c r="N12" s="15">
        <v>0</v>
      </c>
      <c r="O12" s="15">
        <v>0</v>
      </c>
      <c r="P12" s="16">
        <v>0</v>
      </c>
      <c r="Q12" s="19"/>
      <c r="R12" s="15">
        <v>0</v>
      </c>
      <c r="S12" s="15">
        <v>0</v>
      </c>
      <c r="T12" s="16">
        <v>0</v>
      </c>
      <c r="U12" s="15">
        <v>0</v>
      </c>
      <c r="V12" s="15">
        <v>0</v>
      </c>
      <c r="W12" s="16">
        <v>0</v>
      </c>
      <c r="X12" s="15">
        <v>0</v>
      </c>
      <c r="Y12" s="15">
        <v>0</v>
      </c>
      <c r="Z12" s="16">
        <v>0</v>
      </c>
      <c r="AA12" s="15">
        <v>0</v>
      </c>
      <c r="AB12" s="15">
        <v>0</v>
      </c>
      <c r="AC12" s="16">
        <v>0</v>
      </c>
      <c r="AD12" s="15">
        <v>0</v>
      </c>
      <c r="AE12" s="15">
        <v>0</v>
      </c>
      <c r="AF12" s="16">
        <v>0</v>
      </c>
      <c r="AG12" s="15">
        <v>0</v>
      </c>
      <c r="AH12" s="15">
        <v>0</v>
      </c>
      <c r="AI12" s="16">
        <v>0</v>
      </c>
      <c r="AJ12" s="15">
        <v>0</v>
      </c>
      <c r="AK12" s="15">
        <v>0</v>
      </c>
      <c r="AL12" s="16">
        <v>0</v>
      </c>
      <c r="AM12" s="15">
        <v>0</v>
      </c>
      <c r="AN12" s="15">
        <v>0</v>
      </c>
      <c r="AO12" s="16">
        <v>0</v>
      </c>
      <c r="AP12" s="15">
        <v>0</v>
      </c>
      <c r="AQ12" s="15">
        <v>0</v>
      </c>
      <c r="AR12" s="16">
        <v>0</v>
      </c>
      <c r="AS12" s="15">
        <v>0</v>
      </c>
      <c r="AT12" s="15">
        <v>0</v>
      </c>
      <c r="AU12" s="16">
        <v>0</v>
      </c>
      <c r="AV12" s="15">
        <v>0</v>
      </c>
      <c r="AW12" s="15">
        <v>0</v>
      </c>
      <c r="AX12" s="16">
        <v>0</v>
      </c>
      <c r="AY12" s="15">
        <v>0</v>
      </c>
      <c r="AZ12" s="15">
        <v>0</v>
      </c>
      <c r="BA12" s="16">
        <v>0</v>
      </c>
      <c r="BB12" s="15">
        <v>0</v>
      </c>
      <c r="BC12" s="15">
        <v>0</v>
      </c>
      <c r="BD12" s="16">
        <v>0</v>
      </c>
      <c r="BE12" s="15">
        <v>0</v>
      </c>
      <c r="BF12" s="15">
        <v>0</v>
      </c>
      <c r="BG12" s="16">
        <v>0</v>
      </c>
      <c r="BH12" s="15">
        <v>0</v>
      </c>
      <c r="BI12" s="15">
        <v>0</v>
      </c>
      <c r="BJ12" s="16">
        <v>0</v>
      </c>
      <c r="BK12" s="15">
        <v>0</v>
      </c>
      <c r="BL12" s="15">
        <v>0</v>
      </c>
      <c r="BM12" s="16">
        <v>0</v>
      </c>
      <c r="BN12" s="15">
        <v>0</v>
      </c>
      <c r="BO12" s="15">
        <v>0</v>
      </c>
      <c r="BP12" s="16">
        <v>0</v>
      </c>
      <c r="BQ12" s="15">
        <v>0</v>
      </c>
      <c r="BR12" s="15">
        <v>0</v>
      </c>
      <c r="BS12" s="16">
        <v>0</v>
      </c>
      <c r="BT12" s="15">
        <v>0</v>
      </c>
      <c r="BU12" s="15">
        <v>0</v>
      </c>
      <c r="BV12" s="16">
        <v>0</v>
      </c>
      <c r="BW12" s="15">
        <v>0</v>
      </c>
      <c r="BX12" s="15">
        <v>0</v>
      </c>
      <c r="BY12" s="16">
        <v>0</v>
      </c>
      <c r="BZ12" s="15">
        <v>0</v>
      </c>
      <c r="CA12" s="15">
        <v>0</v>
      </c>
      <c r="CB12" s="16">
        <v>0</v>
      </c>
      <c r="CC12" s="15">
        <v>0</v>
      </c>
      <c r="CD12" s="15">
        <v>0</v>
      </c>
      <c r="CE12" s="16">
        <v>0</v>
      </c>
    </row>
    <row r="13" spans="1:83" s="6" customFormat="1" ht="14.25" customHeight="1">
      <c r="A13" s="11">
        <v>10</v>
      </c>
      <c r="B13" s="12"/>
      <c r="C13" s="13"/>
      <c r="D13" s="14"/>
      <c r="E13" s="15">
        <v>0</v>
      </c>
      <c r="F13" s="15">
        <v>0</v>
      </c>
      <c r="G13" s="16">
        <v>0</v>
      </c>
      <c r="H13" s="15">
        <v>0</v>
      </c>
      <c r="I13" s="15">
        <v>0</v>
      </c>
      <c r="J13" s="16">
        <v>0</v>
      </c>
      <c r="K13" s="15">
        <v>0</v>
      </c>
      <c r="L13" s="15">
        <v>0</v>
      </c>
      <c r="M13" s="16">
        <v>0</v>
      </c>
      <c r="N13" s="15">
        <v>0</v>
      </c>
      <c r="O13" s="15">
        <v>0</v>
      </c>
      <c r="P13" s="16">
        <v>0</v>
      </c>
      <c r="Q13" s="19"/>
      <c r="R13" s="15">
        <v>0</v>
      </c>
      <c r="S13" s="15">
        <v>0</v>
      </c>
      <c r="T13" s="16">
        <v>0</v>
      </c>
      <c r="U13" s="15">
        <v>0</v>
      </c>
      <c r="V13" s="15">
        <v>0</v>
      </c>
      <c r="W13" s="16">
        <v>0</v>
      </c>
      <c r="X13" s="15">
        <v>0</v>
      </c>
      <c r="Y13" s="15">
        <v>0</v>
      </c>
      <c r="Z13" s="16">
        <v>0</v>
      </c>
      <c r="AA13" s="15">
        <v>0</v>
      </c>
      <c r="AB13" s="15">
        <v>0</v>
      </c>
      <c r="AC13" s="16">
        <v>0</v>
      </c>
      <c r="AD13" s="15">
        <v>0</v>
      </c>
      <c r="AE13" s="15">
        <v>0</v>
      </c>
      <c r="AF13" s="16">
        <v>0</v>
      </c>
      <c r="AG13" s="15">
        <v>0</v>
      </c>
      <c r="AH13" s="15">
        <v>0</v>
      </c>
      <c r="AI13" s="16">
        <v>0</v>
      </c>
      <c r="AJ13" s="15">
        <v>0</v>
      </c>
      <c r="AK13" s="15">
        <v>0</v>
      </c>
      <c r="AL13" s="16">
        <v>0</v>
      </c>
      <c r="AM13" s="15">
        <v>0</v>
      </c>
      <c r="AN13" s="15">
        <v>0</v>
      </c>
      <c r="AO13" s="16">
        <v>0</v>
      </c>
      <c r="AP13" s="15">
        <v>0</v>
      </c>
      <c r="AQ13" s="15">
        <v>0</v>
      </c>
      <c r="AR13" s="16">
        <v>0</v>
      </c>
      <c r="AS13" s="15">
        <v>0</v>
      </c>
      <c r="AT13" s="15">
        <v>0</v>
      </c>
      <c r="AU13" s="16">
        <v>0</v>
      </c>
      <c r="AV13" s="15">
        <v>0</v>
      </c>
      <c r="AW13" s="15">
        <v>0</v>
      </c>
      <c r="AX13" s="16">
        <v>0</v>
      </c>
      <c r="AY13" s="15">
        <v>0</v>
      </c>
      <c r="AZ13" s="15">
        <v>0</v>
      </c>
      <c r="BA13" s="16">
        <v>0</v>
      </c>
      <c r="BB13" s="15">
        <v>0</v>
      </c>
      <c r="BC13" s="15">
        <v>0</v>
      </c>
      <c r="BD13" s="16">
        <v>0</v>
      </c>
      <c r="BE13" s="15">
        <v>0</v>
      </c>
      <c r="BF13" s="15">
        <v>0</v>
      </c>
      <c r="BG13" s="16">
        <v>0</v>
      </c>
      <c r="BH13" s="15">
        <v>0</v>
      </c>
      <c r="BI13" s="15">
        <v>0</v>
      </c>
      <c r="BJ13" s="16">
        <v>0</v>
      </c>
      <c r="BK13" s="15">
        <v>0</v>
      </c>
      <c r="BL13" s="15">
        <v>0</v>
      </c>
      <c r="BM13" s="16">
        <v>0</v>
      </c>
      <c r="BN13" s="15">
        <v>0</v>
      </c>
      <c r="BO13" s="15">
        <v>0</v>
      </c>
      <c r="BP13" s="16">
        <v>0</v>
      </c>
      <c r="BQ13" s="15">
        <v>0</v>
      </c>
      <c r="BR13" s="15">
        <v>0</v>
      </c>
      <c r="BS13" s="16">
        <v>0</v>
      </c>
      <c r="BT13" s="15">
        <v>0</v>
      </c>
      <c r="BU13" s="15">
        <v>0</v>
      </c>
      <c r="BV13" s="16">
        <v>0</v>
      </c>
      <c r="BW13" s="15">
        <v>0</v>
      </c>
      <c r="BX13" s="15">
        <v>0</v>
      </c>
      <c r="BY13" s="16">
        <v>0</v>
      </c>
      <c r="BZ13" s="15">
        <v>0</v>
      </c>
      <c r="CA13" s="15">
        <v>0</v>
      </c>
      <c r="CB13" s="16">
        <v>0</v>
      </c>
      <c r="CC13" s="15">
        <v>0</v>
      </c>
      <c r="CD13" s="15">
        <v>0</v>
      </c>
      <c r="CE13" s="16">
        <v>0</v>
      </c>
    </row>
    <row r="14" spans="1:83" s="6" customFormat="1" ht="14.25" customHeight="1">
      <c r="A14" s="11">
        <v>11</v>
      </c>
      <c r="B14" s="12"/>
      <c r="C14" s="13"/>
      <c r="D14" s="14"/>
      <c r="E14" s="15">
        <v>0</v>
      </c>
      <c r="F14" s="15">
        <v>0</v>
      </c>
      <c r="G14" s="16">
        <v>0</v>
      </c>
      <c r="H14" s="15">
        <v>0</v>
      </c>
      <c r="I14" s="15">
        <v>0</v>
      </c>
      <c r="J14" s="16">
        <v>0</v>
      </c>
      <c r="K14" s="15">
        <v>0</v>
      </c>
      <c r="L14" s="15">
        <v>0</v>
      </c>
      <c r="M14" s="16">
        <v>0</v>
      </c>
      <c r="N14" s="15">
        <v>0</v>
      </c>
      <c r="O14" s="15">
        <v>0</v>
      </c>
      <c r="P14" s="16">
        <v>0</v>
      </c>
      <c r="Q14" s="19"/>
      <c r="R14" s="15">
        <v>0</v>
      </c>
      <c r="S14" s="15">
        <v>0</v>
      </c>
      <c r="T14" s="16">
        <v>0</v>
      </c>
      <c r="U14" s="15">
        <v>0</v>
      </c>
      <c r="V14" s="15">
        <v>0</v>
      </c>
      <c r="W14" s="16">
        <v>0</v>
      </c>
      <c r="X14" s="15">
        <v>0</v>
      </c>
      <c r="Y14" s="15">
        <v>0</v>
      </c>
      <c r="Z14" s="16">
        <v>0</v>
      </c>
      <c r="AA14" s="15">
        <v>0</v>
      </c>
      <c r="AB14" s="15">
        <v>0</v>
      </c>
      <c r="AC14" s="16">
        <v>0</v>
      </c>
      <c r="AD14" s="15">
        <v>0</v>
      </c>
      <c r="AE14" s="15">
        <v>0</v>
      </c>
      <c r="AF14" s="16">
        <v>0</v>
      </c>
      <c r="AG14" s="15">
        <v>0</v>
      </c>
      <c r="AH14" s="15">
        <v>0</v>
      </c>
      <c r="AI14" s="16">
        <v>0</v>
      </c>
      <c r="AJ14" s="15">
        <v>0</v>
      </c>
      <c r="AK14" s="15">
        <v>0</v>
      </c>
      <c r="AL14" s="16">
        <v>0</v>
      </c>
      <c r="AM14" s="15">
        <v>0</v>
      </c>
      <c r="AN14" s="15">
        <v>0</v>
      </c>
      <c r="AO14" s="16">
        <v>0</v>
      </c>
      <c r="AP14" s="15">
        <v>0</v>
      </c>
      <c r="AQ14" s="15">
        <v>0</v>
      </c>
      <c r="AR14" s="16">
        <v>0</v>
      </c>
      <c r="AS14" s="15">
        <v>0</v>
      </c>
      <c r="AT14" s="15">
        <v>0</v>
      </c>
      <c r="AU14" s="16">
        <v>0</v>
      </c>
      <c r="AV14" s="15">
        <v>0</v>
      </c>
      <c r="AW14" s="15">
        <v>0</v>
      </c>
      <c r="AX14" s="16">
        <v>0</v>
      </c>
      <c r="AY14" s="15">
        <v>0</v>
      </c>
      <c r="AZ14" s="15">
        <v>0</v>
      </c>
      <c r="BA14" s="16">
        <v>0</v>
      </c>
      <c r="BB14" s="15">
        <v>0</v>
      </c>
      <c r="BC14" s="15">
        <v>0</v>
      </c>
      <c r="BD14" s="16">
        <v>0</v>
      </c>
      <c r="BE14" s="15">
        <v>0</v>
      </c>
      <c r="BF14" s="15">
        <v>0</v>
      </c>
      <c r="BG14" s="16">
        <v>0</v>
      </c>
      <c r="BH14" s="15">
        <v>0</v>
      </c>
      <c r="BI14" s="15">
        <v>0</v>
      </c>
      <c r="BJ14" s="16">
        <v>0</v>
      </c>
      <c r="BK14" s="15">
        <v>0</v>
      </c>
      <c r="BL14" s="15">
        <v>0</v>
      </c>
      <c r="BM14" s="16">
        <v>0</v>
      </c>
      <c r="BN14" s="15">
        <v>0</v>
      </c>
      <c r="BO14" s="15">
        <v>0</v>
      </c>
      <c r="BP14" s="16">
        <v>0</v>
      </c>
      <c r="BQ14" s="15">
        <v>0</v>
      </c>
      <c r="BR14" s="15">
        <v>0</v>
      </c>
      <c r="BS14" s="16">
        <v>0</v>
      </c>
      <c r="BT14" s="15">
        <v>0</v>
      </c>
      <c r="BU14" s="15">
        <v>0</v>
      </c>
      <c r="BV14" s="16">
        <v>0</v>
      </c>
      <c r="BW14" s="15">
        <v>0</v>
      </c>
      <c r="BX14" s="15">
        <v>0</v>
      </c>
      <c r="BY14" s="16">
        <v>0</v>
      </c>
      <c r="BZ14" s="15">
        <v>0</v>
      </c>
      <c r="CA14" s="15">
        <v>0</v>
      </c>
      <c r="CB14" s="16">
        <v>0</v>
      </c>
      <c r="CC14" s="15">
        <v>0</v>
      </c>
      <c r="CD14" s="15">
        <v>0</v>
      </c>
      <c r="CE14" s="16">
        <v>0</v>
      </c>
    </row>
    <row r="15" spans="1:83" s="6" customFormat="1" ht="14.25" customHeight="1">
      <c r="A15" s="11">
        <v>12</v>
      </c>
      <c r="B15" s="12"/>
      <c r="C15" s="13"/>
      <c r="D15" s="14"/>
      <c r="E15" s="15">
        <v>0</v>
      </c>
      <c r="F15" s="15">
        <v>0</v>
      </c>
      <c r="G15" s="16">
        <v>0</v>
      </c>
      <c r="H15" s="15">
        <v>0</v>
      </c>
      <c r="I15" s="15">
        <v>0</v>
      </c>
      <c r="J15" s="16">
        <v>0</v>
      </c>
      <c r="K15" s="15">
        <v>0</v>
      </c>
      <c r="L15" s="15">
        <v>0</v>
      </c>
      <c r="M15" s="16">
        <v>0</v>
      </c>
      <c r="N15" s="15">
        <v>0</v>
      </c>
      <c r="O15" s="15">
        <v>0</v>
      </c>
      <c r="P15" s="16">
        <v>0</v>
      </c>
      <c r="Q15" s="19"/>
      <c r="R15" s="15">
        <v>0</v>
      </c>
      <c r="S15" s="15">
        <v>0</v>
      </c>
      <c r="T15" s="16">
        <v>0</v>
      </c>
      <c r="U15" s="15">
        <v>0</v>
      </c>
      <c r="V15" s="15">
        <v>0</v>
      </c>
      <c r="W15" s="16">
        <v>0</v>
      </c>
      <c r="X15" s="15">
        <v>0</v>
      </c>
      <c r="Y15" s="15">
        <v>0</v>
      </c>
      <c r="Z15" s="16">
        <v>0</v>
      </c>
      <c r="AA15" s="15">
        <v>0</v>
      </c>
      <c r="AB15" s="15">
        <v>0</v>
      </c>
      <c r="AC15" s="16">
        <v>0</v>
      </c>
      <c r="AD15" s="15">
        <v>0</v>
      </c>
      <c r="AE15" s="15">
        <v>0</v>
      </c>
      <c r="AF15" s="16">
        <v>0</v>
      </c>
      <c r="AG15" s="15">
        <v>0</v>
      </c>
      <c r="AH15" s="15">
        <v>0</v>
      </c>
      <c r="AI15" s="16">
        <v>0</v>
      </c>
      <c r="AJ15" s="15">
        <v>0</v>
      </c>
      <c r="AK15" s="15">
        <v>0</v>
      </c>
      <c r="AL15" s="16">
        <v>0</v>
      </c>
      <c r="AM15" s="15">
        <v>0</v>
      </c>
      <c r="AN15" s="15">
        <v>0</v>
      </c>
      <c r="AO15" s="16">
        <v>0</v>
      </c>
      <c r="AP15" s="15">
        <v>0</v>
      </c>
      <c r="AQ15" s="15">
        <v>0</v>
      </c>
      <c r="AR15" s="16">
        <v>0</v>
      </c>
      <c r="AS15" s="15">
        <v>0</v>
      </c>
      <c r="AT15" s="15">
        <v>0</v>
      </c>
      <c r="AU15" s="16">
        <v>0</v>
      </c>
      <c r="AV15" s="15">
        <v>0</v>
      </c>
      <c r="AW15" s="15">
        <v>0</v>
      </c>
      <c r="AX15" s="16">
        <v>0</v>
      </c>
      <c r="AY15" s="15">
        <v>0</v>
      </c>
      <c r="AZ15" s="15">
        <v>0</v>
      </c>
      <c r="BA15" s="16">
        <v>0</v>
      </c>
      <c r="BB15" s="15">
        <v>0</v>
      </c>
      <c r="BC15" s="15">
        <v>0</v>
      </c>
      <c r="BD15" s="16">
        <v>0</v>
      </c>
      <c r="BE15" s="15">
        <v>0</v>
      </c>
      <c r="BF15" s="15">
        <v>0</v>
      </c>
      <c r="BG15" s="16">
        <v>0</v>
      </c>
      <c r="BH15" s="15">
        <v>0</v>
      </c>
      <c r="BI15" s="15">
        <v>0</v>
      </c>
      <c r="BJ15" s="16">
        <v>0</v>
      </c>
      <c r="BK15" s="15">
        <v>0</v>
      </c>
      <c r="BL15" s="15">
        <v>0</v>
      </c>
      <c r="BM15" s="16">
        <v>0</v>
      </c>
      <c r="BN15" s="15">
        <v>0</v>
      </c>
      <c r="BO15" s="15">
        <v>0</v>
      </c>
      <c r="BP15" s="16">
        <v>0</v>
      </c>
      <c r="BQ15" s="15">
        <v>0</v>
      </c>
      <c r="BR15" s="15">
        <v>0</v>
      </c>
      <c r="BS15" s="16">
        <v>0</v>
      </c>
      <c r="BT15" s="15">
        <v>0</v>
      </c>
      <c r="BU15" s="15">
        <v>0</v>
      </c>
      <c r="BV15" s="16">
        <v>0</v>
      </c>
      <c r="BW15" s="15">
        <v>0</v>
      </c>
      <c r="BX15" s="15">
        <v>0</v>
      </c>
      <c r="BY15" s="16">
        <v>0</v>
      </c>
      <c r="BZ15" s="15">
        <v>0</v>
      </c>
      <c r="CA15" s="15">
        <v>0</v>
      </c>
      <c r="CB15" s="16">
        <v>0</v>
      </c>
      <c r="CC15" s="15">
        <v>0</v>
      </c>
      <c r="CD15" s="15">
        <v>0</v>
      </c>
      <c r="CE15" s="16">
        <v>0</v>
      </c>
    </row>
    <row r="16" spans="1:83" s="6" customFormat="1" ht="14.25" customHeight="1">
      <c r="A16" s="11">
        <v>13</v>
      </c>
      <c r="B16" s="12"/>
      <c r="C16" s="13"/>
      <c r="D16" s="14"/>
      <c r="E16" s="15">
        <v>0</v>
      </c>
      <c r="F16" s="15">
        <v>0</v>
      </c>
      <c r="G16" s="16">
        <v>0</v>
      </c>
      <c r="H16" s="15">
        <v>0</v>
      </c>
      <c r="I16" s="15">
        <v>0</v>
      </c>
      <c r="J16" s="16">
        <v>0</v>
      </c>
      <c r="K16" s="15">
        <v>0</v>
      </c>
      <c r="L16" s="15">
        <v>0</v>
      </c>
      <c r="M16" s="16">
        <v>0</v>
      </c>
      <c r="N16" s="15">
        <v>0</v>
      </c>
      <c r="O16" s="15">
        <v>0</v>
      </c>
      <c r="P16" s="16">
        <v>0</v>
      </c>
      <c r="Q16" s="19"/>
      <c r="R16" s="15">
        <v>0</v>
      </c>
      <c r="S16" s="15">
        <v>0</v>
      </c>
      <c r="T16" s="16">
        <v>0</v>
      </c>
      <c r="U16" s="15">
        <v>0</v>
      </c>
      <c r="V16" s="15">
        <v>0</v>
      </c>
      <c r="W16" s="16">
        <v>0</v>
      </c>
      <c r="X16" s="15">
        <v>0</v>
      </c>
      <c r="Y16" s="15">
        <v>0</v>
      </c>
      <c r="Z16" s="16">
        <v>0</v>
      </c>
      <c r="AA16" s="15">
        <v>0</v>
      </c>
      <c r="AB16" s="15">
        <v>0</v>
      </c>
      <c r="AC16" s="16">
        <v>0</v>
      </c>
      <c r="AD16" s="15">
        <v>0</v>
      </c>
      <c r="AE16" s="15">
        <v>0</v>
      </c>
      <c r="AF16" s="16">
        <v>0</v>
      </c>
      <c r="AG16" s="15">
        <v>0</v>
      </c>
      <c r="AH16" s="15">
        <v>0</v>
      </c>
      <c r="AI16" s="16">
        <v>0</v>
      </c>
      <c r="AJ16" s="15">
        <v>0</v>
      </c>
      <c r="AK16" s="15">
        <v>0</v>
      </c>
      <c r="AL16" s="16">
        <v>0</v>
      </c>
      <c r="AM16" s="15">
        <v>0</v>
      </c>
      <c r="AN16" s="15">
        <v>0</v>
      </c>
      <c r="AO16" s="16">
        <v>0</v>
      </c>
      <c r="AP16" s="15">
        <v>0</v>
      </c>
      <c r="AQ16" s="15">
        <v>0</v>
      </c>
      <c r="AR16" s="16">
        <v>0</v>
      </c>
      <c r="AS16" s="15">
        <v>0</v>
      </c>
      <c r="AT16" s="15">
        <v>0</v>
      </c>
      <c r="AU16" s="16">
        <v>0</v>
      </c>
      <c r="AV16" s="15">
        <v>0</v>
      </c>
      <c r="AW16" s="15">
        <v>0</v>
      </c>
      <c r="AX16" s="16">
        <v>0</v>
      </c>
      <c r="AY16" s="15">
        <v>0</v>
      </c>
      <c r="AZ16" s="15">
        <v>0</v>
      </c>
      <c r="BA16" s="16">
        <v>0</v>
      </c>
      <c r="BB16" s="15">
        <v>0</v>
      </c>
      <c r="BC16" s="15">
        <v>0</v>
      </c>
      <c r="BD16" s="16">
        <v>0</v>
      </c>
      <c r="BE16" s="15">
        <v>0</v>
      </c>
      <c r="BF16" s="15">
        <v>0</v>
      </c>
      <c r="BG16" s="16">
        <v>0</v>
      </c>
      <c r="BH16" s="15">
        <v>0</v>
      </c>
      <c r="BI16" s="15">
        <v>0</v>
      </c>
      <c r="BJ16" s="16">
        <v>0</v>
      </c>
      <c r="BK16" s="15">
        <v>0</v>
      </c>
      <c r="BL16" s="15">
        <v>0</v>
      </c>
      <c r="BM16" s="16">
        <v>0</v>
      </c>
      <c r="BN16" s="15">
        <v>0</v>
      </c>
      <c r="BO16" s="15">
        <v>0</v>
      </c>
      <c r="BP16" s="16">
        <v>0</v>
      </c>
      <c r="BQ16" s="15">
        <v>0</v>
      </c>
      <c r="BR16" s="15">
        <v>0</v>
      </c>
      <c r="BS16" s="16">
        <v>0</v>
      </c>
      <c r="BT16" s="15">
        <v>0</v>
      </c>
      <c r="BU16" s="15">
        <v>0</v>
      </c>
      <c r="BV16" s="16">
        <v>0</v>
      </c>
      <c r="BW16" s="15">
        <v>0</v>
      </c>
      <c r="BX16" s="15">
        <v>0</v>
      </c>
      <c r="BY16" s="16">
        <v>0</v>
      </c>
      <c r="BZ16" s="15">
        <v>0</v>
      </c>
      <c r="CA16" s="15">
        <v>0</v>
      </c>
      <c r="CB16" s="16">
        <v>0</v>
      </c>
      <c r="CC16" s="15">
        <v>0</v>
      </c>
      <c r="CD16" s="15">
        <v>0</v>
      </c>
      <c r="CE16" s="16">
        <v>0</v>
      </c>
    </row>
    <row r="17" spans="1:83" s="6" customFormat="1" ht="14.25" customHeight="1">
      <c r="A17" s="11">
        <v>14</v>
      </c>
      <c r="B17" s="12"/>
      <c r="C17" s="13"/>
      <c r="D17" s="14"/>
      <c r="E17" s="15">
        <v>0</v>
      </c>
      <c r="F17" s="15">
        <v>0</v>
      </c>
      <c r="G17" s="16">
        <v>0</v>
      </c>
      <c r="H17" s="15">
        <v>0</v>
      </c>
      <c r="I17" s="15">
        <v>0</v>
      </c>
      <c r="J17" s="16">
        <v>0</v>
      </c>
      <c r="K17" s="15">
        <v>0</v>
      </c>
      <c r="L17" s="15">
        <v>0</v>
      </c>
      <c r="M17" s="16">
        <v>0</v>
      </c>
      <c r="N17" s="15">
        <v>0</v>
      </c>
      <c r="O17" s="15">
        <v>0</v>
      </c>
      <c r="P17" s="16">
        <v>0</v>
      </c>
      <c r="Q17" s="19"/>
      <c r="R17" s="15">
        <v>0</v>
      </c>
      <c r="S17" s="15">
        <v>0</v>
      </c>
      <c r="T17" s="16">
        <v>0</v>
      </c>
      <c r="U17" s="15">
        <v>0</v>
      </c>
      <c r="V17" s="15">
        <v>0</v>
      </c>
      <c r="W17" s="16">
        <v>0</v>
      </c>
      <c r="X17" s="15">
        <v>0</v>
      </c>
      <c r="Y17" s="15">
        <v>0</v>
      </c>
      <c r="Z17" s="16">
        <v>0</v>
      </c>
      <c r="AA17" s="15">
        <v>0</v>
      </c>
      <c r="AB17" s="15">
        <v>0</v>
      </c>
      <c r="AC17" s="16">
        <v>0</v>
      </c>
      <c r="AD17" s="15">
        <v>0</v>
      </c>
      <c r="AE17" s="15">
        <v>0</v>
      </c>
      <c r="AF17" s="16">
        <v>0</v>
      </c>
      <c r="AG17" s="15">
        <v>0</v>
      </c>
      <c r="AH17" s="15">
        <v>0</v>
      </c>
      <c r="AI17" s="16">
        <v>0</v>
      </c>
      <c r="AJ17" s="15">
        <v>0</v>
      </c>
      <c r="AK17" s="15">
        <v>0</v>
      </c>
      <c r="AL17" s="16">
        <v>0</v>
      </c>
      <c r="AM17" s="15">
        <v>0</v>
      </c>
      <c r="AN17" s="15">
        <v>0</v>
      </c>
      <c r="AO17" s="16">
        <v>0</v>
      </c>
      <c r="AP17" s="15">
        <v>0</v>
      </c>
      <c r="AQ17" s="15">
        <v>0</v>
      </c>
      <c r="AR17" s="16">
        <v>0</v>
      </c>
      <c r="AS17" s="15">
        <v>0</v>
      </c>
      <c r="AT17" s="15">
        <v>0</v>
      </c>
      <c r="AU17" s="16">
        <v>0</v>
      </c>
      <c r="AV17" s="15">
        <v>0</v>
      </c>
      <c r="AW17" s="15">
        <v>0</v>
      </c>
      <c r="AX17" s="16">
        <v>0</v>
      </c>
      <c r="AY17" s="15">
        <v>0</v>
      </c>
      <c r="AZ17" s="15">
        <v>0</v>
      </c>
      <c r="BA17" s="16">
        <v>0</v>
      </c>
      <c r="BB17" s="15">
        <v>0</v>
      </c>
      <c r="BC17" s="15">
        <v>0</v>
      </c>
      <c r="BD17" s="16">
        <v>0</v>
      </c>
      <c r="BE17" s="15">
        <v>0</v>
      </c>
      <c r="BF17" s="15">
        <v>0</v>
      </c>
      <c r="BG17" s="16">
        <v>0</v>
      </c>
      <c r="BH17" s="15">
        <v>0</v>
      </c>
      <c r="BI17" s="15">
        <v>0</v>
      </c>
      <c r="BJ17" s="16">
        <v>0</v>
      </c>
      <c r="BK17" s="15">
        <v>0</v>
      </c>
      <c r="BL17" s="15">
        <v>0</v>
      </c>
      <c r="BM17" s="16">
        <v>0</v>
      </c>
      <c r="BN17" s="15">
        <v>0</v>
      </c>
      <c r="BO17" s="15">
        <v>0</v>
      </c>
      <c r="BP17" s="16">
        <v>0</v>
      </c>
      <c r="BQ17" s="15">
        <v>0</v>
      </c>
      <c r="BR17" s="15">
        <v>0</v>
      </c>
      <c r="BS17" s="16">
        <v>0</v>
      </c>
      <c r="BT17" s="15">
        <v>0</v>
      </c>
      <c r="BU17" s="15">
        <v>0</v>
      </c>
      <c r="BV17" s="16">
        <v>0</v>
      </c>
      <c r="BW17" s="15">
        <v>0</v>
      </c>
      <c r="BX17" s="15">
        <v>0</v>
      </c>
      <c r="BY17" s="16">
        <v>0</v>
      </c>
      <c r="BZ17" s="15">
        <v>0</v>
      </c>
      <c r="CA17" s="15">
        <v>0</v>
      </c>
      <c r="CB17" s="16">
        <v>0</v>
      </c>
      <c r="CC17" s="15">
        <v>0</v>
      </c>
      <c r="CD17" s="15">
        <v>0</v>
      </c>
      <c r="CE17" s="16">
        <v>0</v>
      </c>
    </row>
    <row r="18" spans="1:83" s="6" customFormat="1" ht="14.25" customHeight="1">
      <c r="A18" s="11">
        <v>15</v>
      </c>
      <c r="B18" s="12"/>
      <c r="C18" s="13"/>
      <c r="D18" s="14"/>
      <c r="E18" s="15">
        <v>0</v>
      </c>
      <c r="F18" s="15">
        <v>0</v>
      </c>
      <c r="G18" s="16">
        <v>0</v>
      </c>
      <c r="H18" s="15">
        <v>0</v>
      </c>
      <c r="I18" s="15">
        <v>0</v>
      </c>
      <c r="J18" s="16">
        <v>0</v>
      </c>
      <c r="K18" s="15">
        <v>0</v>
      </c>
      <c r="L18" s="15">
        <v>0</v>
      </c>
      <c r="M18" s="16">
        <v>0</v>
      </c>
      <c r="N18" s="15">
        <v>0</v>
      </c>
      <c r="O18" s="15">
        <v>0</v>
      </c>
      <c r="P18" s="16">
        <v>0</v>
      </c>
      <c r="Q18" s="19"/>
      <c r="R18" s="15">
        <v>0</v>
      </c>
      <c r="S18" s="15">
        <v>0</v>
      </c>
      <c r="T18" s="16">
        <v>0</v>
      </c>
      <c r="U18" s="15">
        <v>0</v>
      </c>
      <c r="V18" s="15">
        <v>0</v>
      </c>
      <c r="W18" s="16">
        <v>0</v>
      </c>
      <c r="X18" s="15">
        <v>0</v>
      </c>
      <c r="Y18" s="15">
        <v>0</v>
      </c>
      <c r="Z18" s="16">
        <v>0</v>
      </c>
      <c r="AA18" s="15">
        <v>0</v>
      </c>
      <c r="AB18" s="15">
        <v>0</v>
      </c>
      <c r="AC18" s="16">
        <v>0</v>
      </c>
      <c r="AD18" s="15">
        <v>0</v>
      </c>
      <c r="AE18" s="15">
        <v>0</v>
      </c>
      <c r="AF18" s="16">
        <v>0</v>
      </c>
      <c r="AG18" s="15">
        <v>0</v>
      </c>
      <c r="AH18" s="15">
        <v>0</v>
      </c>
      <c r="AI18" s="16">
        <v>0</v>
      </c>
      <c r="AJ18" s="15">
        <v>0</v>
      </c>
      <c r="AK18" s="15">
        <v>0</v>
      </c>
      <c r="AL18" s="16">
        <v>0</v>
      </c>
      <c r="AM18" s="15">
        <v>0</v>
      </c>
      <c r="AN18" s="15">
        <v>0</v>
      </c>
      <c r="AO18" s="16">
        <v>0</v>
      </c>
      <c r="AP18" s="15">
        <v>0</v>
      </c>
      <c r="AQ18" s="15">
        <v>0</v>
      </c>
      <c r="AR18" s="16">
        <v>0</v>
      </c>
      <c r="AS18" s="15">
        <v>0</v>
      </c>
      <c r="AT18" s="15">
        <v>0</v>
      </c>
      <c r="AU18" s="16">
        <v>0</v>
      </c>
      <c r="AV18" s="15">
        <v>0</v>
      </c>
      <c r="AW18" s="15">
        <v>0</v>
      </c>
      <c r="AX18" s="16">
        <v>0</v>
      </c>
      <c r="AY18" s="15">
        <v>0</v>
      </c>
      <c r="AZ18" s="15">
        <v>0</v>
      </c>
      <c r="BA18" s="16">
        <v>0</v>
      </c>
      <c r="BB18" s="15">
        <v>0</v>
      </c>
      <c r="BC18" s="15">
        <v>0</v>
      </c>
      <c r="BD18" s="16">
        <v>0</v>
      </c>
      <c r="BE18" s="15">
        <v>0</v>
      </c>
      <c r="BF18" s="15">
        <v>0</v>
      </c>
      <c r="BG18" s="16">
        <v>0</v>
      </c>
      <c r="BH18" s="15">
        <v>0</v>
      </c>
      <c r="BI18" s="15">
        <v>0</v>
      </c>
      <c r="BJ18" s="16">
        <v>0</v>
      </c>
      <c r="BK18" s="15">
        <v>0</v>
      </c>
      <c r="BL18" s="15">
        <v>0</v>
      </c>
      <c r="BM18" s="16">
        <v>0</v>
      </c>
      <c r="BN18" s="15">
        <v>0</v>
      </c>
      <c r="BO18" s="15">
        <v>0</v>
      </c>
      <c r="BP18" s="16">
        <v>0</v>
      </c>
      <c r="BQ18" s="15">
        <v>0</v>
      </c>
      <c r="BR18" s="15">
        <v>0</v>
      </c>
      <c r="BS18" s="16">
        <v>0</v>
      </c>
      <c r="BT18" s="15">
        <v>0</v>
      </c>
      <c r="BU18" s="15">
        <v>0</v>
      </c>
      <c r="BV18" s="16">
        <v>0</v>
      </c>
      <c r="BW18" s="15">
        <v>0</v>
      </c>
      <c r="BX18" s="15">
        <v>0</v>
      </c>
      <c r="BY18" s="16">
        <v>0</v>
      </c>
      <c r="BZ18" s="15">
        <v>0</v>
      </c>
      <c r="CA18" s="15">
        <v>0</v>
      </c>
      <c r="CB18" s="16">
        <v>0</v>
      </c>
      <c r="CC18" s="15">
        <v>0</v>
      </c>
      <c r="CD18" s="15">
        <v>0</v>
      </c>
      <c r="CE18" s="16">
        <v>0</v>
      </c>
    </row>
    <row r="19" spans="1:83" s="6" customFormat="1" ht="14.25" customHeight="1">
      <c r="A19" s="11">
        <v>16</v>
      </c>
      <c r="B19" s="12"/>
      <c r="C19" s="13"/>
      <c r="D19" s="14"/>
      <c r="E19" s="15">
        <v>0</v>
      </c>
      <c r="F19" s="15">
        <v>0</v>
      </c>
      <c r="G19" s="16">
        <v>0</v>
      </c>
      <c r="H19" s="15">
        <v>0</v>
      </c>
      <c r="I19" s="15">
        <v>0</v>
      </c>
      <c r="J19" s="16">
        <v>0</v>
      </c>
      <c r="K19" s="15">
        <v>0</v>
      </c>
      <c r="L19" s="15">
        <v>0</v>
      </c>
      <c r="M19" s="16">
        <v>0</v>
      </c>
      <c r="N19" s="15">
        <v>0</v>
      </c>
      <c r="O19" s="15">
        <v>0</v>
      </c>
      <c r="P19" s="16">
        <v>0</v>
      </c>
      <c r="Q19" s="19"/>
      <c r="R19" s="15">
        <v>0</v>
      </c>
      <c r="S19" s="15">
        <v>0</v>
      </c>
      <c r="T19" s="16">
        <v>0</v>
      </c>
      <c r="U19" s="15">
        <v>0</v>
      </c>
      <c r="V19" s="15">
        <v>0</v>
      </c>
      <c r="W19" s="16">
        <v>0</v>
      </c>
      <c r="X19" s="15">
        <v>0</v>
      </c>
      <c r="Y19" s="15">
        <v>0</v>
      </c>
      <c r="Z19" s="16">
        <v>0</v>
      </c>
      <c r="AA19" s="15">
        <v>0</v>
      </c>
      <c r="AB19" s="15">
        <v>0</v>
      </c>
      <c r="AC19" s="16">
        <v>0</v>
      </c>
      <c r="AD19" s="15">
        <v>0</v>
      </c>
      <c r="AE19" s="15">
        <v>0</v>
      </c>
      <c r="AF19" s="16">
        <v>0</v>
      </c>
      <c r="AG19" s="15">
        <v>0</v>
      </c>
      <c r="AH19" s="15">
        <v>0</v>
      </c>
      <c r="AI19" s="16">
        <v>0</v>
      </c>
      <c r="AJ19" s="15">
        <v>0</v>
      </c>
      <c r="AK19" s="15">
        <v>0</v>
      </c>
      <c r="AL19" s="16">
        <v>0</v>
      </c>
      <c r="AM19" s="15">
        <v>0</v>
      </c>
      <c r="AN19" s="15">
        <v>0</v>
      </c>
      <c r="AO19" s="16">
        <v>0</v>
      </c>
      <c r="AP19" s="15">
        <v>0</v>
      </c>
      <c r="AQ19" s="15">
        <v>0</v>
      </c>
      <c r="AR19" s="16">
        <v>0</v>
      </c>
      <c r="AS19" s="15">
        <v>0</v>
      </c>
      <c r="AT19" s="15">
        <v>0</v>
      </c>
      <c r="AU19" s="16">
        <v>0</v>
      </c>
      <c r="AV19" s="15">
        <v>0</v>
      </c>
      <c r="AW19" s="15">
        <v>0</v>
      </c>
      <c r="AX19" s="16">
        <v>0</v>
      </c>
      <c r="AY19" s="15">
        <v>0</v>
      </c>
      <c r="AZ19" s="15">
        <v>0</v>
      </c>
      <c r="BA19" s="16">
        <v>0</v>
      </c>
      <c r="BB19" s="15">
        <v>0</v>
      </c>
      <c r="BC19" s="15">
        <v>0</v>
      </c>
      <c r="BD19" s="16">
        <v>0</v>
      </c>
      <c r="BE19" s="15">
        <v>0</v>
      </c>
      <c r="BF19" s="15">
        <v>0</v>
      </c>
      <c r="BG19" s="16">
        <v>0</v>
      </c>
      <c r="BH19" s="15">
        <v>0</v>
      </c>
      <c r="BI19" s="15">
        <v>0</v>
      </c>
      <c r="BJ19" s="16">
        <v>0</v>
      </c>
      <c r="BK19" s="15">
        <v>0</v>
      </c>
      <c r="BL19" s="15">
        <v>0</v>
      </c>
      <c r="BM19" s="16">
        <v>0</v>
      </c>
      <c r="BN19" s="15">
        <v>0</v>
      </c>
      <c r="BO19" s="15">
        <v>0</v>
      </c>
      <c r="BP19" s="16">
        <v>0</v>
      </c>
      <c r="BQ19" s="15">
        <v>0</v>
      </c>
      <c r="BR19" s="15">
        <v>0</v>
      </c>
      <c r="BS19" s="16">
        <v>0</v>
      </c>
      <c r="BT19" s="15">
        <v>0</v>
      </c>
      <c r="BU19" s="15">
        <v>0</v>
      </c>
      <c r="BV19" s="16">
        <v>0</v>
      </c>
      <c r="BW19" s="15">
        <v>0</v>
      </c>
      <c r="BX19" s="15">
        <v>0</v>
      </c>
      <c r="BY19" s="16">
        <v>0</v>
      </c>
      <c r="BZ19" s="15">
        <v>0</v>
      </c>
      <c r="CA19" s="15">
        <v>0</v>
      </c>
      <c r="CB19" s="16">
        <v>0</v>
      </c>
      <c r="CC19" s="15">
        <v>0</v>
      </c>
      <c r="CD19" s="15">
        <v>0</v>
      </c>
      <c r="CE19" s="16">
        <v>0</v>
      </c>
    </row>
    <row r="20" spans="1:83" s="6" customFormat="1" ht="14.25" customHeight="1">
      <c r="A20" s="11">
        <v>17</v>
      </c>
      <c r="B20" s="12"/>
      <c r="C20" s="13"/>
      <c r="D20" s="14"/>
      <c r="E20" s="15">
        <v>0</v>
      </c>
      <c r="F20" s="15">
        <v>0</v>
      </c>
      <c r="G20" s="16">
        <v>0</v>
      </c>
      <c r="H20" s="15">
        <v>0</v>
      </c>
      <c r="I20" s="15">
        <v>0</v>
      </c>
      <c r="J20" s="16">
        <v>0</v>
      </c>
      <c r="K20" s="15">
        <v>0</v>
      </c>
      <c r="L20" s="15">
        <v>0</v>
      </c>
      <c r="M20" s="16">
        <v>0</v>
      </c>
      <c r="N20" s="15">
        <v>0</v>
      </c>
      <c r="O20" s="15">
        <v>0</v>
      </c>
      <c r="P20" s="16">
        <v>0</v>
      </c>
      <c r="Q20" s="19"/>
      <c r="R20" s="15">
        <v>0</v>
      </c>
      <c r="S20" s="15">
        <v>0</v>
      </c>
      <c r="T20" s="16">
        <v>0</v>
      </c>
      <c r="U20" s="15">
        <v>0</v>
      </c>
      <c r="V20" s="15">
        <v>0</v>
      </c>
      <c r="W20" s="16">
        <v>0</v>
      </c>
      <c r="X20" s="15">
        <v>0</v>
      </c>
      <c r="Y20" s="15">
        <v>0</v>
      </c>
      <c r="Z20" s="16">
        <v>0</v>
      </c>
      <c r="AA20" s="15">
        <v>0</v>
      </c>
      <c r="AB20" s="15">
        <v>0</v>
      </c>
      <c r="AC20" s="16">
        <v>0</v>
      </c>
      <c r="AD20" s="15">
        <v>0</v>
      </c>
      <c r="AE20" s="15">
        <v>0</v>
      </c>
      <c r="AF20" s="16">
        <v>0</v>
      </c>
      <c r="AG20" s="15">
        <v>0</v>
      </c>
      <c r="AH20" s="15">
        <v>0</v>
      </c>
      <c r="AI20" s="16">
        <v>0</v>
      </c>
      <c r="AJ20" s="15">
        <v>0</v>
      </c>
      <c r="AK20" s="15">
        <v>0</v>
      </c>
      <c r="AL20" s="16">
        <v>0</v>
      </c>
      <c r="AM20" s="15">
        <v>0</v>
      </c>
      <c r="AN20" s="15">
        <v>0</v>
      </c>
      <c r="AO20" s="16">
        <v>0</v>
      </c>
      <c r="AP20" s="15">
        <v>0</v>
      </c>
      <c r="AQ20" s="15">
        <v>0</v>
      </c>
      <c r="AR20" s="16">
        <v>0</v>
      </c>
      <c r="AS20" s="15">
        <v>0</v>
      </c>
      <c r="AT20" s="15">
        <v>0</v>
      </c>
      <c r="AU20" s="16">
        <v>0</v>
      </c>
      <c r="AV20" s="15">
        <v>0</v>
      </c>
      <c r="AW20" s="15">
        <v>0</v>
      </c>
      <c r="AX20" s="16">
        <v>0</v>
      </c>
      <c r="AY20" s="15">
        <v>0</v>
      </c>
      <c r="AZ20" s="15">
        <v>0</v>
      </c>
      <c r="BA20" s="16">
        <v>0</v>
      </c>
      <c r="BB20" s="15">
        <v>0</v>
      </c>
      <c r="BC20" s="15">
        <v>0</v>
      </c>
      <c r="BD20" s="16">
        <v>0</v>
      </c>
      <c r="BE20" s="15">
        <v>0</v>
      </c>
      <c r="BF20" s="15">
        <v>0</v>
      </c>
      <c r="BG20" s="16">
        <v>0</v>
      </c>
      <c r="BH20" s="15">
        <v>0</v>
      </c>
      <c r="BI20" s="15">
        <v>0</v>
      </c>
      <c r="BJ20" s="16">
        <v>0</v>
      </c>
      <c r="BK20" s="15">
        <v>0</v>
      </c>
      <c r="BL20" s="15">
        <v>0</v>
      </c>
      <c r="BM20" s="16">
        <v>0</v>
      </c>
      <c r="BN20" s="15">
        <v>0</v>
      </c>
      <c r="BO20" s="15">
        <v>0</v>
      </c>
      <c r="BP20" s="16">
        <v>0</v>
      </c>
      <c r="BQ20" s="15">
        <v>0</v>
      </c>
      <c r="BR20" s="15">
        <v>0</v>
      </c>
      <c r="BS20" s="16">
        <v>0</v>
      </c>
      <c r="BT20" s="15">
        <v>0</v>
      </c>
      <c r="BU20" s="15">
        <v>0</v>
      </c>
      <c r="BV20" s="16">
        <v>0</v>
      </c>
      <c r="BW20" s="15">
        <v>0</v>
      </c>
      <c r="BX20" s="15">
        <v>0</v>
      </c>
      <c r="BY20" s="16">
        <v>0</v>
      </c>
      <c r="BZ20" s="15">
        <v>0</v>
      </c>
      <c r="CA20" s="15">
        <v>0</v>
      </c>
      <c r="CB20" s="16">
        <v>0</v>
      </c>
      <c r="CC20" s="15">
        <v>0</v>
      </c>
      <c r="CD20" s="15">
        <v>0</v>
      </c>
      <c r="CE20" s="16">
        <v>0</v>
      </c>
    </row>
    <row r="21" spans="1:83" s="6" customFormat="1" ht="14.25" customHeight="1">
      <c r="A21" s="11">
        <v>18</v>
      </c>
      <c r="B21" s="12"/>
      <c r="C21" s="13"/>
      <c r="D21" s="14"/>
      <c r="E21" s="15">
        <v>0</v>
      </c>
      <c r="F21" s="15">
        <v>0</v>
      </c>
      <c r="G21" s="16">
        <v>0</v>
      </c>
      <c r="H21" s="15">
        <v>0</v>
      </c>
      <c r="I21" s="15">
        <v>0</v>
      </c>
      <c r="J21" s="16">
        <v>0</v>
      </c>
      <c r="K21" s="15">
        <v>0</v>
      </c>
      <c r="L21" s="15">
        <v>0</v>
      </c>
      <c r="M21" s="16">
        <v>0</v>
      </c>
      <c r="N21" s="15">
        <v>0</v>
      </c>
      <c r="O21" s="15">
        <v>0</v>
      </c>
      <c r="P21" s="16">
        <v>0</v>
      </c>
      <c r="Q21" s="19"/>
      <c r="R21" s="15">
        <v>0</v>
      </c>
      <c r="S21" s="15">
        <v>0</v>
      </c>
      <c r="T21" s="16">
        <v>0</v>
      </c>
      <c r="U21" s="15">
        <v>0</v>
      </c>
      <c r="V21" s="15">
        <v>0</v>
      </c>
      <c r="W21" s="16">
        <v>0</v>
      </c>
      <c r="X21" s="15">
        <v>0</v>
      </c>
      <c r="Y21" s="15">
        <v>0</v>
      </c>
      <c r="Z21" s="16">
        <v>0</v>
      </c>
      <c r="AA21" s="15">
        <v>0</v>
      </c>
      <c r="AB21" s="15">
        <v>0</v>
      </c>
      <c r="AC21" s="16">
        <v>0</v>
      </c>
      <c r="AD21" s="15">
        <v>0</v>
      </c>
      <c r="AE21" s="15">
        <v>0</v>
      </c>
      <c r="AF21" s="16">
        <v>0</v>
      </c>
      <c r="AG21" s="15">
        <v>0</v>
      </c>
      <c r="AH21" s="15">
        <v>0</v>
      </c>
      <c r="AI21" s="16">
        <v>0</v>
      </c>
      <c r="AJ21" s="15">
        <v>0</v>
      </c>
      <c r="AK21" s="15">
        <v>0</v>
      </c>
      <c r="AL21" s="16">
        <v>0</v>
      </c>
      <c r="AM21" s="15">
        <v>0</v>
      </c>
      <c r="AN21" s="15">
        <v>0</v>
      </c>
      <c r="AO21" s="16">
        <v>0</v>
      </c>
      <c r="AP21" s="15">
        <v>0</v>
      </c>
      <c r="AQ21" s="15">
        <v>0</v>
      </c>
      <c r="AR21" s="16">
        <v>0</v>
      </c>
      <c r="AS21" s="15">
        <v>0</v>
      </c>
      <c r="AT21" s="15">
        <v>0</v>
      </c>
      <c r="AU21" s="16">
        <v>0</v>
      </c>
      <c r="AV21" s="15">
        <v>0</v>
      </c>
      <c r="AW21" s="15">
        <v>0</v>
      </c>
      <c r="AX21" s="16">
        <v>0</v>
      </c>
      <c r="AY21" s="15">
        <v>0</v>
      </c>
      <c r="AZ21" s="15">
        <v>0</v>
      </c>
      <c r="BA21" s="16">
        <v>0</v>
      </c>
      <c r="BB21" s="15">
        <v>0</v>
      </c>
      <c r="BC21" s="15">
        <v>0</v>
      </c>
      <c r="BD21" s="16">
        <v>0</v>
      </c>
      <c r="BE21" s="15">
        <v>0</v>
      </c>
      <c r="BF21" s="15">
        <v>0</v>
      </c>
      <c r="BG21" s="16">
        <v>0</v>
      </c>
      <c r="BH21" s="15">
        <v>0</v>
      </c>
      <c r="BI21" s="15">
        <v>0</v>
      </c>
      <c r="BJ21" s="16">
        <v>0</v>
      </c>
      <c r="BK21" s="15">
        <v>0</v>
      </c>
      <c r="BL21" s="15">
        <v>0</v>
      </c>
      <c r="BM21" s="16">
        <v>0</v>
      </c>
      <c r="BN21" s="15">
        <v>0</v>
      </c>
      <c r="BO21" s="15">
        <v>0</v>
      </c>
      <c r="BP21" s="16">
        <v>0</v>
      </c>
      <c r="BQ21" s="15">
        <v>0</v>
      </c>
      <c r="BR21" s="15">
        <v>0</v>
      </c>
      <c r="BS21" s="16">
        <v>0</v>
      </c>
      <c r="BT21" s="15">
        <v>0</v>
      </c>
      <c r="BU21" s="15">
        <v>0</v>
      </c>
      <c r="BV21" s="16">
        <v>0</v>
      </c>
      <c r="BW21" s="15">
        <v>0</v>
      </c>
      <c r="BX21" s="15">
        <v>0</v>
      </c>
      <c r="BY21" s="16">
        <v>0</v>
      </c>
      <c r="BZ21" s="15">
        <v>0</v>
      </c>
      <c r="CA21" s="15">
        <v>0</v>
      </c>
      <c r="CB21" s="16">
        <v>0</v>
      </c>
      <c r="CC21" s="15">
        <v>0</v>
      </c>
      <c r="CD21" s="15">
        <v>0</v>
      </c>
      <c r="CE21" s="16">
        <v>0</v>
      </c>
    </row>
    <row r="22" spans="1:83" s="6" customFormat="1" ht="14.25" customHeight="1">
      <c r="A22" s="11">
        <v>19</v>
      </c>
      <c r="B22" s="12"/>
      <c r="C22" s="13"/>
      <c r="D22" s="14"/>
      <c r="E22" s="15">
        <v>0</v>
      </c>
      <c r="F22" s="15">
        <v>0</v>
      </c>
      <c r="G22" s="16">
        <v>0</v>
      </c>
      <c r="H22" s="15">
        <v>0</v>
      </c>
      <c r="I22" s="15">
        <v>0</v>
      </c>
      <c r="J22" s="16">
        <v>0</v>
      </c>
      <c r="K22" s="15">
        <v>0</v>
      </c>
      <c r="L22" s="15">
        <v>0</v>
      </c>
      <c r="M22" s="16">
        <v>0</v>
      </c>
      <c r="N22" s="15">
        <v>0</v>
      </c>
      <c r="O22" s="15">
        <v>0</v>
      </c>
      <c r="P22" s="16">
        <v>0</v>
      </c>
      <c r="Q22" s="19"/>
      <c r="R22" s="15">
        <v>0</v>
      </c>
      <c r="S22" s="15">
        <v>0</v>
      </c>
      <c r="T22" s="16">
        <v>0</v>
      </c>
      <c r="U22" s="15">
        <v>0</v>
      </c>
      <c r="V22" s="15">
        <v>0</v>
      </c>
      <c r="W22" s="16">
        <v>0</v>
      </c>
      <c r="X22" s="15">
        <v>0</v>
      </c>
      <c r="Y22" s="15">
        <v>0</v>
      </c>
      <c r="Z22" s="16">
        <v>0</v>
      </c>
      <c r="AA22" s="15">
        <v>0</v>
      </c>
      <c r="AB22" s="15">
        <v>0</v>
      </c>
      <c r="AC22" s="16">
        <v>0</v>
      </c>
      <c r="AD22" s="15">
        <v>0</v>
      </c>
      <c r="AE22" s="15">
        <v>0</v>
      </c>
      <c r="AF22" s="16">
        <v>0</v>
      </c>
      <c r="AG22" s="15">
        <v>0</v>
      </c>
      <c r="AH22" s="15">
        <v>0</v>
      </c>
      <c r="AI22" s="16">
        <v>0</v>
      </c>
      <c r="AJ22" s="15">
        <v>0</v>
      </c>
      <c r="AK22" s="15">
        <v>0</v>
      </c>
      <c r="AL22" s="16">
        <v>0</v>
      </c>
      <c r="AM22" s="15">
        <v>0</v>
      </c>
      <c r="AN22" s="15">
        <v>0</v>
      </c>
      <c r="AO22" s="16">
        <v>0</v>
      </c>
      <c r="AP22" s="15">
        <v>0</v>
      </c>
      <c r="AQ22" s="15">
        <v>0</v>
      </c>
      <c r="AR22" s="16">
        <v>0</v>
      </c>
      <c r="AS22" s="15">
        <v>0</v>
      </c>
      <c r="AT22" s="15">
        <v>0</v>
      </c>
      <c r="AU22" s="16">
        <v>0</v>
      </c>
      <c r="AV22" s="15">
        <v>0</v>
      </c>
      <c r="AW22" s="15">
        <v>0</v>
      </c>
      <c r="AX22" s="16">
        <v>0</v>
      </c>
      <c r="AY22" s="15">
        <v>0</v>
      </c>
      <c r="AZ22" s="15">
        <v>0</v>
      </c>
      <c r="BA22" s="16">
        <v>0</v>
      </c>
      <c r="BB22" s="15">
        <v>0</v>
      </c>
      <c r="BC22" s="15">
        <v>0</v>
      </c>
      <c r="BD22" s="16">
        <v>0</v>
      </c>
      <c r="BE22" s="15">
        <v>0</v>
      </c>
      <c r="BF22" s="15">
        <v>0</v>
      </c>
      <c r="BG22" s="16">
        <v>0</v>
      </c>
      <c r="BH22" s="15">
        <v>0</v>
      </c>
      <c r="BI22" s="15">
        <v>0</v>
      </c>
      <c r="BJ22" s="16">
        <v>0</v>
      </c>
      <c r="BK22" s="15">
        <v>0</v>
      </c>
      <c r="BL22" s="15">
        <v>0</v>
      </c>
      <c r="BM22" s="16">
        <v>0</v>
      </c>
      <c r="BN22" s="15">
        <v>0</v>
      </c>
      <c r="BO22" s="15">
        <v>0</v>
      </c>
      <c r="BP22" s="16">
        <v>0</v>
      </c>
      <c r="BQ22" s="15">
        <v>0</v>
      </c>
      <c r="BR22" s="15">
        <v>0</v>
      </c>
      <c r="BS22" s="16">
        <v>0</v>
      </c>
      <c r="BT22" s="15">
        <v>0</v>
      </c>
      <c r="BU22" s="15">
        <v>0</v>
      </c>
      <c r="BV22" s="16">
        <v>0</v>
      </c>
      <c r="BW22" s="15">
        <v>0</v>
      </c>
      <c r="BX22" s="15">
        <v>0</v>
      </c>
      <c r="BY22" s="16">
        <v>0</v>
      </c>
      <c r="BZ22" s="15">
        <v>0</v>
      </c>
      <c r="CA22" s="15">
        <v>0</v>
      </c>
      <c r="CB22" s="16">
        <v>0</v>
      </c>
      <c r="CC22" s="15">
        <v>0</v>
      </c>
      <c r="CD22" s="15">
        <v>0</v>
      </c>
      <c r="CE22" s="16">
        <v>0</v>
      </c>
    </row>
    <row r="23" spans="1:83" s="6" customFormat="1" ht="14.25" customHeight="1">
      <c r="A23" s="11">
        <v>20</v>
      </c>
      <c r="B23" s="12"/>
      <c r="C23" s="13"/>
      <c r="D23" s="14"/>
      <c r="E23" s="15">
        <v>0</v>
      </c>
      <c r="F23" s="15">
        <v>0</v>
      </c>
      <c r="G23" s="16">
        <v>0</v>
      </c>
      <c r="H23" s="15">
        <v>0</v>
      </c>
      <c r="I23" s="15">
        <v>0</v>
      </c>
      <c r="J23" s="16">
        <v>0</v>
      </c>
      <c r="K23" s="15">
        <v>0</v>
      </c>
      <c r="L23" s="15">
        <v>0</v>
      </c>
      <c r="M23" s="16">
        <v>0</v>
      </c>
      <c r="N23" s="15">
        <v>0</v>
      </c>
      <c r="O23" s="15">
        <v>0</v>
      </c>
      <c r="P23" s="16">
        <v>0</v>
      </c>
      <c r="Q23" s="19"/>
      <c r="R23" s="15">
        <v>0</v>
      </c>
      <c r="S23" s="15">
        <v>0</v>
      </c>
      <c r="T23" s="16">
        <v>0</v>
      </c>
      <c r="U23" s="15">
        <v>0</v>
      </c>
      <c r="V23" s="15">
        <v>0</v>
      </c>
      <c r="W23" s="16">
        <v>0</v>
      </c>
      <c r="X23" s="15">
        <v>0</v>
      </c>
      <c r="Y23" s="15">
        <v>0</v>
      </c>
      <c r="Z23" s="16">
        <v>0</v>
      </c>
      <c r="AA23" s="15">
        <v>0</v>
      </c>
      <c r="AB23" s="15">
        <v>0</v>
      </c>
      <c r="AC23" s="16">
        <v>0</v>
      </c>
      <c r="AD23" s="15">
        <v>0</v>
      </c>
      <c r="AE23" s="15">
        <v>0</v>
      </c>
      <c r="AF23" s="16">
        <v>0</v>
      </c>
      <c r="AG23" s="15">
        <v>0</v>
      </c>
      <c r="AH23" s="15">
        <v>0</v>
      </c>
      <c r="AI23" s="16">
        <v>0</v>
      </c>
      <c r="AJ23" s="15">
        <v>0</v>
      </c>
      <c r="AK23" s="15">
        <v>0</v>
      </c>
      <c r="AL23" s="16">
        <v>0</v>
      </c>
      <c r="AM23" s="15">
        <v>0</v>
      </c>
      <c r="AN23" s="15">
        <v>0</v>
      </c>
      <c r="AO23" s="16">
        <v>0</v>
      </c>
      <c r="AP23" s="15">
        <v>0</v>
      </c>
      <c r="AQ23" s="15">
        <v>0</v>
      </c>
      <c r="AR23" s="16">
        <v>0</v>
      </c>
      <c r="AS23" s="15">
        <v>0</v>
      </c>
      <c r="AT23" s="15">
        <v>0</v>
      </c>
      <c r="AU23" s="16">
        <v>0</v>
      </c>
      <c r="AV23" s="15">
        <v>0</v>
      </c>
      <c r="AW23" s="15">
        <v>0</v>
      </c>
      <c r="AX23" s="16">
        <v>0</v>
      </c>
      <c r="AY23" s="15">
        <v>0</v>
      </c>
      <c r="AZ23" s="15">
        <v>0</v>
      </c>
      <c r="BA23" s="16">
        <v>0</v>
      </c>
      <c r="BB23" s="15">
        <v>0</v>
      </c>
      <c r="BC23" s="15">
        <v>0</v>
      </c>
      <c r="BD23" s="16">
        <v>0</v>
      </c>
      <c r="BE23" s="15">
        <v>0</v>
      </c>
      <c r="BF23" s="15">
        <v>0</v>
      </c>
      <c r="BG23" s="16">
        <v>0</v>
      </c>
      <c r="BH23" s="15">
        <v>0</v>
      </c>
      <c r="BI23" s="15">
        <v>0</v>
      </c>
      <c r="BJ23" s="16">
        <v>0</v>
      </c>
      <c r="BK23" s="15">
        <v>0</v>
      </c>
      <c r="BL23" s="15">
        <v>0</v>
      </c>
      <c r="BM23" s="16">
        <v>0</v>
      </c>
      <c r="BN23" s="15">
        <v>0</v>
      </c>
      <c r="BO23" s="15">
        <v>0</v>
      </c>
      <c r="BP23" s="16">
        <v>0</v>
      </c>
      <c r="BQ23" s="15">
        <v>0</v>
      </c>
      <c r="BR23" s="15">
        <v>0</v>
      </c>
      <c r="BS23" s="16">
        <v>0</v>
      </c>
      <c r="BT23" s="15">
        <v>0</v>
      </c>
      <c r="BU23" s="15">
        <v>0</v>
      </c>
      <c r="BV23" s="16">
        <v>0</v>
      </c>
      <c r="BW23" s="15">
        <v>0</v>
      </c>
      <c r="BX23" s="15">
        <v>0</v>
      </c>
      <c r="BY23" s="16">
        <v>0</v>
      </c>
      <c r="BZ23" s="15">
        <v>0</v>
      </c>
      <c r="CA23" s="15">
        <v>0</v>
      </c>
      <c r="CB23" s="16">
        <v>0</v>
      </c>
      <c r="CC23" s="15">
        <v>0</v>
      </c>
      <c r="CD23" s="15">
        <v>0</v>
      </c>
      <c r="CE23" s="16">
        <v>0</v>
      </c>
    </row>
    <row r="24" spans="1:83" s="6" customFormat="1" ht="14.25" customHeight="1">
      <c r="A24" s="11">
        <v>21</v>
      </c>
      <c r="B24" s="12"/>
      <c r="C24" s="13"/>
      <c r="D24" s="14"/>
      <c r="E24" s="15">
        <v>0</v>
      </c>
      <c r="F24" s="15">
        <v>0</v>
      </c>
      <c r="G24" s="16">
        <v>0</v>
      </c>
      <c r="H24" s="15">
        <v>0</v>
      </c>
      <c r="I24" s="15">
        <v>0</v>
      </c>
      <c r="J24" s="16">
        <v>0</v>
      </c>
      <c r="K24" s="15">
        <v>0</v>
      </c>
      <c r="L24" s="15">
        <v>0</v>
      </c>
      <c r="M24" s="16">
        <v>0</v>
      </c>
      <c r="N24" s="15">
        <v>0</v>
      </c>
      <c r="O24" s="15">
        <v>0</v>
      </c>
      <c r="P24" s="16">
        <v>0</v>
      </c>
      <c r="Q24" s="19"/>
      <c r="R24" s="15">
        <v>0</v>
      </c>
      <c r="S24" s="15">
        <v>0</v>
      </c>
      <c r="T24" s="16">
        <v>0</v>
      </c>
      <c r="U24" s="15">
        <v>0</v>
      </c>
      <c r="V24" s="15">
        <v>0</v>
      </c>
      <c r="W24" s="16">
        <v>0</v>
      </c>
      <c r="X24" s="15">
        <v>0</v>
      </c>
      <c r="Y24" s="15">
        <v>0</v>
      </c>
      <c r="Z24" s="16">
        <v>0</v>
      </c>
      <c r="AA24" s="15">
        <v>0</v>
      </c>
      <c r="AB24" s="15">
        <v>0</v>
      </c>
      <c r="AC24" s="16">
        <v>0</v>
      </c>
      <c r="AD24" s="15">
        <v>0</v>
      </c>
      <c r="AE24" s="15">
        <v>0</v>
      </c>
      <c r="AF24" s="16">
        <v>0</v>
      </c>
      <c r="AG24" s="15">
        <v>0</v>
      </c>
      <c r="AH24" s="15">
        <v>0</v>
      </c>
      <c r="AI24" s="16">
        <v>0</v>
      </c>
      <c r="AJ24" s="15">
        <v>0</v>
      </c>
      <c r="AK24" s="15">
        <v>0</v>
      </c>
      <c r="AL24" s="16">
        <v>0</v>
      </c>
      <c r="AM24" s="15">
        <v>0</v>
      </c>
      <c r="AN24" s="15">
        <v>0</v>
      </c>
      <c r="AO24" s="16">
        <v>0</v>
      </c>
      <c r="AP24" s="15">
        <v>0</v>
      </c>
      <c r="AQ24" s="15">
        <v>0</v>
      </c>
      <c r="AR24" s="16">
        <v>0</v>
      </c>
      <c r="AS24" s="15">
        <v>0</v>
      </c>
      <c r="AT24" s="15">
        <v>0</v>
      </c>
      <c r="AU24" s="16">
        <v>0</v>
      </c>
      <c r="AV24" s="15">
        <v>0</v>
      </c>
      <c r="AW24" s="15">
        <v>0</v>
      </c>
      <c r="AX24" s="16">
        <v>0</v>
      </c>
      <c r="AY24" s="15">
        <v>0</v>
      </c>
      <c r="AZ24" s="15">
        <v>0</v>
      </c>
      <c r="BA24" s="16">
        <v>0</v>
      </c>
      <c r="BB24" s="15">
        <v>0</v>
      </c>
      <c r="BC24" s="15">
        <v>0</v>
      </c>
      <c r="BD24" s="16">
        <v>0</v>
      </c>
      <c r="BE24" s="15">
        <v>0</v>
      </c>
      <c r="BF24" s="15">
        <v>0</v>
      </c>
      <c r="BG24" s="16">
        <v>0</v>
      </c>
      <c r="BH24" s="15">
        <v>0</v>
      </c>
      <c r="BI24" s="15">
        <v>0</v>
      </c>
      <c r="BJ24" s="16">
        <v>0</v>
      </c>
      <c r="BK24" s="15">
        <v>0</v>
      </c>
      <c r="BL24" s="15">
        <v>0</v>
      </c>
      <c r="BM24" s="16">
        <v>0</v>
      </c>
      <c r="BN24" s="15">
        <v>0</v>
      </c>
      <c r="BO24" s="15">
        <v>0</v>
      </c>
      <c r="BP24" s="16">
        <v>0</v>
      </c>
      <c r="BQ24" s="15">
        <v>0</v>
      </c>
      <c r="BR24" s="15">
        <v>0</v>
      </c>
      <c r="BS24" s="16">
        <v>0</v>
      </c>
      <c r="BT24" s="15">
        <v>0</v>
      </c>
      <c r="BU24" s="15">
        <v>0</v>
      </c>
      <c r="BV24" s="16">
        <v>0</v>
      </c>
      <c r="BW24" s="15">
        <v>0</v>
      </c>
      <c r="BX24" s="15">
        <v>0</v>
      </c>
      <c r="BY24" s="16">
        <v>0</v>
      </c>
      <c r="BZ24" s="15">
        <v>0</v>
      </c>
      <c r="CA24" s="15">
        <v>0</v>
      </c>
      <c r="CB24" s="16">
        <v>0</v>
      </c>
      <c r="CC24" s="15">
        <v>0</v>
      </c>
      <c r="CD24" s="15">
        <v>0</v>
      </c>
      <c r="CE24" s="16">
        <v>0</v>
      </c>
    </row>
    <row r="25" spans="1:83" s="6" customFormat="1" ht="14.25" customHeight="1">
      <c r="A25" s="11">
        <v>22</v>
      </c>
      <c r="B25" s="12"/>
      <c r="C25" s="13"/>
      <c r="D25" s="14"/>
      <c r="E25" s="15">
        <v>0</v>
      </c>
      <c r="F25" s="15">
        <v>0</v>
      </c>
      <c r="G25" s="16">
        <v>0</v>
      </c>
      <c r="H25" s="15">
        <v>0</v>
      </c>
      <c r="I25" s="15">
        <v>0</v>
      </c>
      <c r="J25" s="16">
        <v>0</v>
      </c>
      <c r="K25" s="15">
        <v>0</v>
      </c>
      <c r="L25" s="15">
        <v>0</v>
      </c>
      <c r="M25" s="16">
        <v>0</v>
      </c>
      <c r="N25" s="15">
        <v>0</v>
      </c>
      <c r="O25" s="15">
        <v>0</v>
      </c>
      <c r="P25" s="16">
        <v>0</v>
      </c>
      <c r="Q25" s="19"/>
      <c r="R25" s="15">
        <v>0</v>
      </c>
      <c r="S25" s="15">
        <v>0</v>
      </c>
      <c r="T25" s="16">
        <v>0</v>
      </c>
      <c r="U25" s="15">
        <v>0</v>
      </c>
      <c r="V25" s="15">
        <v>0</v>
      </c>
      <c r="W25" s="16">
        <v>0</v>
      </c>
      <c r="X25" s="15">
        <v>0</v>
      </c>
      <c r="Y25" s="15">
        <v>0</v>
      </c>
      <c r="Z25" s="16">
        <v>0</v>
      </c>
      <c r="AA25" s="15">
        <v>0</v>
      </c>
      <c r="AB25" s="15">
        <v>0</v>
      </c>
      <c r="AC25" s="16">
        <v>0</v>
      </c>
      <c r="AD25" s="15">
        <v>0</v>
      </c>
      <c r="AE25" s="15">
        <v>0</v>
      </c>
      <c r="AF25" s="16">
        <v>0</v>
      </c>
      <c r="AG25" s="15">
        <v>0</v>
      </c>
      <c r="AH25" s="15">
        <v>0</v>
      </c>
      <c r="AI25" s="16">
        <v>0</v>
      </c>
      <c r="AJ25" s="15">
        <v>0</v>
      </c>
      <c r="AK25" s="15">
        <v>0</v>
      </c>
      <c r="AL25" s="16">
        <v>0</v>
      </c>
      <c r="AM25" s="15">
        <v>0</v>
      </c>
      <c r="AN25" s="15">
        <v>0</v>
      </c>
      <c r="AO25" s="16">
        <v>0</v>
      </c>
      <c r="AP25" s="15">
        <v>0</v>
      </c>
      <c r="AQ25" s="15">
        <v>0</v>
      </c>
      <c r="AR25" s="16">
        <v>0</v>
      </c>
      <c r="AS25" s="15">
        <v>0</v>
      </c>
      <c r="AT25" s="15">
        <v>0</v>
      </c>
      <c r="AU25" s="16">
        <v>0</v>
      </c>
      <c r="AV25" s="15">
        <v>0</v>
      </c>
      <c r="AW25" s="15">
        <v>0</v>
      </c>
      <c r="AX25" s="16">
        <v>0</v>
      </c>
      <c r="AY25" s="15">
        <v>0</v>
      </c>
      <c r="AZ25" s="15">
        <v>0</v>
      </c>
      <c r="BA25" s="16">
        <v>0</v>
      </c>
      <c r="BB25" s="15">
        <v>0</v>
      </c>
      <c r="BC25" s="15">
        <v>0</v>
      </c>
      <c r="BD25" s="16">
        <v>0</v>
      </c>
      <c r="BE25" s="15">
        <v>0</v>
      </c>
      <c r="BF25" s="15">
        <v>0</v>
      </c>
      <c r="BG25" s="16">
        <v>0</v>
      </c>
      <c r="BH25" s="15">
        <v>0</v>
      </c>
      <c r="BI25" s="15">
        <v>0</v>
      </c>
      <c r="BJ25" s="16">
        <v>0</v>
      </c>
      <c r="BK25" s="15">
        <v>0</v>
      </c>
      <c r="BL25" s="15">
        <v>0</v>
      </c>
      <c r="BM25" s="16">
        <v>0</v>
      </c>
      <c r="BN25" s="15">
        <v>0</v>
      </c>
      <c r="BO25" s="15">
        <v>0</v>
      </c>
      <c r="BP25" s="16">
        <v>0</v>
      </c>
      <c r="BQ25" s="15">
        <v>0</v>
      </c>
      <c r="BR25" s="15">
        <v>0</v>
      </c>
      <c r="BS25" s="16">
        <v>0</v>
      </c>
      <c r="BT25" s="15">
        <v>0</v>
      </c>
      <c r="BU25" s="15">
        <v>0</v>
      </c>
      <c r="BV25" s="16">
        <v>0</v>
      </c>
      <c r="BW25" s="15">
        <v>0</v>
      </c>
      <c r="BX25" s="15">
        <v>0</v>
      </c>
      <c r="BY25" s="16">
        <v>0</v>
      </c>
      <c r="BZ25" s="15">
        <v>0</v>
      </c>
      <c r="CA25" s="15">
        <v>0</v>
      </c>
      <c r="CB25" s="16">
        <v>0</v>
      </c>
      <c r="CC25" s="15">
        <v>0</v>
      </c>
      <c r="CD25" s="15">
        <v>0</v>
      </c>
      <c r="CE25" s="16">
        <v>0</v>
      </c>
    </row>
    <row r="26" spans="1:83" s="6" customFormat="1" ht="14.25" customHeight="1">
      <c r="A26" s="11">
        <v>23</v>
      </c>
      <c r="B26" s="12"/>
      <c r="C26" s="13"/>
      <c r="D26" s="14"/>
      <c r="E26" s="15">
        <v>0</v>
      </c>
      <c r="F26" s="15">
        <v>0</v>
      </c>
      <c r="G26" s="16">
        <v>0</v>
      </c>
      <c r="H26" s="15">
        <v>0</v>
      </c>
      <c r="I26" s="15">
        <v>0</v>
      </c>
      <c r="J26" s="16">
        <v>0</v>
      </c>
      <c r="K26" s="15">
        <v>0</v>
      </c>
      <c r="L26" s="15">
        <v>0</v>
      </c>
      <c r="M26" s="16">
        <v>0</v>
      </c>
      <c r="N26" s="15">
        <v>0</v>
      </c>
      <c r="O26" s="15">
        <v>0</v>
      </c>
      <c r="P26" s="16">
        <v>0</v>
      </c>
      <c r="Q26" s="19"/>
      <c r="R26" s="15">
        <v>0</v>
      </c>
      <c r="S26" s="15">
        <v>0</v>
      </c>
      <c r="T26" s="16">
        <v>0</v>
      </c>
      <c r="U26" s="15">
        <v>0</v>
      </c>
      <c r="V26" s="15">
        <v>0</v>
      </c>
      <c r="W26" s="16">
        <v>0</v>
      </c>
      <c r="X26" s="15">
        <v>0</v>
      </c>
      <c r="Y26" s="15">
        <v>0</v>
      </c>
      <c r="Z26" s="16">
        <v>0</v>
      </c>
      <c r="AA26" s="15">
        <v>0</v>
      </c>
      <c r="AB26" s="15">
        <v>0</v>
      </c>
      <c r="AC26" s="16">
        <v>0</v>
      </c>
      <c r="AD26" s="15">
        <v>0</v>
      </c>
      <c r="AE26" s="15">
        <v>0</v>
      </c>
      <c r="AF26" s="16">
        <v>0</v>
      </c>
      <c r="AG26" s="15">
        <v>0</v>
      </c>
      <c r="AH26" s="15">
        <v>0</v>
      </c>
      <c r="AI26" s="16">
        <v>0</v>
      </c>
      <c r="AJ26" s="15">
        <v>0</v>
      </c>
      <c r="AK26" s="15">
        <v>0</v>
      </c>
      <c r="AL26" s="16">
        <v>0</v>
      </c>
      <c r="AM26" s="15">
        <v>0</v>
      </c>
      <c r="AN26" s="15">
        <v>0</v>
      </c>
      <c r="AO26" s="16">
        <v>0</v>
      </c>
      <c r="AP26" s="15">
        <v>0</v>
      </c>
      <c r="AQ26" s="15">
        <v>0</v>
      </c>
      <c r="AR26" s="16">
        <v>0</v>
      </c>
      <c r="AS26" s="15">
        <v>0</v>
      </c>
      <c r="AT26" s="15">
        <v>0</v>
      </c>
      <c r="AU26" s="16">
        <v>0</v>
      </c>
      <c r="AV26" s="15">
        <v>0</v>
      </c>
      <c r="AW26" s="15">
        <v>0</v>
      </c>
      <c r="AX26" s="16">
        <v>0</v>
      </c>
      <c r="AY26" s="15">
        <v>0</v>
      </c>
      <c r="AZ26" s="15">
        <v>0</v>
      </c>
      <c r="BA26" s="16">
        <v>0</v>
      </c>
      <c r="BB26" s="15">
        <v>0</v>
      </c>
      <c r="BC26" s="15">
        <v>0</v>
      </c>
      <c r="BD26" s="16">
        <v>0</v>
      </c>
      <c r="BE26" s="15">
        <v>0</v>
      </c>
      <c r="BF26" s="15">
        <v>0</v>
      </c>
      <c r="BG26" s="16">
        <v>0</v>
      </c>
      <c r="BH26" s="15">
        <v>0</v>
      </c>
      <c r="BI26" s="15">
        <v>0</v>
      </c>
      <c r="BJ26" s="16">
        <v>0</v>
      </c>
      <c r="BK26" s="15">
        <v>0</v>
      </c>
      <c r="BL26" s="15">
        <v>0</v>
      </c>
      <c r="BM26" s="16">
        <v>0</v>
      </c>
      <c r="BN26" s="15">
        <v>0</v>
      </c>
      <c r="BO26" s="15">
        <v>0</v>
      </c>
      <c r="BP26" s="16">
        <v>0</v>
      </c>
      <c r="BQ26" s="15">
        <v>0</v>
      </c>
      <c r="BR26" s="15">
        <v>0</v>
      </c>
      <c r="BS26" s="16">
        <v>0</v>
      </c>
      <c r="BT26" s="15">
        <v>0</v>
      </c>
      <c r="BU26" s="15">
        <v>0</v>
      </c>
      <c r="BV26" s="16">
        <v>0</v>
      </c>
      <c r="BW26" s="15">
        <v>0</v>
      </c>
      <c r="BX26" s="15">
        <v>0</v>
      </c>
      <c r="BY26" s="16">
        <v>0</v>
      </c>
      <c r="BZ26" s="15">
        <v>0</v>
      </c>
      <c r="CA26" s="15">
        <v>0</v>
      </c>
      <c r="CB26" s="16">
        <v>0</v>
      </c>
      <c r="CC26" s="15">
        <v>0</v>
      </c>
      <c r="CD26" s="15">
        <v>0</v>
      </c>
      <c r="CE26" s="16">
        <v>0</v>
      </c>
    </row>
    <row r="27" spans="1:83" s="6" customFormat="1" ht="14.25" customHeight="1">
      <c r="A27" s="11">
        <v>24</v>
      </c>
      <c r="B27" s="12"/>
      <c r="C27" s="13"/>
      <c r="D27" s="14"/>
      <c r="E27" s="15">
        <v>0</v>
      </c>
      <c r="F27" s="15">
        <v>0</v>
      </c>
      <c r="G27" s="16">
        <v>0</v>
      </c>
      <c r="H27" s="15">
        <v>0</v>
      </c>
      <c r="I27" s="15">
        <v>0</v>
      </c>
      <c r="J27" s="16">
        <v>0</v>
      </c>
      <c r="K27" s="15">
        <v>0</v>
      </c>
      <c r="L27" s="15">
        <v>0</v>
      </c>
      <c r="M27" s="16">
        <v>0</v>
      </c>
      <c r="N27" s="15">
        <v>0</v>
      </c>
      <c r="O27" s="15">
        <v>0</v>
      </c>
      <c r="P27" s="16">
        <v>0</v>
      </c>
      <c r="Q27" s="19"/>
      <c r="R27" s="15">
        <v>0</v>
      </c>
      <c r="S27" s="15">
        <v>0</v>
      </c>
      <c r="T27" s="16">
        <v>0</v>
      </c>
      <c r="U27" s="15">
        <v>0</v>
      </c>
      <c r="V27" s="15">
        <v>0</v>
      </c>
      <c r="W27" s="16">
        <v>0</v>
      </c>
      <c r="X27" s="15">
        <v>0</v>
      </c>
      <c r="Y27" s="15">
        <v>0</v>
      </c>
      <c r="Z27" s="16">
        <v>0</v>
      </c>
      <c r="AA27" s="15">
        <v>0</v>
      </c>
      <c r="AB27" s="15">
        <v>0</v>
      </c>
      <c r="AC27" s="16">
        <v>0</v>
      </c>
      <c r="AD27" s="15">
        <v>0</v>
      </c>
      <c r="AE27" s="15">
        <v>0</v>
      </c>
      <c r="AF27" s="16">
        <v>0</v>
      </c>
      <c r="AG27" s="15">
        <v>0</v>
      </c>
      <c r="AH27" s="15">
        <v>0</v>
      </c>
      <c r="AI27" s="16">
        <v>0</v>
      </c>
      <c r="AJ27" s="15">
        <v>0</v>
      </c>
      <c r="AK27" s="15">
        <v>0</v>
      </c>
      <c r="AL27" s="16">
        <v>0</v>
      </c>
      <c r="AM27" s="15">
        <v>0</v>
      </c>
      <c r="AN27" s="15">
        <v>0</v>
      </c>
      <c r="AO27" s="16">
        <v>0</v>
      </c>
      <c r="AP27" s="15">
        <v>0</v>
      </c>
      <c r="AQ27" s="15">
        <v>0</v>
      </c>
      <c r="AR27" s="16">
        <v>0</v>
      </c>
      <c r="AS27" s="15">
        <v>0</v>
      </c>
      <c r="AT27" s="15">
        <v>0</v>
      </c>
      <c r="AU27" s="16">
        <v>0</v>
      </c>
      <c r="AV27" s="15">
        <v>0</v>
      </c>
      <c r="AW27" s="15">
        <v>0</v>
      </c>
      <c r="AX27" s="16">
        <v>0</v>
      </c>
      <c r="AY27" s="15">
        <v>0</v>
      </c>
      <c r="AZ27" s="15">
        <v>0</v>
      </c>
      <c r="BA27" s="16">
        <v>0</v>
      </c>
      <c r="BB27" s="15">
        <v>0</v>
      </c>
      <c r="BC27" s="15">
        <v>0</v>
      </c>
      <c r="BD27" s="16">
        <v>0</v>
      </c>
      <c r="BE27" s="15">
        <v>0</v>
      </c>
      <c r="BF27" s="15">
        <v>0</v>
      </c>
      <c r="BG27" s="16">
        <v>0</v>
      </c>
      <c r="BH27" s="15">
        <v>0</v>
      </c>
      <c r="BI27" s="15">
        <v>0</v>
      </c>
      <c r="BJ27" s="16">
        <v>0</v>
      </c>
      <c r="BK27" s="15">
        <v>0</v>
      </c>
      <c r="BL27" s="15">
        <v>0</v>
      </c>
      <c r="BM27" s="16">
        <v>0</v>
      </c>
      <c r="BN27" s="15">
        <v>0</v>
      </c>
      <c r="BO27" s="15">
        <v>0</v>
      </c>
      <c r="BP27" s="16">
        <v>0</v>
      </c>
      <c r="BQ27" s="15">
        <v>0</v>
      </c>
      <c r="BR27" s="15">
        <v>0</v>
      </c>
      <c r="BS27" s="16">
        <v>0</v>
      </c>
      <c r="BT27" s="15">
        <v>0</v>
      </c>
      <c r="BU27" s="15">
        <v>0</v>
      </c>
      <c r="BV27" s="16">
        <v>0</v>
      </c>
      <c r="BW27" s="15">
        <v>0</v>
      </c>
      <c r="BX27" s="15">
        <v>0</v>
      </c>
      <c r="BY27" s="16">
        <v>0</v>
      </c>
      <c r="BZ27" s="15">
        <v>0</v>
      </c>
      <c r="CA27" s="15">
        <v>0</v>
      </c>
      <c r="CB27" s="16">
        <v>0</v>
      </c>
      <c r="CC27" s="15">
        <v>0</v>
      </c>
      <c r="CD27" s="15">
        <v>0</v>
      </c>
      <c r="CE27" s="16">
        <v>0</v>
      </c>
    </row>
    <row r="28" spans="1:83" s="6" customFormat="1" ht="14.25" customHeight="1">
      <c r="A28" s="11">
        <v>25</v>
      </c>
      <c r="B28" s="12"/>
      <c r="C28" s="13"/>
      <c r="D28" s="14"/>
      <c r="E28" s="15">
        <v>0</v>
      </c>
      <c r="F28" s="15">
        <v>0</v>
      </c>
      <c r="G28" s="16">
        <v>0</v>
      </c>
      <c r="H28" s="15">
        <v>0</v>
      </c>
      <c r="I28" s="15">
        <v>0</v>
      </c>
      <c r="J28" s="16">
        <v>0</v>
      </c>
      <c r="K28" s="15">
        <v>0</v>
      </c>
      <c r="L28" s="15">
        <v>0</v>
      </c>
      <c r="M28" s="16">
        <v>0</v>
      </c>
      <c r="N28" s="15">
        <v>0</v>
      </c>
      <c r="O28" s="15">
        <v>0</v>
      </c>
      <c r="P28" s="16">
        <v>0</v>
      </c>
      <c r="Q28" s="19"/>
      <c r="R28" s="15">
        <v>0</v>
      </c>
      <c r="S28" s="15">
        <v>0</v>
      </c>
      <c r="T28" s="16">
        <v>0</v>
      </c>
      <c r="U28" s="15">
        <v>0</v>
      </c>
      <c r="V28" s="15">
        <v>0</v>
      </c>
      <c r="W28" s="16">
        <v>0</v>
      </c>
      <c r="X28" s="15">
        <v>0</v>
      </c>
      <c r="Y28" s="15">
        <v>0</v>
      </c>
      <c r="Z28" s="16">
        <v>0</v>
      </c>
      <c r="AA28" s="15">
        <v>0</v>
      </c>
      <c r="AB28" s="15">
        <v>0</v>
      </c>
      <c r="AC28" s="16">
        <v>0</v>
      </c>
      <c r="AD28" s="15">
        <v>0</v>
      </c>
      <c r="AE28" s="15">
        <v>0</v>
      </c>
      <c r="AF28" s="16">
        <v>0</v>
      </c>
      <c r="AG28" s="15">
        <v>0</v>
      </c>
      <c r="AH28" s="15">
        <v>0</v>
      </c>
      <c r="AI28" s="16">
        <v>0</v>
      </c>
      <c r="AJ28" s="15">
        <v>0</v>
      </c>
      <c r="AK28" s="15">
        <v>0</v>
      </c>
      <c r="AL28" s="16">
        <v>0</v>
      </c>
      <c r="AM28" s="15">
        <v>0</v>
      </c>
      <c r="AN28" s="15">
        <v>0</v>
      </c>
      <c r="AO28" s="16">
        <v>0</v>
      </c>
      <c r="AP28" s="15">
        <v>0</v>
      </c>
      <c r="AQ28" s="15">
        <v>0</v>
      </c>
      <c r="AR28" s="16">
        <v>0</v>
      </c>
      <c r="AS28" s="15">
        <v>0</v>
      </c>
      <c r="AT28" s="15">
        <v>0</v>
      </c>
      <c r="AU28" s="16">
        <v>0</v>
      </c>
      <c r="AV28" s="15">
        <v>0</v>
      </c>
      <c r="AW28" s="15">
        <v>0</v>
      </c>
      <c r="AX28" s="16">
        <v>0</v>
      </c>
      <c r="AY28" s="15">
        <v>0</v>
      </c>
      <c r="AZ28" s="15">
        <v>0</v>
      </c>
      <c r="BA28" s="16">
        <v>0</v>
      </c>
      <c r="BB28" s="15">
        <v>0</v>
      </c>
      <c r="BC28" s="15">
        <v>0</v>
      </c>
      <c r="BD28" s="16">
        <v>0</v>
      </c>
      <c r="BE28" s="15">
        <v>0</v>
      </c>
      <c r="BF28" s="15">
        <v>0</v>
      </c>
      <c r="BG28" s="16">
        <v>0</v>
      </c>
      <c r="BH28" s="15">
        <v>0</v>
      </c>
      <c r="BI28" s="15">
        <v>0</v>
      </c>
      <c r="BJ28" s="16">
        <v>0</v>
      </c>
      <c r="BK28" s="15">
        <v>0</v>
      </c>
      <c r="BL28" s="15">
        <v>0</v>
      </c>
      <c r="BM28" s="16">
        <v>0</v>
      </c>
      <c r="BN28" s="15">
        <v>0</v>
      </c>
      <c r="BO28" s="15">
        <v>0</v>
      </c>
      <c r="BP28" s="16">
        <v>0</v>
      </c>
      <c r="BQ28" s="15">
        <v>0</v>
      </c>
      <c r="BR28" s="15">
        <v>0</v>
      </c>
      <c r="BS28" s="16">
        <v>0</v>
      </c>
      <c r="BT28" s="15">
        <v>0</v>
      </c>
      <c r="BU28" s="15">
        <v>0</v>
      </c>
      <c r="BV28" s="16">
        <v>0</v>
      </c>
      <c r="BW28" s="15">
        <v>0</v>
      </c>
      <c r="BX28" s="15">
        <v>0</v>
      </c>
      <c r="BY28" s="16">
        <v>0</v>
      </c>
      <c r="BZ28" s="15">
        <v>0</v>
      </c>
      <c r="CA28" s="15">
        <v>0</v>
      </c>
      <c r="CB28" s="16">
        <v>0</v>
      </c>
      <c r="CC28" s="15">
        <v>0</v>
      </c>
      <c r="CD28" s="15">
        <v>0</v>
      </c>
      <c r="CE28" s="16">
        <v>0</v>
      </c>
    </row>
    <row r="29" spans="1:83" s="6" customFormat="1" ht="14.25" customHeight="1">
      <c r="A29" s="11">
        <v>26</v>
      </c>
      <c r="B29" s="12"/>
      <c r="C29" s="13"/>
      <c r="D29" s="14"/>
      <c r="E29" s="15">
        <v>0</v>
      </c>
      <c r="F29" s="15">
        <v>0</v>
      </c>
      <c r="G29" s="16">
        <v>0</v>
      </c>
      <c r="H29" s="15">
        <v>0</v>
      </c>
      <c r="I29" s="15">
        <v>0</v>
      </c>
      <c r="J29" s="16">
        <v>0</v>
      </c>
      <c r="K29" s="15">
        <v>0</v>
      </c>
      <c r="L29" s="15">
        <v>0</v>
      </c>
      <c r="M29" s="16">
        <v>0</v>
      </c>
      <c r="N29" s="15">
        <v>0</v>
      </c>
      <c r="O29" s="15">
        <v>0</v>
      </c>
      <c r="P29" s="16">
        <v>0</v>
      </c>
      <c r="Q29" s="19"/>
      <c r="R29" s="15">
        <v>0</v>
      </c>
      <c r="S29" s="15">
        <v>0</v>
      </c>
      <c r="T29" s="16">
        <v>0</v>
      </c>
      <c r="U29" s="15">
        <v>0</v>
      </c>
      <c r="V29" s="15">
        <v>0</v>
      </c>
      <c r="W29" s="16">
        <v>0</v>
      </c>
      <c r="X29" s="15">
        <v>0</v>
      </c>
      <c r="Y29" s="15">
        <v>0</v>
      </c>
      <c r="Z29" s="16">
        <v>0</v>
      </c>
      <c r="AA29" s="15">
        <v>0</v>
      </c>
      <c r="AB29" s="15">
        <v>0</v>
      </c>
      <c r="AC29" s="16">
        <v>0</v>
      </c>
      <c r="AD29" s="15">
        <v>0</v>
      </c>
      <c r="AE29" s="15">
        <v>0</v>
      </c>
      <c r="AF29" s="16">
        <v>0</v>
      </c>
      <c r="AG29" s="15">
        <v>0</v>
      </c>
      <c r="AH29" s="15">
        <v>0</v>
      </c>
      <c r="AI29" s="16">
        <v>0</v>
      </c>
      <c r="AJ29" s="15">
        <v>0</v>
      </c>
      <c r="AK29" s="15">
        <v>0</v>
      </c>
      <c r="AL29" s="16">
        <v>0</v>
      </c>
      <c r="AM29" s="15">
        <v>0</v>
      </c>
      <c r="AN29" s="15">
        <v>0</v>
      </c>
      <c r="AO29" s="16">
        <v>0</v>
      </c>
      <c r="AP29" s="15">
        <v>0</v>
      </c>
      <c r="AQ29" s="15">
        <v>0</v>
      </c>
      <c r="AR29" s="16">
        <v>0</v>
      </c>
      <c r="AS29" s="15">
        <v>0</v>
      </c>
      <c r="AT29" s="15">
        <v>0</v>
      </c>
      <c r="AU29" s="16">
        <v>0</v>
      </c>
      <c r="AV29" s="15">
        <v>0</v>
      </c>
      <c r="AW29" s="15">
        <v>0</v>
      </c>
      <c r="AX29" s="16">
        <v>0</v>
      </c>
      <c r="AY29" s="15">
        <v>0</v>
      </c>
      <c r="AZ29" s="15">
        <v>0</v>
      </c>
      <c r="BA29" s="16">
        <v>0</v>
      </c>
      <c r="BB29" s="15">
        <v>0</v>
      </c>
      <c r="BC29" s="15">
        <v>0</v>
      </c>
      <c r="BD29" s="16">
        <v>0</v>
      </c>
      <c r="BE29" s="15">
        <v>0</v>
      </c>
      <c r="BF29" s="15">
        <v>0</v>
      </c>
      <c r="BG29" s="16">
        <v>0</v>
      </c>
      <c r="BH29" s="15">
        <v>0</v>
      </c>
      <c r="BI29" s="15">
        <v>0</v>
      </c>
      <c r="BJ29" s="16">
        <v>0</v>
      </c>
      <c r="BK29" s="15">
        <v>0</v>
      </c>
      <c r="BL29" s="15">
        <v>0</v>
      </c>
      <c r="BM29" s="16">
        <v>0</v>
      </c>
      <c r="BN29" s="15">
        <v>0</v>
      </c>
      <c r="BO29" s="15">
        <v>0</v>
      </c>
      <c r="BP29" s="16">
        <v>0</v>
      </c>
      <c r="BQ29" s="15">
        <v>0</v>
      </c>
      <c r="BR29" s="15">
        <v>0</v>
      </c>
      <c r="BS29" s="16">
        <v>0</v>
      </c>
      <c r="BT29" s="15">
        <v>0</v>
      </c>
      <c r="BU29" s="15">
        <v>0</v>
      </c>
      <c r="BV29" s="16">
        <v>0</v>
      </c>
      <c r="BW29" s="15">
        <v>0</v>
      </c>
      <c r="BX29" s="15">
        <v>0</v>
      </c>
      <c r="BY29" s="16">
        <v>0</v>
      </c>
      <c r="BZ29" s="15">
        <v>0</v>
      </c>
      <c r="CA29" s="15">
        <v>0</v>
      </c>
      <c r="CB29" s="16">
        <v>0</v>
      </c>
      <c r="CC29" s="15">
        <v>0</v>
      </c>
      <c r="CD29" s="15">
        <v>0</v>
      </c>
      <c r="CE29" s="16">
        <v>0</v>
      </c>
    </row>
    <row r="30" spans="1:83" s="6" customFormat="1" ht="14.25" customHeight="1">
      <c r="A30" s="11">
        <v>27</v>
      </c>
      <c r="B30" s="12"/>
      <c r="C30" s="13"/>
      <c r="D30" s="14"/>
      <c r="E30" s="15">
        <v>0</v>
      </c>
      <c r="F30" s="15">
        <v>0</v>
      </c>
      <c r="G30" s="16">
        <v>0</v>
      </c>
      <c r="H30" s="15">
        <v>0</v>
      </c>
      <c r="I30" s="15">
        <v>0</v>
      </c>
      <c r="J30" s="16">
        <v>0</v>
      </c>
      <c r="K30" s="15">
        <v>0</v>
      </c>
      <c r="L30" s="15">
        <v>0</v>
      </c>
      <c r="M30" s="16">
        <v>0</v>
      </c>
      <c r="N30" s="15">
        <v>0</v>
      </c>
      <c r="O30" s="15">
        <v>0</v>
      </c>
      <c r="P30" s="16">
        <v>0</v>
      </c>
      <c r="Q30" s="19"/>
      <c r="R30" s="15">
        <v>0</v>
      </c>
      <c r="S30" s="15">
        <v>0</v>
      </c>
      <c r="T30" s="16">
        <v>0</v>
      </c>
      <c r="U30" s="15">
        <v>0</v>
      </c>
      <c r="V30" s="15">
        <v>0</v>
      </c>
      <c r="W30" s="16">
        <v>0</v>
      </c>
      <c r="X30" s="15">
        <v>0</v>
      </c>
      <c r="Y30" s="15">
        <v>0</v>
      </c>
      <c r="Z30" s="16">
        <v>0</v>
      </c>
      <c r="AA30" s="15">
        <v>0</v>
      </c>
      <c r="AB30" s="15">
        <v>0</v>
      </c>
      <c r="AC30" s="16">
        <v>0</v>
      </c>
      <c r="AD30" s="15">
        <v>0</v>
      </c>
      <c r="AE30" s="15">
        <v>0</v>
      </c>
      <c r="AF30" s="16">
        <v>0</v>
      </c>
      <c r="AG30" s="15">
        <v>0</v>
      </c>
      <c r="AH30" s="15">
        <v>0</v>
      </c>
      <c r="AI30" s="16">
        <v>0</v>
      </c>
      <c r="AJ30" s="15">
        <v>0</v>
      </c>
      <c r="AK30" s="15">
        <v>0</v>
      </c>
      <c r="AL30" s="16">
        <v>0</v>
      </c>
      <c r="AM30" s="15">
        <v>0</v>
      </c>
      <c r="AN30" s="15">
        <v>0</v>
      </c>
      <c r="AO30" s="16">
        <v>0</v>
      </c>
      <c r="AP30" s="15">
        <v>0</v>
      </c>
      <c r="AQ30" s="15">
        <v>0</v>
      </c>
      <c r="AR30" s="16">
        <v>0</v>
      </c>
      <c r="AS30" s="15">
        <v>0</v>
      </c>
      <c r="AT30" s="15">
        <v>0</v>
      </c>
      <c r="AU30" s="16">
        <v>0</v>
      </c>
      <c r="AV30" s="15">
        <v>0</v>
      </c>
      <c r="AW30" s="15">
        <v>0</v>
      </c>
      <c r="AX30" s="16">
        <v>0</v>
      </c>
      <c r="AY30" s="15">
        <v>0</v>
      </c>
      <c r="AZ30" s="15">
        <v>0</v>
      </c>
      <c r="BA30" s="16">
        <v>0</v>
      </c>
      <c r="BB30" s="15">
        <v>0</v>
      </c>
      <c r="BC30" s="15">
        <v>0</v>
      </c>
      <c r="BD30" s="16">
        <v>0</v>
      </c>
      <c r="BE30" s="15">
        <v>0</v>
      </c>
      <c r="BF30" s="15">
        <v>0</v>
      </c>
      <c r="BG30" s="16">
        <v>0</v>
      </c>
      <c r="BH30" s="15">
        <v>0</v>
      </c>
      <c r="BI30" s="15">
        <v>0</v>
      </c>
      <c r="BJ30" s="16">
        <v>0</v>
      </c>
      <c r="BK30" s="15">
        <v>0</v>
      </c>
      <c r="BL30" s="15">
        <v>0</v>
      </c>
      <c r="BM30" s="16">
        <v>0</v>
      </c>
      <c r="BN30" s="15">
        <v>0</v>
      </c>
      <c r="BO30" s="15">
        <v>0</v>
      </c>
      <c r="BP30" s="16">
        <v>0</v>
      </c>
      <c r="BQ30" s="15">
        <v>0</v>
      </c>
      <c r="BR30" s="15">
        <v>0</v>
      </c>
      <c r="BS30" s="16">
        <v>0</v>
      </c>
      <c r="BT30" s="15">
        <v>0</v>
      </c>
      <c r="BU30" s="15">
        <v>0</v>
      </c>
      <c r="BV30" s="16">
        <v>0</v>
      </c>
      <c r="BW30" s="15">
        <v>0</v>
      </c>
      <c r="BX30" s="15">
        <v>0</v>
      </c>
      <c r="BY30" s="16">
        <v>0</v>
      </c>
      <c r="BZ30" s="15">
        <v>0</v>
      </c>
      <c r="CA30" s="15">
        <v>0</v>
      </c>
      <c r="CB30" s="16">
        <v>0</v>
      </c>
      <c r="CC30" s="15">
        <v>0</v>
      </c>
      <c r="CD30" s="15">
        <v>0</v>
      </c>
      <c r="CE30" s="16">
        <v>0</v>
      </c>
    </row>
    <row r="31" spans="1:83" s="6" customFormat="1" ht="14.25" customHeight="1">
      <c r="A31" s="11">
        <v>28</v>
      </c>
      <c r="B31" s="12"/>
      <c r="C31" s="13"/>
      <c r="D31" s="14"/>
      <c r="E31" s="15">
        <v>0</v>
      </c>
      <c r="F31" s="15">
        <v>0</v>
      </c>
      <c r="G31" s="16">
        <v>0</v>
      </c>
      <c r="H31" s="15">
        <v>0</v>
      </c>
      <c r="I31" s="15">
        <v>0</v>
      </c>
      <c r="J31" s="16">
        <v>0</v>
      </c>
      <c r="K31" s="15">
        <v>0</v>
      </c>
      <c r="L31" s="15">
        <v>0</v>
      </c>
      <c r="M31" s="16">
        <v>0</v>
      </c>
      <c r="N31" s="15">
        <v>0</v>
      </c>
      <c r="O31" s="15">
        <v>0</v>
      </c>
      <c r="P31" s="16">
        <v>0</v>
      </c>
      <c r="Q31" s="19"/>
      <c r="R31" s="15">
        <v>0</v>
      </c>
      <c r="S31" s="15">
        <v>0</v>
      </c>
      <c r="T31" s="16">
        <v>0</v>
      </c>
      <c r="U31" s="15">
        <v>0</v>
      </c>
      <c r="V31" s="15">
        <v>0</v>
      </c>
      <c r="W31" s="16">
        <v>0</v>
      </c>
      <c r="X31" s="15">
        <v>0</v>
      </c>
      <c r="Y31" s="15">
        <v>0</v>
      </c>
      <c r="Z31" s="16">
        <v>0</v>
      </c>
      <c r="AA31" s="15">
        <v>0</v>
      </c>
      <c r="AB31" s="15">
        <v>0</v>
      </c>
      <c r="AC31" s="16">
        <v>0</v>
      </c>
      <c r="AD31" s="15">
        <v>0</v>
      </c>
      <c r="AE31" s="15">
        <v>0</v>
      </c>
      <c r="AF31" s="16">
        <v>0</v>
      </c>
      <c r="AG31" s="15">
        <v>0</v>
      </c>
      <c r="AH31" s="15">
        <v>0</v>
      </c>
      <c r="AI31" s="16">
        <v>0</v>
      </c>
      <c r="AJ31" s="15">
        <v>0</v>
      </c>
      <c r="AK31" s="15">
        <v>0</v>
      </c>
      <c r="AL31" s="16">
        <v>0</v>
      </c>
      <c r="AM31" s="15">
        <v>0</v>
      </c>
      <c r="AN31" s="15">
        <v>0</v>
      </c>
      <c r="AO31" s="16">
        <v>0</v>
      </c>
      <c r="AP31" s="15">
        <v>0</v>
      </c>
      <c r="AQ31" s="15">
        <v>0</v>
      </c>
      <c r="AR31" s="16">
        <v>0</v>
      </c>
      <c r="AS31" s="15">
        <v>0</v>
      </c>
      <c r="AT31" s="15">
        <v>0</v>
      </c>
      <c r="AU31" s="16">
        <v>0</v>
      </c>
      <c r="AV31" s="15">
        <v>0</v>
      </c>
      <c r="AW31" s="15">
        <v>0</v>
      </c>
      <c r="AX31" s="16">
        <v>0</v>
      </c>
      <c r="AY31" s="15">
        <v>0</v>
      </c>
      <c r="AZ31" s="15">
        <v>0</v>
      </c>
      <c r="BA31" s="16">
        <v>0</v>
      </c>
      <c r="BB31" s="15">
        <v>0</v>
      </c>
      <c r="BC31" s="15">
        <v>0</v>
      </c>
      <c r="BD31" s="16">
        <v>0</v>
      </c>
      <c r="BE31" s="15">
        <v>0</v>
      </c>
      <c r="BF31" s="15">
        <v>0</v>
      </c>
      <c r="BG31" s="16">
        <v>0</v>
      </c>
      <c r="BH31" s="15">
        <v>0</v>
      </c>
      <c r="BI31" s="15">
        <v>0</v>
      </c>
      <c r="BJ31" s="16">
        <v>0</v>
      </c>
      <c r="BK31" s="15">
        <v>0</v>
      </c>
      <c r="BL31" s="15">
        <v>0</v>
      </c>
      <c r="BM31" s="16">
        <v>0</v>
      </c>
      <c r="BN31" s="15">
        <v>0</v>
      </c>
      <c r="BO31" s="15">
        <v>0</v>
      </c>
      <c r="BP31" s="16">
        <v>0</v>
      </c>
      <c r="BQ31" s="15">
        <v>0</v>
      </c>
      <c r="BR31" s="15">
        <v>0</v>
      </c>
      <c r="BS31" s="16">
        <v>0</v>
      </c>
      <c r="BT31" s="15">
        <v>0</v>
      </c>
      <c r="BU31" s="15">
        <v>0</v>
      </c>
      <c r="BV31" s="16">
        <v>0</v>
      </c>
      <c r="BW31" s="15">
        <v>0</v>
      </c>
      <c r="BX31" s="15">
        <v>0</v>
      </c>
      <c r="BY31" s="16">
        <v>0</v>
      </c>
      <c r="BZ31" s="15">
        <v>0</v>
      </c>
      <c r="CA31" s="15">
        <v>0</v>
      </c>
      <c r="CB31" s="16">
        <v>0</v>
      </c>
      <c r="CC31" s="15">
        <v>0</v>
      </c>
      <c r="CD31" s="15">
        <v>0</v>
      </c>
      <c r="CE31" s="16">
        <v>0</v>
      </c>
    </row>
    <row r="32" spans="1:83" s="6" customFormat="1" ht="14.25" customHeight="1">
      <c r="A32" s="11">
        <v>29</v>
      </c>
      <c r="B32" s="12"/>
      <c r="C32" s="13"/>
      <c r="D32" s="14"/>
      <c r="E32" s="15">
        <v>0</v>
      </c>
      <c r="F32" s="15">
        <v>0</v>
      </c>
      <c r="G32" s="16">
        <v>0</v>
      </c>
      <c r="H32" s="15">
        <v>0</v>
      </c>
      <c r="I32" s="15">
        <v>0</v>
      </c>
      <c r="J32" s="16">
        <v>0</v>
      </c>
      <c r="K32" s="15">
        <v>0</v>
      </c>
      <c r="L32" s="15">
        <v>0</v>
      </c>
      <c r="M32" s="16">
        <v>0</v>
      </c>
      <c r="N32" s="15">
        <v>0</v>
      </c>
      <c r="O32" s="15">
        <v>0</v>
      </c>
      <c r="P32" s="16">
        <v>0</v>
      </c>
      <c r="Q32" s="19"/>
      <c r="R32" s="15">
        <v>0</v>
      </c>
      <c r="S32" s="15">
        <v>0</v>
      </c>
      <c r="T32" s="16">
        <v>0</v>
      </c>
      <c r="U32" s="15">
        <v>0</v>
      </c>
      <c r="V32" s="15">
        <v>0</v>
      </c>
      <c r="W32" s="16">
        <v>0</v>
      </c>
      <c r="X32" s="15">
        <v>0</v>
      </c>
      <c r="Y32" s="15">
        <v>0</v>
      </c>
      <c r="Z32" s="16">
        <v>0</v>
      </c>
      <c r="AA32" s="15">
        <v>0</v>
      </c>
      <c r="AB32" s="15">
        <v>0</v>
      </c>
      <c r="AC32" s="16">
        <v>0</v>
      </c>
      <c r="AD32" s="15">
        <v>0</v>
      </c>
      <c r="AE32" s="15">
        <v>0</v>
      </c>
      <c r="AF32" s="16">
        <v>0</v>
      </c>
      <c r="AG32" s="15">
        <v>0</v>
      </c>
      <c r="AH32" s="15">
        <v>0</v>
      </c>
      <c r="AI32" s="16">
        <v>0</v>
      </c>
      <c r="AJ32" s="15">
        <v>0</v>
      </c>
      <c r="AK32" s="15">
        <v>0</v>
      </c>
      <c r="AL32" s="16">
        <v>0</v>
      </c>
      <c r="AM32" s="15">
        <v>0</v>
      </c>
      <c r="AN32" s="15">
        <v>0</v>
      </c>
      <c r="AO32" s="16">
        <v>0</v>
      </c>
      <c r="AP32" s="15">
        <v>0</v>
      </c>
      <c r="AQ32" s="15">
        <v>0</v>
      </c>
      <c r="AR32" s="16">
        <v>0</v>
      </c>
      <c r="AS32" s="15">
        <v>0</v>
      </c>
      <c r="AT32" s="15">
        <v>0</v>
      </c>
      <c r="AU32" s="16">
        <v>0</v>
      </c>
      <c r="AV32" s="15">
        <v>0</v>
      </c>
      <c r="AW32" s="15">
        <v>0</v>
      </c>
      <c r="AX32" s="16">
        <v>0</v>
      </c>
      <c r="AY32" s="15">
        <v>0</v>
      </c>
      <c r="AZ32" s="15">
        <v>0</v>
      </c>
      <c r="BA32" s="16">
        <v>0</v>
      </c>
      <c r="BB32" s="15">
        <v>0</v>
      </c>
      <c r="BC32" s="15">
        <v>0</v>
      </c>
      <c r="BD32" s="16">
        <v>0</v>
      </c>
      <c r="BE32" s="15">
        <v>0</v>
      </c>
      <c r="BF32" s="15">
        <v>0</v>
      </c>
      <c r="BG32" s="16">
        <v>0</v>
      </c>
      <c r="BH32" s="15">
        <v>0</v>
      </c>
      <c r="BI32" s="15">
        <v>0</v>
      </c>
      <c r="BJ32" s="16">
        <v>0</v>
      </c>
      <c r="BK32" s="15">
        <v>0</v>
      </c>
      <c r="BL32" s="15">
        <v>0</v>
      </c>
      <c r="BM32" s="16">
        <v>0</v>
      </c>
      <c r="BN32" s="15">
        <v>0</v>
      </c>
      <c r="BO32" s="15">
        <v>0</v>
      </c>
      <c r="BP32" s="16">
        <v>0</v>
      </c>
      <c r="BQ32" s="15">
        <v>0</v>
      </c>
      <c r="BR32" s="15">
        <v>0</v>
      </c>
      <c r="BS32" s="16">
        <v>0</v>
      </c>
      <c r="BT32" s="15">
        <v>0</v>
      </c>
      <c r="BU32" s="15">
        <v>0</v>
      </c>
      <c r="BV32" s="16">
        <v>0</v>
      </c>
      <c r="BW32" s="15">
        <v>0</v>
      </c>
      <c r="BX32" s="15">
        <v>0</v>
      </c>
      <c r="BY32" s="16">
        <v>0</v>
      </c>
      <c r="BZ32" s="15">
        <v>0</v>
      </c>
      <c r="CA32" s="15">
        <v>0</v>
      </c>
      <c r="CB32" s="16">
        <v>0</v>
      </c>
      <c r="CC32" s="15">
        <v>0</v>
      </c>
      <c r="CD32" s="15">
        <v>0</v>
      </c>
      <c r="CE32" s="16">
        <v>0</v>
      </c>
    </row>
    <row r="33" spans="1:83" s="6" customFormat="1" ht="14.25" customHeight="1">
      <c r="A33" s="11">
        <v>30</v>
      </c>
      <c r="B33" s="12"/>
      <c r="C33" s="13"/>
      <c r="D33" s="14"/>
      <c r="E33" s="15">
        <v>0</v>
      </c>
      <c r="F33" s="15">
        <v>0</v>
      </c>
      <c r="G33" s="16">
        <v>0</v>
      </c>
      <c r="H33" s="15">
        <v>0</v>
      </c>
      <c r="I33" s="15">
        <v>0</v>
      </c>
      <c r="J33" s="16">
        <v>0</v>
      </c>
      <c r="K33" s="15">
        <v>0</v>
      </c>
      <c r="L33" s="15">
        <v>0</v>
      </c>
      <c r="M33" s="16">
        <v>0</v>
      </c>
      <c r="N33" s="15">
        <v>0</v>
      </c>
      <c r="O33" s="15">
        <v>0</v>
      </c>
      <c r="P33" s="16">
        <v>0</v>
      </c>
      <c r="Q33" s="19"/>
      <c r="R33" s="15">
        <v>0</v>
      </c>
      <c r="S33" s="15">
        <v>0</v>
      </c>
      <c r="T33" s="16">
        <v>0</v>
      </c>
      <c r="U33" s="15">
        <v>0</v>
      </c>
      <c r="V33" s="15">
        <v>0</v>
      </c>
      <c r="W33" s="16">
        <v>0</v>
      </c>
      <c r="X33" s="15">
        <v>0</v>
      </c>
      <c r="Y33" s="15">
        <v>0</v>
      </c>
      <c r="Z33" s="16">
        <v>0</v>
      </c>
      <c r="AA33" s="15">
        <v>0</v>
      </c>
      <c r="AB33" s="15">
        <v>0</v>
      </c>
      <c r="AC33" s="16">
        <v>0</v>
      </c>
      <c r="AD33" s="15">
        <v>0</v>
      </c>
      <c r="AE33" s="15">
        <v>0</v>
      </c>
      <c r="AF33" s="16">
        <v>0</v>
      </c>
      <c r="AG33" s="15">
        <v>0</v>
      </c>
      <c r="AH33" s="15">
        <v>0</v>
      </c>
      <c r="AI33" s="16">
        <v>0</v>
      </c>
      <c r="AJ33" s="15">
        <v>0</v>
      </c>
      <c r="AK33" s="15">
        <v>0</v>
      </c>
      <c r="AL33" s="16">
        <v>0</v>
      </c>
      <c r="AM33" s="15">
        <v>0</v>
      </c>
      <c r="AN33" s="15">
        <v>0</v>
      </c>
      <c r="AO33" s="16">
        <v>0</v>
      </c>
      <c r="AP33" s="15">
        <v>0</v>
      </c>
      <c r="AQ33" s="15">
        <v>0</v>
      </c>
      <c r="AR33" s="16">
        <v>0</v>
      </c>
      <c r="AS33" s="15">
        <v>0</v>
      </c>
      <c r="AT33" s="15">
        <v>0</v>
      </c>
      <c r="AU33" s="16">
        <v>0</v>
      </c>
      <c r="AV33" s="15">
        <v>0</v>
      </c>
      <c r="AW33" s="15">
        <v>0</v>
      </c>
      <c r="AX33" s="16">
        <v>0</v>
      </c>
      <c r="AY33" s="15">
        <v>0</v>
      </c>
      <c r="AZ33" s="15">
        <v>0</v>
      </c>
      <c r="BA33" s="16">
        <v>0</v>
      </c>
      <c r="BB33" s="15">
        <v>0</v>
      </c>
      <c r="BC33" s="15">
        <v>0</v>
      </c>
      <c r="BD33" s="16">
        <v>0</v>
      </c>
      <c r="BE33" s="15">
        <v>0</v>
      </c>
      <c r="BF33" s="15">
        <v>0</v>
      </c>
      <c r="BG33" s="16">
        <v>0</v>
      </c>
      <c r="BH33" s="15">
        <v>0</v>
      </c>
      <c r="BI33" s="15">
        <v>0</v>
      </c>
      <c r="BJ33" s="16">
        <v>0</v>
      </c>
      <c r="BK33" s="15">
        <v>0</v>
      </c>
      <c r="BL33" s="15">
        <v>0</v>
      </c>
      <c r="BM33" s="16">
        <v>0</v>
      </c>
      <c r="BN33" s="15">
        <v>0</v>
      </c>
      <c r="BO33" s="15">
        <v>0</v>
      </c>
      <c r="BP33" s="16">
        <v>0</v>
      </c>
      <c r="BQ33" s="15">
        <v>0</v>
      </c>
      <c r="BR33" s="15">
        <v>0</v>
      </c>
      <c r="BS33" s="16">
        <v>0</v>
      </c>
      <c r="BT33" s="15">
        <v>0</v>
      </c>
      <c r="BU33" s="15">
        <v>0</v>
      </c>
      <c r="BV33" s="16">
        <v>0</v>
      </c>
      <c r="BW33" s="15">
        <v>0</v>
      </c>
      <c r="BX33" s="15">
        <v>0</v>
      </c>
      <c r="BY33" s="16">
        <v>0</v>
      </c>
      <c r="BZ33" s="15">
        <v>0</v>
      </c>
      <c r="CA33" s="15">
        <v>0</v>
      </c>
      <c r="CB33" s="16">
        <v>0</v>
      </c>
      <c r="CC33" s="15">
        <v>0</v>
      </c>
      <c r="CD33" s="15">
        <v>0</v>
      </c>
      <c r="CE33" s="16">
        <v>0</v>
      </c>
    </row>
    <row r="34" spans="1:83" s="6" customFormat="1" ht="14.25" customHeight="1">
      <c r="A34" s="11">
        <v>31</v>
      </c>
      <c r="B34" s="12"/>
      <c r="C34" s="13"/>
      <c r="D34" s="14"/>
      <c r="E34" s="15">
        <v>0</v>
      </c>
      <c r="F34" s="15">
        <v>0</v>
      </c>
      <c r="G34" s="16">
        <v>0</v>
      </c>
      <c r="H34" s="15">
        <v>0</v>
      </c>
      <c r="I34" s="15">
        <v>0</v>
      </c>
      <c r="J34" s="16">
        <v>0</v>
      </c>
      <c r="K34" s="15">
        <v>0</v>
      </c>
      <c r="L34" s="15">
        <v>0</v>
      </c>
      <c r="M34" s="16">
        <v>0</v>
      </c>
      <c r="N34" s="15">
        <v>0</v>
      </c>
      <c r="O34" s="15">
        <v>0</v>
      </c>
      <c r="P34" s="16">
        <v>0</v>
      </c>
      <c r="Q34" s="19"/>
      <c r="R34" s="15">
        <v>0</v>
      </c>
      <c r="S34" s="15">
        <v>0</v>
      </c>
      <c r="T34" s="16">
        <v>0</v>
      </c>
      <c r="U34" s="15">
        <v>0</v>
      </c>
      <c r="V34" s="15">
        <v>0</v>
      </c>
      <c r="W34" s="16">
        <v>0</v>
      </c>
      <c r="X34" s="15">
        <v>0</v>
      </c>
      <c r="Y34" s="15">
        <v>0</v>
      </c>
      <c r="Z34" s="16">
        <v>0</v>
      </c>
      <c r="AA34" s="15">
        <v>0</v>
      </c>
      <c r="AB34" s="15">
        <v>0</v>
      </c>
      <c r="AC34" s="16">
        <v>0</v>
      </c>
      <c r="AD34" s="15">
        <v>0</v>
      </c>
      <c r="AE34" s="15">
        <v>0</v>
      </c>
      <c r="AF34" s="16">
        <v>0</v>
      </c>
      <c r="AG34" s="15">
        <v>0</v>
      </c>
      <c r="AH34" s="15">
        <v>0</v>
      </c>
      <c r="AI34" s="16">
        <v>0</v>
      </c>
      <c r="AJ34" s="15">
        <v>0</v>
      </c>
      <c r="AK34" s="15">
        <v>0</v>
      </c>
      <c r="AL34" s="16">
        <v>0</v>
      </c>
      <c r="AM34" s="15">
        <v>0</v>
      </c>
      <c r="AN34" s="15">
        <v>0</v>
      </c>
      <c r="AO34" s="16">
        <v>0</v>
      </c>
      <c r="AP34" s="15">
        <v>0</v>
      </c>
      <c r="AQ34" s="15">
        <v>0</v>
      </c>
      <c r="AR34" s="16">
        <v>0</v>
      </c>
      <c r="AS34" s="15">
        <v>0</v>
      </c>
      <c r="AT34" s="15">
        <v>0</v>
      </c>
      <c r="AU34" s="16">
        <v>0</v>
      </c>
      <c r="AV34" s="15">
        <v>0</v>
      </c>
      <c r="AW34" s="15">
        <v>0</v>
      </c>
      <c r="AX34" s="16">
        <v>0</v>
      </c>
      <c r="AY34" s="15">
        <v>0</v>
      </c>
      <c r="AZ34" s="15">
        <v>0</v>
      </c>
      <c r="BA34" s="16">
        <v>0</v>
      </c>
      <c r="BB34" s="15">
        <v>0</v>
      </c>
      <c r="BC34" s="15">
        <v>0</v>
      </c>
      <c r="BD34" s="16">
        <v>0</v>
      </c>
      <c r="BE34" s="15">
        <v>0</v>
      </c>
      <c r="BF34" s="15">
        <v>0</v>
      </c>
      <c r="BG34" s="16">
        <v>0</v>
      </c>
      <c r="BH34" s="15">
        <v>0</v>
      </c>
      <c r="BI34" s="15">
        <v>0</v>
      </c>
      <c r="BJ34" s="16">
        <v>0</v>
      </c>
      <c r="BK34" s="15">
        <v>0</v>
      </c>
      <c r="BL34" s="15">
        <v>0</v>
      </c>
      <c r="BM34" s="16">
        <v>0</v>
      </c>
      <c r="BN34" s="15">
        <v>0</v>
      </c>
      <c r="BO34" s="15">
        <v>0</v>
      </c>
      <c r="BP34" s="16">
        <v>0</v>
      </c>
      <c r="BQ34" s="15">
        <v>0</v>
      </c>
      <c r="BR34" s="15">
        <v>0</v>
      </c>
      <c r="BS34" s="16">
        <v>0</v>
      </c>
      <c r="BT34" s="15">
        <v>0</v>
      </c>
      <c r="BU34" s="15">
        <v>0</v>
      </c>
      <c r="BV34" s="16">
        <v>0</v>
      </c>
      <c r="BW34" s="15">
        <v>0</v>
      </c>
      <c r="BX34" s="15">
        <v>0</v>
      </c>
      <c r="BY34" s="16">
        <v>0</v>
      </c>
      <c r="BZ34" s="15">
        <v>0</v>
      </c>
      <c r="CA34" s="15">
        <v>0</v>
      </c>
      <c r="CB34" s="16">
        <v>0</v>
      </c>
      <c r="CC34" s="15">
        <v>0</v>
      </c>
      <c r="CD34" s="15">
        <v>0</v>
      </c>
      <c r="CE34" s="16">
        <v>0</v>
      </c>
    </row>
    <row r="35" spans="1:83" s="6" customFormat="1" ht="14.25" customHeight="1">
      <c r="A35" s="11">
        <v>32</v>
      </c>
      <c r="B35" s="12"/>
      <c r="C35" s="13"/>
      <c r="D35" s="14"/>
      <c r="E35" s="15">
        <v>0</v>
      </c>
      <c r="F35" s="15">
        <v>0</v>
      </c>
      <c r="G35" s="16">
        <v>0</v>
      </c>
      <c r="H35" s="15">
        <v>0</v>
      </c>
      <c r="I35" s="15">
        <v>0</v>
      </c>
      <c r="J35" s="16">
        <v>0</v>
      </c>
      <c r="K35" s="15">
        <v>0</v>
      </c>
      <c r="L35" s="15">
        <v>0</v>
      </c>
      <c r="M35" s="16">
        <v>0</v>
      </c>
      <c r="N35" s="15">
        <v>0</v>
      </c>
      <c r="O35" s="15">
        <v>0</v>
      </c>
      <c r="P35" s="16">
        <v>0</v>
      </c>
      <c r="Q35" s="19"/>
      <c r="R35" s="15">
        <v>0</v>
      </c>
      <c r="S35" s="15">
        <v>0</v>
      </c>
      <c r="T35" s="16">
        <v>0</v>
      </c>
      <c r="U35" s="15">
        <v>0</v>
      </c>
      <c r="V35" s="15">
        <v>0</v>
      </c>
      <c r="W35" s="16">
        <v>0</v>
      </c>
      <c r="X35" s="15">
        <v>0</v>
      </c>
      <c r="Y35" s="15">
        <v>0</v>
      </c>
      <c r="Z35" s="16">
        <v>0</v>
      </c>
      <c r="AA35" s="15">
        <v>0</v>
      </c>
      <c r="AB35" s="15">
        <v>0</v>
      </c>
      <c r="AC35" s="16">
        <v>0</v>
      </c>
      <c r="AD35" s="15">
        <v>0</v>
      </c>
      <c r="AE35" s="15">
        <v>0</v>
      </c>
      <c r="AF35" s="16">
        <v>0</v>
      </c>
      <c r="AG35" s="15">
        <v>0</v>
      </c>
      <c r="AH35" s="15">
        <v>0</v>
      </c>
      <c r="AI35" s="16">
        <v>0</v>
      </c>
      <c r="AJ35" s="15">
        <v>0</v>
      </c>
      <c r="AK35" s="15">
        <v>0</v>
      </c>
      <c r="AL35" s="16">
        <v>0</v>
      </c>
      <c r="AM35" s="15">
        <v>0</v>
      </c>
      <c r="AN35" s="15">
        <v>0</v>
      </c>
      <c r="AO35" s="16">
        <v>0</v>
      </c>
      <c r="AP35" s="15">
        <v>0</v>
      </c>
      <c r="AQ35" s="15">
        <v>0</v>
      </c>
      <c r="AR35" s="16">
        <v>0</v>
      </c>
      <c r="AS35" s="15">
        <v>0</v>
      </c>
      <c r="AT35" s="15">
        <v>0</v>
      </c>
      <c r="AU35" s="16">
        <v>0</v>
      </c>
      <c r="AV35" s="15">
        <v>0</v>
      </c>
      <c r="AW35" s="15">
        <v>0</v>
      </c>
      <c r="AX35" s="16">
        <v>0</v>
      </c>
      <c r="AY35" s="15">
        <v>0</v>
      </c>
      <c r="AZ35" s="15">
        <v>0</v>
      </c>
      <c r="BA35" s="16">
        <v>0</v>
      </c>
      <c r="BB35" s="15">
        <v>0</v>
      </c>
      <c r="BC35" s="15">
        <v>0</v>
      </c>
      <c r="BD35" s="16">
        <v>0</v>
      </c>
      <c r="BE35" s="15">
        <v>0</v>
      </c>
      <c r="BF35" s="15">
        <v>0</v>
      </c>
      <c r="BG35" s="16">
        <v>0</v>
      </c>
      <c r="BH35" s="15">
        <v>0</v>
      </c>
      <c r="BI35" s="15">
        <v>0</v>
      </c>
      <c r="BJ35" s="16">
        <v>0</v>
      </c>
      <c r="BK35" s="15">
        <v>0</v>
      </c>
      <c r="BL35" s="15">
        <v>0</v>
      </c>
      <c r="BM35" s="16">
        <v>0</v>
      </c>
      <c r="BN35" s="15">
        <v>0</v>
      </c>
      <c r="BO35" s="15">
        <v>0</v>
      </c>
      <c r="BP35" s="16">
        <v>0</v>
      </c>
      <c r="BQ35" s="15">
        <v>0</v>
      </c>
      <c r="BR35" s="15">
        <v>0</v>
      </c>
      <c r="BS35" s="16">
        <v>0</v>
      </c>
      <c r="BT35" s="15">
        <v>0</v>
      </c>
      <c r="BU35" s="15">
        <v>0</v>
      </c>
      <c r="BV35" s="16">
        <v>0</v>
      </c>
      <c r="BW35" s="15">
        <v>0</v>
      </c>
      <c r="BX35" s="15">
        <v>0</v>
      </c>
      <c r="BY35" s="16">
        <v>0</v>
      </c>
      <c r="BZ35" s="15">
        <v>0</v>
      </c>
      <c r="CA35" s="15">
        <v>0</v>
      </c>
      <c r="CB35" s="16">
        <v>0</v>
      </c>
      <c r="CC35" s="15">
        <v>0</v>
      </c>
      <c r="CD35" s="15">
        <v>0</v>
      </c>
      <c r="CE35" s="16">
        <v>0</v>
      </c>
    </row>
    <row r="36" spans="1:83" s="6" customFormat="1" ht="14.25" customHeight="1">
      <c r="A36" s="11">
        <v>33</v>
      </c>
      <c r="B36" s="12"/>
      <c r="C36" s="13"/>
      <c r="D36" s="14"/>
      <c r="E36" s="15">
        <v>0</v>
      </c>
      <c r="F36" s="15">
        <v>0</v>
      </c>
      <c r="G36" s="16">
        <v>0</v>
      </c>
      <c r="H36" s="15">
        <v>0</v>
      </c>
      <c r="I36" s="15">
        <v>0</v>
      </c>
      <c r="J36" s="16">
        <v>0</v>
      </c>
      <c r="K36" s="15">
        <v>0</v>
      </c>
      <c r="L36" s="15">
        <v>0</v>
      </c>
      <c r="M36" s="16">
        <v>0</v>
      </c>
      <c r="N36" s="15">
        <v>0</v>
      </c>
      <c r="O36" s="15">
        <v>0</v>
      </c>
      <c r="P36" s="16">
        <v>0</v>
      </c>
      <c r="Q36" s="19"/>
      <c r="R36" s="15">
        <v>0</v>
      </c>
      <c r="S36" s="15">
        <v>0</v>
      </c>
      <c r="T36" s="16">
        <v>0</v>
      </c>
      <c r="U36" s="15">
        <v>0</v>
      </c>
      <c r="V36" s="15">
        <v>0</v>
      </c>
      <c r="W36" s="16">
        <v>0</v>
      </c>
      <c r="X36" s="15">
        <v>0</v>
      </c>
      <c r="Y36" s="15">
        <v>0</v>
      </c>
      <c r="Z36" s="16">
        <v>0</v>
      </c>
      <c r="AA36" s="15">
        <v>0</v>
      </c>
      <c r="AB36" s="15">
        <v>0</v>
      </c>
      <c r="AC36" s="16">
        <v>0</v>
      </c>
      <c r="AD36" s="15">
        <v>0</v>
      </c>
      <c r="AE36" s="15">
        <v>0</v>
      </c>
      <c r="AF36" s="16">
        <v>0</v>
      </c>
      <c r="AG36" s="15">
        <v>0</v>
      </c>
      <c r="AH36" s="15">
        <v>0</v>
      </c>
      <c r="AI36" s="16">
        <v>0</v>
      </c>
      <c r="AJ36" s="15">
        <v>0</v>
      </c>
      <c r="AK36" s="15">
        <v>0</v>
      </c>
      <c r="AL36" s="16">
        <v>0</v>
      </c>
      <c r="AM36" s="15">
        <v>0</v>
      </c>
      <c r="AN36" s="15">
        <v>0</v>
      </c>
      <c r="AO36" s="16">
        <v>0</v>
      </c>
      <c r="AP36" s="15">
        <v>0</v>
      </c>
      <c r="AQ36" s="15">
        <v>0</v>
      </c>
      <c r="AR36" s="16">
        <v>0</v>
      </c>
      <c r="AS36" s="15">
        <v>0</v>
      </c>
      <c r="AT36" s="15">
        <v>0</v>
      </c>
      <c r="AU36" s="16">
        <v>0</v>
      </c>
      <c r="AV36" s="15">
        <v>0</v>
      </c>
      <c r="AW36" s="15">
        <v>0</v>
      </c>
      <c r="AX36" s="16">
        <v>0</v>
      </c>
      <c r="AY36" s="15">
        <v>0</v>
      </c>
      <c r="AZ36" s="15">
        <v>0</v>
      </c>
      <c r="BA36" s="16">
        <v>0</v>
      </c>
      <c r="BB36" s="15">
        <v>0</v>
      </c>
      <c r="BC36" s="15">
        <v>0</v>
      </c>
      <c r="BD36" s="16">
        <v>0</v>
      </c>
      <c r="BE36" s="15">
        <v>0</v>
      </c>
      <c r="BF36" s="15">
        <v>0</v>
      </c>
      <c r="BG36" s="16">
        <v>0</v>
      </c>
      <c r="BH36" s="15">
        <v>0</v>
      </c>
      <c r="BI36" s="15">
        <v>0</v>
      </c>
      <c r="BJ36" s="16">
        <v>0</v>
      </c>
      <c r="BK36" s="15">
        <v>0</v>
      </c>
      <c r="BL36" s="15">
        <v>0</v>
      </c>
      <c r="BM36" s="16">
        <v>0</v>
      </c>
      <c r="BN36" s="15">
        <v>0</v>
      </c>
      <c r="BO36" s="15">
        <v>0</v>
      </c>
      <c r="BP36" s="16">
        <v>0</v>
      </c>
      <c r="BQ36" s="15">
        <v>0</v>
      </c>
      <c r="BR36" s="15">
        <v>0</v>
      </c>
      <c r="BS36" s="16">
        <v>0</v>
      </c>
      <c r="BT36" s="15">
        <v>0</v>
      </c>
      <c r="BU36" s="15">
        <v>0</v>
      </c>
      <c r="BV36" s="16">
        <v>0</v>
      </c>
      <c r="BW36" s="15">
        <v>0</v>
      </c>
      <c r="BX36" s="15">
        <v>0</v>
      </c>
      <c r="BY36" s="16">
        <v>0</v>
      </c>
      <c r="BZ36" s="15">
        <v>0</v>
      </c>
      <c r="CA36" s="15">
        <v>0</v>
      </c>
      <c r="CB36" s="16">
        <v>0</v>
      </c>
      <c r="CC36" s="15">
        <v>0</v>
      </c>
      <c r="CD36" s="15">
        <v>0</v>
      </c>
      <c r="CE36" s="16">
        <v>0</v>
      </c>
    </row>
    <row r="37" spans="1:83" s="6" customFormat="1" ht="14.25" customHeight="1">
      <c r="A37" s="11">
        <v>34</v>
      </c>
      <c r="B37" s="12"/>
      <c r="C37" s="13"/>
      <c r="D37" s="14"/>
      <c r="E37" s="15">
        <v>0</v>
      </c>
      <c r="F37" s="15">
        <v>0</v>
      </c>
      <c r="G37" s="16">
        <v>0</v>
      </c>
      <c r="H37" s="15">
        <v>0</v>
      </c>
      <c r="I37" s="15">
        <v>0</v>
      </c>
      <c r="J37" s="16">
        <v>0</v>
      </c>
      <c r="K37" s="15">
        <v>0</v>
      </c>
      <c r="L37" s="15">
        <v>0</v>
      </c>
      <c r="M37" s="16">
        <v>0</v>
      </c>
      <c r="N37" s="15">
        <v>0</v>
      </c>
      <c r="O37" s="15">
        <v>0</v>
      </c>
      <c r="P37" s="16">
        <v>0</v>
      </c>
      <c r="Q37" s="19"/>
      <c r="R37" s="15">
        <v>0</v>
      </c>
      <c r="S37" s="15">
        <v>0</v>
      </c>
      <c r="T37" s="16">
        <v>0</v>
      </c>
      <c r="U37" s="15">
        <v>0</v>
      </c>
      <c r="V37" s="15">
        <v>0</v>
      </c>
      <c r="W37" s="16">
        <v>0</v>
      </c>
      <c r="X37" s="15">
        <v>0</v>
      </c>
      <c r="Y37" s="15">
        <v>0</v>
      </c>
      <c r="Z37" s="16">
        <v>0</v>
      </c>
      <c r="AA37" s="15">
        <v>0</v>
      </c>
      <c r="AB37" s="15">
        <v>0</v>
      </c>
      <c r="AC37" s="16">
        <v>0</v>
      </c>
      <c r="AD37" s="15">
        <v>0</v>
      </c>
      <c r="AE37" s="15">
        <v>0</v>
      </c>
      <c r="AF37" s="16">
        <v>0</v>
      </c>
      <c r="AG37" s="15">
        <v>0</v>
      </c>
      <c r="AH37" s="15">
        <v>0</v>
      </c>
      <c r="AI37" s="16">
        <v>0</v>
      </c>
      <c r="AJ37" s="15">
        <v>0</v>
      </c>
      <c r="AK37" s="15">
        <v>0</v>
      </c>
      <c r="AL37" s="16">
        <v>0</v>
      </c>
      <c r="AM37" s="15">
        <v>0</v>
      </c>
      <c r="AN37" s="15">
        <v>0</v>
      </c>
      <c r="AO37" s="16">
        <v>0</v>
      </c>
      <c r="AP37" s="15">
        <v>0</v>
      </c>
      <c r="AQ37" s="15">
        <v>0</v>
      </c>
      <c r="AR37" s="16">
        <v>0</v>
      </c>
      <c r="AS37" s="15">
        <v>0</v>
      </c>
      <c r="AT37" s="15">
        <v>0</v>
      </c>
      <c r="AU37" s="16">
        <v>0</v>
      </c>
      <c r="AV37" s="15">
        <v>0</v>
      </c>
      <c r="AW37" s="15">
        <v>0</v>
      </c>
      <c r="AX37" s="16">
        <v>0</v>
      </c>
      <c r="AY37" s="15">
        <v>0</v>
      </c>
      <c r="AZ37" s="15">
        <v>0</v>
      </c>
      <c r="BA37" s="16">
        <v>0</v>
      </c>
      <c r="BB37" s="15">
        <v>0</v>
      </c>
      <c r="BC37" s="15">
        <v>0</v>
      </c>
      <c r="BD37" s="16">
        <v>0</v>
      </c>
      <c r="BE37" s="15">
        <v>0</v>
      </c>
      <c r="BF37" s="15">
        <v>0</v>
      </c>
      <c r="BG37" s="16">
        <v>0</v>
      </c>
      <c r="BH37" s="15">
        <v>0</v>
      </c>
      <c r="BI37" s="15">
        <v>0</v>
      </c>
      <c r="BJ37" s="16">
        <v>0</v>
      </c>
      <c r="BK37" s="15">
        <v>0</v>
      </c>
      <c r="BL37" s="15">
        <v>0</v>
      </c>
      <c r="BM37" s="16">
        <v>0</v>
      </c>
      <c r="BN37" s="15">
        <v>0</v>
      </c>
      <c r="BO37" s="15">
        <v>0</v>
      </c>
      <c r="BP37" s="16">
        <v>0</v>
      </c>
      <c r="BQ37" s="15">
        <v>0</v>
      </c>
      <c r="BR37" s="15">
        <v>0</v>
      </c>
      <c r="BS37" s="16">
        <v>0</v>
      </c>
      <c r="BT37" s="15">
        <v>0</v>
      </c>
      <c r="BU37" s="15">
        <v>0</v>
      </c>
      <c r="BV37" s="16">
        <v>0</v>
      </c>
      <c r="BW37" s="15">
        <v>0</v>
      </c>
      <c r="BX37" s="15">
        <v>0</v>
      </c>
      <c r="BY37" s="16">
        <v>0</v>
      </c>
      <c r="BZ37" s="15">
        <v>0</v>
      </c>
      <c r="CA37" s="15">
        <v>0</v>
      </c>
      <c r="CB37" s="16">
        <v>0</v>
      </c>
      <c r="CC37" s="15">
        <v>0</v>
      </c>
      <c r="CD37" s="15">
        <v>0</v>
      </c>
      <c r="CE37" s="16">
        <v>0</v>
      </c>
    </row>
    <row r="38" spans="1:83" s="6" customFormat="1" ht="14.25" customHeight="1">
      <c r="A38" s="11">
        <v>35</v>
      </c>
      <c r="B38" s="12"/>
      <c r="C38" s="13"/>
      <c r="D38" s="14"/>
      <c r="E38" s="15">
        <v>0</v>
      </c>
      <c r="F38" s="15">
        <v>0</v>
      </c>
      <c r="G38" s="16">
        <v>0</v>
      </c>
      <c r="H38" s="15">
        <v>7</v>
      </c>
      <c r="I38" s="15">
        <v>4</v>
      </c>
      <c r="J38" s="16">
        <v>1.75</v>
      </c>
      <c r="K38" s="15">
        <v>0</v>
      </c>
      <c r="L38" s="15">
        <v>0</v>
      </c>
      <c r="M38" s="16">
        <v>0</v>
      </c>
      <c r="N38" s="15">
        <v>7</v>
      </c>
      <c r="O38" s="15">
        <v>4</v>
      </c>
      <c r="P38" s="16">
        <v>1.75</v>
      </c>
      <c r="Q38" s="19"/>
      <c r="R38" s="15">
        <v>0</v>
      </c>
      <c r="S38" s="15">
        <v>0</v>
      </c>
      <c r="T38" s="16">
        <v>0</v>
      </c>
      <c r="U38" s="15">
        <v>0</v>
      </c>
      <c r="V38" s="15">
        <v>0</v>
      </c>
      <c r="W38" s="16">
        <v>0</v>
      </c>
      <c r="X38" s="15">
        <v>0</v>
      </c>
      <c r="Y38" s="15">
        <v>0</v>
      </c>
      <c r="Z38" s="16">
        <v>0</v>
      </c>
      <c r="AA38" s="15">
        <v>0</v>
      </c>
      <c r="AB38" s="15">
        <v>0</v>
      </c>
      <c r="AC38" s="16">
        <v>0</v>
      </c>
      <c r="AD38" s="15">
        <v>0</v>
      </c>
      <c r="AE38" s="15">
        <v>0</v>
      </c>
      <c r="AF38" s="16">
        <v>0</v>
      </c>
      <c r="AG38" s="15">
        <v>0</v>
      </c>
      <c r="AH38" s="15">
        <v>0</v>
      </c>
      <c r="AI38" s="16">
        <v>0</v>
      </c>
      <c r="AJ38" s="15">
        <v>0</v>
      </c>
      <c r="AK38" s="15">
        <v>0</v>
      </c>
      <c r="AL38" s="16">
        <v>0</v>
      </c>
      <c r="AM38" s="15">
        <v>0</v>
      </c>
      <c r="AN38" s="15">
        <v>0</v>
      </c>
      <c r="AO38" s="16">
        <v>0</v>
      </c>
      <c r="AP38" s="15">
        <v>0</v>
      </c>
      <c r="AQ38" s="15">
        <v>0</v>
      </c>
      <c r="AR38" s="16">
        <v>0</v>
      </c>
      <c r="AS38" s="15">
        <v>0</v>
      </c>
      <c r="AT38" s="15">
        <v>0</v>
      </c>
      <c r="AU38" s="16">
        <v>0</v>
      </c>
      <c r="AV38" s="15">
        <v>0</v>
      </c>
      <c r="AW38" s="15">
        <v>0</v>
      </c>
      <c r="AX38" s="16">
        <v>0</v>
      </c>
      <c r="AY38" s="15">
        <v>0</v>
      </c>
      <c r="AZ38" s="15">
        <v>0</v>
      </c>
      <c r="BA38" s="16">
        <v>0</v>
      </c>
      <c r="BB38" s="15">
        <v>0</v>
      </c>
      <c r="BC38" s="15">
        <v>0</v>
      </c>
      <c r="BD38" s="16">
        <v>0</v>
      </c>
      <c r="BE38" s="15">
        <v>0</v>
      </c>
      <c r="BF38" s="15">
        <v>0</v>
      </c>
      <c r="BG38" s="16">
        <v>0</v>
      </c>
      <c r="BH38" s="15">
        <v>0</v>
      </c>
      <c r="BI38" s="15">
        <v>0</v>
      </c>
      <c r="BJ38" s="16">
        <v>0</v>
      </c>
      <c r="BK38" s="15">
        <v>0</v>
      </c>
      <c r="BL38" s="15">
        <v>0</v>
      </c>
      <c r="BM38" s="16">
        <v>0</v>
      </c>
      <c r="BN38" s="15">
        <v>0</v>
      </c>
      <c r="BO38" s="15">
        <v>0</v>
      </c>
      <c r="BP38" s="16">
        <v>0</v>
      </c>
      <c r="BQ38" s="15">
        <v>0</v>
      </c>
      <c r="BR38" s="15">
        <v>0</v>
      </c>
      <c r="BS38" s="16">
        <v>0</v>
      </c>
      <c r="BT38" s="15">
        <v>0</v>
      </c>
      <c r="BU38" s="15">
        <v>0</v>
      </c>
      <c r="BV38" s="16">
        <v>0</v>
      </c>
      <c r="BW38" s="15">
        <v>0</v>
      </c>
      <c r="BX38" s="15">
        <v>0</v>
      </c>
      <c r="BY38" s="16">
        <v>0</v>
      </c>
      <c r="BZ38" s="15">
        <v>0</v>
      </c>
      <c r="CA38" s="15">
        <v>0</v>
      </c>
      <c r="CB38" s="16">
        <v>0</v>
      </c>
      <c r="CC38" s="15">
        <v>0</v>
      </c>
      <c r="CD38" s="15">
        <v>0</v>
      </c>
      <c r="CE38" s="16">
        <v>0</v>
      </c>
    </row>
    <row r="39" spans="1:83" s="6" customFormat="1" ht="14.25" customHeight="1">
      <c r="A39" s="11">
        <v>36</v>
      </c>
      <c r="B39" s="12"/>
      <c r="C39" s="13"/>
      <c r="D39" s="14"/>
      <c r="E39" s="15">
        <v>0</v>
      </c>
      <c r="F39" s="15">
        <v>0</v>
      </c>
      <c r="G39" s="16">
        <v>0</v>
      </c>
      <c r="H39" s="15">
        <v>0</v>
      </c>
      <c r="I39" s="15">
        <v>0</v>
      </c>
      <c r="J39" s="16">
        <v>0</v>
      </c>
      <c r="K39" s="15">
        <v>0</v>
      </c>
      <c r="L39" s="15">
        <v>0</v>
      </c>
      <c r="M39" s="16">
        <v>0</v>
      </c>
      <c r="N39" s="15">
        <v>0</v>
      </c>
      <c r="O39" s="15">
        <v>0</v>
      </c>
      <c r="P39" s="16">
        <v>0</v>
      </c>
      <c r="Q39" s="19"/>
      <c r="R39" s="15">
        <v>0</v>
      </c>
      <c r="S39" s="15">
        <v>0</v>
      </c>
      <c r="T39" s="16">
        <v>0</v>
      </c>
      <c r="U39" s="15">
        <v>0</v>
      </c>
      <c r="V39" s="15">
        <v>0</v>
      </c>
      <c r="W39" s="16">
        <v>0</v>
      </c>
      <c r="X39" s="15">
        <v>0</v>
      </c>
      <c r="Y39" s="15">
        <v>0</v>
      </c>
      <c r="Z39" s="16">
        <v>0</v>
      </c>
      <c r="AA39" s="15">
        <v>0</v>
      </c>
      <c r="AB39" s="15">
        <v>0</v>
      </c>
      <c r="AC39" s="16">
        <v>0</v>
      </c>
      <c r="AD39" s="15">
        <v>0</v>
      </c>
      <c r="AE39" s="15">
        <v>0</v>
      </c>
      <c r="AF39" s="16">
        <v>0</v>
      </c>
      <c r="AG39" s="15">
        <v>0</v>
      </c>
      <c r="AH39" s="15">
        <v>0</v>
      </c>
      <c r="AI39" s="16">
        <v>0</v>
      </c>
      <c r="AJ39" s="15">
        <v>0</v>
      </c>
      <c r="AK39" s="15">
        <v>0</v>
      </c>
      <c r="AL39" s="16">
        <v>0</v>
      </c>
      <c r="AM39" s="15">
        <v>0</v>
      </c>
      <c r="AN39" s="15">
        <v>0</v>
      </c>
      <c r="AO39" s="16">
        <v>0</v>
      </c>
      <c r="AP39" s="15">
        <v>0</v>
      </c>
      <c r="AQ39" s="15">
        <v>0</v>
      </c>
      <c r="AR39" s="16">
        <v>0</v>
      </c>
      <c r="AS39" s="15">
        <v>0</v>
      </c>
      <c r="AT39" s="15">
        <v>0</v>
      </c>
      <c r="AU39" s="16">
        <v>0</v>
      </c>
      <c r="AV39" s="15">
        <v>0</v>
      </c>
      <c r="AW39" s="15">
        <v>0</v>
      </c>
      <c r="AX39" s="16">
        <v>0</v>
      </c>
      <c r="AY39" s="15">
        <v>0</v>
      </c>
      <c r="AZ39" s="15">
        <v>0</v>
      </c>
      <c r="BA39" s="16">
        <v>0</v>
      </c>
      <c r="BB39" s="15">
        <v>0</v>
      </c>
      <c r="BC39" s="15">
        <v>0</v>
      </c>
      <c r="BD39" s="16">
        <v>0</v>
      </c>
      <c r="BE39" s="15">
        <v>0</v>
      </c>
      <c r="BF39" s="15">
        <v>0</v>
      </c>
      <c r="BG39" s="16">
        <v>0</v>
      </c>
      <c r="BH39" s="15">
        <v>0</v>
      </c>
      <c r="BI39" s="15">
        <v>0</v>
      </c>
      <c r="BJ39" s="16">
        <v>0</v>
      </c>
      <c r="BK39" s="15">
        <v>0</v>
      </c>
      <c r="BL39" s="15">
        <v>0</v>
      </c>
      <c r="BM39" s="16">
        <v>0</v>
      </c>
      <c r="BN39" s="15">
        <v>0</v>
      </c>
      <c r="BO39" s="15">
        <v>0</v>
      </c>
      <c r="BP39" s="16">
        <v>0</v>
      </c>
      <c r="BQ39" s="15">
        <v>0</v>
      </c>
      <c r="BR39" s="15">
        <v>0</v>
      </c>
      <c r="BS39" s="16">
        <v>0</v>
      </c>
      <c r="BT39" s="15">
        <v>0</v>
      </c>
      <c r="BU39" s="15">
        <v>0</v>
      </c>
      <c r="BV39" s="16">
        <v>0</v>
      </c>
      <c r="BW39" s="15">
        <v>0</v>
      </c>
      <c r="BX39" s="15">
        <v>0</v>
      </c>
      <c r="BY39" s="16">
        <v>0</v>
      </c>
      <c r="BZ39" s="15">
        <v>0</v>
      </c>
      <c r="CA39" s="15">
        <v>0</v>
      </c>
      <c r="CB39" s="16">
        <v>0</v>
      </c>
      <c r="CC39" s="15">
        <v>0</v>
      </c>
      <c r="CD39" s="15">
        <v>0</v>
      </c>
      <c r="CE39" s="16">
        <v>0</v>
      </c>
    </row>
    <row r="40" spans="1:83" s="6" customFormat="1" ht="14.25" customHeight="1">
      <c r="A40" s="11">
        <v>37</v>
      </c>
      <c r="B40" s="12"/>
      <c r="C40" s="13"/>
      <c r="D40" s="14"/>
      <c r="E40" s="15">
        <v>0</v>
      </c>
      <c r="F40" s="15">
        <v>0</v>
      </c>
      <c r="G40" s="16">
        <v>0</v>
      </c>
      <c r="H40" s="15">
        <v>0</v>
      </c>
      <c r="I40" s="15">
        <v>0</v>
      </c>
      <c r="J40" s="16">
        <v>0</v>
      </c>
      <c r="K40" s="15">
        <v>0</v>
      </c>
      <c r="L40" s="15">
        <v>0</v>
      </c>
      <c r="M40" s="16">
        <v>0</v>
      </c>
      <c r="N40" s="15">
        <v>0</v>
      </c>
      <c r="O40" s="15">
        <v>0</v>
      </c>
      <c r="P40" s="16">
        <v>0</v>
      </c>
      <c r="Q40" s="19"/>
      <c r="R40" s="15">
        <v>0</v>
      </c>
      <c r="S40" s="15">
        <v>0</v>
      </c>
      <c r="T40" s="16">
        <v>0</v>
      </c>
      <c r="U40" s="15">
        <v>0</v>
      </c>
      <c r="V40" s="15">
        <v>0</v>
      </c>
      <c r="W40" s="16">
        <v>0</v>
      </c>
      <c r="X40" s="15">
        <v>0</v>
      </c>
      <c r="Y40" s="15">
        <v>0</v>
      </c>
      <c r="Z40" s="16">
        <v>0</v>
      </c>
      <c r="AA40" s="15">
        <v>0</v>
      </c>
      <c r="AB40" s="15">
        <v>0</v>
      </c>
      <c r="AC40" s="16">
        <v>0</v>
      </c>
      <c r="AD40" s="15">
        <v>0</v>
      </c>
      <c r="AE40" s="15">
        <v>0</v>
      </c>
      <c r="AF40" s="16">
        <v>0</v>
      </c>
      <c r="AG40" s="15">
        <v>0</v>
      </c>
      <c r="AH40" s="15">
        <v>0</v>
      </c>
      <c r="AI40" s="16">
        <v>0</v>
      </c>
      <c r="AJ40" s="15">
        <v>0</v>
      </c>
      <c r="AK40" s="15">
        <v>0</v>
      </c>
      <c r="AL40" s="16">
        <v>0</v>
      </c>
      <c r="AM40" s="15">
        <v>0</v>
      </c>
      <c r="AN40" s="15">
        <v>0</v>
      </c>
      <c r="AO40" s="16">
        <v>0</v>
      </c>
      <c r="AP40" s="15">
        <v>0</v>
      </c>
      <c r="AQ40" s="15">
        <v>0</v>
      </c>
      <c r="AR40" s="16">
        <v>0</v>
      </c>
      <c r="AS40" s="15">
        <v>0</v>
      </c>
      <c r="AT40" s="15">
        <v>0</v>
      </c>
      <c r="AU40" s="16">
        <v>0</v>
      </c>
      <c r="AV40" s="15">
        <v>0</v>
      </c>
      <c r="AW40" s="15">
        <v>0</v>
      </c>
      <c r="AX40" s="16">
        <v>0</v>
      </c>
      <c r="AY40" s="15">
        <v>0</v>
      </c>
      <c r="AZ40" s="15">
        <v>0</v>
      </c>
      <c r="BA40" s="16">
        <v>0</v>
      </c>
      <c r="BB40" s="15">
        <v>0</v>
      </c>
      <c r="BC40" s="15">
        <v>0</v>
      </c>
      <c r="BD40" s="16">
        <v>0</v>
      </c>
      <c r="BE40" s="15">
        <v>0</v>
      </c>
      <c r="BF40" s="15">
        <v>0</v>
      </c>
      <c r="BG40" s="16">
        <v>0</v>
      </c>
      <c r="BH40" s="15">
        <v>0</v>
      </c>
      <c r="BI40" s="15">
        <v>0</v>
      </c>
      <c r="BJ40" s="16">
        <v>0</v>
      </c>
      <c r="BK40" s="15">
        <v>0</v>
      </c>
      <c r="BL40" s="15">
        <v>0</v>
      </c>
      <c r="BM40" s="16">
        <v>0</v>
      </c>
      <c r="BN40" s="15">
        <v>0</v>
      </c>
      <c r="BO40" s="15">
        <v>0</v>
      </c>
      <c r="BP40" s="16">
        <v>0</v>
      </c>
      <c r="BQ40" s="15">
        <v>0</v>
      </c>
      <c r="BR40" s="15">
        <v>0</v>
      </c>
      <c r="BS40" s="16">
        <v>0</v>
      </c>
      <c r="BT40" s="15">
        <v>0</v>
      </c>
      <c r="BU40" s="15">
        <v>0</v>
      </c>
      <c r="BV40" s="16">
        <v>0</v>
      </c>
      <c r="BW40" s="15">
        <v>0</v>
      </c>
      <c r="BX40" s="15">
        <v>0</v>
      </c>
      <c r="BY40" s="16">
        <v>0</v>
      </c>
      <c r="BZ40" s="15">
        <v>0</v>
      </c>
      <c r="CA40" s="15">
        <v>0</v>
      </c>
      <c r="CB40" s="16">
        <v>0</v>
      </c>
      <c r="CC40" s="15">
        <v>0</v>
      </c>
      <c r="CD40" s="15">
        <v>0</v>
      </c>
      <c r="CE40" s="16">
        <v>0</v>
      </c>
    </row>
    <row r="41" spans="1:83" s="6" customFormat="1" ht="14.25" customHeight="1">
      <c r="A41" s="11">
        <v>38</v>
      </c>
      <c r="B41" s="12"/>
      <c r="C41" s="13"/>
      <c r="D41" s="14"/>
      <c r="E41" s="15">
        <v>0</v>
      </c>
      <c r="F41" s="15">
        <v>0</v>
      </c>
      <c r="G41" s="16">
        <v>0</v>
      </c>
      <c r="H41" s="15">
        <v>0</v>
      </c>
      <c r="I41" s="15">
        <v>0</v>
      </c>
      <c r="J41" s="16">
        <v>0</v>
      </c>
      <c r="K41" s="15">
        <v>0</v>
      </c>
      <c r="L41" s="15">
        <v>0</v>
      </c>
      <c r="M41" s="16">
        <v>0</v>
      </c>
      <c r="N41" s="15">
        <v>0</v>
      </c>
      <c r="O41" s="15">
        <v>0</v>
      </c>
      <c r="P41" s="16">
        <v>0</v>
      </c>
      <c r="Q41" s="19"/>
      <c r="R41" s="15">
        <v>0</v>
      </c>
      <c r="S41" s="15">
        <v>0</v>
      </c>
      <c r="T41" s="16">
        <v>0</v>
      </c>
      <c r="U41" s="15">
        <v>0</v>
      </c>
      <c r="V41" s="15">
        <v>0</v>
      </c>
      <c r="W41" s="16">
        <v>0</v>
      </c>
      <c r="X41" s="15">
        <v>0</v>
      </c>
      <c r="Y41" s="15">
        <v>0</v>
      </c>
      <c r="Z41" s="16">
        <v>0</v>
      </c>
      <c r="AA41" s="15">
        <v>0</v>
      </c>
      <c r="AB41" s="15">
        <v>0</v>
      </c>
      <c r="AC41" s="16">
        <v>0</v>
      </c>
      <c r="AD41" s="15">
        <v>0</v>
      </c>
      <c r="AE41" s="15">
        <v>0</v>
      </c>
      <c r="AF41" s="16">
        <v>0</v>
      </c>
      <c r="AG41" s="15">
        <v>0</v>
      </c>
      <c r="AH41" s="15">
        <v>0</v>
      </c>
      <c r="AI41" s="16">
        <v>0</v>
      </c>
      <c r="AJ41" s="15">
        <v>0</v>
      </c>
      <c r="AK41" s="15">
        <v>0</v>
      </c>
      <c r="AL41" s="16">
        <v>0</v>
      </c>
      <c r="AM41" s="15">
        <v>0</v>
      </c>
      <c r="AN41" s="15">
        <v>0</v>
      </c>
      <c r="AO41" s="16">
        <v>0</v>
      </c>
      <c r="AP41" s="15">
        <v>0</v>
      </c>
      <c r="AQ41" s="15">
        <v>0</v>
      </c>
      <c r="AR41" s="16">
        <v>0</v>
      </c>
      <c r="AS41" s="15">
        <v>0</v>
      </c>
      <c r="AT41" s="15">
        <v>0</v>
      </c>
      <c r="AU41" s="16">
        <v>0</v>
      </c>
      <c r="AV41" s="15">
        <v>0</v>
      </c>
      <c r="AW41" s="15">
        <v>0</v>
      </c>
      <c r="AX41" s="16">
        <v>0</v>
      </c>
      <c r="AY41" s="15">
        <v>0</v>
      </c>
      <c r="AZ41" s="15">
        <v>0</v>
      </c>
      <c r="BA41" s="16">
        <v>0</v>
      </c>
      <c r="BB41" s="15">
        <v>0</v>
      </c>
      <c r="BC41" s="15">
        <v>0</v>
      </c>
      <c r="BD41" s="16">
        <v>0</v>
      </c>
      <c r="BE41" s="15">
        <v>0</v>
      </c>
      <c r="BF41" s="15">
        <v>0</v>
      </c>
      <c r="BG41" s="16">
        <v>0</v>
      </c>
      <c r="BH41" s="15">
        <v>0</v>
      </c>
      <c r="BI41" s="15">
        <v>0</v>
      </c>
      <c r="BJ41" s="16">
        <v>0</v>
      </c>
      <c r="BK41" s="15">
        <v>0</v>
      </c>
      <c r="BL41" s="15">
        <v>0</v>
      </c>
      <c r="BM41" s="16">
        <v>0</v>
      </c>
      <c r="BN41" s="15">
        <v>0</v>
      </c>
      <c r="BO41" s="15">
        <v>0</v>
      </c>
      <c r="BP41" s="16">
        <v>0</v>
      </c>
      <c r="BQ41" s="15">
        <v>0</v>
      </c>
      <c r="BR41" s="15">
        <v>0</v>
      </c>
      <c r="BS41" s="16">
        <v>0</v>
      </c>
      <c r="BT41" s="15">
        <v>0</v>
      </c>
      <c r="BU41" s="15">
        <v>0</v>
      </c>
      <c r="BV41" s="16">
        <v>0</v>
      </c>
      <c r="BW41" s="15">
        <v>0</v>
      </c>
      <c r="BX41" s="15">
        <v>0</v>
      </c>
      <c r="BY41" s="16">
        <v>0</v>
      </c>
      <c r="BZ41" s="15">
        <v>0</v>
      </c>
      <c r="CA41" s="15">
        <v>0</v>
      </c>
      <c r="CB41" s="16">
        <v>0</v>
      </c>
      <c r="CC41" s="15">
        <v>0</v>
      </c>
      <c r="CD41" s="15">
        <v>0</v>
      </c>
      <c r="CE41" s="16">
        <v>0</v>
      </c>
    </row>
    <row r="42" spans="1:83" s="6" customFormat="1" ht="14.25" customHeight="1">
      <c r="A42" s="11">
        <v>39</v>
      </c>
      <c r="B42" s="12"/>
      <c r="C42" s="13"/>
      <c r="D42" s="14"/>
      <c r="E42" s="15">
        <v>0</v>
      </c>
      <c r="F42" s="15">
        <v>0</v>
      </c>
      <c r="G42" s="16">
        <v>0</v>
      </c>
      <c r="H42" s="15">
        <v>0</v>
      </c>
      <c r="I42" s="15">
        <v>0</v>
      </c>
      <c r="J42" s="16">
        <v>0</v>
      </c>
      <c r="K42" s="15">
        <v>0</v>
      </c>
      <c r="L42" s="15">
        <v>0</v>
      </c>
      <c r="M42" s="16">
        <v>0</v>
      </c>
      <c r="N42" s="15">
        <v>0</v>
      </c>
      <c r="O42" s="15">
        <v>0</v>
      </c>
      <c r="P42" s="16">
        <v>0</v>
      </c>
      <c r="Q42" s="19"/>
      <c r="R42" s="15">
        <v>0</v>
      </c>
      <c r="S42" s="15">
        <v>0</v>
      </c>
      <c r="T42" s="16">
        <v>0</v>
      </c>
      <c r="U42" s="15">
        <v>0</v>
      </c>
      <c r="V42" s="15">
        <v>0</v>
      </c>
      <c r="W42" s="16">
        <v>0</v>
      </c>
      <c r="X42" s="15">
        <v>0</v>
      </c>
      <c r="Y42" s="15">
        <v>0</v>
      </c>
      <c r="Z42" s="16">
        <v>0</v>
      </c>
      <c r="AA42" s="15">
        <v>0</v>
      </c>
      <c r="AB42" s="15">
        <v>0</v>
      </c>
      <c r="AC42" s="16">
        <v>0</v>
      </c>
      <c r="AD42" s="15">
        <v>0</v>
      </c>
      <c r="AE42" s="15">
        <v>0</v>
      </c>
      <c r="AF42" s="16">
        <v>0</v>
      </c>
      <c r="AG42" s="15">
        <v>0</v>
      </c>
      <c r="AH42" s="15">
        <v>0</v>
      </c>
      <c r="AI42" s="16">
        <v>0</v>
      </c>
      <c r="AJ42" s="15">
        <v>0</v>
      </c>
      <c r="AK42" s="15">
        <v>0</v>
      </c>
      <c r="AL42" s="16">
        <v>0</v>
      </c>
      <c r="AM42" s="15">
        <v>0</v>
      </c>
      <c r="AN42" s="15">
        <v>0</v>
      </c>
      <c r="AO42" s="16">
        <v>0</v>
      </c>
      <c r="AP42" s="15">
        <v>0</v>
      </c>
      <c r="AQ42" s="15">
        <v>0</v>
      </c>
      <c r="AR42" s="16">
        <v>0</v>
      </c>
      <c r="AS42" s="15">
        <v>0</v>
      </c>
      <c r="AT42" s="15">
        <v>0</v>
      </c>
      <c r="AU42" s="16">
        <v>0</v>
      </c>
      <c r="AV42" s="15">
        <v>0</v>
      </c>
      <c r="AW42" s="15">
        <v>0</v>
      </c>
      <c r="AX42" s="16">
        <v>0</v>
      </c>
      <c r="AY42" s="15">
        <v>0</v>
      </c>
      <c r="AZ42" s="15">
        <v>0</v>
      </c>
      <c r="BA42" s="16">
        <v>0</v>
      </c>
      <c r="BB42" s="15">
        <v>0</v>
      </c>
      <c r="BC42" s="15">
        <v>0</v>
      </c>
      <c r="BD42" s="16">
        <v>0</v>
      </c>
      <c r="BE42" s="15">
        <v>0</v>
      </c>
      <c r="BF42" s="15">
        <v>0</v>
      </c>
      <c r="BG42" s="16">
        <v>0</v>
      </c>
      <c r="BH42" s="15">
        <v>0</v>
      </c>
      <c r="BI42" s="15">
        <v>0</v>
      </c>
      <c r="BJ42" s="16">
        <v>0</v>
      </c>
      <c r="BK42" s="15">
        <v>0</v>
      </c>
      <c r="BL42" s="15">
        <v>0</v>
      </c>
      <c r="BM42" s="16">
        <v>0</v>
      </c>
      <c r="BN42" s="15">
        <v>0</v>
      </c>
      <c r="BO42" s="15">
        <v>0</v>
      </c>
      <c r="BP42" s="16">
        <v>0</v>
      </c>
      <c r="BQ42" s="15">
        <v>0</v>
      </c>
      <c r="BR42" s="15">
        <v>0</v>
      </c>
      <c r="BS42" s="16">
        <v>0</v>
      </c>
      <c r="BT42" s="15">
        <v>0</v>
      </c>
      <c r="BU42" s="15">
        <v>0</v>
      </c>
      <c r="BV42" s="16">
        <v>0</v>
      </c>
      <c r="BW42" s="15">
        <v>0</v>
      </c>
      <c r="BX42" s="15">
        <v>0</v>
      </c>
      <c r="BY42" s="16">
        <v>0</v>
      </c>
      <c r="BZ42" s="15">
        <v>0</v>
      </c>
      <c r="CA42" s="15">
        <v>0</v>
      </c>
      <c r="CB42" s="16">
        <v>0</v>
      </c>
      <c r="CC42" s="15">
        <v>0</v>
      </c>
      <c r="CD42" s="15">
        <v>0</v>
      </c>
      <c r="CE42" s="16">
        <v>0</v>
      </c>
    </row>
    <row r="43" spans="1:83" s="6" customFormat="1" ht="14.25" customHeight="1">
      <c r="A43" s="11">
        <v>40</v>
      </c>
      <c r="B43" s="12"/>
      <c r="C43" s="13"/>
      <c r="D43" s="14"/>
      <c r="E43" s="15">
        <v>0</v>
      </c>
      <c r="F43" s="15">
        <v>0</v>
      </c>
      <c r="G43" s="16">
        <v>0</v>
      </c>
      <c r="H43" s="15">
        <v>0</v>
      </c>
      <c r="I43" s="15">
        <v>0</v>
      </c>
      <c r="J43" s="16">
        <v>0</v>
      </c>
      <c r="K43" s="15">
        <v>0</v>
      </c>
      <c r="L43" s="15">
        <v>0</v>
      </c>
      <c r="M43" s="16">
        <v>0</v>
      </c>
      <c r="N43" s="15">
        <v>0</v>
      </c>
      <c r="O43" s="15">
        <v>0</v>
      </c>
      <c r="P43" s="16">
        <v>0</v>
      </c>
      <c r="Q43" s="19"/>
      <c r="R43" s="15">
        <v>0</v>
      </c>
      <c r="S43" s="15">
        <v>0</v>
      </c>
      <c r="T43" s="16">
        <v>0</v>
      </c>
      <c r="U43" s="15">
        <v>0</v>
      </c>
      <c r="V43" s="15">
        <v>0</v>
      </c>
      <c r="W43" s="16">
        <v>0</v>
      </c>
      <c r="X43" s="15">
        <v>0</v>
      </c>
      <c r="Y43" s="15">
        <v>0</v>
      </c>
      <c r="Z43" s="16">
        <v>0</v>
      </c>
      <c r="AA43" s="15">
        <v>0</v>
      </c>
      <c r="AB43" s="15">
        <v>0</v>
      </c>
      <c r="AC43" s="16">
        <v>0</v>
      </c>
      <c r="AD43" s="15">
        <v>0</v>
      </c>
      <c r="AE43" s="15">
        <v>0</v>
      </c>
      <c r="AF43" s="16">
        <v>0</v>
      </c>
      <c r="AG43" s="15">
        <v>0</v>
      </c>
      <c r="AH43" s="15">
        <v>0</v>
      </c>
      <c r="AI43" s="16">
        <v>0</v>
      </c>
      <c r="AJ43" s="15">
        <v>0</v>
      </c>
      <c r="AK43" s="15">
        <v>0</v>
      </c>
      <c r="AL43" s="16">
        <v>0</v>
      </c>
      <c r="AM43" s="15">
        <v>0</v>
      </c>
      <c r="AN43" s="15">
        <v>0</v>
      </c>
      <c r="AO43" s="16">
        <v>0</v>
      </c>
      <c r="AP43" s="15">
        <v>0</v>
      </c>
      <c r="AQ43" s="15">
        <v>0</v>
      </c>
      <c r="AR43" s="16">
        <v>0</v>
      </c>
      <c r="AS43" s="15">
        <v>0</v>
      </c>
      <c r="AT43" s="15">
        <v>0</v>
      </c>
      <c r="AU43" s="16">
        <v>0</v>
      </c>
      <c r="AV43" s="15">
        <v>0</v>
      </c>
      <c r="AW43" s="15">
        <v>0</v>
      </c>
      <c r="AX43" s="16">
        <v>0</v>
      </c>
      <c r="AY43" s="15">
        <v>0</v>
      </c>
      <c r="AZ43" s="15">
        <v>0</v>
      </c>
      <c r="BA43" s="16">
        <v>0</v>
      </c>
      <c r="BB43" s="15">
        <v>0</v>
      </c>
      <c r="BC43" s="15">
        <v>0</v>
      </c>
      <c r="BD43" s="16">
        <v>0</v>
      </c>
      <c r="BE43" s="15">
        <v>0</v>
      </c>
      <c r="BF43" s="15">
        <v>0</v>
      </c>
      <c r="BG43" s="16">
        <v>0</v>
      </c>
      <c r="BH43" s="15">
        <v>0</v>
      </c>
      <c r="BI43" s="15">
        <v>0</v>
      </c>
      <c r="BJ43" s="16">
        <v>0</v>
      </c>
      <c r="BK43" s="15">
        <v>0</v>
      </c>
      <c r="BL43" s="15">
        <v>0</v>
      </c>
      <c r="BM43" s="16">
        <v>0</v>
      </c>
      <c r="BN43" s="15">
        <v>0</v>
      </c>
      <c r="BO43" s="15">
        <v>0</v>
      </c>
      <c r="BP43" s="16">
        <v>0</v>
      </c>
      <c r="BQ43" s="15">
        <v>0</v>
      </c>
      <c r="BR43" s="15">
        <v>0</v>
      </c>
      <c r="BS43" s="16">
        <v>0</v>
      </c>
      <c r="BT43" s="15">
        <v>0</v>
      </c>
      <c r="BU43" s="15">
        <v>0</v>
      </c>
      <c r="BV43" s="16">
        <v>0</v>
      </c>
      <c r="BW43" s="15">
        <v>0</v>
      </c>
      <c r="BX43" s="15">
        <v>0</v>
      </c>
      <c r="BY43" s="16">
        <v>0</v>
      </c>
      <c r="BZ43" s="15">
        <v>0</v>
      </c>
      <c r="CA43" s="15">
        <v>0</v>
      </c>
      <c r="CB43" s="16">
        <v>0</v>
      </c>
      <c r="CC43" s="15">
        <v>0</v>
      </c>
      <c r="CD43" s="15">
        <v>0</v>
      </c>
      <c r="CE43" s="16">
        <v>0</v>
      </c>
    </row>
    <row r="44" spans="1:83" s="6" customFormat="1" ht="14.25" customHeight="1">
      <c r="A44" s="11">
        <v>41</v>
      </c>
      <c r="B44" s="12"/>
      <c r="C44" s="13"/>
      <c r="D44" s="14"/>
      <c r="E44" s="15">
        <v>0</v>
      </c>
      <c r="F44" s="15">
        <v>0</v>
      </c>
      <c r="G44" s="16">
        <v>0</v>
      </c>
      <c r="H44" s="15">
        <v>0</v>
      </c>
      <c r="I44" s="15">
        <v>0</v>
      </c>
      <c r="J44" s="16">
        <v>0</v>
      </c>
      <c r="K44" s="15">
        <v>0</v>
      </c>
      <c r="L44" s="15">
        <v>0</v>
      </c>
      <c r="M44" s="16">
        <v>0</v>
      </c>
      <c r="N44" s="15">
        <v>0</v>
      </c>
      <c r="O44" s="15">
        <v>0</v>
      </c>
      <c r="P44" s="16">
        <v>0</v>
      </c>
      <c r="Q44" s="19"/>
      <c r="R44" s="15">
        <v>0</v>
      </c>
      <c r="S44" s="15">
        <v>0</v>
      </c>
      <c r="T44" s="16">
        <v>0</v>
      </c>
      <c r="U44" s="15">
        <v>0</v>
      </c>
      <c r="V44" s="15">
        <v>0</v>
      </c>
      <c r="W44" s="16">
        <v>0</v>
      </c>
      <c r="X44" s="15">
        <v>0</v>
      </c>
      <c r="Y44" s="15">
        <v>0</v>
      </c>
      <c r="Z44" s="16">
        <v>0</v>
      </c>
      <c r="AA44" s="15">
        <v>0</v>
      </c>
      <c r="AB44" s="15">
        <v>0</v>
      </c>
      <c r="AC44" s="16">
        <v>0</v>
      </c>
      <c r="AD44" s="15">
        <v>0</v>
      </c>
      <c r="AE44" s="15">
        <v>0</v>
      </c>
      <c r="AF44" s="16">
        <v>0</v>
      </c>
      <c r="AG44" s="15">
        <v>0</v>
      </c>
      <c r="AH44" s="15">
        <v>0</v>
      </c>
      <c r="AI44" s="16">
        <v>0</v>
      </c>
      <c r="AJ44" s="15">
        <v>0</v>
      </c>
      <c r="AK44" s="15">
        <v>0</v>
      </c>
      <c r="AL44" s="16">
        <v>0</v>
      </c>
      <c r="AM44" s="15">
        <v>0</v>
      </c>
      <c r="AN44" s="15">
        <v>0</v>
      </c>
      <c r="AO44" s="16">
        <v>0</v>
      </c>
      <c r="AP44" s="15">
        <v>0</v>
      </c>
      <c r="AQ44" s="15">
        <v>0</v>
      </c>
      <c r="AR44" s="16">
        <v>0</v>
      </c>
      <c r="AS44" s="15">
        <v>0</v>
      </c>
      <c r="AT44" s="15">
        <v>0</v>
      </c>
      <c r="AU44" s="16">
        <v>0</v>
      </c>
      <c r="AV44" s="15">
        <v>0</v>
      </c>
      <c r="AW44" s="15">
        <v>0</v>
      </c>
      <c r="AX44" s="16">
        <v>0</v>
      </c>
      <c r="AY44" s="15">
        <v>0</v>
      </c>
      <c r="AZ44" s="15">
        <v>0</v>
      </c>
      <c r="BA44" s="16">
        <v>0</v>
      </c>
      <c r="BB44" s="15">
        <v>0</v>
      </c>
      <c r="BC44" s="15">
        <v>0</v>
      </c>
      <c r="BD44" s="16">
        <v>0</v>
      </c>
      <c r="BE44" s="15">
        <v>0</v>
      </c>
      <c r="BF44" s="15">
        <v>0</v>
      </c>
      <c r="BG44" s="16">
        <v>0</v>
      </c>
      <c r="BH44" s="15">
        <v>0</v>
      </c>
      <c r="BI44" s="15">
        <v>0</v>
      </c>
      <c r="BJ44" s="16">
        <v>0</v>
      </c>
      <c r="BK44" s="15">
        <v>0</v>
      </c>
      <c r="BL44" s="15">
        <v>0</v>
      </c>
      <c r="BM44" s="16">
        <v>0</v>
      </c>
      <c r="BN44" s="15">
        <v>0</v>
      </c>
      <c r="BO44" s="15">
        <v>0</v>
      </c>
      <c r="BP44" s="16">
        <v>0</v>
      </c>
      <c r="BQ44" s="15">
        <v>0</v>
      </c>
      <c r="BR44" s="15">
        <v>0</v>
      </c>
      <c r="BS44" s="16">
        <v>0</v>
      </c>
      <c r="BT44" s="15">
        <v>0</v>
      </c>
      <c r="BU44" s="15">
        <v>0</v>
      </c>
      <c r="BV44" s="16">
        <v>0</v>
      </c>
      <c r="BW44" s="15">
        <v>0</v>
      </c>
      <c r="BX44" s="15">
        <v>0</v>
      </c>
      <c r="BY44" s="16">
        <v>0</v>
      </c>
      <c r="BZ44" s="15">
        <v>0</v>
      </c>
      <c r="CA44" s="15">
        <v>0</v>
      </c>
      <c r="CB44" s="16">
        <v>0</v>
      </c>
      <c r="CC44" s="15">
        <v>0</v>
      </c>
      <c r="CD44" s="15">
        <v>0</v>
      </c>
      <c r="CE44" s="16">
        <v>0</v>
      </c>
    </row>
    <row r="45" spans="1:83" s="6" customFormat="1" ht="14.25" customHeight="1">
      <c r="A45" s="11">
        <v>42</v>
      </c>
      <c r="B45" s="12"/>
      <c r="C45" s="13"/>
      <c r="D45" s="14"/>
      <c r="E45" s="15">
        <v>0</v>
      </c>
      <c r="F45" s="15">
        <v>0</v>
      </c>
      <c r="G45" s="16">
        <v>0</v>
      </c>
      <c r="H45" s="15">
        <v>0</v>
      </c>
      <c r="I45" s="15">
        <v>0</v>
      </c>
      <c r="J45" s="16">
        <v>0</v>
      </c>
      <c r="K45" s="15">
        <v>0</v>
      </c>
      <c r="L45" s="15">
        <v>0</v>
      </c>
      <c r="M45" s="16">
        <v>0</v>
      </c>
      <c r="N45" s="15">
        <v>0</v>
      </c>
      <c r="O45" s="15">
        <v>0</v>
      </c>
      <c r="P45" s="16">
        <v>0</v>
      </c>
      <c r="Q45" s="19"/>
      <c r="R45" s="15">
        <v>0</v>
      </c>
      <c r="S45" s="15">
        <v>0</v>
      </c>
      <c r="T45" s="16">
        <v>0</v>
      </c>
      <c r="U45" s="15">
        <v>0</v>
      </c>
      <c r="V45" s="15">
        <v>0</v>
      </c>
      <c r="W45" s="16">
        <v>0</v>
      </c>
      <c r="X45" s="15">
        <v>0</v>
      </c>
      <c r="Y45" s="15">
        <v>0</v>
      </c>
      <c r="Z45" s="16">
        <v>0</v>
      </c>
      <c r="AA45" s="15">
        <v>0</v>
      </c>
      <c r="AB45" s="15">
        <v>0</v>
      </c>
      <c r="AC45" s="16">
        <v>0</v>
      </c>
      <c r="AD45" s="15">
        <v>0</v>
      </c>
      <c r="AE45" s="15">
        <v>0</v>
      </c>
      <c r="AF45" s="16">
        <v>0</v>
      </c>
      <c r="AG45" s="15">
        <v>0</v>
      </c>
      <c r="AH45" s="15">
        <v>0</v>
      </c>
      <c r="AI45" s="16">
        <v>0</v>
      </c>
      <c r="AJ45" s="15">
        <v>0</v>
      </c>
      <c r="AK45" s="15">
        <v>0</v>
      </c>
      <c r="AL45" s="16">
        <v>0</v>
      </c>
      <c r="AM45" s="15">
        <v>0</v>
      </c>
      <c r="AN45" s="15">
        <v>0</v>
      </c>
      <c r="AO45" s="16">
        <v>0</v>
      </c>
      <c r="AP45" s="15">
        <v>0</v>
      </c>
      <c r="AQ45" s="15">
        <v>0</v>
      </c>
      <c r="AR45" s="16">
        <v>0</v>
      </c>
      <c r="AS45" s="15">
        <v>0</v>
      </c>
      <c r="AT45" s="15">
        <v>0</v>
      </c>
      <c r="AU45" s="16">
        <v>0</v>
      </c>
      <c r="AV45" s="15">
        <v>0</v>
      </c>
      <c r="AW45" s="15">
        <v>0</v>
      </c>
      <c r="AX45" s="16">
        <v>0</v>
      </c>
      <c r="AY45" s="15">
        <v>0</v>
      </c>
      <c r="AZ45" s="15">
        <v>0</v>
      </c>
      <c r="BA45" s="16">
        <v>0</v>
      </c>
      <c r="BB45" s="15">
        <v>0</v>
      </c>
      <c r="BC45" s="15">
        <v>0</v>
      </c>
      <c r="BD45" s="16">
        <v>0</v>
      </c>
      <c r="BE45" s="15">
        <v>0</v>
      </c>
      <c r="BF45" s="15">
        <v>0</v>
      </c>
      <c r="BG45" s="16">
        <v>0</v>
      </c>
      <c r="BH45" s="15">
        <v>0</v>
      </c>
      <c r="BI45" s="15">
        <v>0</v>
      </c>
      <c r="BJ45" s="16">
        <v>0</v>
      </c>
      <c r="BK45" s="15">
        <v>0</v>
      </c>
      <c r="BL45" s="15">
        <v>0</v>
      </c>
      <c r="BM45" s="16">
        <v>0</v>
      </c>
      <c r="BN45" s="15">
        <v>0</v>
      </c>
      <c r="BO45" s="15">
        <v>0</v>
      </c>
      <c r="BP45" s="16">
        <v>0</v>
      </c>
      <c r="BQ45" s="15">
        <v>0</v>
      </c>
      <c r="BR45" s="15">
        <v>0</v>
      </c>
      <c r="BS45" s="16">
        <v>0</v>
      </c>
      <c r="BT45" s="15">
        <v>0</v>
      </c>
      <c r="BU45" s="15">
        <v>0</v>
      </c>
      <c r="BV45" s="16">
        <v>0</v>
      </c>
      <c r="BW45" s="15">
        <v>0</v>
      </c>
      <c r="BX45" s="15">
        <v>0</v>
      </c>
      <c r="BY45" s="16">
        <v>0</v>
      </c>
      <c r="BZ45" s="15">
        <v>0</v>
      </c>
      <c r="CA45" s="15">
        <v>0</v>
      </c>
      <c r="CB45" s="16">
        <v>0</v>
      </c>
      <c r="CC45" s="15">
        <v>0</v>
      </c>
      <c r="CD45" s="15">
        <v>0</v>
      </c>
      <c r="CE45" s="16">
        <v>0</v>
      </c>
    </row>
    <row r="46" spans="1:83" s="6" customFormat="1" ht="14.25" customHeight="1">
      <c r="A46" s="11">
        <v>43</v>
      </c>
      <c r="B46" s="12"/>
      <c r="C46" s="13"/>
      <c r="D46" s="14"/>
      <c r="E46" s="15">
        <v>0</v>
      </c>
      <c r="F46" s="15">
        <v>0</v>
      </c>
      <c r="G46" s="16">
        <v>0</v>
      </c>
      <c r="H46" s="15">
        <v>0</v>
      </c>
      <c r="I46" s="15">
        <v>0</v>
      </c>
      <c r="J46" s="16">
        <v>0</v>
      </c>
      <c r="K46" s="15">
        <v>0</v>
      </c>
      <c r="L46" s="15">
        <v>0</v>
      </c>
      <c r="M46" s="16">
        <v>0</v>
      </c>
      <c r="N46" s="15">
        <v>0</v>
      </c>
      <c r="O46" s="15">
        <v>0</v>
      </c>
      <c r="P46" s="16">
        <v>0</v>
      </c>
      <c r="Q46" s="19"/>
      <c r="R46" s="15">
        <v>0</v>
      </c>
      <c r="S46" s="15">
        <v>0</v>
      </c>
      <c r="T46" s="16">
        <v>0</v>
      </c>
      <c r="U46" s="15">
        <v>0</v>
      </c>
      <c r="V46" s="15">
        <v>0</v>
      </c>
      <c r="W46" s="16">
        <v>0</v>
      </c>
      <c r="X46" s="15">
        <v>0</v>
      </c>
      <c r="Y46" s="15">
        <v>0</v>
      </c>
      <c r="Z46" s="16">
        <v>0</v>
      </c>
      <c r="AA46" s="15">
        <v>0</v>
      </c>
      <c r="AB46" s="15">
        <v>0</v>
      </c>
      <c r="AC46" s="16">
        <v>0</v>
      </c>
      <c r="AD46" s="15">
        <v>0</v>
      </c>
      <c r="AE46" s="15">
        <v>0</v>
      </c>
      <c r="AF46" s="16">
        <v>0</v>
      </c>
      <c r="AG46" s="15">
        <v>0</v>
      </c>
      <c r="AH46" s="15">
        <v>0</v>
      </c>
      <c r="AI46" s="16">
        <v>0</v>
      </c>
      <c r="AJ46" s="15">
        <v>0</v>
      </c>
      <c r="AK46" s="15">
        <v>0</v>
      </c>
      <c r="AL46" s="16">
        <v>0</v>
      </c>
      <c r="AM46" s="15">
        <v>0</v>
      </c>
      <c r="AN46" s="15">
        <v>0</v>
      </c>
      <c r="AO46" s="16">
        <v>0</v>
      </c>
      <c r="AP46" s="15">
        <v>0</v>
      </c>
      <c r="AQ46" s="15">
        <v>0</v>
      </c>
      <c r="AR46" s="16">
        <v>0</v>
      </c>
      <c r="AS46" s="15">
        <v>0</v>
      </c>
      <c r="AT46" s="15">
        <v>0</v>
      </c>
      <c r="AU46" s="16">
        <v>0</v>
      </c>
      <c r="AV46" s="15">
        <v>0</v>
      </c>
      <c r="AW46" s="15">
        <v>0</v>
      </c>
      <c r="AX46" s="16">
        <v>0</v>
      </c>
      <c r="AY46" s="15">
        <v>0</v>
      </c>
      <c r="AZ46" s="15">
        <v>0</v>
      </c>
      <c r="BA46" s="16">
        <v>0</v>
      </c>
      <c r="BB46" s="15">
        <v>0</v>
      </c>
      <c r="BC46" s="15">
        <v>0</v>
      </c>
      <c r="BD46" s="16">
        <v>0</v>
      </c>
      <c r="BE46" s="15">
        <v>0</v>
      </c>
      <c r="BF46" s="15">
        <v>0</v>
      </c>
      <c r="BG46" s="16">
        <v>0</v>
      </c>
      <c r="BH46" s="15">
        <v>0</v>
      </c>
      <c r="BI46" s="15">
        <v>0</v>
      </c>
      <c r="BJ46" s="16">
        <v>0</v>
      </c>
      <c r="BK46" s="15">
        <v>0</v>
      </c>
      <c r="BL46" s="15">
        <v>0</v>
      </c>
      <c r="BM46" s="16">
        <v>0</v>
      </c>
      <c r="BN46" s="15">
        <v>0</v>
      </c>
      <c r="BO46" s="15">
        <v>0</v>
      </c>
      <c r="BP46" s="16">
        <v>0</v>
      </c>
      <c r="BQ46" s="15">
        <v>0</v>
      </c>
      <c r="BR46" s="15">
        <v>0</v>
      </c>
      <c r="BS46" s="16">
        <v>0</v>
      </c>
      <c r="BT46" s="15">
        <v>0</v>
      </c>
      <c r="BU46" s="15">
        <v>0</v>
      </c>
      <c r="BV46" s="16">
        <v>0</v>
      </c>
      <c r="BW46" s="15">
        <v>0</v>
      </c>
      <c r="BX46" s="15">
        <v>0</v>
      </c>
      <c r="BY46" s="16">
        <v>0</v>
      </c>
      <c r="BZ46" s="15">
        <v>0</v>
      </c>
      <c r="CA46" s="15">
        <v>0</v>
      </c>
      <c r="CB46" s="16">
        <v>0</v>
      </c>
      <c r="CC46" s="15">
        <v>0</v>
      </c>
      <c r="CD46" s="15">
        <v>0</v>
      </c>
      <c r="CE46" s="16">
        <v>0</v>
      </c>
    </row>
    <row r="47" spans="1:83" s="6" customFormat="1" ht="14.25" customHeight="1">
      <c r="A47" s="11">
        <v>44</v>
      </c>
      <c r="B47" s="12"/>
      <c r="C47" s="13"/>
      <c r="D47" s="14"/>
      <c r="E47" s="15">
        <v>0</v>
      </c>
      <c r="F47" s="15">
        <v>0</v>
      </c>
      <c r="G47" s="16">
        <v>0</v>
      </c>
      <c r="H47" s="15">
        <v>0</v>
      </c>
      <c r="I47" s="15">
        <v>0</v>
      </c>
      <c r="J47" s="16">
        <v>0</v>
      </c>
      <c r="K47" s="15">
        <v>0</v>
      </c>
      <c r="L47" s="15">
        <v>0</v>
      </c>
      <c r="M47" s="16">
        <v>0</v>
      </c>
      <c r="N47" s="15">
        <v>0</v>
      </c>
      <c r="O47" s="15">
        <v>0</v>
      </c>
      <c r="P47" s="16">
        <v>0</v>
      </c>
      <c r="Q47" s="19"/>
      <c r="R47" s="15">
        <v>0</v>
      </c>
      <c r="S47" s="15">
        <v>0</v>
      </c>
      <c r="T47" s="16">
        <v>0</v>
      </c>
      <c r="U47" s="15">
        <v>0</v>
      </c>
      <c r="V47" s="15">
        <v>0</v>
      </c>
      <c r="W47" s="16">
        <v>0</v>
      </c>
      <c r="X47" s="15">
        <v>0</v>
      </c>
      <c r="Y47" s="15">
        <v>0</v>
      </c>
      <c r="Z47" s="16">
        <v>0</v>
      </c>
      <c r="AA47" s="15">
        <v>0</v>
      </c>
      <c r="AB47" s="15">
        <v>0</v>
      </c>
      <c r="AC47" s="16">
        <v>0</v>
      </c>
      <c r="AD47" s="15">
        <v>0</v>
      </c>
      <c r="AE47" s="15">
        <v>0</v>
      </c>
      <c r="AF47" s="16">
        <v>0</v>
      </c>
      <c r="AG47" s="15">
        <v>0</v>
      </c>
      <c r="AH47" s="15">
        <v>0</v>
      </c>
      <c r="AI47" s="16">
        <v>0</v>
      </c>
      <c r="AJ47" s="15">
        <v>0</v>
      </c>
      <c r="AK47" s="15">
        <v>0</v>
      </c>
      <c r="AL47" s="16">
        <v>0</v>
      </c>
      <c r="AM47" s="15">
        <v>0</v>
      </c>
      <c r="AN47" s="15">
        <v>0</v>
      </c>
      <c r="AO47" s="16">
        <v>0</v>
      </c>
      <c r="AP47" s="15">
        <v>0</v>
      </c>
      <c r="AQ47" s="15">
        <v>0</v>
      </c>
      <c r="AR47" s="16">
        <v>0</v>
      </c>
      <c r="AS47" s="15">
        <v>0</v>
      </c>
      <c r="AT47" s="15">
        <v>0</v>
      </c>
      <c r="AU47" s="16">
        <v>0</v>
      </c>
      <c r="AV47" s="15">
        <v>0</v>
      </c>
      <c r="AW47" s="15">
        <v>0</v>
      </c>
      <c r="AX47" s="16">
        <v>0</v>
      </c>
      <c r="AY47" s="15">
        <v>0</v>
      </c>
      <c r="AZ47" s="15">
        <v>0</v>
      </c>
      <c r="BA47" s="16">
        <v>0</v>
      </c>
      <c r="BB47" s="15">
        <v>0</v>
      </c>
      <c r="BC47" s="15">
        <v>0</v>
      </c>
      <c r="BD47" s="16">
        <v>0</v>
      </c>
      <c r="BE47" s="15">
        <v>0</v>
      </c>
      <c r="BF47" s="15">
        <v>0</v>
      </c>
      <c r="BG47" s="16">
        <v>0</v>
      </c>
      <c r="BH47" s="15">
        <v>0</v>
      </c>
      <c r="BI47" s="15">
        <v>0</v>
      </c>
      <c r="BJ47" s="16">
        <v>0</v>
      </c>
      <c r="BK47" s="15">
        <v>0</v>
      </c>
      <c r="BL47" s="15">
        <v>0</v>
      </c>
      <c r="BM47" s="16">
        <v>0</v>
      </c>
      <c r="BN47" s="15">
        <v>0</v>
      </c>
      <c r="BO47" s="15">
        <v>0</v>
      </c>
      <c r="BP47" s="16">
        <v>0</v>
      </c>
      <c r="BQ47" s="15">
        <v>0</v>
      </c>
      <c r="BR47" s="15">
        <v>0</v>
      </c>
      <c r="BS47" s="16">
        <v>0</v>
      </c>
      <c r="BT47" s="15">
        <v>0</v>
      </c>
      <c r="BU47" s="15">
        <v>0</v>
      </c>
      <c r="BV47" s="16">
        <v>0</v>
      </c>
      <c r="BW47" s="15">
        <v>0</v>
      </c>
      <c r="BX47" s="15">
        <v>0</v>
      </c>
      <c r="BY47" s="16">
        <v>0</v>
      </c>
      <c r="BZ47" s="15">
        <v>0</v>
      </c>
      <c r="CA47" s="15">
        <v>0</v>
      </c>
      <c r="CB47" s="16">
        <v>0</v>
      </c>
      <c r="CC47" s="15">
        <v>0</v>
      </c>
      <c r="CD47" s="15">
        <v>0</v>
      </c>
      <c r="CE47" s="16">
        <v>0</v>
      </c>
    </row>
    <row r="48" spans="1:83" s="6" customFormat="1" ht="14.25" customHeight="1">
      <c r="A48" s="11">
        <v>45</v>
      </c>
      <c r="B48" s="12"/>
      <c r="C48" s="13"/>
      <c r="D48" s="14"/>
      <c r="E48" s="15">
        <v>0</v>
      </c>
      <c r="F48" s="15">
        <v>0</v>
      </c>
      <c r="G48" s="16">
        <v>0</v>
      </c>
      <c r="H48" s="15">
        <v>0</v>
      </c>
      <c r="I48" s="15">
        <v>0</v>
      </c>
      <c r="J48" s="16">
        <v>0</v>
      </c>
      <c r="K48" s="15">
        <v>0</v>
      </c>
      <c r="L48" s="15">
        <v>0</v>
      </c>
      <c r="M48" s="16">
        <v>0</v>
      </c>
      <c r="N48" s="15">
        <v>0</v>
      </c>
      <c r="O48" s="15">
        <v>0</v>
      </c>
      <c r="P48" s="16">
        <v>0</v>
      </c>
      <c r="Q48" s="19"/>
      <c r="R48" s="15">
        <v>0</v>
      </c>
      <c r="S48" s="15">
        <v>0</v>
      </c>
      <c r="T48" s="16">
        <v>0</v>
      </c>
      <c r="U48" s="15">
        <v>0</v>
      </c>
      <c r="V48" s="15">
        <v>0</v>
      </c>
      <c r="W48" s="16">
        <v>0</v>
      </c>
      <c r="X48" s="15">
        <v>0</v>
      </c>
      <c r="Y48" s="15">
        <v>0</v>
      </c>
      <c r="Z48" s="16">
        <v>0</v>
      </c>
      <c r="AA48" s="15">
        <v>0</v>
      </c>
      <c r="AB48" s="15">
        <v>0</v>
      </c>
      <c r="AC48" s="16">
        <v>0</v>
      </c>
      <c r="AD48" s="15">
        <v>0</v>
      </c>
      <c r="AE48" s="15">
        <v>0</v>
      </c>
      <c r="AF48" s="16">
        <v>0</v>
      </c>
      <c r="AG48" s="15">
        <v>0</v>
      </c>
      <c r="AH48" s="15">
        <v>0</v>
      </c>
      <c r="AI48" s="16">
        <v>0</v>
      </c>
      <c r="AJ48" s="15">
        <v>0</v>
      </c>
      <c r="AK48" s="15">
        <v>0</v>
      </c>
      <c r="AL48" s="16">
        <v>0</v>
      </c>
      <c r="AM48" s="15">
        <v>0</v>
      </c>
      <c r="AN48" s="15">
        <v>0</v>
      </c>
      <c r="AO48" s="16">
        <v>0</v>
      </c>
      <c r="AP48" s="15">
        <v>0</v>
      </c>
      <c r="AQ48" s="15">
        <v>0</v>
      </c>
      <c r="AR48" s="16">
        <v>0</v>
      </c>
      <c r="AS48" s="15">
        <v>0</v>
      </c>
      <c r="AT48" s="15">
        <v>0</v>
      </c>
      <c r="AU48" s="16">
        <v>0</v>
      </c>
      <c r="AV48" s="15">
        <v>0</v>
      </c>
      <c r="AW48" s="15">
        <v>0</v>
      </c>
      <c r="AX48" s="16">
        <v>0</v>
      </c>
      <c r="AY48" s="15">
        <v>0</v>
      </c>
      <c r="AZ48" s="15">
        <v>0</v>
      </c>
      <c r="BA48" s="16">
        <v>0</v>
      </c>
      <c r="BB48" s="15">
        <v>0</v>
      </c>
      <c r="BC48" s="15">
        <v>0</v>
      </c>
      <c r="BD48" s="16">
        <v>0</v>
      </c>
      <c r="BE48" s="15">
        <v>0</v>
      </c>
      <c r="BF48" s="15">
        <v>0</v>
      </c>
      <c r="BG48" s="16">
        <v>0</v>
      </c>
      <c r="BH48" s="15">
        <v>0</v>
      </c>
      <c r="BI48" s="15">
        <v>0</v>
      </c>
      <c r="BJ48" s="16">
        <v>0</v>
      </c>
      <c r="BK48" s="15">
        <v>0</v>
      </c>
      <c r="BL48" s="15">
        <v>0</v>
      </c>
      <c r="BM48" s="16">
        <v>0</v>
      </c>
      <c r="BN48" s="15">
        <v>0</v>
      </c>
      <c r="BO48" s="15">
        <v>0</v>
      </c>
      <c r="BP48" s="16">
        <v>0</v>
      </c>
      <c r="BQ48" s="15">
        <v>0</v>
      </c>
      <c r="BR48" s="15">
        <v>0</v>
      </c>
      <c r="BS48" s="16">
        <v>0</v>
      </c>
      <c r="BT48" s="15">
        <v>0</v>
      </c>
      <c r="BU48" s="15">
        <v>0</v>
      </c>
      <c r="BV48" s="16">
        <v>0</v>
      </c>
      <c r="BW48" s="15">
        <v>0</v>
      </c>
      <c r="BX48" s="15">
        <v>0</v>
      </c>
      <c r="BY48" s="16">
        <v>0</v>
      </c>
      <c r="BZ48" s="15">
        <v>0</v>
      </c>
      <c r="CA48" s="15">
        <v>0</v>
      </c>
      <c r="CB48" s="16">
        <v>0</v>
      </c>
      <c r="CC48" s="15">
        <v>0</v>
      </c>
      <c r="CD48" s="15">
        <v>0</v>
      </c>
      <c r="CE48" s="16">
        <v>0</v>
      </c>
    </row>
    <row r="49" spans="1:83" s="6" customFormat="1" ht="14.25" customHeight="1">
      <c r="A49" s="11">
        <v>46</v>
      </c>
      <c r="B49" s="12"/>
      <c r="C49" s="13"/>
      <c r="D49" s="14"/>
      <c r="E49" s="15">
        <v>0</v>
      </c>
      <c r="F49" s="15">
        <v>0</v>
      </c>
      <c r="G49" s="16">
        <v>0</v>
      </c>
      <c r="H49" s="15">
        <v>0</v>
      </c>
      <c r="I49" s="15">
        <v>0</v>
      </c>
      <c r="J49" s="16">
        <v>0</v>
      </c>
      <c r="K49" s="15">
        <v>0</v>
      </c>
      <c r="L49" s="15">
        <v>0</v>
      </c>
      <c r="M49" s="16">
        <v>0</v>
      </c>
      <c r="N49" s="15">
        <v>0</v>
      </c>
      <c r="O49" s="15">
        <v>0</v>
      </c>
      <c r="P49" s="16">
        <v>0</v>
      </c>
      <c r="Q49" s="19"/>
      <c r="R49" s="15">
        <v>0</v>
      </c>
      <c r="S49" s="15">
        <v>0</v>
      </c>
      <c r="T49" s="16">
        <v>0</v>
      </c>
      <c r="U49" s="15">
        <v>0</v>
      </c>
      <c r="V49" s="15">
        <v>0</v>
      </c>
      <c r="W49" s="16">
        <v>0</v>
      </c>
      <c r="X49" s="15">
        <v>0</v>
      </c>
      <c r="Y49" s="15">
        <v>0</v>
      </c>
      <c r="Z49" s="16">
        <v>0</v>
      </c>
      <c r="AA49" s="15">
        <v>0</v>
      </c>
      <c r="AB49" s="15">
        <v>0</v>
      </c>
      <c r="AC49" s="16">
        <v>0</v>
      </c>
      <c r="AD49" s="15">
        <v>0</v>
      </c>
      <c r="AE49" s="15">
        <v>0</v>
      </c>
      <c r="AF49" s="16">
        <v>0</v>
      </c>
      <c r="AG49" s="15">
        <v>0</v>
      </c>
      <c r="AH49" s="15">
        <v>0</v>
      </c>
      <c r="AI49" s="16">
        <v>0</v>
      </c>
      <c r="AJ49" s="15">
        <v>0</v>
      </c>
      <c r="AK49" s="15">
        <v>0</v>
      </c>
      <c r="AL49" s="16">
        <v>0</v>
      </c>
      <c r="AM49" s="15">
        <v>0</v>
      </c>
      <c r="AN49" s="15">
        <v>0</v>
      </c>
      <c r="AO49" s="16">
        <v>0</v>
      </c>
      <c r="AP49" s="15">
        <v>0</v>
      </c>
      <c r="AQ49" s="15">
        <v>0</v>
      </c>
      <c r="AR49" s="16">
        <v>0</v>
      </c>
      <c r="AS49" s="15">
        <v>0</v>
      </c>
      <c r="AT49" s="15">
        <v>0</v>
      </c>
      <c r="AU49" s="16">
        <v>0</v>
      </c>
      <c r="AV49" s="15">
        <v>0</v>
      </c>
      <c r="AW49" s="15">
        <v>0</v>
      </c>
      <c r="AX49" s="16">
        <v>0</v>
      </c>
      <c r="AY49" s="15">
        <v>0</v>
      </c>
      <c r="AZ49" s="15">
        <v>0</v>
      </c>
      <c r="BA49" s="16">
        <v>0</v>
      </c>
      <c r="BB49" s="15">
        <v>0</v>
      </c>
      <c r="BC49" s="15">
        <v>0</v>
      </c>
      <c r="BD49" s="16">
        <v>0</v>
      </c>
      <c r="BE49" s="15">
        <v>0</v>
      </c>
      <c r="BF49" s="15">
        <v>0</v>
      </c>
      <c r="BG49" s="16">
        <v>0</v>
      </c>
      <c r="BH49" s="15">
        <v>0</v>
      </c>
      <c r="BI49" s="15">
        <v>0</v>
      </c>
      <c r="BJ49" s="16">
        <v>0</v>
      </c>
      <c r="BK49" s="15">
        <v>0</v>
      </c>
      <c r="BL49" s="15">
        <v>0</v>
      </c>
      <c r="BM49" s="16">
        <v>0</v>
      </c>
      <c r="BN49" s="15">
        <v>0</v>
      </c>
      <c r="BO49" s="15">
        <v>0</v>
      </c>
      <c r="BP49" s="16">
        <v>0</v>
      </c>
      <c r="BQ49" s="15">
        <v>0</v>
      </c>
      <c r="BR49" s="15">
        <v>0</v>
      </c>
      <c r="BS49" s="16">
        <v>0</v>
      </c>
      <c r="BT49" s="15">
        <v>0</v>
      </c>
      <c r="BU49" s="15">
        <v>0</v>
      </c>
      <c r="BV49" s="16">
        <v>0</v>
      </c>
      <c r="BW49" s="15">
        <v>0</v>
      </c>
      <c r="BX49" s="15">
        <v>0</v>
      </c>
      <c r="BY49" s="16">
        <v>0</v>
      </c>
      <c r="BZ49" s="15">
        <v>0</v>
      </c>
      <c r="CA49" s="15">
        <v>0</v>
      </c>
      <c r="CB49" s="16">
        <v>0</v>
      </c>
      <c r="CC49" s="15">
        <v>0</v>
      </c>
      <c r="CD49" s="15">
        <v>0</v>
      </c>
      <c r="CE49" s="16">
        <v>0</v>
      </c>
    </row>
    <row r="50" spans="1:83" s="6" customFormat="1" ht="14.25" customHeight="1">
      <c r="A50" s="11">
        <v>47</v>
      </c>
      <c r="B50" s="12"/>
      <c r="C50" s="13"/>
      <c r="D50" s="14"/>
      <c r="E50" s="15">
        <v>0</v>
      </c>
      <c r="F50" s="15">
        <v>0</v>
      </c>
      <c r="G50" s="16">
        <v>0</v>
      </c>
      <c r="H50" s="15">
        <v>0</v>
      </c>
      <c r="I50" s="15">
        <v>0</v>
      </c>
      <c r="J50" s="16">
        <v>0</v>
      </c>
      <c r="K50" s="15">
        <v>0</v>
      </c>
      <c r="L50" s="15">
        <v>0</v>
      </c>
      <c r="M50" s="16">
        <v>0</v>
      </c>
      <c r="N50" s="15">
        <v>0</v>
      </c>
      <c r="O50" s="15">
        <v>0</v>
      </c>
      <c r="P50" s="16">
        <v>0</v>
      </c>
      <c r="Q50" s="19"/>
      <c r="R50" s="15">
        <v>0</v>
      </c>
      <c r="S50" s="15">
        <v>0</v>
      </c>
      <c r="T50" s="16">
        <v>0</v>
      </c>
      <c r="U50" s="15">
        <v>0</v>
      </c>
      <c r="V50" s="15">
        <v>0</v>
      </c>
      <c r="W50" s="16">
        <v>0</v>
      </c>
      <c r="X50" s="15">
        <v>0</v>
      </c>
      <c r="Y50" s="15">
        <v>0</v>
      </c>
      <c r="Z50" s="16">
        <v>0</v>
      </c>
      <c r="AA50" s="15">
        <v>0</v>
      </c>
      <c r="AB50" s="15">
        <v>0</v>
      </c>
      <c r="AC50" s="16">
        <v>0</v>
      </c>
      <c r="AD50" s="15">
        <v>0</v>
      </c>
      <c r="AE50" s="15">
        <v>0</v>
      </c>
      <c r="AF50" s="16">
        <v>0</v>
      </c>
      <c r="AG50" s="15">
        <v>0</v>
      </c>
      <c r="AH50" s="15">
        <v>0</v>
      </c>
      <c r="AI50" s="16">
        <v>0</v>
      </c>
      <c r="AJ50" s="15">
        <v>0</v>
      </c>
      <c r="AK50" s="15">
        <v>0</v>
      </c>
      <c r="AL50" s="16">
        <v>0</v>
      </c>
      <c r="AM50" s="15">
        <v>0</v>
      </c>
      <c r="AN50" s="15">
        <v>0</v>
      </c>
      <c r="AO50" s="16">
        <v>0</v>
      </c>
      <c r="AP50" s="15">
        <v>0</v>
      </c>
      <c r="AQ50" s="15">
        <v>0</v>
      </c>
      <c r="AR50" s="16">
        <v>0</v>
      </c>
      <c r="AS50" s="15">
        <v>0</v>
      </c>
      <c r="AT50" s="15">
        <v>0</v>
      </c>
      <c r="AU50" s="16">
        <v>0</v>
      </c>
      <c r="AV50" s="15">
        <v>0</v>
      </c>
      <c r="AW50" s="15">
        <v>0</v>
      </c>
      <c r="AX50" s="16">
        <v>0</v>
      </c>
      <c r="AY50" s="15">
        <v>0</v>
      </c>
      <c r="AZ50" s="15">
        <v>0</v>
      </c>
      <c r="BA50" s="16">
        <v>0</v>
      </c>
      <c r="BB50" s="15">
        <v>0</v>
      </c>
      <c r="BC50" s="15">
        <v>0</v>
      </c>
      <c r="BD50" s="16">
        <v>0</v>
      </c>
      <c r="BE50" s="15">
        <v>0</v>
      </c>
      <c r="BF50" s="15">
        <v>0</v>
      </c>
      <c r="BG50" s="16">
        <v>0</v>
      </c>
      <c r="BH50" s="15">
        <v>0</v>
      </c>
      <c r="BI50" s="15">
        <v>0</v>
      </c>
      <c r="BJ50" s="16">
        <v>0</v>
      </c>
      <c r="BK50" s="15">
        <v>0</v>
      </c>
      <c r="BL50" s="15">
        <v>0</v>
      </c>
      <c r="BM50" s="16">
        <v>0</v>
      </c>
      <c r="BN50" s="15">
        <v>0</v>
      </c>
      <c r="BO50" s="15">
        <v>0</v>
      </c>
      <c r="BP50" s="16">
        <v>0</v>
      </c>
      <c r="BQ50" s="15">
        <v>0</v>
      </c>
      <c r="BR50" s="15">
        <v>0</v>
      </c>
      <c r="BS50" s="16">
        <v>0</v>
      </c>
      <c r="BT50" s="15">
        <v>0</v>
      </c>
      <c r="BU50" s="15">
        <v>0</v>
      </c>
      <c r="BV50" s="16">
        <v>0</v>
      </c>
      <c r="BW50" s="15">
        <v>0</v>
      </c>
      <c r="BX50" s="15">
        <v>0</v>
      </c>
      <c r="BY50" s="16">
        <v>0</v>
      </c>
      <c r="BZ50" s="15">
        <v>0</v>
      </c>
      <c r="CA50" s="15">
        <v>0</v>
      </c>
      <c r="CB50" s="16">
        <v>0</v>
      </c>
      <c r="CC50" s="15">
        <v>0</v>
      </c>
      <c r="CD50" s="15">
        <v>0</v>
      </c>
      <c r="CE50" s="16">
        <v>0</v>
      </c>
    </row>
    <row r="51" spans="1:83" s="6" customFormat="1" ht="14.25" customHeight="1">
      <c r="A51" s="11">
        <v>48</v>
      </c>
      <c r="B51" s="12"/>
      <c r="C51" s="13"/>
      <c r="D51" s="14"/>
      <c r="E51" s="15">
        <v>0</v>
      </c>
      <c r="F51" s="15">
        <v>0</v>
      </c>
      <c r="G51" s="16">
        <v>0</v>
      </c>
      <c r="H51" s="15">
        <v>0</v>
      </c>
      <c r="I51" s="15">
        <v>0</v>
      </c>
      <c r="J51" s="16">
        <v>0</v>
      </c>
      <c r="K51" s="15">
        <v>0</v>
      </c>
      <c r="L51" s="15">
        <v>0</v>
      </c>
      <c r="M51" s="16">
        <v>0</v>
      </c>
      <c r="N51" s="15">
        <v>0</v>
      </c>
      <c r="O51" s="15">
        <v>0</v>
      </c>
      <c r="P51" s="16">
        <v>0</v>
      </c>
      <c r="Q51" s="19"/>
      <c r="R51" s="15">
        <v>0</v>
      </c>
      <c r="S51" s="15">
        <v>0</v>
      </c>
      <c r="T51" s="16">
        <v>0</v>
      </c>
      <c r="U51" s="15">
        <v>0</v>
      </c>
      <c r="V51" s="15">
        <v>0</v>
      </c>
      <c r="W51" s="16">
        <v>0</v>
      </c>
      <c r="X51" s="15">
        <v>0</v>
      </c>
      <c r="Y51" s="15">
        <v>0</v>
      </c>
      <c r="Z51" s="16">
        <v>0</v>
      </c>
      <c r="AA51" s="15">
        <v>0</v>
      </c>
      <c r="AB51" s="15">
        <v>0</v>
      </c>
      <c r="AC51" s="16">
        <v>0</v>
      </c>
      <c r="AD51" s="15">
        <v>0</v>
      </c>
      <c r="AE51" s="15">
        <v>0</v>
      </c>
      <c r="AF51" s="16">
        <v>0</v>
      </c>
      <c r="AG51" s="15">
        <v>0</v>
      </c>
      <c r="AH51" s="15">
        <v>0</v>
      </c>
      <c r="AI51" s="16">
        <v>0</v>
      </c>
      <c r="AJ51" s="15">
        <v>0</v>
      </c>
      <c r="AK51" s="15">
        <v>0</v>
      </c>
      <c r="AL51" s="16">
        <v>0</v>
      </c>
      <c r="AM51" s="15">
        <v>0</v>
      </c>
      <c r="AN51" s="15">
        <v>0</v>
      </c>
      <c r="AO51" s="16">
        <v>0</v>
      </c>
      <c r="AP51" s="15">
        <v>0</v>
      </c>
      <c r="AQ51" s="15">
        <v>0</v>
      </c>
      <c r="AR51" s="16">
        <v>0</v>
      </c>
      <c r="AS51" s="15">
        <v>0</v>
      </c>
      <c r="AT51" s="15">
        <v>0</v>
      </c>
      <c r="AU51" s="16">
        <v>0</v>
      </c>
      <c r="AV51" s="15">
        <v>0</v>
      </c>
      <c r="AW51" s="15">
        <v>0</v>
      </c>
      <c r="AX51" s="16">
        <v>0</v>
      </c>
      <c r="AY51" s="15">
        <v>0</v>
      </c>
      <c r="AZ51" s="15">
        <v>0</v>
      </c>
      <c r="BA51" s="16">
        <v>0</v>
      </c>
      <c r="BB51" s="15">
        <v>0</v>
      </c>
      <c r="BC51" s="15">
        <v>0</v>
      </c>
      <c r="BD51" s="16">
        <v>0</v>
      </c>
      <c r="BE51" s="15">
        <v>0</v>
      </c>
      <c r="BF51" s="15">
        <v>0</v>
      </c>
      <c r="BG51" s="16">
        <v>0</v>
      </c>
      <c r="BH51" s="15">
        <v>0</v>
      </c>
      <c r="BI51" s="15">
        <v>0</v>
      </c>
      <c r="BJ51" s="16">
        <v>0</v>
      </c>
      <c r="BK51" s="15">
        <v>0</v>
      </c>
      <c r="BL51" s="15">
        <v>0</v>
      </c>
      <c r="BM51" s="16">
        <v>0</v>
      </c>
      <c r="BN51" s="15">
        <v>0</v>
      </c>
      <c r="BO51" s="15">
        <v>0</v>
      </c>
      <c r="BP51" s="16">
        <v>0</v>
      </c>
      <c r="BQ51" s="15">
        <v>0</v>
      </c>
      <c r="BR51" s="15">
        <v>0</v>
      </c>
      <c r="BS51" s="16">
        <v>0</v>
      </c>
      <c r="BT51" s="15">
        <v>0</v>
      </c>
      <c r="BU51" s="15">
        <v>0</v>
      </c>
      <c r="BV51" s="16">
        <v>0</v>
      </c>
      <c r="BW51" s="15">
        <v>0</v>
      </c>
      <c r="BX51" s="15">
        <v>0</v>
      </c>
      <c r="BY51" s="16">
        <v>0</v>
      </c>
      <c r="BZ51" s="15">
        <v>0</v>
      </c>
      <c r="CA51" s="15">
        <v>0</v>
      </c>
      <c r="CB51" s="16">
        <v>0</v>
      </c>
      <c r="CC51" s="15">
        <v>0</v>
      </c>
      <c r="CD51" s="15">
        <v>0</v>
      </c>
      <c r="CE51" s="16">
        <v>0</v>
      </c>
    </row>
    <row r="52" spans="1:83" s="6" customFormat="1" ht="14.25" customHeight="1">
      <c r="A52" s="11">
        <v>49</v>
      </c>
      <c r="B52" s="12"/>
      <c r="C52" s="13"/>
      <c r="D52" s="14"/>
      <c r="E52" s="15">
        <v>0</v>
      </c>
      <c r="F52" s="15">
        <v>0</v>
      </c>
      <c r="G52" s="16">
        <v>0</v>
      </c>
      <c r="H52" s="15">
        <v>0</v>
      </c>
      <c r="I52" s="15">
        <v>0</v>
      </c>
      <c r="J52" s="16">
        <v>0</v>
      </c>
      <c r="K52" s="15">
        <v>0</v>
      </c>
      <c r="L52" s="15">
        <v>0</v>
      </c>
      <c r="M52" s="16">
        <v>0</v>
      </c>
      <c r="N52" s="15">
        <v>0</v>
      </c>
      <c r="O52" s="15">
        <v>0</v>
      </c>
      <c r="P52" s="16">
        <v>0</v>
      </c>
      <c r="Q52" s="19"/>
      <c r="R52" s="15">
        <v>0</v>
      </c>
      <c r="S52" s="15">
        <v>0</v>
      </c>
      <c r="T52" s="16">
        <v>0</v>
      </c>
      <c r="U52" s="15">
        <v>0</v>
      </c>
      <c r="V52" s="15">
        <v>0</v>
      </c>
      <c r="W52" s="16">
        <v>0</v>
      </c>
      <c r="X52" s="15">
        <v>0</v>
      </c>
      <c r="Y52" s="15">
        <v>0</v>
      </c>
      <c r="Z52" s="16">
        <v>0</v>
      </c>
      <c r="AA52" s="15">
        <v>0</v>
      </c>
      <c r="AB52" s="15">
        <v>0</v>
      </c>
      <c r="AC52" s="16">
        <v>0</v>
      </c>
      <c r="AD52" s="15">
        <v>0</v>
      </c>
      <c r="AE52" s="15">
        <v>0</v>
      </c>
      <c r="AF52" s="16">
        <v>0</v>
      </c>
      <c r="AG52" s="15">
        <v>0</v>
      </c>
      <c r="AH52" s="15">
        <v>0</v>
      </c>
      <c r="AI52" s="16">
        <v>0</v>
      </c>
      <c r="AJ52" s="15">
        <v>0</v>
      </c>
      <c r="AK52" s="15">
        <v>0</v>
      </c>
      <c r="AL52" s="16">
        <v>0</v>
      </c>
      <c r="AM52" s="15">
        <v>0</v>
      </c>
      <c r="AN52" s="15">
        <v>0</v>
      </c>
      <c r="AO52" s="16">
        <v>0</v>
      </c>
      <c r="AP52" s="15">
        <v>0</v>
      </c>
      <c r="AQ52" s="15">
        <v>0</v>
      </c>
      <c r="AR52" s="16">
        <v>0</v>
      </c>
      <c r="AS52" s="15">
        <v>0</v>
      </c>
      <c r="AT52" s="15">
        <v>0</v>
      </c>
      <c r="AU52" s="16">
        <v>0</v>
      </c>
      <c r="AV52" s="15">
        <v>0</v>
      </c>
      <c r="AW52" s="15">
        <v>0</v>
      </c>
      <c r="AX52" s="16">
        <v>0</v>
      </c>
      <c r="AY52" s="15">
        <v>0</v>
      </c>
      <c r="AZ52" s="15">
        <v>0</v>
      </c>
      <c r="BA52" s="16">
        <v>0</v>
      </c>
      <c r="BB52" s="15">
        <v>0</v>
      </c>
      <c r="BC52" s="15">
        <v>0</v>
      </c>
      <c r="BD52" s="16">
        <v>0</v>
      </c>
      <c r="BE52" s="15">
        <v>0</v>
      </c>
      <c r="BF52" s="15">
        <v>0</v>
      </c>
      <c r="BG52" s="16">
        <v>0</v>
      </c>
      <c r="BH52" s="15">
        <v>0</v>
      </c>
      <c r="BI52" s="15">
        <v>0</v>
      </c>
      <c r="BJ52" s="16">
        <v>0</v>
      </c>
      <c r="BK52" s="15">
        <v>0</v>
      </c>
      <c r="BL52" s="15">
        <v>0</v>
      </c>
      <c r="BM52" s="16">
        <v>0</v>
      </c>
      <c r="BN52" s="15">
        <v>0</v>
      </c>
      <c r="BO52" s="15">
        <v>0</v>
      </c>
      <c r="BP52" s="16">
        <v>0</v>
      </c>
      <c r="BQ52" s="15">
        <v>0</v>
      </c>
      <c r="BR52" s="15">
        <v>0</v>
      </c>
      <c r="BS52" s="16">
        <v>0</v>
      </c>
      <c r="BT52" s="15">
        <v>0</v>
      </c>
      <c r="BU52" s="15">
        <v>0</v>
      </c>
      <c r="BV52" s="16">
        <v>0</v>
      </c>
      <c r="BW52" s="15">
        <v>0</v>
      </c>
      <c r="BX52" s="15">
        <v>0</v>
      </c>
      <c r="BY52" s="16">
        <v>0</v>
      </c>
      <c r="BZ52" s="15">
        <v>0</v>
      </c>
      <c r="CA52" s="15">
        <v>0</v>
      </c>
      <c r="CB52" s="16">
        <v>0</v>
      </c>
      <c r="CC52" s="15">
        <v>0</v>
      </c>
      <c r="CD52" s="15">
        <v>0</v>
      </c>
      <c r="CE52" s="16">
        <v>0</v>
      </c>
    </row>
    <row r="53" spans="1:83" s="6" customFormat="1" ht="14.25" customHeight="1">
      <c r="A53" s="11">
        <v>50</v>
      </c>
      <c r="B53" s="12"/>
      <c r="C53" s="13"/>
      <c r="D53" s="14"/>
      <c r="E53" s="15">
        <v>0</v>
      </c>
      <c r="F53" s="15">
        <v>0</v>
      </c>
      <c r="G53" s="16">
        <v>0</v>
      </c>
      <c r="H53" s="15">
        <v>0</v>
      </c>
      <c r="I53" s="15">
        <v>0</v>
      </c>
      <c r="J53" s="16">
        <v>0</v>
      </c>
      <c r="K53" s="15">
        <v>0</v>
      </c>
      <c r="L53" s="15">
        <v>0</v>
      </c>
      <c r="M53" s="16">
        <v>0</v>
      </c>
      <c r="N53" s="15">
        <v>0</v>
      </c>
      <c r="O53" s="15">
        <v>0</v>
      </c>
      <c r="P53" s="16">
        <v>0</v>
      </c>
      <c r="Q53" s="19"/>
      <c r="R53" s="15">
        <v>0</v>
      </c>
      <c r="S53" s="15">
        <v>0</v>
      </c>
      <c r="T53" s="16">
        <v>0</v>
      </c>
      <c r="U53" s="15">
        <v>0</v>
      </c>
      <c r="V53" s="15">
        <v>0</v>
      </c>
      <c r="W53" s="16">
        <v>0</v>
      </c>
      <c r="X53" s="15">
        <v>0</v>
      </c>
      <c r="Y53" s="15">
        <v>0</v>
      </c>
      <c r="Z53" s="16">
        <v>0</v>
      </c>
      <c r="AA53" s="15">
        <v>0</v>
      </c>
      <c r="AB53" s="15">
        <v>0</v>
      </c>
      <c r="AC53" s="16">
        <v>0</v>
      </c>
      <c r="AD53" s="15">
        <v>0</v>
      </c>
      <c r="AE53" s="15">
        <v>0</v>
      </c>
      <c r="AF53" s="16">
        <v>0</v>
      </c>
      <c r="AG53" s="15">
        <v>0</v>
      </c>
      <c r="AH53" s="15">
        <v>0</v>
      </c>
      <c r="AI53" s="16">
        <v>0</v>
      </c>
      <c r="AJ53" s="15">
        <v>0</v>
      </c>
      <c r="AK53" s="15">
        <v>0</v>
      </c>
      <c r="AL53" s="16">
        <v>0</v>
      </c>
      <c r="AM53" s="15">
        <v>0</v>
      </c>
      <c r="AN53" s="15">
        <v>0</v>
      </c>
      <c r="AO53" s="16">
        <v>0</v>
      </c>
      <c r="AP53" s="15">
        <v>0</v>
      </c>
      <c r="AQ53" s="15">
        <v>0</v>
      </c>
      <c r="AR53" s="16">
        <v>0</v>
      </c>
      <c r="AS53" s="15">
        <v>0</v>
      </c>
      <c r="AT53" s="15">
        <v>0</v>
      </c>
      <c r="AU53" s="16">
        <v>0</v>
      </c>
      <c r="AV53" s="15">
        <v>0</v>
      </c>
      <c r="AW53" s="15">
        <v>0</v>
      </c>
      <c r="AX53" s="16">
        <v>0</v>
      </c>
      <c r="AY53" s="15">
        <v>0</v>
      </c>
      <c r="AZ53" s="15">
        <v>0</v>
      </c>
      <c r="BA53" s="16">
        <v>0</v>
      </c>
      <c r="BB53" s="15">
        <v>0</v>
      </c>
      <c r="BC53" s="15">
        <v>0</v>
      </c>
      <c r="BD53" s="16">
        <v>0</v>
      </c>
      <c r="BE53" s="15">
        <v>0</v>
      </c>
      <c r="BF53" s="15">
        <v>0</v>
      </c>
      <c r="BG53" s="16">
        <v>0</v>
      </c>
      <c r="BH53" s="15">
        <v>0</v>
      </c>
      <c r="BI53" s="15">
        <v>0</v>
      </c>
      <c r="BJ53" s="16">
        <v>0</v>
      </c>
      <c r="BK53" s="15">
        <v>0</v>
      </c>
      <c r="BL53" s="15">
        <v>0</v>
      </c>
      <c r="BM53" s="16">
        <v>0</v>
      </c>
      <c r="BN53" s="15">
        <v>0</v>
      </c>
      <c r="BO53" s="15">
        <v>0</v>
      </c>
      <c r="BP53" s="16">
        <v>0</v>
      </c>
      <c r="BQ53" s="15">
        <v>0</v>
      </c>
      <c r="BR53" s="15">
        <v>0</v>
      </c>
      <c r="BS53" s="16">
        <v>0</v>
      </c>
      <c r="BT53" s="15">
        <v>0</v>
      </c>
      <c r="BU53" s="15">
        <v>0</v>
      </c>
      <c r="BV53" s="16">
        <v>0</v>
      </c>
      <c r="BW53" s="15">
        <v>0</v>
      </c>
      <c r="BX53" s="15">
        <v>0</v>
      </c>
      <c r="BY53" s="16">
        <v>0</v>
      </c>
      <c r="BZ53" s="15">
        <v>0</v>
      </c>
      <c r="CA53" s="15">
        <v>0</v>
      </c>
      <c r="CB53" s="16">
        <v>0</v>
      </c>
      <c r="CC53" s="15">
        <v>0</v>
      </c>
      <c r="CD53" s="15">
        <v>0</v>
      </c>
      <c r="CE53" s="16">
        <v>0</v>
      </c>
    </row>
    <row r="54" spans="1:83" s="6" customFormat="1" ht="14.25" customHeight="1">
      <c r="A54" s="11">
        <v>51</v>
      </c>
      <c r="B54" s="12" t="s">
        <v>263</v>
      </c>
      <c r="C54" s="13"/>
      <c r="D54" s="14"/>
      <c r="E54" s="15">
        <v>7</v>
      </c>
      <c r="F54" s="15">
        <v>4</v>
      </c>
      <c r="G54" s="16">
        <v>1.75</v>
      </c>
      <c r="H54" s="15">
        <v>14</v>
      </c>
      <c r="I54" s="15">
        <v>8</v>
      </c>
      <c r="J54" s="16">
        <v>1.75</v>
      </c>
      <c r="K54" s="15">
        <v>7</v>
      </c>
      <c r="L54" s="15">
        <v>4</v>
      </c>
      <c r="M54" s="16">
        <v>1.75</v>
      </c>
      <c r="N54" s="15">
        <v>14</v>
      </c>
      <c r="O54" s="15">
        <v>8</v>
      </c>
      <c r="P54" s="16">
        <v>1.75</v>
      </c>
      <c r="Q54" s="19"/>
      <c r="R54" s="15">
        <v>0</v>
      </c>
      <c r="S54" s="15">
        <v>0</v>
      </c>
      <c r="T54" s="16">
        <v>0</v>
      </c>
      <c r="U54" s="15">
        <v>0</v>
      </c>
      <c r="V54" s="15">
        <v>0</v>
      </c>
      <c r="W54" s="16">
        <v>0</v>
      </c>
      <c r="X54" s="15">
        <v>0</v>
      </c>
      <c r="Y54" s="15">
        <v>0</v>
      </c>
      <c r="Z54" s="16">
        <v>0</v>
      </c>
      <c r="AA54" s="15">
        <v>0</v>
      </c>
      <c r="AB54" s="15">
        <v>0</v>
      </c>
      <c r="AC54" s="16">
        <v>0</v>
      </c>
      <c r="AD54" s="15">
        <v>0</v>
      </c>
      <c r="AE54" s="15">
        <v>0</v>
      </c>
      <c r="AF54" s="16">
        <v>0</v>
      </c>
      <c r="AG54" s="15">
        <v>0</v>
      </c>
      <c r="AH54" s="15">
        <v>0</v>
      </c>
      <c r="AI54" s="16">
        <v>0</v>
      </c>
      <c r="AJ54" s="15">
        <v>0</v>
      </c>
      <c r="AK54" s="15">
        <v>0</v>
      </c>
      <c r="AL54" s="16">
        <v>0</v>
      </c>
      <c r="AM54" s="15">
        <v>0</v>
      </c>
      <c r="AN54" s="15">
        <v>0</v>
      </c>
      <c r="AO54" s="16">
        <v>0</v>
      </c>
      <c r="AP54" s="15">
        <v>0</v>
      </c>
      <c r="AQ54" s="15">
        <v>0</v>
      </c>
      <c r="AR54" s="16">
        <v>0</v>
      </c>
      <c r="AS54" s="15">
        <v>0</v>
      </c>
      <c r="AT54" s="15">
        <v>0</v>
      </c>
      <c r="AU54" s="16">
        <v>0</v>
      </c>
      <c r="AV54" s="15">
        <v>0</v>
      </c>
      <c r="AW54" s="15">
        <v>0</v>
      </c>
      <c r="AX54" s="16">
        <v>0</v>
      </c>
      <c r="AY54" s="15">
        <v>0</v>
      </c>
      <c r="AZ54" s="15">
        <v>0</v>
      </c>
      <c r="BA54" s="16">
        <v>0</v>
      </c>
      <c r="BB54" s="15">
        <v>0</v>
      </c>
      <c r="BC54" s="15">
        <v>0</v>
      </c>
      <c r="BD54" s="16">
        <v>0</v>
      </c>
      <c r="BE54" s="15">
        <v>0</v>
      </c>
      <c r="BF54" s="15">
        <v>0</v>
      </c>
      <c r="BG54" s="16">
        <v>0</v>
      </c>
      <c r="BH54" s="15">
        <v>0</v>
      </c>
      <c r="BI54" s="15">
        <v>0</v>
      </c>
      <c r="BJ54" s="16">
        <v>0</v>
      </c>
      <c r="BK54" s="15">
        <v>0</v>
      </c>
      <c r="BL54" s="15">
        <v>0</v>
      </c>
      <c r="BM54" s="16">
        <v>0</v>
      </c>
      <c r="BN54" s="15">
        <v>0</v>
      </c>
      <c r="BO54" s="15">
        <v>0</v>
      </c>
      <c r="BP54" s="16">
        <v>0</v>
      </c>
      <c r="BQ54" s="15">
        <v>0</v>
      </c>
      <c r="BR54" s="15">
        <v>0</v>
      </c>
      <c r="BS54" s="16">
        <v>0</v>
      </c>
      <c r="BT54" s="15">
        <v>0</v>
      </c>
      <c r="BU54" s="15">
        <v>0</v>
      </c>
      <c r="BV54" s="16">
        <v>0</v>
      </c>
      <c r="BW54" s="15">
        <v>0</v>
      </c>
      <c r="BX54" s="15">
        <v>0</v>
      </c>
      <c r="BY54" s="16">
        <v>0</v>
      </c>
      <c r="BZ54" s="15">
        <v>0</v>
      </c>
      <c r="CA54" s="15">
        <v>0</v>
      </c>
      <c r="CB54" s="16">
        <v>0</v>
      </c>
      <c r="CC54" s="15">
        <v>0</v>
      </c>
      <c r="CD54" s="15">
        <v>0</v>
      </c>
      <c r="CE54" s="16">
        <v>0</v>
      </c>
    </row>
    <row r="55" spans="1:83" s="6" customFormat="1" ht="14.25" customHeight="1">
      <c r="A55" s="11">
        <v>52</v>
      </c>
      <c r="B55" s="12"/>
      <c r="C55" s="13"/>
      <c r="D55" s="14"/>
      <c r="E55" s="15"/>
      <c r="F55" s="15"/>
      <c r="G55" s="16"/>
      <c r="H55" s="15"/>
      <c r="I55" s="15"/>
      <c r="J55" s="16"/>
      <c r="K55" s="15"/>
      <c r="L55" s="15"/>
      <c r="M55" s="16"/>
      <c r="N55" s="15"/>
      <c r="O55" s="15"/>
      <c r="P55" s="16"/>
      <c r="Q55" s="19"/>
      <c r="R55" s="15"/>
      <c r="S55" s="15"/>
      <c r="T55" s="16"/>
      <c r="U55" s="15"/>
      <c r="V55" s="15"/>
      <c r="W55" s="16"/>
      <c r="X55" s="15"/>
      <c r="Y55" s="15"/>
      <c r="Z55" s="16"/>
      <c r="AA55" s="15"/>
      <c r="AB55" s="15"/>
      <c r="AC55" s="16"/>
      <c r="AD55" s="15"/>
      <c r="AE55" s="15"/>
      <c r="AF55" s="16"/>
      <c r="AG55" s="15"/>
      <c r="AH55" s="15"/>
      <c r="AI55" s="16"/>
      <c r="AJ55" s="15"/>
      <c r="AK55" s="15"/>
      <c r="AL55" s="16"/>
      <c r="AM55" s="15"/>
      <c r="AN55" s="15"/>
      <c r="AO55" s="16"/>
      <c r="AP55" s="15"/>
      <c r="AQ55" s="15"/>
      <c r="AR55" s="16"/>
      <c r="AS55" s="15"/>
      <c r="AT55" s="15"/>
      <c r="AU55" s="16"/>
      <c r="AV55" s="15"/>
      <c r="AW55" s="15"/>
      <c r="AX55" s="16"/>
      <c r="AY55" s="15"/>
      <c r="AZ55" s="15"/>
      <c r="BA55" s="16"/>
      <c r="BB55" s="15"/>
      <c r="BC55" s="15"/>
      <c r="BD55" s="16"/>
      <c r="BE55" s="15"/>
      <c r="BF55" s="15"/>
      <c r="BG55" s="16"/>
      <c r="BH55" s="15"/>
      <c r="BI55" s="15"/>
      <c r="BJ55" s="16"/>
      <c r="BK55" s="15"/>
      <c r="BL55" s="15"/>
      <c r="BM55" s="16"/>
      <c r="BN55" s="15"/>
      <c r="BO55" s="15"/>
      <c r="BP55" s="16"/>
      <c r="BQ55" s="15"/>
      <c r="BR55" s="15"/>
      <c r="BS55" s="16"/>
      <c r="BT55" s="15"/>
      <c r="BU55" s="15"/>
      <c r="BV55" s="16"/>
      <c r="BW55" s="15"/>
      <c r="BX55" s="15"/>
      <c r="BY55" s="16"/>
      <c r="BZ55" s="15"/>
      <c r="CA55" s="15"/>
      <c r="CB55" s="16"/>
      <c r="CC55" s="15"/>
      <c r="CD55" s="15"/>
      <c r="CE55" s="16"/>
    </row>
    <row r="56" spans="1:83" s="6" customFormat="1" ht="14.25" customHeight="1">
      <c r="A56" s="11">
        <v>53</v>
      </c>
      <c r="B56" s="12"/>
      <c r="C56" s="13"/>
      <c r="D56" s="14"/>
      <c r="E56" s="15"/>
      <c r="F56" s="15"/>
      <c r="G56" s="16"/>
      <c r="H56" s="15"/>
      <c r="I56" s="15"/>
      <c r="J56" s="16"/>
      <c r="K56" s="15"/>
      <c r="L56" s="15"/>
      <c r="M56" s="16"/>
      <c r="N56" s="15"/>
      <c r="O56" s="15"/>
      <c r="P56" s="16"/>
      <c r="Q56" s="19"/>
      <c r="R56" s="15"/>
      <c r="S56" s="15"/>
      <c r="T56" s="16"/>
      <c r="U56" s="15"/>
      <c r="V56" s="15"/>
      <c r="W56" s="16"/>
      <c r="X56" s="15"/>
      <c r="Y56" s="15"/>
      <c r="Z56" s="16"/>
      <c r="AA56" s="15"/>
      <c r="AB56" s="15"/>
      <c r="AC56" s="16"/>
      <c r="AD56" s="15"/>
      <c r="AE56" s="15"/>
      <c r="AF56" s="16"/>
      <c r="AG56" s="15"/>
      <c r="AH56" s="15"/>
      <c r="AI56" s="16"/>
      <c r="AJ56" s="15"/>
      <c r="AK56" s="15"/>
      <c r="AL56" s="16"/>
      <c r="AM56" s="15"/>
      <c r="AN56" s="15"/>
      <c r="AO56" s="16"/>
      <c r="AP56" s="15"/>
      <c r="AQ56" s="15"/>
      <c r="AR56" s="16"/>
      <c r="AS56" s="15"/>
      <c r="AT56" s="15"/>
      <c r="AU56" s="16"/>
      <c r="AV56" s="15"/>
      <c r="AW56" s="15"/>
      <c r="AX56" s="16"/>
      <c r="AY56" s="15"/>
      <c r="AZ56" s="15"/>
      <c r="BA56" s="16"/>
      <c r="BB56" s="15"/>
      <c r="BC56" s="15"/>
      <c r="BD56" s="16"/>
      <c r="BE56" s="15"/>
      <c r="BF56" s="15"/>
      <c r="BG56" s="16"/>
      <c r="BH56" s="15"/>
      <c r="BI56" s="15"/>
      <c r="BJ56" s="16"/>
      <c r="BK56" s="15"/>
      <c r="BL56" s="15"/>
      <c r="BM56" s="16"/>
      <c r="BN56" s="15"/>
      <c r="BO56" s="15"/>
      <c r="BP56" s="16"/>
      <c r="BQ56" s="15"/>
      <c r="BR56" s="15"/>
      <c r="BS56" s="16"/>
      <c r="BT56" s="15"/>
      <c r="BU56" s="15"/>
      <c r="BV56" s="16"/>
      <c r="BW56" s="15"/>
      <c r="BX56" s="15"/>
      <c r="BY56" s="16"/>
      <c r="BZ56" s="15"/>
      <c r="CA56" s="15"/>
      <c r="CB56" s="16"/>
      <c r="CC56" s="15"/>
      <c r="CD56" s="15"/>
      <c r="CE56" s="16"/>
    </row>
    <row r="57" spans="1:83" s="6" customFormat="1" ht="14.25" customHeight="1">
      <c r="A57" s="11">
        <v>54</v>
      </c>
      <c r="B57" s="12"/>
      <c r="C57" s="13"/>
      <c r="D57" s="14"/>
      <c r="E57" s="15"/>
      <c r="F57" s="15"/>
      <c r="G57" s="16"/>
      <c r="H57" s="15"/>
      <c r="I57" s="15"/>
      <c r="J57" s="16"/>
      <c r="K57" s="15"/>
      <c r="L57" s="15"/>
      <c r="M57" s="16"/>
      <c r="N57" s="15"/>
      <c r="O57" s="15"/>
      <c r="P57" s="16"/>
      <c r="Q57" s="19"/>
      <c r="R57" s="15"/>
      <c r="S57" s="15"/>
      <c r="T57" s="16"/>
      <c r="U57" s="15"/>
      <c r="V57" s="15"/>
      <c r="W57" s="16"/>
      <c r="X57" s="15"/>
      <c r="Y57" s="15"/>
      <c r="Z57" s="16"/>
      <c r="AA57" s="15"/>
      <c r="AB57" s="15"/>
      <c r="AC57" s="16"/>
      <c r="AD57" s="15"/>
      <c r="AE57" s="15"/>
      <c r="AF57" s="16"/>
      <c r="AG57" s="15"/>
      <c r="AH57" s="15"/>
      <c r="AI57" s="16"/>
      <c r="AJ57" s="15"/>
      <c r="AK57" s="15"/>
      <c r="AL57" s="16"/>
      <c r="AM57" s="15"/>
      <c r="AN57" s="15"/>
      <c r="AO57" s="16"/>
      <c r="AP57" s="15"/>
      <c r="AQ57" s="15"/>
      <c r="AR57" s="16"/>
      <c r="AS57" s="15"/>
      <c r="AT57" s="15"/>
      <c r="AU57" s="16"/>
      <c r="AV57" s="15"/>
      <c r="AW57" s="15"/>
      <c r="AX57" s="16"/>
      <c r="AY57" s="15"/>
      <c r="AZ57" s="15"/>
      <c r="BA57" s="16"/>
      <c r="BB57" s="15"/>
      <c r="BC57" s="15"/>
      <c r="BD57" s="16"/>
      <c r="BE57" s="15"/>
      <c r="BF57" s="15"/>
      <c r="BG57" s="16"/>
      <c r="BH57" s="15"/>
      <c r="BI57" s="15"/>
      <c r="BJ57" s="16"/>
      <c r="BK57" s="15"/>
      <c r="BL57" s="15"/>
      <c r="BM57" s="16"/>
      <c r="BN57" s="15"/>
      <c r="BO57" s="15"/>
      <c r="BP57" s="16"/>
      <c r="BQ57" s="15"/>
      <c r="BR57" s="15"/>
      <c r="BS57" s="16"/>
      <c r="BT57" s="15"/>
      <c r="BU57" s="15"/>
      <c r="BV57" s="16"/>
      <c r="BW57" s="15"/>
      <c r="BX57" s="15"/>
      <c r="BY57" s="16"/>
      <c r="BZ57" s="15"/>
      <c r="CA57" s="15"/>
      <c r="CB57" s="16"/>
      <c r="CC57" s="15"/>
      <c r="CD57" s="15"/>
      <c r="CE57" s="16"/>
    </row>
    <row r="58" spans="1:83" s="6" customFormat="1" ht="14.25" customHeight="1">
      <c r="A58" s="11">
        <v>55</v>
      </c>
      <c r="B58" s="12"/>
      <c r="C58" s="13"/>
      <c r="D58" s="14"/>
      <c r="E58" s="15"/>
      <c r="F58" s="15"/>
      <c r="G58" s="16"/>
      <c r="H58" s="15"/>
      <c r="I58" s="15"/>
      <c r="J58" s="16"/>
      <c r="K58" s="15"/>
      <c r="L58" s="15"/>
      <c r="M58" s="16"/>
      <c r="N58" s="15"/>
      <c r="O58" s="15"/>
      <c r="P58" s="16"/>
      <c r="Q58" s="19"/>
      <c r="R58" s="15"/>
      <c r="S58" s="15"/>
      <c r="T58" s="16"/>
      <c r="U58" s="15"/>
      <c r="V58" s="15"/>
      <c r="W58" s="16"/>
      <c r="X58" s="15"/>
      <c r="Y58" s="15"/>
      <c r="Z58" s="16"/>
      <c r="AA58" s="15"/>
      <c r="AB58" s="15"/>
      <c r="AC58" s="16"/>
      <c r="AD58" s="15"/>
      <c r="AE58" s="15"/>
      <c r="AF58" s="16"/>
      <c r="AG58" s="15"/>
      <c r="AH58" s="15"/>
      <c r="AI58" s="16"/>
      <c r="AJ58" s="15"/>
      <c r="AK58" s="15"/>
      <c r="AL58" s="16"/>
      <c r="AM58" s="15"/>
      <c r="AN58" s="15"/>
      <c r="AO58" s="16"/>
      <c r="AP58" s="15"/>
      <c r="AQ58" s="15"/>
      <c r="AR58" s="16"/>
      <c r="AS58" s="15"/>
      <c r="AT58" s="15"/>
      <c r="AU58" s="16"/>
      <c r="AV58" s="15"/>
      <c r="AW58" s="15"/>
      <c r="AX58" s="16"/>
      <c r="AY58" s="15"/>
      <c r="AZ58" s="15"/>
      <c r="BA58" s="16"/>
      <c r="BB58" s="15"/>
      <c r="BC58" s="15"/>
      <c r="BD58" s="16"/>
      <c r="BE58" s="15"/>
      <c r="BF58" s="15"/>
      <c r="BG58" s="16"/>
      <c r="BH58" s="15"/>
      <c r="BI58" s="15"/>
      <c r="BJ58" s="16"/>
      <c r="BK58" s="15"/>
      <c r="BL58" s="15"/>
      <c r="BM58" s="16"/>
      <c r="BN58" s="15"/>
      <c r="BO58" s="15"/>
      <c r="BP58" s="16"/>
      <c r="BQ58" s="15"/>
      <c r="BR58" s="15"/>
      <c r="BS58" s="16"/>
      <c r="BT58" s="15"/>
      <c r="BU58" s="15"/>
      <c r="BV58" s="16"/>
      <c r="BW58" s="15"/>
      <c r="BX58" s="15"/>
      <c r="BY58" s="16"/>
      <c r="BZ58" s="15"/>
      <c r="CA58" s="15"/>
      <c r="CB58" s="16"/>
      <c r="CC58" s="15"/>
      <c r="CD58" s="15"/>
      <c r="CE58" s="16"/>
    </row>
    <row r="59" spans="1:83" s="6" customFormat="1" ht="14.25" customHeight="1">
      <c r="A59" s="11">
        <v>56</v>
      </c>
      <c r="B59" s="12"/>
      <c r="C59" s="13"/>
      <c r="D59" s="14"/>
      <c r="E59" s="15"/>
      <c r="F59" s="15"/>
      <c r="G59" s="16"/>
      <c r="H59" s="15"/>
      <c r="I59" s="15"/>
      <c r="J59" s="16"/>
      <c r="K59" s="15"/>
      <c r="L59" s="15"/>
      <c r="M59" s="16"/>
      <c r="N59" s="15"/>
      <c r="O59" s="15"/>
      <c r="P59" s="16"/>
      <c r="Q59" s="19"/>
      <c r="R59" s="15"/>
      <c r="S59" s="15"/>
      <c r="T59" s="16"/>
      <c r="U59" s="15"/>
      <c r="V59" s="15"/>
      <c r="W59" s="16"/>
      <c r="X59" s="15"/>
      <c r="Y59" s="15"/>
      <c r="Z59" s="16"/>
      <c r="AA59" s="15"/>
      <c r="AB59" s="15"/>
      <c r="AC59" s="16"/>
      <c r="AD59" s="15"/>
      <c r="AE59" s="15"/>
      <c r="AF59" s="16"/>
      <c r="AG59" s="15"/>
      <c r="AH59" s="15"/>
      <c r="AI59" s="16"/>
      <c r="AJ59" s="15"/>
      <c r="AK59" s="15"/>
      <c r="AL59" s="16"/>
      <c r="AM59" s="15"/>
      <c r="AN59" s="15"/>
      <c r="AO59" s="16"/>
      <c r="AP59" s="15"/>
      <c r="AQ59" s="15"/>
      <c r="AR59" s="16"/>
      <c r="AS59" s="15"/>
      <c r="AT59" s="15"/>
      <c r="AU59" s="16"/>
      <c r="AV59" s="15"/>
      <c r="AW59" s="15"/>
      <c r="AX59" s="16"/>
      <c r="AY59" s="15"/>
      <c r="AZ59" s="15"/>
      <c r="BA59" s="16"/>
      <c r="BB59" s="15"/>
      <c r="BC59" s="15"/>
      <c r="BD59" s="16"/>
      <c r="BE59" s="15"/>
      <c r="BF59" s="15"/>
      <c r="BG59" s="16"/>
      <c r="BH59" s="15"/>
      <c r="BI59" s="15"/>
      <c r="BJ59" s="16"/>
      <c r="BK59" s="15"/>
      <c r="BL59" s="15"/>
      <c r="BM59" s="16"/>
      <c r="BN59" s="15"/>
      <c r="BO59" s="15"/>
      <c r="BP59" s="16"/>
      <c r="BQ59" s="15"/>
      <c r="BR59" s="15"/>
      <c r="BS59" s="16"/>
      <c r="BT59" s="15"/>
      <c r="BU59" s="15"/>
      <c r="BV59" s="16"/>
      <c r="BW59" s="15"/>
      <c r="BX59" s="15"/>
      <c r="BY59" s="16"/>
      <c r="BZ59" s="15"/>
      <c r="CA59" s="15"/>
      <c r="CB59" s="16"/>
      <c r="CC59" s="15"/>
      <c r="CD59" s="15"/>
      <c r="CE59" s="16"/>
    </row>
    <row r="60" spans="1:83" s="6" customFormat="1" ht="14.25" customHeight="1">
      <c r="A60" s="11">
        <v>57</v>
      </c>
      <c r="B60" s="12"/>
      <c r="C60" s="13"/>
      <c r="D60" s="14"/>
      <c r="E60" s="15"/>
      <c r="F60" s="15"/>
      <c r="G60" s="16"/>
      <c r="H60" s="15"/>
      <c r="I60" s="15"/>
      <c r="J60" s="16"/>
      <c r="K60" s="15"/>
      <c r="L60" s="15"/>
      <c r="M60" s="16"/>
      <c r="N60" s="15"/>
      <c r="O60" s="15"/>
      <c r="P60" s="16"/>
      <c r="Q60" s="19"/>
      <c r="R60" s="15"/>
      <c r="S60" s="15"/>
      <c r="T60" s="16"/>
      <c r="U60" s="15"/>
      <c r="V60" s="15"/>
      <c r="W60" s="16"/>
      <c r="X60" s="15"/>
      <c r="Y60" s="15"/>
      <c r="Z60" s="16"/>
      <c r="AA60" s="15"/>
      <c r="AB60" s="15"/>
      <c r="AC60" s="16"/>
      <c r="AD60" s="15"/>
      <c r="AE60" s="15"/>
      <c r="AF60" s="16"/>
      <c r="AG60" s="15"/>
      <c r="AH60" s="15"/>
      <c r="AI60" s="16"/>
      <c r="AJ60" s="15"/>
      <c r="AK60" s="15"/>
      <c r="AL60" s="16"/>
      <c r="AM60" s="15"/>
      <c r="AN60" s="15"/>
      <c r="AO60" s="16"/>
      <c r="AP60" s="15"/>
      <c r="AQ60" s="15"/>
      <c r="AR60" s="16"/>
      <c r="AS60" s="15"/>
      <c r="AT60" s="15"/>
      <c r="AU60" s="16"/>
      <c r="AV60" s="15"/>
      <c r="AW60" s="15"/>
      <c r="AX60" s="16"/>
      <c r="AY60" s="15"/>
      <c r="AZ60" s="15"/>
      <c r="BA60" s="16"/>
      <c r="BB60" s="15"/>
      <c r="BC60" s="15"/>
      <c r="BD60" s="16"/>
      <c r="BE60" s="15"/>
      <c r="BF60" s="15"/>
      <c r="BG60" s="16"/>
      <c r="BH60" s="15"/>
      <c r="BI60" s="15"/>
      <c r="BJ60" s="16"/>
      <c r="BK60" s="15"/>
      <c r="BL60" s="15"/>
      <c r="BM60" s="16"/>
      <c r="BN60" s="15"/>
      <c r="BO60" s="15"/>
      <c r="BP60" s="16"/>
      <c r="BQ60" s="15"/>
      <c r="BR60" s="15"/>
      <c r="BS60" s="16"/>
      <c r="BT60" s="15"/>
      <c r="BU60" s="15"/>
      <c r="BV60" s="16"/>
      <c r="BW60" s="15"/>
      <c r="BX60" s="15"/>
      <c r="BY60" s="16"/>
      <c r="BZ60" s="15"/>
      <c r="CA60" s="15"/>
      <c r="CB60" s="16"/>
      <c r="CC60" s="15"/>
      <c r="CD60" s="15"/>
      <c r="CE60" s="16"/>
    </row>
    <row r="61" spans="1:83" s="6" customFormat="1" ht="14.25" customHeight="1">
      <c r="A61" s="11">
        <v>58</v>
      </c>
      <c r="B61" s="12"/>
      <c r="C61" s="13"/>
      <c r="D61" s="14"/>
      <c r="E61" s="15"/>
      <c r="F61" s="15"/>
      <c r="G61" s="16"/>
      <c r="H61" s="15"/>
      <c r="I61" s="15"/>
      <c r="J61" s="16"/>
      <c r="K61" s="15"/>
      <c r="L61" s="15"/>
      <c r="M61" s="16"/>
      <c r="N61" s="15"/>
      <c r="O61" s="15"/>
      <c r="P61" s="16"/>
      <c r="Q61" s="19"/>
      <c r="R61" s="15"/>
      <c r="S61" s="15"/>
      <c r="T61" s="16"/>
      <c r="U61" s="15"/>
      <c r="V61" s="15"/>
      <c r="W61" s="16"/>
      <c r="X61" s="15"/>
      <c r="Y61" s="15"/>
      <c r="Z61" s="16"/>
      <c r="AA61" s="15"/>
      <c r="AB61" s="15"/>
      <c r="AC61" s="16"/>
      <c r="AD61" s="15"/>
      <c r="AE61" s="15"/>
      <c r="AF61" s="16"/>
      <c r="AG61" s="15"/>
      <c r="AH61" s="15"/>
      <c r="AI61" s="16"/>
      <c r="AJ61" s="15"/>
      <c r="AK61" s="15"/>
      <c r="AL61" s="16"/>
      <c r="AM61" s="15"/>
      <c r="AN61" s="15"/>
      <c r="AO61" s="16"/>
      <c r="AP61" s="15"/>
      <c r="AQ61" s="15"/>
      <c r="AR61" s="16"/>
      <c r="AS61" s="15"/>
      <c r="AT61" s="15"/>
      <c r="AU61" s="16"/>
      <c r="AV61" s="15"/>
      <c r="AW61" s="15"/>
      <c r="AX61" s="16"/>
      <c r="AY61" s="15"/>
      <c r="AZ61" s="15"/>
      <c r="BA61" s="16"/>
      <c r="BB61" s="15"/>
      <c r="BC61" s="15"/>
      <c r="BD61" s="16"/>
      <c r="BE61" s="15"/>
      <c r="BF61" s="15"/>
      <c r="BG61" s="16"/>
      <c r="BH61" s="15"/>
      <c r="BI61" s="15"/>
      <c r="BJ61" s="16"/>
      <c r="BK61" s="15"/>
      <c r="BL61" s="15"/>
      <c r="BM61" s="16"/>
      <c r="BN61" s="15"/>
      <c r="BO61" s="15"/>
      <c r="BP61" s="16"/>
      <c r="BQ61" s="15"/>
      <c r="BR61" s="15"/>
      <c r="BS61" s="16"/>
      <c r="BT61" s="15"/>
      <c r="BU61" s="15"/>
      <c r="BV61" s="16"/>
      <c r="BW61" s="15"/>
      <c r="BX61" s="15"/>
      <c r="BY61" s="16"/>
      <c r="BZ61" s="15"/>
      <c r="CA61" s="15"/>
      <c r="CB61" s="16"/>
      <c r="CC61" s="15"/>
      <c r="CD61" s="15"/>
      <c r="CE61" s="16"/>
    </row>
    <row r="62" spans="1:83" s="6" customFormat="1" ht="14.25" customHeight="1">
      <c r="A62" s="11">
        <v>59</v>
      </c>
      <c r="B62" s="12"/>
      <c r="C62" s="13"/>
      <c r="D62" s="14"/>
      <c r="E62" s="15"/>
      <c r="F62" s="15"/>
      <c r="G62" s="16"/>
      <c r="H62" s="15"/>
      <c r="I62" s="15"/>
      <c r="J62" s="16"/>
      <c r="K62" s="15"/>
      <c r="L62" s="15"/>
      <c r="M62" s="16"/>
      <c r="N62" s="15"/>
      <c r="O62" s="15"/>
      <c r="P62" s="16"/>
      <c r="Q62" s="19"/>
      <c r="R62" s="15"/>
      <c r="S62" s="15"/>
      <c r="T62" s="16"/>
      <c r="U62" s="15"/>
      <c r="V62" s="15"/>
      <c r="W62" s="16"/>
      <c r="X62" s="15"/>
      <c r="Y62" s="15"/>
      <c r="Z62" s="16"/>
      <c r="AA62" s="15"/>
      <c r="AB62" s="15"/>
      <c r="AC62" s="16"/>
      <c r="AD62" s="15"/>
      <c r="AE62" s="15"/>
      <c r="AF62" s="16"/>
      <c r="AG62" s="15"/>
      <c r="AH62" s="15"/>
      <c r="AI62" s="16"/>
      <c r="AJ62" s="15"/>
      <c r="AK62" s="15"/>
      <c r="AL62" s="16"/>
      <c r="AM62" s="15"/>
      <c r="AN62" s="15"/>
      <c r="AO62" s="16"/>
      <c r="AP62" s="15"/>
      <c r="AQ62" s="15"/>
      <c r="AR62" s="16"/>
      <c r="AS62" s="15"/>
      <c r="AT62" s="15"/>
      <c r="AU62" s="16"/>
      <c r="AV62" s="15"/>
      <c r="AW62" s="15"/>
      <c r="AX62" s="16"/>
      <c r="AY62" s="15"/>
      <c r="AZ62" s="15"/>
      <c r="BA62" s="16"/>
      <c r="BB62" s="15"/>
      <c r="BC62" s="15"/>
      <c r="BD62" s="16"/>
      <c r="BE62" s="15"/>
      <c r="BF62" s="15"/>
      <c r="BG62" s="16"/>
      <c r="BH62" s="15"/>
      <c r="BI62" s="15"/>
      <c r="BJ62" s="16"/>
      <c r="BK62" s="15"/>
      <c r="BL62" s="15"/>
      <c r="BM62" s="16"/>
      <c r="BN62" s="15"/>
      <c r="BO62" s="15"/>
      <c r="BP62" s="16"/>
      <c r="BQ62" s="15"/>
      <c r="BR62" s="15"/>
      <c r="BS62" s="16"/>
      <c r="BT62" s="15"/>
      <c r="BU62" s="15"/>
      <c r="BV62" s="16"/>
      <c r="BW62" s="15"/>
      <c r="BX62" s="15"/>
      <c r="BY62" s="16"/>
      <c r="BZ62" s="15"/>
      <c r="CA62" s="15"/>
      <c r="CB62" s="16"/>
      <c r="CC62" s="15"/>
      <c r="CD62" s="15"/>
      <c r="CE62" s="16"/>
    </row>
    <row r="63" spans="1:83" s="6" customFormat="1" ht="14.25" customHeight="1">
      <c r="A63" s="11">
        <v>60</v>
      </c>
      <c r="B63" s="12"/>
      <c r="C63" s="13"/>
      <c r="D63" s="14"/>
      <c r="E63" s="15"/>
      <c r="F63" s="15"/>
      <c r="G63" s="16"/>
      <c r="H63" s="15"/>
      <c r="I63" s="15"/>
      <c r="J63" s="16"/>
      <c r="K63" s="15"/>
      <c r="L63" s="15"/>
      <c r="M63" s="16"/>
      <c r="N63" s="15"/>
      <c r="O63" s="15"/>
      <c r="P63" s="16"/>
      <c r="Q63" s="19"/>
      <c r="R63" s="15"/>
      <c r="S63" s="15"/>
      <c r="T63" s="16"/>
      <c r="U63" s="15"/>
      <c r="V63" s="15"/>
      <c r="W63" s="16"/>
      <c r="X63" s="15"/>
      <c r="Y63" s="15"/>
      <c r="Z63" s="16"/>
      <c r="AA63" s="15"/>
      <c r="AB63" s="15"/>
      <c r="AC63" s="16"/>
      <c r="AD63" s="15"/>
      <c r="AE63" s="15"/>
      <c r="AF63" s="16"/>
      <c r="AG63" s="15"/>
      <c r="AH63" s="15"/>
      <c r="AI63" s="16"/>
      <c r="AJ63" s="15"/>
      <c r="AK63" s="15"/>
      <c r="AL63" s="16"/>
      <c r="AM63" s="15"/>
      <c r="AN63" s="15"/>
      <c r="AO63" s="16"/>
      <c r="AP63" s="15"/>
      <c r="AQ63" s="15"/>
      <c r="AR63" s="16"/>
      <c r="AS63" s="15"/>
      <c r="AT63" s="15"/>
      <c r="AU63" s="16"/>
      <c r="AV63" s="15"/>
      <c r="AW63" s="15"/>
      <c r="AX63" s="16"/>
      <c r="AY63" s="15"/>
      <c r="AZ63" s="15"/>
      <c r="BA63" s="16"/>
      <c r="BB63" s="15"/>
      <c r="BC63" s="15"/>
      <c r="BD63" s="16"/>
      <c r="BE63" s="15"/>
      <c r="BF63" s="15"/>
      <c r="BG63" s="16"/>
      <c r="BH63" s="15"/>
      <c r="BI63" s="15"/>
      <c r="BJ63" s="16"/>
      <c r="BK63" s="15"/>
      <c r="BL63" s="15"/>
      <c r="BM63" s="16"/>
      <c r="BN63" s="15"/>
      <c r="BO63" s="15"/>
      <c r="BP63" s="16"/>
      <c r="BQ63" s="15"/>
      <c r="BR63" s="15"/>
      <c r="BS63" s="16"/>
      <c r="BT63" s="15"/>
      <c r="BU63" s="15"/>
      <c r="BV63" s="16"/>
      <c r="BW63" s="15"/>
      <c r="BX63" s="15"/>
      <c r="BY63" s="16"/>
      <c r="BZ63" s="15"/>
      <c r="CA63" s="15"/>
      <c r="CB63" s="16"/>
      <c r="CC63" s="15"/>
      <c r="CD63" s="15"/>
      <c r="CE63" s="16"/>
    </row>
    <row r="64" spans="1:83" s="6" customFormat="1" ht="14.25" customHeight="1">
      <c r="A64" s="11">
        <v>61</v>
      </c>
      <c r="B64" s="12"/>
      <c r="C64" s="13"/>
      <c r="D64" s="14"/>
      <c r="E64" s="15"/>
      <c r="F64" s="15"/>
      <c r="G64" s="16"/>
      <c r="H64" s="15"/>
      <c r="I64" s="15"/>
      <c r="J64" s="16"/>
      <c r="K64" s="15"/>
      <c r="L64" s="15"/>
      <c r="M64" s="16"/>
      <c r="N64" s="15"/>
      <c r="O64" s="15"/>
      <c r="P64" s="16"/>
      <c r="Q64" s="19"/>
      <c r="R64" s="15"/>
      <c r="S64" s="15"/>
      <c r="T64" s="16"/>
      <c r="U64" s="15"/>
      <c r="V64" s="15"/>
      <c r="W64" s="16"/>
      <c r="X64" s="15"/>
      <c r="Y64" s="15"/>
      <c r="Z64" s="16"/>
      <c r="AA64" s="15"/>
      <c r="AB64" s="15"/>
      <c r="AC64" s="16"/>
      <c r="AD64" s="15"/>
      <c r="AE64" s="15"/>
      <c r="AF64" s="16"/>
      <c r="AG64" s="15"/>
      <c r="AH64" s="15"/>
      <c r="AI64" s="16"/>
      <c r="AJ64" s="15"/>
      <c r="AK64" s="15"/>
      <c r="AL64" s="16"/>
      <c r="AM64" s="15"/>
      <c r="AN64" s="15"/>
      <c r="AO64" s="16"/>
      <c r="AP64" s="15"/>
      <c r="AQ64" s="15"/>
      <c r="AR64" s="16"/>
      <c r="AS64" s="15"/>
      <c r="AT64" s="15"/>
      <c r="AU64" s="16"/>
      <c r="AV64" s="15"/>
      <c r="AW64" s="15"/>
      <c r="AX64" s="16"/>
      <c r="AY64" s="15"/>
      <c r="AZ64" s="15"/>
      <c r="BA64" s="16"/>
      <c r="BB64" s="15"/>
      <c r="BC64" s="15"/>
      <c r="BD64" s="16"/>
      <c r="BE64" s="15"/>
      <c r="BF64" s="15"/>
      <c r="BG64" s="16"/>
      <c r="BH64" s="15"/>
      <c r="BI64" s="15"/>
      <c r="BJ64" s="16"/>
      <c r="BK64" s="15"/>
      <c r="BL64" s="15"/>
      <c r="BM64" s="16"/>
      <c r="BN64" s="15"/>
      <c r="BO64" s="15"/>
      <c r="BP64" s="16"/>
      <c r="BQ64" s="15"/>
      <c r="BR64" s="15"/>
      <c r="BS64" s="16"/>
      <c r="BT64" s="15"/>
      <c r="BU64" s="15"/>
      <c r="BV64" s="16"/>
      <c r="BW64" s="15"/>
      <c r="BX64" s="15"/>
      <c r="BY64" s="16"/>
      <c r="BZ64" s="15"/>
      <c r="CA64" s="15"/>
      <c r="CB64" s="16"/>
      <c r="CC64" s="15"/>
      <c r="CD64" s="15"/>
      <c r="CE64" s="16"/>
    </row>
    <row r="65" spans="1:83" s="6" customFormat="1" ht="14.25" customHeight="1">
      <c r="A65" s="11">
        <v>62</v>
      </c>
      <c r="B65" s="12"/>
      <c r="C65" s="13"/>
      <c r="D65" s="14"/>
      <c r="E65" s="15"/>
      <c r="F65" s="15"/>
      <c r="G65" s="16"/>
      <c r="H65" s="15"/>
      <c r="I65" s="15"/>
      <c r="J65" s="16"/>
      <c r="K65" s="15"/>
      <c r="L65" s="15"/>
      <c r="M65" s="16"/>
      <c r="N65" s="15"/>
      <c r="O65" s="15"/>
      <c r="P65" s="16"/>
      <c r="Q65" s="19"/>
      <c r="R65" s="15"/>
      <c r="S65" s="15"/>
      <c r="T65" s="16"/>
      <c r="U65" s="15"/>
      <c r="V65" s="15"/>
      <c r="W65" s="16"/>
      <c r="X65" s="15"/>
      <c r="Y65" s="15"/>
      <c r="Z65" s="16"/>
      <c r="AA65" s="15"/>
      <c r="AB65" s="15"/>
      <c r="AC65" s="16"/>
      <c r="AD65" s="15"/>
      <c r="AE65" s="15"/>
      <c r="AF65" s="16"/>
      <c r="AG65" s="15"/>
      <c r="AH65" s="15"/>
      <c r="AI65" s="16"/>
      <c r="AJ65" s="15"/>
      <c r="AK65" s="15"/>
      <c r="AL65" s="16"/>
      <c r="AM65" s="15"/>
      <c r="AN65" s="15"/>
      <c r="AO65" s="16"/>
      <c r="AP65" s="15"/>
      <c r="AQ65" s="15"/>
      <c r="AR65" s="16"/>
      <c r="AS65" s="15"/>
      <c r="AT65" s="15"/>
      <c r="AU65" s="16"/>
      <c r="AV65" s="15"/>
      <c r="AW65" s="15"/>
      <c r="AX65" s="16"/>
      <c r="AY65" s="15"/>
      <c r="AZ65" s="15"/>
      <c r="BA65" s="16"/>
      <c r="BB65" s="15"/>
      <c r="BC65" s="15"/>
      <c r="BD65" s="16"/>
      <c r="BE65" s="15"/>
      <c r="BF65" s="15"/>
      <c r="BG65" s="16"/>
      <c r="BH65" s="15"/>
      <c r="BI65" s="15"/>
      <c r="BJ65" s="16"/>
      <c r="BK65" s="15"/>
      <c r="BL65" s="15"/>
      <c r="BM65" s="16"/>
      <c r="BN65" s="15"/>
      <c r="BO65" s="15"/>
      <c r="BP65" s="16"/>
      <c r="BQ65" s="15"/>
      <c r="BR65" s="15"/>
      <c r="BS65" s="16"/>
      <c r="BT65" s="15"/>
      <c r="BU65" s="15"/>
      <c r="BV65" s="16"/>
      <c r="BW65" s="15"/>
      <c r="BX65" s="15"/>
      <c r="BY65" s="16"/>
      <c r="BZ65" s="15"/>
      <c r="CA65" s="15"/>
      <c r="CB65" s="16"/>
      <c r="CC65" s="15"/>
      <c r="CD65" s="15"/>
      <c r="CE65" s="16"/>
    </row>
    <row r="66" spans="1:83" s="6" customFormat="1" ht="14.25" customHeight="1">
      <c r="A66" s="11">
        <v>63</v>
      </c>
      <c r="B66" s="12"/>
      <c r="C66" s="13"/>
      <c r="D66" s="14"/>
      <c r="E66" s="15"/>
      <c r="F66" s="15"/>
      <c r="G66" s="16"/>
      <c r="H66" s="15"/>
      <c r="I66" s="15"/>
      <c r="J66" s="16"/>
      <c r="K66" s="15"/>
      <c r="L66" s="15"/>
      <c r="M66" s="16"/>
      <c r="N66" s="15"/>
      <c r="O66" s="15"/>
      <c r="P66" s="16"/>
      <c r="Q66" s="19"/>
      <c r="R66" s="15"/>
      <c r="S66" s="15"/>
      <c r="T66" s="16"/>
      <c r="U66" s="15"/>
      <c r="V66" s="15"/>
      <c r="W66" s="16"/>
      <c r="X66" s="15"/>
      <c r="Y66" s="15"/>
      <c r="Z66" s="16"/>
      <c r="AA66" s="15"/>
      <c r="AB66" s="15"/>
      <c r="AC66" s="16"/>
      <c r="AD66" s="15"/>
      <c r="AE66" s="15"/>
      <c r="AF66" s="16"/>
      <c r="AG66" s="15"/>
      <c r="AH66" s="15"/>
      <c r="AI66" s="16"/>
      <c r="AJ66" s="15"/>
      <c r="AK66" s="15"/>
      <c r="AL66" s="16"/>
      <c r="AM66" s="15"/>
      <c r="AN66" s="15"/>
      <c r="AO66" s="16"/>
      <c r="AP66" s="15"/>
      <c r="AQ66" s="15"/>
      <c r="AR66" s="16"/>
      <c r="AS66" s="15"/>
      <c r="AT66" s="15"/>
      <c r="AU66" s="16"/>
      <c r="AV66" s="15"/>
      <c r="AW66" s="15"/>
      <c r="AX66" s="16"/>
      <c r="AY66" s="15"/>
      <c r="AZ66" s="15"/>
      <c r="BA66" s="16"/>
      <c r="BB66" s="15"/>
      <c r="BC66" s="15"/>
      <c r="BD66" s="16"/>
      <c r="BE66" s="15"/>
      <c r="BF66" s="15"/>
      <c r="BG66" s="16"/>
      <c r="BH66" s="15"/>
      <c r="BI66" s="15"/>
      <c r="BJ66" s="16"/>
      <c r="BK66" s="15"/>
      <c r="BL66" s="15"/>
      <c r="BM66" s="16"/>
      <c r="BN66" s="15"/>
      <c r="BO66" s="15"/>
      <c r="BP66" s="16"/>
      <c r="BQ66" s="15"/>
      <c r="BR66" s="15"/>
      <c r="BS66" s="16"/>
      <c r="BT66" s="15"/>
      <c r="BU66" s="15"/>
      <c r="BV66" s="16"/>
      <c r="BW66" s="15"/>
      <c r="BX66" s="15"/>
      <c r="BY66" s="16"/>
      <c r="BZ66" s="15"/>
      <c r="CA66" s="15"/>
      <c r="CB66" s="16"/>
      <c r="CC66" s="15"/>
      <c r="CD66" s="15"/>
      <c r="CE66" s="16"/>
    </row>
    <row r="67" spans="1:83" s="6" customFormat="1" ht="14.25" customHeight="1">
      <c r="A67" s="11">
        <v>64</v>
      </c>
      <c r="B67" s="12"/>
      <c r="C67" s="13"/>
      <c r="D67" s="14"/>
      <c r="E67" s="15"/>
      <c r="F67" s="15"/>
      <c r="G67" s="16"/>
      <c r="H67" s="15"/>
      <c r="I67" s="15"/>
      <c r="J67" s="16"/>
      <c r="K67" s="15"/>
      <c r="L67" s="15"/>
      <c r="M67" s="16"/>
      <c r="N67" s="15"/>
      <c r="O67" s="15"/>
      <c r="P67" s="16"/>
      <c r="Q67" s="19"/>
      <c r="R67" s="15"/>
      <c r="S67" s="15"/>
      <c r="T67" s="16"/>
      <c r="U67" s="15"/>
      <c r="V67" s="15"/>
      <c r="W67" s="16"/>
      <c r="X67" s="15"/>
      <c r="Y67" s="15"/>
      <c r="Z67" s="16"/>
      <c r="AA67" s="15"/>
      <c r="AB67" s="15"/>
      <c r="AC67" s="16"/>
      <c r="AD67" s="15"/>
      <c r="AE67" s="15"/>
      <c r="AF67" s="16"/>
      <c r="AG67" s="15"/>
      <c r="AH67" s="15"/>
      <c r="AI67" s="16"/>
      <c r="AJ67" s="15"/>
      <c r="AK67" s="15"/>
      <c r="AL67" s="16"/>
      <c r="AM67" s="15"/>
      <c r="AN67" s="15"/>
      <c r="AO67" s="16"/>
      <c r="AP67" s="15"/>
      <c r="AQ67" s="15"/>
      <c r="AR67" s="16"/>
      <c r="AS67" s="15"/>
      <c r="AT67" s="15"/>
      <c r="AU67" s="16"/>
      <c r="AV67" s="15"/>
      <c r="AW67" s="15"/>
      <c r="AX67" s="16"/>
      <c r="AY67" s="15"/>
      <c r="AZ67" s="15"/>
      <c r="BA67" s="16"/>
      <c r="BB67" s="15"/>
      <c r="BC67" s="15"/>
      <c r="BD67" s="16"/>
      <c r="BE67" s="15"/>
      <c r="BF67" s="15"/>
      <c r="BG67" s="16"/>
      <c r="BH67" s="15"/>
      <c r="BI67" s="15"/>
      <c r="BJ67" s="16"/>
      <c r="BK67" s="15"/>
      <c r="BL67" s="15"/>
      <c r="BM67" s="16"/>
      <c r="BN67" s="15"/>
      <c r="BO67" s="15"/>
      <c r="BP67" s="16"/>
      <c r="BQ67" s="15"/>
      <c r="BR67" s="15"/>
      <c r="BS67" s="16"/>
      <c r="BT67" s="15"/>
      <c r="BU67" s="15"/>
      <c r="BV67" s="16"/>
      <c r="BW67" s="15"/>
      <c r="BX67" s="15"/>
      <c r="BY67" s="16"/>
      <c r="BZ67" s="15"/>
      <c r="CA67" s="15"/>
      <c r="CB67" s="16"/>
      <c r="CC67" s="15"/>
      <c r="CD67" s="15"/>
      <c r="CE67" s="16"/>
    </row>
    <row r="68" spans="1:83" s="6" customFormat="1" ht="14.25" customHeight="1">
      <c r="A68" s="11">
        <v>65</v>
      </c>
      <c r="B68" s="12"/>
      <c r="C68" s="13"/>
      <c r="D68" s="14"/>
      <c r="E68" s="15"/>
      <c r="F68" s="15"/>
      <c r="G68" s="16"/>
      <c r="H68" s="15"/>
      <c r="I68" s="15"/>
      <c r="J68" s="16"/>
      <c r="K68" s="15"/>
      <c r="L68" s="15"/>
      <c r="M68" s="16"/>
      <c r="N68" s="15"/>
      <c r="O68" s="15"/>
      <c r="P68" s="16"/>
      <c r="Q68" s="19"/>
      <c r="R68" s="15"/>
      <c r="S68" s="15"/>
      <c r="T68" s="16"/>
      <c r="U68" s="15"/>
      <c r="V68" s="15"/>
      <c r="W68" s="16"/>
      <c r="X68" s="15"/>
      <c r="Y68" s="15"/>
      <c r="Z68" s="16"/>
      <c r="AA68" s="15"/>
      <c r="AB68" s="15"/>
      <c r="AC68" s="16"/>
      <c r="AD68" s="15"/>
      <c r="AE68" s="15"/>
      <c r="AF68" s="16"/>
      <c r="AG68" s="15"/>
      <c r="AH68" s="15"/>
      <c r="AI68" s="16"/>
      <c r="AJ68" s="15"/>
      <c r="AK68" s="15"/>
      <c r="AL68" s="16"/>
      <c r="AM68" s="15"/>
      <c r="AN68" s="15"/>
      <c r="AO68" s="16"/>
      <c r="AP68" s="15"/>
      <c r="AQ68" s="15"/>
      <c r="AR68" s="16"/>
      <c r="AS68" s="15"/>
      <c r="AT68" s="15"/>
      <c r="AU68" s="16"/>
      <c r="AV68" s="15"/>
      <c r="AW68" s="15"/>
      <c r="AX68" s="16"/>
      <c r="AY68" s="15"/>
      <c r="AZ68" s="15"/>
      <c r="BA68" s="16"/>
      <c r="BB68" s="15"/>
      <c r="BC68" s="15"/>
      <c r="BD68" s="16"/>
      <c r="BE68" s="15"/>
      <c r="BF68" s="15"/>
      <c r="BG68" s="16"/>
      <c r="BH68" s="15"/>
      <c r="BI68" s="15"/>
      <c r="BJ68" s="16"/>
      <c r="BK68" s="15"/>
      <c r="BL68" s="15"/>
      <c r="BM68" s="16"/>
      <c r="BN68" s="15"/>
      <c r="BO68" s="15"/>
      <c r="BP68" s="16"/>
      <c r="BQ68" s="15"/>
      <c r="BR68" s="15"/>
      <c r="BS68" s="16"/>
      <c r="BT68" s="15"/>
      <c r="BU68" s="15"/>
      <c r="BV68" s="16"/>
      <c r="BW68" s="15"/>
      <c r="BX68" s="15"/>
      <c r="BY68" s="16"/>
      <c r="BZ68" s="15"/>
      <c r="CA68" s="15"/>
      <c r="CB68" s="16"/>
      <c r="CC68" s="15"/>
      <c r="CD68" s="15"/>
      <c r="CE68" s="16"/>
    </row>
    <row r="69" spans="1:83" s="6" customFormat="1" ht="14.25" customHeight="1">
      <c r="A69" s="11">
        <v>66</v>
      </c>
      <c r="B69" s="12"/>
      <c r="C69" s="13"/>
      <c r="D69" s="14"/>
      <c r="E69" s="15"/>
      <c r="F69" s="15"/>
      <c r="G69" s="16"/>
      <c r="H69" s="15"/>
      <c r="I69" s="15"/>
      <c r="J69" s="16"/>
      <c r="K69" s="15"/>
      <c r="L69" s="15"/>
      <c r="M69" s="16"/>
      <c r="N69" s="15"/>
      <c r="O69" s="15"/>
      <c r="P69" s="16"/>
      <c r="Q69" s="19"/>
      <c r="R69" s="15"/>
      <c r="S69" s="15"/>
      <c r="T69" s="16"/>
      <c r="U69" s="15"/>
      <c r="V69" s="15"/>
      <c r="W69" s="16"/>
      <c r="X69" s="15"/>
      <c r="Y69" s="15"/>
      <c r="Z69" s="16"/>
      <c r="AA69" s="15"/>
      <c r="AB69" s="15"/>
      <c r="AC69" s="16"/>
      <c r="AD69" s="15"/>
      <c r="AE69" s="15"/>
      <c r="AF69" s="16"/>
      <c r="AG69" s="15"/>
      <c r="AH69" s="15"/>
      <c r="AI69" s="16"/>
      <c r="AJ69" s="15"/>
      <c r="AK69" s="15"/>
      <c r="AL69" s="16"/>
      <c r="AM69" s="15"/>
      <c r="AN69" s="15"/>
      <c r="AO69" s="16"/>
      <c r="AP69" s="15"/>
      <c r="AQ69" s="15"/>
      <c r="AR69" s="16"/>
      <c r="AS69" s="15"/>
      <c r="AT69" s="15"/>
      <c r="AU69" s="16"/>
      <c r="AV69" s="15"/>
      <c r="AW69" s="15"/>
      <c r="AX69" s="16"/>
      <c r="AY69" s="15"/>
      <c r="AZ69" s="15"/>
      <c r="BA69" s="16"/>
      <c r="BB69" s="15"/>
      <c r="BC69" s="15"/>
      <c r="BD69" s="16"/>
      <c r="BE69" s="15"/>
      <c r="BF69" s="15"/>
      <c r="BG69" s="16"/>
      <c r="BH69" s="15"/>
      <c r="BI69" s="15"/>
      <c r="BJ69" s="16"/>
      <c r="BK69" s="15"/>
      <c r="BL69" s="15"/>
      <c r="BM69" s="16"/>
      <c r="BN69" s="15"/>
      <c r="BO69" s="15"/>
      <c r="BP69" s="16"/>
      <c r="BQ69" s="15"/>
      <c r="BR69" s="15"/>
      <c r="BS69" s="16"/>
      <c r="BT69" s="15"/>
      <c r="BU69" s="15"/>
      <c r="BV69" s="16"/>
      <c r="BW69" s="15"/>
      <c r="BX69" s="15"/>
      <c r="BY69" s="16"/>
      <c r="BZ69" s="15"/>
      <c r="CA69" s="15"/>
      <c r="CB69" s="16"/>
      <c r="CC69" s="15"/>
      <c r="CD69" s="15"/>
      <c r="CE69" s="16"/>
    </row>
    <row r="70" spans="1:83" s="6" customFormat="1" ht="14.25" customHeight="1">
      <c r="A70" s="11">
        <v>67</v>
      </c>
      <c r="B70" s="12"/>
      <c r="C70" s="13"/>
      <c r="D70" s="14"/>
      <c r="E70" s="15"/>
      <c r="F70" s="15"/>
      <c r="G70" s="16"/>
      <c r="H70" s="15"/>
      <c r="I70" s="15"/>
      <c r="J70" s="16"/>
      <c r="K70" s="15"/>
      <c r="L70" s="15"/>
      <c r="M70" s="16"/>
      <c r="N70" s="15"/>
      <c r="O70" s="15"/>
      <c r="P70" s="16"/>
      <c r="Q70" s="19"/>
      <c r="R70" s="15"/>
      <c r="S70" s="15"/>
      <c r="T70" s="16"/>
      <c r="U70" s="15"/>
      <c r="V70" s="15"/>
      <c r="W70" s="16"/>
      <c r="X70" s="15"/>
      <c r="Y70" s="15"/>
      <c r="Z70" s="16"/>
      <c r="AA70" s="15"/>
      <c r="AB70" s="15"/>
      <c r="AC70" s="16"/>
      <c r="AD70" s="15"/>
      <c r="AE70" s="15"/>
      <c r="AF70" s="16"/>
      <c r="AG70" s="15"/>
      <c r="AH70" s="15"/>
      <c r="AI70" s="16"/>
      <c r="AJ70" s="15"/>
      <c r="AK70" s="15"/>
      <c r="AL70" s="16"/>
      <c r="AM70" s="15"/>
      <c r="AN70" s="15"/>
      <c r="AO70" s="16"/>
      <c r="AP70" s="15"/>
      <c r="AQ70" s="15"/>
      <c r="AR70" s="16"/>
      <c r="AS70" s="15"/>
      <c r="AT70" s="15"/>
      <c r="AU70" s="16"/>
      <c r="AV70" s="15"/>
      <c r="AW70" s="15"/>
      <c r="AX70" s="16"/>
      <c r="AY70" s="15"/>
      <c r="AZ70" s="15"/>
      <c r="BA70" s="16"/>
      <c r="BB70" s="15"/>
      <c r="BC70" s="15"/>
      <c r="BD70" s="16"/>
      <c r="BE70" s="15"/>
      <c r="BF70" s="15"/>
      <c r="BG70" s="16"/>
      <c r="BH70" s="15"/>
      <c r="BI70" s="15"/>
      <c r="BJ70" s="16"/>
      <c r="BK70" s="15"/>
      <c r="BL70" s="15"/>
      <c r="BM70" s="16"/>
      <c r="BN70" s="15"/>
      <c r="BO70" s="15"/>
      <c r="BP70" s="16"/>
      <c r="BQ70" s="15"/>
      <c r="BR70" s="15"/>
      <c r="BS70" s="16"/>
      <c r="BT70" s="15"/>
      <c r="BU70" s="15"/>
      <c r="BV70" s="16"/>
      <c r="BW70" s="15"/>
      <c r="BX70" s="15"/>
      <c r="BY70" s="16"/>
      <c r="BZ70" s="15"/>
      <c r="CA70" s="15"/>
      <c r="CB70" s="16"/>
      <c r="CC70" s="15"/>
      <c r="CD70" s="15"/>
      <c r="CE70" s="16"/>
    </row>
    <row r="71" spans="1:83" s="6" customFormat="1" ht="14.25" customHeight="1">
      <c r="A71" s="11">
        <v>68</v>
      </c>
      <c r="B71" s="12"/>
      <c r="C71" s="13"/>
      <c r="D71" s="14"/>
      <c r="E71" s="15"/>
      <c r="F71" s="15"/>
      <c r="G71" s="16"/>
      <c r="H71" s="15"/>
      <c r="I71" s="15"/>
      <c r="J71" s="16"/>
      <c r="K71" s="15"/>
      <c r="L71" s="15"/>
      <c r="M71" s="16"/>
      <c r="N71" s="15"/>
      <c r="O71" s="15"/>
      <c r="P71" s="16"/>
      <c r="Q71" s="19"/>
      <c r="R71" s="15"/>
      <c r="S71" s="15"/>
      <c r="T71" s="16"/>
      <c r="U71" s="15"/>
      <c r="V71" s="15"/>
      <c r="W71" s="16"/>
      <c r="X71" s="15"/>
      <c r="Y71" s="15"/>
      <c r="Z71" s="16"/>
      <c r="AA71" s="15"/>
      <c r="AB71" s="15"/>
      <c r="AC71" s="16"/>
      <c r="AD71" s="15"/>
      <c r="AE71" s="15"/>
      <c r="AF71" s="16"/>
      <c r="AG71" s="15"/>
      <c r="AH71" s="15"/>
      <c r="AI71" s="16"/>
      <c r="AJ71" s="15"/>
      <c r="AK71" s="15"/>
      <c r="AL71" s="16"/>
      <c r="AM71" s="15"/>
      <c r="AN71" s="15"/>
      <c r="AO71" s="16"/>
      <c r="AP71" s="15"/>
      <c r="AQ71" s="15"/>
      <c r="AR71" s="16"/>
      <c r="AS71" s="15"/>
      <c r="AT71" s="15"/>
      <c r="AU71" s="16"/>
      <c r="AV71" s="15"/>
      <c r="AW71" s="15"/>
      <c r="AX71" s="16"/>
      <c r="AY71" s="15"/>
      <c r="AZ71" s="15"/>
      <c r="BA71" s="16"/>
      <c r="BB71" s="15"/>
      <c r="BC71" s="15"/>
      <c r="BD71" s="16"/>
      <c r="BE71" s="15"/>
      <c r="BF71" s="15"/>
      <c r="BG71" s="16"/>
      <c r="BH71" s="15"/>
      <c r="BI71" s="15"/>
      <c r="BJ71" s="16"/>
      <c r="BK71" s="15"/>
      <c r="BL71" s="15"/>
      <c r="BM71" s="16"/>
      <c r="BN71" s="15"/>
      <c r="BO71" s="15"/>
      <c r="BP71" s="16"/>
      <c r="BQ71" s="15"/>
      <c r="BR71" s="15"/>
      <c r="BS71" s="16"/>
      <c r="BT71" s="15"/>
      <c r="BU71" s="15"/>
      <c r="BV71" s="16"/>
      <c r="BW71" s="15"/>
      <c r="BX71" s="15"/>
      <c r="BY71" s="16"/>
      <c r="BZ71" s="15"/>
      <c r="CA71" s="15"/>
      <c r="CB71" s="16"/>
      <c r="CC71" s="15"/>
      <c r="CD71" s="15"/>
      <c r="CE71" s="16"/>
    </row>
    <row r="72" spans="1:83" s="6" customFormat="1" ht="14.25" customHeight="1">
      <c r="A72" s="11">
        <v>69</v>
      </c>
      <c r="B72" s="12"/>
      <c r="C72" s="13"/>
      <c r="D72" s="14"/>
      <c r="E72" s="15"/>
      <c r="F72" s="15"/>
      <c r="G72" s="16"/>
      <c r="H72" s="15"/>
      <c r="I72" s="15"/>
      <c r="J72" s="16"/>
      <c r="K72" s="15"/>
      <c r="L72" s="15"/>
      <c r="M72" s="16"/>
      <c r="N72" s="15"/>
      <c r="O72" s="15"/>
      <c r="P72" s="16"/>
      <c r="Q72" s="19"/>
      <c r="R72" s="15"/>
      <c r="S72" s="15"/>
      <c r="T72" s="16"/>
      <c r="U72" s="15"/>
      <c r="V72" s="15"/>
      <c r="W72" s="16"/>
      <c r="X72" s="15"/>
      <c r="Y72" s="15"/>
      <c r="Z72" s="16"/>
      <c r="AA72" s="15"/>
      <c r="AB72" s="15"/>
      <c r="AC72" s="16"/>
      <c r="AD72" s="15"/>
      <c r="AE72" s="15"/>
      <c r="AF72" s="16"/>
      <c r="AG72" s="15"/>
      <c r="AH72" s="15"/>
      <c r="AI72" s="16"/>
      <c r="AJ72" s="15"/>
      <c r="AK72" s="15"/>
      <c r="AL72" s="16"/>
      <c r="AM72" s="15"/>
      <c r="AN72" s="15"/>
      <c r="AO72" s="16"/>
      <c r="AP72" s="15"/>
      <c r="AQ72" s="15"/>
      <c r="AR72" s="16"/>
      <c r="AS72" s="15"/>
      <c r="AT72" s="15"/>
      <c r="AU72" s="16"/>
      <c r="AV72" s="15"/>
      <c r="AW72" s="15"/>
      <c r="AX72" s="16"/>
      <c r="AY72" s="15"/>
      <c r="AZ72" s="15"/>
      <c r="BA72" s="16"/>
      <c r="BB72" s="15"/>
      <c r="BC72" s="15"/>
      <c r="BD72" s="16"/>
      <c r="BE72" s="15"/>
      <c r="BF72" s="15"/>
      <c r="BG72" s="16"/>
      <c r="BH72" s="15"/>
      <c r="BI72" s="15"/>
      <c r="BJ72" s="16"/>
      <c r="BK72" s="15"/>
      <c r="BL72" s="15"/>
      <c r="BM72" s="16"/>
      <c r="BN72" s="15"/>
      <c r="BO72" s="15"/>
      <c r="BP72" s="16"/>
      <c r="BQ72" s="15"/>
      <c r="BR72" s="15"/>
      <c r="BS72" s="16"/>
      <c r="BT72" s="15"/>
      <c r="BU72" s="15"/>
      <c r="BV72" s="16"/>
      <c r="BW72" s="15"/>
      <c r="BX72" s="15"/>
      <c r="BY72" s="16"/>
      <c r="BZ72" s="15"/>
      <c r="CA72" s="15"/>
      <c r="CB72" s="16"/>
      <c r="CC72" s="15"/>
      <c r="CD72" s="15"/>
      <c r="CE72" s="16"/>
    </row>
    <row r="73" spans="1:83" s="6" customFormat="1" ht="14.25" customHeight="1">
      <c r="A73" s="11">
        <v>70</v>
      </c>
      <c r="B73" s="12"/>
      <c r="C73" s="13"/>
      <c r="D73" s="14"/>
      <c r="E73" s="15"/>
      <c r="F73" s="15"/>
      <c r="G73" s="16"/>
      <c r="H73" s="15"/>
      <c r="I73" s="15"/>
      <c r="J73" s="16"/>
      <c r="K73" s="15"/>
      <c r="L73" s="15"/>
      <c r="M73" s="16"/>
      <c r="N73" s="15"/>
      <c r="O73" s="15"/>
      <c r="P73" s="16"/>
      <c r="Q73" s="19"/>
      <c r="R73" s="15"/>
      <c r="S73" s="15"/>
      <c r="T73" s="16"/>
      <c r="U73" s="15"/>
      <c r="V73" s="15"/>
      <c r="W73" s="16"/>
      <c r="X73" s="15"/>
      <c r="Y73" s="15"/>
      <c r="Z73" s="16"/>
      <c r="AA73" s="15"/>
      <c r="AB73" s="15"/>
      <c r="AC73" s="16"/>
      <c r="AD73" s="15"/>
      <c r="AE73" s="15"/>
      <c r="AF73" s="16"/>
      <c r="AG73" s="15"/>
      <c r="AH73" s="15"/>
      <c r="AI73" s="16"/>
      <c r="AJ73" s="15"/>
      <c r="AK73" s="15"/>
      <c r="AL73" s="16"/>
      <c r="AM73" s="15"/>
      <c r="AN73" s="15"/>
      <c r="AO73" s="16"/>
      <c r="AP73" s="15"/>
      <c r="AQ73" s="15"/>
      <c r="AR73" s="16"/>
      <c r="AS73" s="15"/>
      <c r="AT73" s="15"/>
      <c r="AU73" s="16"/>
      <c r="AV73" s="15"/>
      <c r="AW73" s="15"/>
      <c r="AX73" s="16"/>
      <c r="AY73" s="15"/>
      <c r="AZ73" s="15"/>
      <c r="BA73" s="16"/>
      <c r="BB73" s="15"/>
      <c r="BC73" s="15"/>
      <c r="BD73" s="16"/>
      <c r="BE73" s="15"/>
      <c r="BF73" s="15"/>
      <c r="BG73" s="16"/>
      <c r="BH73" s="15"/>
      <c r="BI73" s="15"/>
      <c r="BJ73" s="16"/>
      <c r="BK73" s="15"/>
      <c r="BL73" s="15"/>
      <c r="BM73" s="16"/>
      <c r="BN73" s="15"/>
      <c r="BO73" s="15"/>
      <c r="BP73" s="16"/>
      <c r="BQ73" s="15"/>
      <c r="BR73" s="15"/>
      <c r="BS73" s="16"/>
      <c r="BT73" s="15"/>
      <c r="BU73" s="15"/>
      <c r="BV73" s="16"/>
      <c r="BW73" s="15"/>
      <c r="BX73" s="15"/>
      <c r="BY73" s="16"/>
      <c r="BZ73" s="15"/>
      <c r="CA73" s="15"/>
      <c r="CB73" s="16"/>
      <c r="CC73" s="15"/>
      <c r="CD73" s="15"/>
      <c r="CE73" s="16"/>
    </row>
    <row r="74" spans="1:83" s="6" customFormat="1" ht="14.25" customHeight="1">
      <c r="A74" s="11">
        <v>71</v>
      </c>
      <c r="B74" s="12"/>
      <c r="C74" s="13"/>
      <c r="D74" s="14"/>
      <c r="E74" s="15"/>
      <c r="F74" s="15"/>
      <c r="G74" s="16"/>
      <c r="H74" s="15"/>
      <c r="I74" s="15"/>
      <c r="J74" s="16"/>
      <c r="K74" s="15"/>
      <c r="L74" s="15"/>
      <c r="M74" s="16"/>
      <c r="N74" s="15"/>
      <c r="O74" s="15"/>
      <c r="P74" s="16"/>
      <c r="Q74" s="19"/>
      <c r="R74" s="15"/>
      <c r="S74" s="15"/>
      <c r="T74" s="16"/>
      <c r="U74" s="15"/>
      <c r="V74" s="15"/>
      <c r="W74" s="16"/>
      <c r="X74" s="15"/>
      <c r="Y74" s="15"/>
      <c r="Z74" s="16"/>
      <c r="AA74" s="15"/>
      <c r="AB74" s="15"/>
      <c r="AC74" s="16"/>
      <c r="AD74" s="15"/>
      <c r="AE74" s="15"/>
      <c r="AF74" s="16"/>
      <c r="AG74" s="15"/>
      <c r="AH74" s="15"/>
      <c r="AI74" s="16"/>
      <c r="AJ74" s="15"/>
      <c r="AK74" s="15"/>
      <c r="AL74" s="16"/>
      <c r="AM74" s="15"/>
      <c r="AN74" s="15"/>
      <c r="AO74" s="16"/>
      <c r="AP74" s="15"/>
      <c r="AQ74" s="15"/>
      <c r="AR74" s="16"/>
      <c r="AS74" s="15"/>
      <c r="AT74" s="15"/>
      <c r="AU74" s="16"/>
      <c r="AV74" s="15"/>
      <c r="AW74" s="15"/>
      <c r="AX74" s="16"/>
      <c r="AY74" s="15"/>
      <c r="AZ74" s="15"/>
      <c r="BA74" s="16"/>
      <c r="BB74" s="15"/>
      <c r="BC74" s="15"/>
      <c r="BD74" s="16"/>
      <c r="BE74" s="15"/>
      <c r="BF74" s="15"/>
      <c r="BG74" s="16"/>
      <c r="BH74" s="15"/>
      <c r="BI74" s="15"/>
      <c r="BJ74" s="16"/>
      <c r="BK74" s="15"/>
      <c r="BL74" s="15"/>
      <c r="BM74" s="16"/>
      <c r="BN74" s="15"/>
      <c r="BO74" s="15"/>
      <c r="BP74" s="16"/>
      <c r="BQ74" s="15"/>
      <c r="BR74" s="15"/>
      <c r="BS74" s="16"/>
      <c r="BT74" s="15"/>
      <c r="BU74" s="15"/>
      <c r="BV74" s="16"/>
      <c r="BW74" s="15"/>
      <c r="BX74" s="15"/>
      <c r="BY74" s="16"/>
      <c r="BZ74" s="15"/>
      <c r="CA74" s="15"/>
      <c r="CB74" s="16"/>
      <c r="CC74" s="15"/>
      <c r="CD74" s="15"/>
      <c r="CE74" s="16"/>
    </row>
    <row r="75" spans="1:83" s="6" customFormat="1" ht="14.25" customHeight="1">
      <c r="A75" s="11">
        <v>72</v>
      </c>
      <c r="B75" s="12"/>
      <c r="C75" s="13"/>
      <c r="D75" s="14"/>
      <c r="E75" s="15"/>
      <c r="F75" s="15"/>
      <c r="G75" s="16"/>
      <c r="H75" s="15"/>
      <c r="I75" s="15"/>
      <c r="J75" s="16"/>
      <c r="K75" s="15"/>
      <c r="L75" s="15"/>
      <c r="M75" s="16"/>
      <c r="N75" s="15"/>
      <c r="O75" s="15"/>
      <c r="P75" s="16"/>
      <c r="Q75" s="19"/>
      <c r="R75" s="15"/>
      <c r="S75" s="15"/>
      <c r="T75" s="16"/>
      <c r="U75" s="15"/>
      <c r="V75" s="15"/>
      <c r="W75" s="16"/>
      <c r="X75" s="15"/>
      <c r="Y75" s="15"/>
      <c r="Z75" s="16"/>
      <c r="AA75" s="15"/>
      <c r="AB75" s="15"/>
      <c r="AC75" s="16"/>
      <c r="AD75" s="15"/>
      <c r="AE75" s="15"/>
      <c r="AF75" s="16"/>
      <c r="AG75" s="15"/>
      <c r="AH75" s="15"/>
      <c r="AI75" s="16"/>
      <c r="AJ75" s="15"/>
      <c r="AK75" s="15"/>
      <c r="AL75" s="16"/>
      <c r="AM75" s="15"/>
      <c r="AN75" s="15"/>
      <c r="AO75" s="16"/>
      <c r="AP75" s="15"/>
      <c r="AQ75" s="15"/>
      <c r="AR75" s="16"/>
      <c r="AS75" s="15"/>
      <c r="AT75" s="15"/>
      <c r="AU75" s="16"/>
      <c r="AV75" s="15"/>
      <c r="AW75" s="15"/>
      <c r="AX75" s="16"/>
      <c r="AY75" s="15"/>
      <c r="AZ75" s="15"/>
      <c r="BA75" s="16"/>
      <c r="BB75" s="15"/>
      <c r="BC75" s="15"/>
      <c r="BD75" s="16"/>
      <c r="BE75" s="15"/>
      <c r="BF75" s="15"/>
      <c r="BG75" s="16"/>
      <c r="BH75" s="15"/>
      <c r="BI75" s="15"/>
      <c r="BJ75" s="16"/>
      <c r="BK75" s="15"/>
      <c r="BL75" s="15"/>
      <c r="BM75" s="16"/>
      <c r="BN75" s="15"/>
      <c r="BO75" s="15"/>
      <c r="BP75" s="16"/>
      <c r="BQ75" s="15"/>
      <c r="BR75" s="15"/>
      <c r="BS75" s="16"/>
      <c r="BT75" s="15"/>
      <c r="BU75" s="15"/>
      <c r="BV75" s="16"/>
      <c r="BW75" s="15"/>
      <c r="BX75" s="15"/>
      <c r="BY75" s="16"/>
      <c r="BZ75" s="15"/>
      <c r="CA75" s="15"/>
      <c r="CB75" s="16"/>
      <c r="CC75" s="15"/>
      <c r="CD75" s="15"/>
      <c r="CE75" s="16"/>
    </row>
    <row r="76" spans="1:83" s="6" customFormat="1" ht="14.25" customHeight="1">
      <c r="A76" s="11">
        <v>73</v>
      </c>
      <c r="B76" s="12"/>
      <c r="C76" s="13"/>
      <c r="D76" s="14"/>
      <c r="E76" s="15"/>
      <c r="F76" s="15"/>
      <c r="G76" s="16"/>
      <c r="H76" s="15"/>
      <c r="I76" s="15"/>
      <c r="J76" s="16"/>
      <c r="K76" s="15"/>
      <c r="L76" s="15"/>
      <c r="M76" s="16"/>
      <c r="N76" s="15"/>
      <c r="O76" s="15"/>
      <c r="P76" s="16"/>
      <c r="Q76" s="19"/>
      <c r="R76" s="15"/>
      <c r="S76" s="15"/>
      <c r="T76" s="16"/>
      <c r="U76" s="15"/>
      <c r="V76" s="15"/>
      <c r="W76" s="16"/>
      <c r="X76" s="15"/>
      <c r="Y76" s="15"/>
      <c r="Z76" s="16"/>
      <c r="AA76" s="15"/>
      <c r="AB76" s="15"/>
      <c r="AC76" s="16"/>
      <c r="AD76" s="15"/>
      <c r="AE76" s="15"/>
      <c r="AF76" s="16"/>
      <c r="AG76" s="15"/>
      <c r="AH76" s="15"/>
      <c r="AI76" s="16"/>
      <c r="AJ76" s="15"/>
      <c r="AK76" s="15"/>
      <c r="AL76" s="16"/>
      <c r="AM76" s="15"/>
      <c r="AN76" s="15"/>
      <c r="AO76" s="16"/>
      <c r="AP76" s="15"/>
      <c r="AQ76" s="15"/>
      <c r="AR76" s="16"/>
      <c r="AS76" s="15"/>
      <c r="AT76" s="15"/>
      <c r="AU76" s="16"/>
      <c r="AV76" s="15"/>
      <c r="AW76" s="15"/>
      <c r="AX76" s="16"/>
      <c r="AY76" s="15"/>
      <c r="AZ76" s="15"/>
      <c r="BA76" s="16"/>
      <c r="BB76" s="15"/>
      <c r="BC76" s="15"/>
      <c r="BD76" s="16"/>
      <c r="BE76" s="15"/>
      <c r="BF76" s="15"/>
      <c r="BG76" s="16"/>
      <c r="BH76" s="15"/>
      <c r="BI76" s="15"/>
      <c r="BJ76" s="16"/>
      <c r="BK76" s="15"/>
      <c r="BL76" s="15"/>
      <c r="BM76" s="16"/>
      <c r="BN76" s="15"/>
      <c r="BO76" s="15"/>
      <c r="BP76" s="16"/>
      <c r="BQ76" s="15"/>
      <c r="BR76" s="15"/>
      <c r="BS76" s="16"/>
      <c r="BT76" s="15"/>
      <c r="BU76" s="15"/>
      <c r="BV76" s="16"/>
      <c r="BW76" s="15"/>
      <c r="BX76" s="15"/>
      <c r="BY76" s="16"/>
      <c r="BZ76" s="15"/>
      <c r="CA76" s="15"/>
      <c r="CB76" s="16"/>
      <c r="CC76" s="15"/>
      <c r="CD76" s="15"/>
      <c r="CE76" s="16"/>
    </row>
    <row r="77" spans="1:83" s="6" customFormat="1" ht="14.25" customHeight="1">
      <c r="A77" s="11">
        <v>74</v>
      </c>
      <c r="B77" s="12"/>
      <c r="C77" s="13"/>
      <c r="D77" s="14"/>
      <c r="E77" s="15"/>
      <c r="F77" s="15"/>
      <c r="G77" s="16"/>
      <c r="H77" s="15"/>
      <c r="I77" s="15"/>
      <c r="J77" s="16"/>
      <c r="K77" s="15"/>
      <c r="L77" s="15"/>
      <c r="M77" s="16"/>
      <c r="N77" s="15"/>
      <c r="O77" s="15"/>
      <c r="P77" s="16"/>
      <c r="Q77" s="19"/>
      <c r="R77" s="15"/>
      <c r="S77" s="15"/>
      <c r="T77" s="16"/>
      <c r="U77" s="15"/>
      <c r="V77" s="15"/>
      <c r="W77" s="16"/>
      <c r="X77" s="15"/>
      <c r="Y77" s="15"/>
      <c r="Z77" s="16"/>
      <c r="AA77" s="15"/>
      <c r="AB77" s="15"/>
      <c r="AC77" s="16"/>
      <c r="AD77" s="15"/>
      <c r="AE77" s="15"/>
      <c r="AF77" s="16"/>
      <c r="AG77" s="15"/>
      <c r="AH77" s="15"/>
      <c r="AI77" s="16"/>
      <c r="AJ77" s="15"/>
      <c r="AK77" s="15"/>
      <c r="AL77" s="16"/>
      <c r="AM77" s="15"/>
      <c r="AN77" s="15"/>
      <c r="AO77" s="16"/>
      <c r="AP77" s="15"/>
      <c r="AQ77" s="15"/>
      <c r="AR77" s="16"/>
      <c r="AS77" s="15"/>
      <c r="AT77" s="15"/>
      <c r="AU77" s="16"/>
      <c r="AV77" s="15"/>
      <c r="AW77" s="15"/>
      <c r="AX77" s="16"/>
      <c r="AY77" s="15"/>
      <c r="AZ77" s="15"/>
      <c r="BA77" s="16"/>
      <c r="BB77" s="15"/>
      <c r="BC77" s="15"/>
      <c r="BD77" s="16"/>
      <c r="BE77" s="15"/>
      <c r="BF77" s="15"/>
      <c r="BG77" s="16"/>
      <c r="BH77" s="15"/>
      <c r="BI77" s="15"/>
      <c r="BJ77" s="16"/>
      <c r="BK77" s="15"/>
      <c r="BL77" s="15"/>
      <c r="BM77" s="16"/>
      <c r="BN77" s="15"/>
      <c r="BO77" s="15"/>
      <c r="BP77" s="16"/>
      <c r="BQ77" s="15"/>
      <c r="BR77" s="15"/>
      <c r="BS77" s="16"/>
      <c r="BT77" s="15"/>
      <c r="BU77" s="15"/>
      <c r="BV77" s="16"/>
      <c r="BW77" s="15"/>
      <c r="BX77" s="15"/>
      <c r="BY77" s="16"/>
      <c r="BZ77" s="15"/>
      <c r="CA77" s="15"/>
      <c r="CB77" s="16"/>
      <c r="CC77" s="15"/>
      <c r="CD77" s="15"/>
      <c r="CE77" s="16"/>
    </row>
  </sheetData>
  <sheetProtection autoFilter="0" pivotTables="0"/>
  <protectedRanges>
    <protectedRange sqref="A3:XFD80" name="区域1" securityDescriptor=""/>
  </protectedRanges>
  <mergeCells count="17">
    <mergeCell ref="BN2:BS2"/>
    <mergeCell ref="BT2:BY2"/>
    <mergeCell ref="BZ2:CE2"/>
    <mergeCell ref="AP2:AU2"/>
    <mergeCell ref="AV2:BA2"/>
    <mergeCell ref="BB2:BG2"/>
    <mergeCell ref="BH2:BM2"/>
    <mergeCell ref="A2:A3"/>
    <mergeCell ref="B2:B3"/>
    <mergeCell ref="C2:C3"/>
    <mergeCell ref="D2:D3"/>
    <mergeCell ref="AJ2:AO2"/>
    <mergeCell ref="E2:J2"/>
    <mergeCell ref="K2:P2"/>
    <mergeCell ref="R2:W2"/>
    <mergeCell ref="X2:AC2"/>
    <mergeCell ref="AD2:AI2"/>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workbookViewId="0">
      <pane xSplit="1" ySplit="5" topLeftCell="B24" activePane="bottomRight" state="frozen"/>
      <selection pane="topRight"/>
      <selection pane="bottomLeft"/>
      <selection pane="bottomRight" activeCell="B38" sqref="B38"/>
    </sheetView>
  </sheetViews>
  <sheetFormatPr defaultColWidth="9" defaultRowHeight="12"/>
  <cols>
    <col min="1" max="3" width="9" style="2"/>
    <col min="4" max="4" width="11.375" style="2" customWidth="1"/>
    <col min="5" max="5" width="8" style="2" customWidth="1"/>
    <col min="6" max="7" width="9.625" style="2" customWidth="1"/>
    <col min="8" max="8" width="8" style="2" customWidth="1"/>
    <col min="9" max="9" width="13.125" style="2" customWidth="1"/>
    <col min="10" max="16384" width="9" style="2"/>
  </cols>
  <sheetData>
    <row r="1" spans="2:16" ht="15" customHeight="1">
      <c r="B1" s="2" t="s">
        <v>6</v>
      </c>
      <c r="C1" s="2" t="s">
        <v>81</v>
      </c>
      <c r="D1" s="2" t="s">
        <v>82</v>
      </c>
      <c r="E1" s="2" t="s">
        <v>86</v>
      </c>
      <c r="F1" s="2" t="s">
        <v>90</v>
      </c>
      <c r="G1" s="2" t="s">
        <v>93</v>
      </c>
      <c r="H1" s="2" t="s">
        <v>65</v>
      </c>
      <c r="I1" s="2" t="s">
        <v>97</v>
      </c>
      <c r="J1" s="2" t="s">
        <v>99</v>
      </c>
      <c r="K1" s="2" t="s">
        <v>101</v>
      </c>
      <c r="L1" s="2" t="s">
        <v>103</v>
      </c>
      <c r="M1" s="2" t="s">
        <v>105</v>
      </c>
      <c r="N1" s="2" t="s">
        <v>107</v>
      </c>
    </row>
    <row r="2" spans="2:16" ht="15" customHeight="1">
      <c r="B2" s="2" t="s">
        <v>7</v>
      </c>
      <c r="C2" s="2" t="s">
        <v>3</v>
      </c>
      <c r="D2" s="1" t="s">
        <v>117</v>
      </c>
      <c r="E2" s="1" t="s">
        <v>123</v>
      </c>
      <c r="F2" s="1" t="s">
        <v>125</v>
      </c>
      <c r="G2" s="1" t="s">
        <v>127</v>
      </c>
      <c r="H2" s="1" t="s">
        <v>265</v>
      </c>
      <c r="I2" s="1" t="s">
        <v>118</v>
      </c>
      <c r="J2" s="1" t="s">
        <v>119</v>
      </c>
      <c r="K2" s="1" t="s">
        <v>115</v>
      </c>
      <c r="L2" s="1" t="s">
        <v>116</v>
      </c>
      <c r="M2" s="1" t="s">
        <v>124</v>
      </c>
      <c r="N2" s="1" t="s">
        <v>126</v>
      </c>
      <c r="O2" s="1" t="s">
        <v>266</v>
      </c>
      <c r="P2" s="1" t="s">
        <v>267</v>
      </c>
    </row>
    <row r="3" spans="2:16" ht="15" customHeight="1">
      <c r="B3" s="2" t="s">
        <v>268</v>
      </c>
      <c r="C3" s="1" t="s">
        <v>269</v>
      </c>
      <c r="D3" s="1" t="s">
        <v>270</v>
      </c>
      <c r="E3" s="1" t="s">
        <v>2</v>
      </c>
      <c r="F3" s="1" t="s">
        <v>271</v>
      </c>
      <c r="G3" s="1" t="s">
        <v>272</v>
      </c>
      <c r="H3" s="1" t="s">
        <v>273</v>
      </c>
      <c r="I3" s="1" t="s">
        <v>274</v>
      </c>
      <c r="J3" s="1" t="s">
        <v>2</v>
      </c>
      <c r="K3" s="1" t="s">
        <v>87</v>
      </c>
      <c r="L3" s="1" t="s">
        <v>1</v>
      </c>
      <c r="M3" s="1"/>
      <c r="N3" s="1"/>
    </row>
    <row r="4" spans="2:16" s="1" customFormat="1" ht="15" customHeight="1">
      <c r="B4" s="1" t="s">
        <v>131</v>
      </c>
      <c r="C4" s="1" t="s">
        <v>275</v>
      </c>
      <c r="D4" s="1" t="s">
        <v>166</v>
      </c>
    </row>
    <row r="5" spans="2:16" s="1" customFormat="1" ht="15" customHeight="1">
      <c r="B5" s="1" t="s">
        <v>8</v>
      </c>
      <c r="C5" s="1" t="s">
        <v>269</v>
      </c>
      <c r="D5" s="1" t="s">
        <v>276</v>
      </c>
      <c r="E5" s="1" t="s">
        <v>277</v>
      </c>
      <c r="F5" s="1" t="s">
        <v>278</v>
      </c>
      <c r="G5" s="1" t="s">
        <v>279</v>
      </c>
      <c r="H5" s="1" t="s">
        <v>280</v>
      </c>
      <c r="I5" s="1" t="s">
        <v>281</v>
      </c>
    </row>
    <row r="6" spans="2:16" s="1" customFormat="1" ht="15" customHeight="1">
      <c r="B6" s="1" t="s">
        <v>8</v>
      </c>
      <c r="C6" s="1" t="s">
        <v>270</v>
      </c>
      <c r="D6" s="1" t="s">
        <v>282</v>
      </c>
      <c r="E6" s="1" t="s">
        <v>283</v>
      </c>
    </row>
    <row r="7" spans="2:16" s="1" customFormat="1" ht="15" customHeight="1">
      <c r="B7" s="1" t="s">
        <v>8</v>
      </c>
      <c r="C7" s="1" t="s">
        <v>2</v>
      </c>
      <c r="D7" s="1" t="s">
        <v>284</v>
      </c>
      <c r="E7" s="1" t="s">
        <v>285</v>
      </c>
      <c r="F7" s="1" t="s">
        <v>286</v>
      </c>
      <c r="G7" s="1" t="s">
        <v>287</v>
      </c>
      <c r="H7" s="1" t="s">
        <v>288</v>
      </c>
      <c r="I7" s="1" t="s">
        <v>289</v>
      </c>
    </row>
    <row r="8" spans="2:16" s="1" customFormat="1" ht="15" customHeight="1">
      <c r="B8" s="1" t="s">
        <v>8</v>
      </c>
      <c r="C8" s="1" t="s">
        <v>271</v>
      </c>
    </row>
    <row r="9" spans="2:16" s="1" customFormat="1" ht="15" customHeight="1">
      <c r="B9" s="1" t="s">
        <v>8</v>
      </c>
      <c r="C9" s="1" t="s">
        <v>272</v>
      </c>
      <c r="D9" s="1" t="s">
        <v>290</v>
      </c>
      <c r="E9" s="1" t="s">
        <v>291</v>
      </c>
      <c r="F9" s="1" t="s">
        <v>292</v>
      </c>
      <c r="G9" s="1" t="s">
        <v>293</v>
      </c>
      <c r="H9" s="1" t="s">
        <v>293</v>
      </c>
    </row>
    <row r="10" spans="2:16" s="1" customFormat="1" ht="15" customHeight="1">
      <c r="B10" s="1" t="s">
        <v>8</v>
      </c>
      <c r="C10" s="1" t="s">
        <v>273</v>
      </c>
      <c r="D10" s="1" t="s">
        <v>294</v>
      </c>
      <c r="E10" s="1" t="s">
        <v>295</v>
      </c>
      <c r="F10" s="1" t="s">
        <v>296</v>
      </c>
      <c r="G10" s="1" t="s">
        <v>297</v>
      </c>
    </row>
    <row r="11" spans="2:16" s="1" customFormat="1" ht="15" customHeight="1">
      <c r="B11" s="1" t="s">
        <v>8</v>
      </c>
      <c r="C11" s="1" t="s">
        <v>274</v>
      </c>
      <c r="D11" s="1" t="s">
        <v>298</v>
      </c>
      <c r="E11" s="1" t="s">
        <v>299</v>
      </c>
      <c r="F11" s="1" t="s">
        <v>300</v>
      </c>
      <c r="G11" s="1" t="s">
        <v>301</v>
      </c>
      <c r="H11" s="1" t="s">
        <v>302</v>
      </c>
    </row>
    <row r="12" spans="2:16" s="1" customFormat="1" ht="15" customHeight="1">
      <c r="B12" s="1" t="s">
        <v>8</v>
      </c>
    </row>
    <row r="13" spans="2:16" s="1" customFormat="1" ht="15" customHeight="1">
      <c r="B13" s="1" t="s">
        <v>8</v>
      </c>
    </row>
    <row r="14" spans="2:16" s="1" customFormat="1" ht="15" customHeight="1">
      <c r="B14" s="1" t="s">
        <v>8</v>
      </c>
      <c r="C14" s="1" t="s">
        <v>2</v>
      </c>
      <c r="D14" s="1" t="s">
        <v>303</v>
      </c>
      <c r="E14" s="1" t="s">
        <v>304</v>
      </c>
      <c r="F14" s="1" t="s">
        <v>305</v>
      </c>
      <c r="G14" s="1" t="s">
        <v>100</v>
      </c>
      <c r="H14" s="1" t="s">
        <v>102</v>
      </c>
      <c r="I14" s="1" t="s">
        <v>104</v>
      </c>
      <c r="J14" s="1" t="s">
        <v>306</v>
      </c>
      <c r="K14" s="1" t="s">
        <v>106</v>
      </c>
      <c r="L14" s="1" t="s">
        <v>108</v>
      </c>
    </row>
    <row r="15" spans="2:16" s="1" customFormat="1" ht="15" customHeight="1">
      <c r="B15" s="1" t="s">
        <v>8</v>
      </c>
      <c r="C15" s="1" t="s">
        <v>87</v>
      </c>
      <c r="D15" s="1" t="s">
        <v>307</v>
      </c>
      <c r="E15" s="1" t="s">
        <v>109</v>
      </c>
      <c r="F15" s="1" t="s">
        <v>111</v>
      </c>
      <c r="G15" s="1" t="s">
        <v>113</v>
      </c>
      <c r="H15" s="1" t="s">
        <v>112</v>
      </c>
    </row>
    <row r="16" spans="2:16" s="1" customFormat="1" ht="15" customHeight="1">
      <c r="B16" s="1" t="s">
        <v>8</v>
      </c>
      <c r="C16" s="1" t="s">
        <v>1</v>
      </c>
      <c r="D16" s="1" t="s">
        <v>308</v>
      </c>
      <c r="E16" s="1" t="s">
        <v>309</v>
      </c>
      <c r="F16" s="1" t="s">
        <v>68</v>
      </c>
      <c r="G16" s="1" t="s">
        <v>68</v>
      </c>
      <c r="H16" s="1" t="s">
        <v>84</v>
      </c>
      <c r="I16" s="1" t="s">
        <v>264</v>
      </c>
      <c r="J16" s="1" t="s">
        <v>72</v>
      </c>
      <c r="K16" s="1" t="s">
        <v>96</v>
      </c>
      <c r="L16" s="1" t="s">
        <v>91</v>
      </c>
    </row>
    <row r="17" spans="2:22" s="1" customFormat="1" ht="15" customHeight="1"/>
    <row r="18" spans="2:22" s="1" customFormat="1" ht="15" customHeight="1">
      <c r="B18" s="1" t="s">
        <v>9</v>
      </c>
      <c r="C18" s="1" t="s">
        <v>310</v>
      </c>
      <c r="D18" s="1" t="s">
        <v>311</v>
      </c>
      <c r="E18" s="1" t="s">
        <v>312</v>
      </c>
      <c r="F18" s="1" t="s">
        <v>313</v>
      </c>
      <c r="G18" s="1" t="s">
        <v>67</v>
      </c>
      <c r="H18" s="1" t="s">
        <v>83</v>
      </c>
      <c r="I18" s="1" t="s">
        <v>88</v>
      </c>
    </row>
    <row r="19" spans="2:22" s="1" customFormat="1" ht="15" customHeight="1">
      <c r="B19" s="1" t="s">
        <v>20</v>
      </c>
      <c r="C19" s="1" t="s">
        <v>314</v>
      </c>
      <c r="D19" s="1" t="s">
        <v>315</v>
      </c>
      <c r="E19" s="1" t="s">
        <v>316</v>
      </c>
      <c r="F19" s="1" t="s">
        <v>317</v>
      </c>
    </row>
    <row r="20" spans="2:22" s="1" customFormat="1" ht="15" customHeight="1">
      <c r="B20" s="1" t="s">
        <v>10</v>
      </c>
      <c r="C20" s="1">
        <v>1</v>
      </c>
      <c r="D20" s="1">
        <v>2</v>
      </c>
      <c r="E20" s="1">
        <v>3</v>
      </c>
      <c r="F20" s="1">
        <v>4</v>
      </c>
      <c r="G20" s="1">
        <v>5</v>
      </c>
      <c r="H20" s="1">
        <v>6</v>
      </c>
      <c r="I20" s="1">
        <v>7</v>
      </c>
      <c r="J20" s="1">
        <v>8</v>
      </c>
      <c r="K20" s="1">
        <v>9</v>
      </c>
      <c r="L20" s="1">
        <v>10</v>
      </c>
      <c r="M20" s="1">
        <v>11</v>
      </c>
      <c r="N20" s="1">
        <v>12</v>
      </c>
      <c r="O20" s="1">
        <v>13</v>
      </c>
      <c r="P20" s="1">
        <v>14</v>
      </c>
      <c r="Q20" s="1">
        <v>15</v>
      </c>
      <c r="R20" s="1">
        <v>16</v>
      </c>
      <c r="S20" s="1">
        <v>17</v>
      </c>
      <c r="T20" s="1">
        <v>18</v>
      </c>
      <c r="U20" s="1">
        <v>19</v>
      </c>
      <c r="V20" s="1">
        <v>20</v>
      </c>
    </row>
    <row r="21" spans="2:22" s="1" customFormat="1" ht="16.5" customHeight="1"/>
    <row r="22" spans="2:22" s="1" customFormat="1" ht="16.5" customHeight="1">
      <c r="B22" s="1" t="s">
        <v>85</v>
      </c>
      <c r="C22" s="1" t="s">
        <v>75</v>
      </c>
    </row>
    <row r="23" spans="2:22" s="1" customFormat="1" ht="16.5" customHeight="1">
      <c r="B23" s="1" t="s">
        <v>69</v>
      </c>
      <c r="C23" s="1" t="s">
        <v>70</v>
      </c>
    </row>
    <row r="24" spans="2:22" s="1" customFormat="1" ht="16.5" customHeight="1">
      <c r="C24" s="1" t="s">
        <v>89</v>
      </c>
    </row>
    <row r="25" spans="2:22" s="1" customFormat="1" ht="16.5" customHeight="1"/>
    <row r="26" spans="2:22" s="1" customFormat="1" ht="16.5" customHeight="1"/>
    <row r="27" spans="2:22" s="1" customFormat="1" ht="16.5" customHeight="1">
      <c r="B27" s="1">
        <v>35</v>
      </c>
    </row>
    <row r="28" spans="2:22" s="1" customFormat="1" ht="16.5" customHeight="1">
      <c r="B28" s="1">
        <f>+B27+5</f>
        <v>40</v>
      </c>
      <c r="M28" s="1" t="s">
        <v>303</v>
      </c>
    </row>
    <row r="29" spans="2:22" s="1" customFormat="1" ht="16.5" customHeight="1">
      <c r="B29" s="1">
        <f t="shared" ref="B29:B37" si="0">+B28+5</f>
        <v>45</v>
      </c>
      <c r="M29" s="1" t="s">
        <v>304</v>
      </c>
    </row>
    <row r="30" spans="2:22" s="1" customFormat="1" ht="16.5" customHeight="1">
      <c r="B30" s="1">
        <f t="shared" si="0"/>
        <v>50</v>
      </c>
      <c r="M30" s="1" t="s">
        <v>305</v>
      </c>
    </row>
    <row r="31" spans="2:22" s="1" customFormat="1" ht="16.5" customHeight="1">
      <c r="B31" s="1">
        <f t="shared" si="0"/>
        <v>55</v>
      </c>
      <c r="M31" s="1" t="s">
        <v>100</v>
      </c>
    </row>
    <row r="32" spans="2:22" s="1" customFormat="1" ht="16.5" customHeight="1">
      <c r="B32" s="1">
        <f t="shared" si="0"/>
        <v>60</v>
      </c>
      <c r="M32" s="1" t="s">
        <v>102</v>
      </c>
    </row>
    <row r="33" spans="2:15" s="1" customFormat="1" ht="16.5" customHeight="1">
      <c r="B33" s="1">
        <f t="shared" si="0"/>
        <v>65</v>
      </c>
      <c r="M33" s="1" t="s">
        <v>104</v>
      </c>
    </row>
    <row r="34" spans="2:15" s="1" customFormat="1" ht="16.5" customHeight="1">
      <c r="B34" s="1">
        <f t="shared" si="0"/>
        <v>70</v>
      </c>
      <c r="M34" s="1" t="s">
        <v>306</v>
      </c>
    </row>
    <row r="35" spans="2:15" s="1" customFormat="1" ht="16.5" customHeight="1">
      <c r="B35" s="1">
        <f t="shared" si="0"/>
        <v>75</v>
      </c>
      <c r="M35" s="1" t="s">
        <v>106</v>
      </c>
    </row>
    <row r="36" spans="2:15" s="1" customFormat="1" ht="16.5" customHeight="1">
      <c r="B36" s="1">
        <f t="shared" si="0"/>
        <v>80</v>
      </c>
      <c r="M36" s="1" t="s">
        <v>108</v>
      </c>
    </row>
    <row r="37" spans="2:15" s="1" customFormat="1" ht="16.5" customHeight="1">
      <c r="B37" s="1">
        <f t="shared" si="0"/>
        <v>85</v>
      </c>
      <c r="M37" s="1" t="s">
        <v>308</v>
      </c>
    </row>
    <row r="38" spans="2:15" s="1" customFormat="1" ht="16.5" customHeight="1">
      <c r="M38" s="1" t="s">
        <v>309</v>
      </c>
    </row>
    <row r="39" spans="2:15" s="1" customFormat="1" ht="16.5" customHeight="1">
      <c r="M39" s="1" t="s">
        <v>68</v>
      </c>
    </row>
    <row r="40" spans="2:15" s="1" customFormat="1" ht="16.5" customHeight="1">
      <c r="M40" s="1" t="s">
        <v>84</v>
      </c>
    </row>
    <row r="41" spans="2:15" s="1" customFormat="1" ht="16.5" customHeight="1">
      <c r="M41" s="1" t="s">
        <v>264</v>
      </c>
      <c r="O41" s="1" t="s">
        <v>307</v>
      </c>
    </row>
    <row r="42" spans="2:15" s="1" customFormat="1" ht="16.5" customHeight="1">
      <c r="M42" s="1" t="s">
        <v>72</v>
      </c>
      <c r="O42" s="1" t="s">
        <v>109</v>
      </c>
    </row>
    <row r="43" spans="2:15" s="1" customFormat="1" ht="16.5" customHeight="1">
      <c r="M43" s="1" t="s">
        <v>96</v>
      </c>
      <c r="O43" s="1" t="s">
        <v>111</v>
      </c>
    </row>
    <row r="44" spans="2:15" s="1" customFormat="1" ht="16.5" customHeight="1">
      <c r="M44" s="1" t="s">
        <v>91</v>
      </c>
      <c r="O44" s="1" t="s">
        <v>113</v>
      </c>
    </row>
    <row r="45" spans="2:15" s="1" customFormat="1" ht="16.5" customHeight="1">
      <c r="M45" s="1" t="s">
        <v>307</v>
      </c>
      <c r="O45" s="1" t="s">
        <v>112</v>
      </c>
    </row>
    <row r="46" spans="2:15" s="1" customFormat="1" ht="16.5" customHeight="1">
      <c r="M46" s="1" t="s">
        <v>109</v>
      </c>
    </row>
    <row r="47" spans="2:15" s="1" customFormat="1" ht="16.5" customHeight="1">
      <c r="M47" s="1" t="s">
        <v>111</v>
      </c>
    </row>
    <row r="48" spans="2:15" s="1" customFormat="1" ht="16.5" customHeight="1">
      <c r="M48" s="1" t="s">
        <v>113</v>
      </c>
    </row>
    <row r="49" spans="13:13" s="1" customFormat="1" ht="16.5" customHeight="1">
      <c r="M49" s="1" t="s">
        <v>112</v>
      </c>
    </row>
    <row r="50" spans="13:13" s="1" customFormat="1" ht="16.5" customHeight="1">
      <c r="M50" s="1" t="s">
        <v>276</v>
      </c>
    </row>
    <row r="51" spans="13:13" s="1" customFormat="1" ht="16.5" customHeight="1">
      <c r="M51" s="1" t="s">
        <v>277</v>
      </c>
    </row>
    <row r="52" spans="13:13" s="1" customFormat="1" ht="16.5" customHeight="1">
      <c r="M52" s="1" t="s">
        <v>278</v>
      </c>
    </row>
    <row r="53" spans="13:13" s="1" customFormat="1" ht="16.5" customHeight="1">
      <c r="M53" s="1" t="s">
        <v>280</v>
      </c>
    </row>
    <row r="54" spans="13:13" s="1" customFormat="1" ht="16.5" customHeight="1">
      <c r="M54" s="1" t="s">
        <v>282</v>
      </c>
    </row>
    <row r="55" spans="13:13" s="1" customFormat="1" ht="16.5" customHeight="1">
      <c r="M55" s="1" t="s">
        <v>283</v>
      </c>
    </row>
    <row r="56" spans="13:13" s="1" customFormat="1" ht="16.5" customHeight="1">
      <c r="M56" s="1" t="s">
        <v>284</v>
      </c>
    </row>
    <row r="57" spans="13:13" s="1" customFormat="1" ht="16.5" customHeight="1">
      <c r="M57" s="1" t="s">
        <v>285</v>
      </c>
    </row>
    <row r="58" spans="13:13" s="1" customFormat="1" ht="16.5" customHeight="1">
      <c r="M58" s="1" t="s">
        <v>286</v>
      </c>
    </row>
    <row r="59" spans="13:13" s="1" customFormat="1" ht="16.5" customHeight="1">
      <c r="M59" s="1" t="s">
        <v>287</v>
      </c>
    </row>
    <row r="60" spans="13:13" s="1" customFormat="1" ht="16.5" customHeight="1">
      <c r="M60" s="1" t="s">
        <v>288</v>
      </c>
    </row>
    <row r="61" spans="13:13" s="1" customFormat="1" ht="16.5" customHeight="1">
      <c r="M61" s="1" t="s">
        <v>289</v>
      </c>
    </row>
    <row r="62" spans="13:13" s="1" customFormat="1" ht="16.5" customHeight="1">
      <c r="M62" s="1" t="s">
        <v>290</v>
      </c>
    </row>
    <row r="63" spans="13:13" s="1" customFormat="1" ht="16.5" customHeight="1">
      <c r="M63" s="1" t="s">
        <v>291</v>
      </c>
    </row>
    <row r="64" spans="13:13" s="1" customFormat="1" ht="16.5" customHeight="1">
      <c r="M64" s="1" t="s">
        <v>292</v>
      </c>
    </row>
    <row r="65" spans="13:13" s="1" customFormat="1" ht="16.5" customHeight="1">
      <c r="M65" s="1" t="s">
        <v>293</v>
      </c>
    </row>
    <row r="66" spans="13:13" s="1" customFormat="1" ht="16.5" customHeight="1">
      <c r="M66" s="1" t="s">
        <v>294</v>
      </c>
    </row>
    <row r="67" spans="13:13" s="1" customFormat="1" ht="16.5" customHeight="1">
      <c r="M67" s="1" t="s">
        <v>295</v>
      </c>
    </row>
    <row r="68" spans="13:13" s="1" customFormat="1" ht="16.5" customHeight="1">
      <c r="M68" s="1" t="s">
        <v>296</v>
      </c>
    </row>
    <row r="69" spans="13:13" s="1" customFormat="1" ht="16.5" customHeight="1">
      <c r="M69" s="1" t="s">
        <v>297</v>
      </c>
    </row>
    <row r="70" spans="13:13" s="1" customFormat="1" ht="16.5" customHeight="1">
      <c r="M70" s="1" t="s">
        <v>298</v>
      </c>
    </row>
    <row r="71" spans="13:13" s="1" customFormat="1" ht="16.5" customHeight="1">
      <c r="M71" s="1" t="s">
        <v>299</v>
      </c>
    </row>
    <row r="72" spans="13:13" s="1" customFormat="1" ht="16.5" customHeight="1">
      <c r="M72" s="1" t="s">
        <v>300</v>
      </c>
    </row>
    <row r="73" spans="13:13" s="1" customFormat="1" ht="16.5" customHeight="1">
      <c r="M73" s="1" t="s">
        <v>301</v>
      </c>
    </row>
    <row r="74" spans="13:13" s="1" customFormat="1" ht="16.5" customHeight="1">
      <c r="M74" s="1" t="s">
        <v>302</v>
      </c>
    </row>
    <row r="75" spans="13:13" s="1" customFormat="1" ht="16.5" customHeight="1"/>
    <row r="76" spans="13:13" s="1" customFormat="1" ht="16.5" customHeight="1"/>
    <row r="77" spans="13:13" s="1" customFormat="1" ht="16.5" customHeight="1"/>
    <row r="78" spans="13:13" s="1" customFormat="1" ht="16.5" customHeight="1"/>
    <row r="79" spans="13:13" s="1" customFormat="1" ht="16.5" customHeight="1"/>
    <row r="80" spans="13:13" s="1" customFormat="1" ht="16.5" customHeight="1"/>
    <row r="81" s="1" customFormat="1" ht="16.5" customHeight="1"/>
  </sheetData>
  <phoneticPr fontId="4" type="noConversion"/>
  <pageMargins left="0.69861111111111096" right="0.698611111111110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12</vt:i4>
      </vt:variant>
    </vt:vector>
  </HeadingPairs>
  <TitlesOfParts>
    <vt:vector size="17" baseType="lpstr">
      <vt:lpstr>7月阿米巴</vt:lpstr>
      <vt:lpstr>附件一</vt:lpstr>
      <vt:lpstr>人事资料</vt:lpstr>
      <vt:lpstr>升期结算</vt:lpstr>
      <vt:lpstr>基础资料</vt:lpstr>
      <vt:lpstr>二级部门</vt:lpstr>
      <vt:lpstr>分校名称</vt:lpstr>
      <vt:lpstr>岗位</vt:lpstr>
      <vt:lpstr>岗位级别</vt:lpstr>
      <vt:lpstr>岗位类型</vt:lpstr>
      <vt:lpstr>教师课时费级别</vt:lpstr>
      <vt:lpstr>培训师级别</vt:lpstr>
      <vt:lpstr>性别</vt:lpstr>
      <vt:lpstr>一级部门</vt:lpstr>
      <vt:lpstr>月份</vt:lpstr>
      <vt:lpstr>在职状态</vt:lpstr>
      <vt:lpstr>职位</vt:lpstr>
    </vt:vector>
  </TitlesOfParts>
  <Company>tengynn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tengynn</dc:creator>
  <cp:lastModifiedBy>Windows 用户</cp:lastModifiedBy>
  <cp:lastPrinted>2014-04-07T01:52:00Z</cp:lastPrinted>
  <dcterms:created xsi:type="dcterms:W3CDTF">2012-02-25T01:22:00Z</dcterms:created>
  <dcterms:modified xsi:type="dcterms:W3CDTF">2017-09-12T11:11:20Z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2052-10.1.0.6489</vt:lpwstr>
  </property>
</Properties>
</file>