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1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yaowan\Desktop\文件给开发9-12\工资表\"/>
    </mc:Choice>
  </mc:AlternateContent>
  <bookViews>
    <workbookView xWindow="0" yWindow="0" windowWidth="20730" windowHeight="9930" activeTab="6"/>
  </bookViews>
  <sheets>
    <sheet name="1月" sheetId="8" r:id="rId1"/>
    <sheet name="2月" sheetId="9" r:id="rId2"/>
    <sheet name="3月" sheetId="10" r:id="rId3"/>
    <sheet name="4月" sheetId="11" r:id="rId4"/>
    <sheet name="5月" sheetId="12" r:id="rId5"/>
    <sheet name="6月" sheetId="14" r:id="rId6"/>
    <sheet name="7月" sheetId="16" r:id="rId7"/>
    <sheet name="5月财务收入减支出" sheetId="13" r:id="rId8"/>
    <sheet name="6月财务收入减支出" sheetId="15" r:id="rId9"/>
    <sheet name="7月财务收入减支出" sheetId="17" r:id="rId10"/>
  </sheets>
  <externalReferences>
    <externalReference r:id="rId11"/>
  </externalReferences>
  <definedNames>
    <definedName name="分校名称">[1]基础资料!$C$2:$P$2</definedName>
    <definedName name="一级部门">[1]基础资料!$C$3:$L$3</definedName>
    <definedName name="职位">[1]基础资料!$M$28:$M$75</definedName>
  </definedNames>
  <calcPr calcId="152511"/>
</workbook>
</file>

<file path=xl/calcChain.xml><?xml version="1.0" encoding="utf-8"?>
<calcChain xmlns="http://schemas.openxmlformats.org/spreadsheetml/2006/main">
  <c r="AR7" i="16" l="1"/>
  <c r="AR6" i="16"/>
  <c r="BA6" i="16" s="1"/>
  <c r="AR5" i="16"/>
  <c r="BA5" i="16" s="1"/>
  <c r="BF7" i="16"/>
  <c r="BA7" i="16"/>
  <c r="BF6" i="16"/>
  <c r="BF5" i="16"/>
  <c r="BG9" i="14"/>
  <c r="BF9" i="14"/>
  <c r="BA9" i="14"/>
  <c r="AR9" i="14"/>
  <c r="BF8" i="14"/>
  <c r="AR8" i="14"/>
  <c r="BA8" i="14" s="1"/>
  <c r="BF9" i="12"/>
  <c r="AR9" i="12"/>
  <c r="BA9" i="12" s="1"/>
  <c r="BG9" i="12" s="1"/>
  <c r="BF8" i="12"/>
  <c r="AR8" i="12"/>
  <c r="BA8" i="12" s="1"/>
  <c r="BF9" i="11"/>
  <c r="X9" i="11"/>
  <c r="AW9" i="11" s="1"/>
  <c r="W9" i="11"/>
  <c r="AP9" i="11" s="1"/>
  <c r="BF8" i="11"/>
  <c r="AW8" i="11"/>
  <c r="AP8" i="11"/>
  <c r="BA8" i="11" s="1"/>
  <c r="BG8" i="11" s="1"/>
  <c r="BF8" i="10"/>
  <c r="AZ8" i="10"/>
  <c r="AW8" i="10"/>
  <c r="AR8" i="10"/>
  <c r="AP8" i="10"/>
  <c r="BA8" i="10" s="1"/>
  <c r="BG8" i="10" s="1"/>
  <c r="BF8" i="9"/>
  <c r="AZ8" i="9"/>
  <c r="AW8" i="9"/>
  <c r="AP8" i="9"/>
  <c r="BA8" i="9" s="1"/>
  <c r="BG8" i="9" s="1"/>
  <c r="BF8" i="8"/>
  <c r="AP8" i="8"/>
  <c r="X8" i="8"/>
  <c r="AW8" i="8" s="1"/>
  <c r="BA8" i="8" l="1"/>
  <c r="BG8" i="8" s="1"/>
  <c r="BG5" i="16"/>
  <c r="BG8" i="12"/>
  <c r="BJ8" i="12" s="1"/>
  <c r="BK8" i="12" s="1"/>
  <c r="BG6" i="16"/>
  <c r="BJ6" i="16" s="1"/>
  <c r="BK6" i="16" s="1"/>
  <c r="BA9" i="11"/>
  <c r="BG9" i="11" s="1"/>
  <c r="BG8" i="14"/>
  <c r="BJ8" i="14" s="1"/>
  <c r="BK8" i="14" s="1"/>
  <c r="BJ8" i="9"/>
  <c r="BK8" i="9" s="1"/>
  <c r="BJ8" i="10"/>
  <c r="BK8" i="10" s="1"/>
  <c r="BJ9" i="11"/>
  <c r="BK9" i="11" s="1"/>
  <c r="BJ9" i="12"/>
  <c r="BK9" i="12" s="1"/>
  <c r="BJ8" i="8"/>
  <c r="BK8" i="8" s="1"/>
  <c r="BJ8" i="11"/>
  <c r="BK8" i="11" s="1"/>
  <c r="BJ9" i="14"/>
  <c r="BK9" i="14" s="1"/>
  <c r="BG7" i="16"/>
  <c r="BJ7" i="16" s="1"/>
  <c r="BK7" i="16" s="1"/>
  <c r="BJ5" i="16"/>
  <c r="BK5" i="16" s="1"/>
</calcChain>
</file>

<file path=xl/comments1.xml><?xml version="1.0" encoding="utf-8"?>
<comments xmlns="http://schemas.openxmlformats.org/spreadsheetml/2006/main">
  <authors>
    <author>作者</author>
    <author>administrator</author>
    <author>严文</author>
  </authors>
  <commentList>
    <comment ref="T5" authorId="0" shapeId="0">
      <text>
        <r>
          <rPr>
            <sz val="9"/>
            <rFont val="宋体"/>
            <family val="3"/>
            <charset val="134"/>
          </rPr>
          <t>作者:
含校长</t>
        </r>
      </text>
    </comment>
    <comment ref="AH5" authorId="0" shapeId="0">
      <text>
        <r>
          <rPr>
            <sz val="9"/>
            <rFont val="宋体"/>
            <family val="3"/>
            <charset val="134"/>
          </rPr>
          <t>作者:
校长培训补贴　</t>
        </r>
      </text>
    </comment>
    <comment ref="AP5" authorId="0" shapeId="0">
      <text>
        <r>
          <rPr>
            <sz val="9"/>
            <rFont val="宋体"/>
            <family val="3"/>
            <charset val="134"/>
          </rPr>
          <t>作者:
新生人头考核</t>
        </r>
      </text>
    </comment>
    <comment ref="AQ5" authorId="0" shapeId="0">
      <text>
        <r>
          <rPr>
            <sz val="9"/>
            <rFont val="宋体"/>
            <family val="3"/>
            <charset val="134"/>
          </rPr>
          <t>无数据资料</t>
        </r>
      </text>
    </comment>
    <comment ref="AW5" authorId="0" shapeId="0">
      <text>
        <r>
          <rPr>
            <sz val="9"/>
            <rFont val="宋体"/>
            <family val="3"/>
            <charset val="134"/>
          </rPr>
          <t>作者:
未开展大型活动绩效考核</t>
        </r>
      </text>
    </comment>
    <comment ref="AX5" authorId="0" shapeId="0">
      <text>
        <r>
          <rPr>
            <sz val="9"/>
            <rFont val="宋体"/>
            <family val="3"/>
            <charset val="134"/>
          </rPr>
          <t>作者:
金牌+会员考核</t>
        </r>
      </text>
    </comment>
    <comment ref="J8" authorId="1" shapeId="0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按照</t>
        </r>
        <r>
          <rPr>
            <sz val="9"/>
            <rFont val="Tahoma"/>
            <family val="2"/>
          </rPr>
          <t>35W/</t>
        </r>
        <r>
          <rPr>
            <sz val="9"/>
            <rFont val="宋体"/>
            <family val="3"/>
            <charset val="134"/>
          </rPr>
          <t>年预发</t>
        </r>
      </text>
    </comment>
    <comment ref="W8" authorId="2" shapeId="0">
      <text>
        <r>
          <rPr>
            <b/>
            <sz val="9"/>
            <rFont val="宋体"/>
            <family val="3"/>
            <charset val="134"/>
          </rPr>
          <t>严文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12</t>
        </r>
        <r>
          <rPr>
            <sz val="9"/>
            <rFont val="宋体"/>
            <family val="3"/>
            <charset val="134"/>
          </rPr>
          <t>月份</t>
        </r>
        <r>
          <rPr>
            <sz val="9"/>
            <rFont val="Tahoma"/>
            <family val="2"/>
          </rPr>
          <t>12</t>
        </r>
        <r>
          <rPr>
            <sz val="9"/>
            <rFont val="宋体"/>
            <family val="3"/>
            <charset val="134"/>
          </rPr>
          <t xml:space="preserve">人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月份</t>
        </r>
        <r>
          <rPr>
            <sz val="9"/>
            <rFont val="Tahoma"/>
            <family val="2"/>
          </rPr>
          <t>90</t>
        </r>
        <r>
          <rPr>
            <sz val="9"/>
            <rFont val="宋体"/>
            <family val="3"/>
            <charset val="134"/>
          </rPr>
          <t>人</t>
        </r>
      </text>
    </comment>
    <comment ref="X8" authorId="2" shapeId="0">
      <text>
        <r>
          <rPr>
            <b/>
            <sz val="9"/>
            <rFont val="宋体"/>
            <family val="3"/>
            <charset val="134"/>
          </rPr>
          <t>严文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1</t>
        </r>
        <r>
          <rPr>
            <sz val="9"/>
            <rFont val="宋体"/>
            <family val="3"/>
            <charset val="134"/>
          </rPr>
          <t>月份营业额</t>
        </r>
        <r>
          <rPr>
            <sz val="9"/>
            <rFont val="Tahoma"/>
            <family val="2"/>
          </rPr>
          <t>1578960
12</t>
        </r>
        <r>
          <rPr>
            <sz val="9"/>
            <rFont val="宋体"/>
            <family val="3"/>
            <charset val="134"/>
          </rPr>
          <t>月份营业额</t>
        </r>
        <r>
          <rPr>
            <sz val="9"/>
            <rFont val="Tahoma"/>
            <family val="2"/>
          </rPr>
          <t>442800</t>
        </r>
      </text>
    </comment>
    <comment ref="AP8" authorId="0" shapeId="0">
      <text>
        <r>
          <rPr>
            <sz val="9"/>
            <rFont val="宋体"/>
            <family val="3"/>
            <charset val="134"/>
          </rPr>
          <t xml:space="preserve">作者:
淘金1月实招净人头：102人；月度警戒线：15；超人头线标准：24人，超超人头线标准：29，
本也超人头102-24=78
250*（102-24）
</t>
        </r>
      </text>
    </comment>
    <comment ref="AQ8" authorId="0" shapeId="0">
      <text>
        <r>
          <rPr>
            <sz val="9"/>
            <rFont val="宋体"/>
            <family val="3"/>
            <charset val="134"/>
          </rPr>
          <t xml:space="preserve">作者:
11月：
李钰晗262
张悦纯（会员）279
韩子豪（会员）193
陈好天223
</t>
        </r>
      </text>
    </comment>
    <comment ref="AY8" authorId="0" shapeId="0">
      <text>
        <r>
          <rPr>
            <sz val="9"/>
            <rFont val="宋体"/>
            <family val="3"/>
            <charset val="134"/>
          </rPr>
          <t>0-50万，预发2700</t>
        </r>
      </text>
    </comment>
  </commentList>
</comments>
</file>

<file path=xl/comments2.xml><?xml version="1.0" encoding="utf-8"?>
<comments xmlns="http://schemas.openxmlformats.org/spreadsheetml/2006/main">
  <authors>
    <author>作者</author>
    <author>administrator</author>
    <author>Administrator</author>
  </authors>
  <commentList>
    <comment ref="T5" authorId="0" shapeId="0">
      <text>
        <r>
          <rPr>
            <sz val="9"/>
            <rFont val="宋体"/>
            <family val="3"/>
            <charset val="134"/>
          </rPr>
          <t>作者:
含校长</t>
        </r>
      </text>
    </comment>
    <comment ref="AH5" authorId="0" shapeId="0">
      <text>
        <r>
          <rPr>
            <sz val="9"/>
            <rFont val="宋体"/>
            <family val="3"/>
            <charset val="134"/>
          </rPr>
          <t>作者:
校长培训补贴　</t>
        </r>
      </text>
    </comment>
    <comment ref="AP5" authorId="0" shapeId="0">
      <text>
        <r>
          <rPr>
            <sz val="9"/>
            <rFont val="宋体"/>
            <family val="3"/>
            <charset val="134"/>
          </rPr>
          <t>作者:
新生人头考核</t>
        </r>
      </text>
    </comment>
    <comment ref="AQ5" authorId="0" shapeId="0">
      <text>
        <r>
          <rPr>
            <sz val="9"/>
            <rFont val="宋体"/>
            <family val="3"/>
            <charset val="134"/>
          </rPr>
          <t>无数据资料</t>
        </r>
      </text>
    </comment>
    <comment ref="AW5" authorId="0" shapeId="0">
      <text>
        <r>
          <rPr>
            <sz val="9"/>
            <rFont val="宋体"/>
            <family val="3"/>
            <charset val="134"/>
          </rPr>
          <t>作者:
未开展大型活动绩效考核</t>
        </r>
      </text>
    </comment>
    <comment ref="AX5" authorId="0" shapeId="0">
      <text>
        <r>
          <rPr>
            <sz val="9"/>
            <rFont val="宋体"/>
            <family val="3"/>
            <charset val="134"/>
          </rPr>
          <t>作者:
金牌+会员考核</t>
        </r>
      </text>
    </comment>
    <comment ref="J8" authorId="1" shapeId="0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按照</t>
        </r>
        <r>
          <rPr>
            <sz val="9"/>
            <rFont val="Tahoma"/>
            <family val="2"/>
          </rPr>
          <t>35W/</t>
        </r>
        <r>
          <rPr>
            <sz val="9"/>
            <rFont val="宋体"/>
            <family val="3"/>
            <charset val="134"/>
          </rPr>
          <t>年预发</t>
        </r>
      </text>
    </comment>
    <comment ref="AQ8" authorId="0" shapeId="0">
      <text>
        <r>
          <rPr>
            <sz val="9"/>
            <rFont val="宋体"/>
            <family val="3"/>
            <charset val="134"/>
          </rPr>
          <t xml:space="preserve">作者:
11月：
李钰晗262
张悦纯（会员）279
韩子豪（会员）193
陈好天223
</t>
        </r>
      </text>
    </comment>
    <comment ref="AY8" authorId="0" shapeId="0">
      <text>
        <r>
          <rPr>
            <sz val="9"/>
            <rFont val="宋体"/>
            <family val="3"/>
            <charset val="134"/>
          </rPr>
          <t>0-50万，预发2700</t>
        </r>
      </text>
    </comment>
    <comment ref="AZ8" authorId="2" shapeId="0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1.</t>
        </r>
        <r>
          <rPr>
            <sz val="9"/>
            <rFont val="宋体"/>
            <family val="3"/>
            <charset val="134"/>
          </rPr>
          <t>开业至今上门学生人数</t>
        </r>
        <r>
          <rPr>
            <sz val="9"/>
            <rFont val="Tahoma"/>
            <family val="2"/>
          </rPr>
          <t>504</t>
        </r>
        <r>
          <rPr>
            <sz val="9"/>
            <rFont val="宋体"/>
            <family val="3"/>
            <charset val="134"/>
          </rPr>
          <t>人，建设项目中结算了</t>
        </r>
        <r>
          <rPr>
            <sz val="9"/>
            <rFont val="Tahoma"/>
            <family val="2"/>
          </rPr>
          <t>300</t>
        </r>
        <r>
          <rPr>
            <sz val="9"/>
            <rFont val="宋体"/>
            <family val="3"/>
            <charset val="134"/>
          </rPr>
          <t>人，结余</t>
        </r>
        <r>
          <rPr>
            <sz val="9"/>
            <rFont val="Tahoma"/>
            <family val="2"/>
          </rPr>
          <t>204</t>
        </r>
        <r>
          <rPr>
            <sz val="9"/>
            <rFont val="宋体"/>
            <family val="3"/>
            <charset val="134"/>
          </rPr>
          <t>人，按照</t>
        </r>
        <r>
          <rPr>
            <sz val="9"/>
            <rFont val="Tahoma"/>
            <family val="2"/>
          </rPr>
          <t>50</t>
        </r>
        <r>
          <rPr>
            <sz val="9"/>
            <rFont val="宋体"/>
            <family val="3"/>
            <charset val="134"/>
          </rPr>
          <t xml:space="preserve">元每人结算
</t>
        </r>
        <r>
          <rPr>
            <sz val="9"/>
            <rFont val="Tahoma"/>
            <family val="2"/>
          </rPr>
          <t>2.2</t>
        </r>
        <r>
          <rPr>
            <sz val="9"/>
            <rFont val="宋体"/>
            <family val="3"/>
            <charset val="134"/>
          </rPr>
          <t>月份未完成两个新生</t>
        </r>
        <r>
          <rPr>
            <sz val="9"/>
            <rFont val="Tahoma"/>
            <family val="2"/>
          </rPr>
          <t>800,1</t>
        </r>
        <r>
          <rPr>
            <sz val="9"/>
            <rFont val="宋体"/>
            <family val="3"/>
            <charset val="134"/>
          </rPr>
          <t>月未完成</t>
        </r>
        <r>
          <rPr>
            <sz val="9"/>
            <rFont val="Tahoma"/>
            <family val="2"/>
          </rPr>
          <t>2</t>
        </r>
        <r>
          <rPr>
            <sz val="9"/>
            <rFont val="宋体"/>
            <family val="3"/>
            <charset val="134"/>
          </rPr>
          <t>个新生</t>
        </r>
        <r>
          <rPr>
            <sz val="9"/>
            <rFont val="Tahoma"/>
            <family val="2"/>
          </rPr>
          <t>800</t>
        </r>
        <r>
          <rPr>
            <sz val="9"/>
            <rFont val="宋体"/>
            <family val="3"/>
            <charset val="134"/>
          </rPr>
          <t>元</t>
        </r>
        <r>
          <rPr>
            <sz val="9"/>
            <rFont val="Tahoma"/>
            <family val="2"/>
          </rPr>
          <t xml:space="preserve">
3.1</t>
        </r>
        <r>
          <rPr>
            <sz val="9"/>
            <rFont val="宋体"/>
            <family val="3"/>
            <charset val="134"/>
          </rPr>
          <t>和</t>
        </r>
        <r>
          <rPr>
            <sz val="9"/>
            <rFont val="Tahoma"/>
            <family val="2"/>
          </rPr>
          <t>2</t>
        </r>
        <r>
          <rPr>
            <sz val="9"/>
            <rFont val="宋体"/>
            <family val="3"/>
            <charset val="134"/>
          </rPr>
          <t>月份新生中伍俊熙、沈杨皓为活动中心的老生，在活动中心当做新生缴费了。结算了新生人头，每人结算了超人头</t>
        </r>
        <r>
          <rPr>
            <sz val="9"/>
            <rFont val="Tahoma"/>
            <family val="2"/>
          </rPr>
          <t>250</t>
        </r>
        <r>
          <rPr>
            <sz val="9"/>
            <rFont val="宋体"/>
            <family val="3"/>
            <charset val="134"/>
          </rPr>
          <t>元。扣回</t>
        </r>
        <r>
          <rPr>
            <sz val="9"/>
            <rFont val="Tahoma"/>
            <family val="2"/>
          </rPr>
          <t>500</t>
        </r>
        <r>
          <rPr>
            <sz val="9"/>
            <rFont val="宋体"/>
            <family val="3"/>
            <charset val="134"/>
          </rPr>
          <t xml:space="preserve">元
</t>
        </r>
      </text>
    </comment>
  </commentList>
</comments>
</file>

<file path=xl/comments3.xml><?xml version="1.0" encoding="utf-8"?>
<comments xmlns="http://schemas.openxmlformats.org/spreadsheetml/2006/main">
  <authors>
    <author>作者</author>
    <author>admin</author>
    <author>Administrator</author>
  </authors>
  <commentList>
    <comment ref="T5" authorId="0" shapeId="0">
      <text>
        <r>
          <rPr>
            <sz val="9"/>
            <rFont val="宋体"/>
            <family val="3"/>
            <charset val="134"/>
          </rPr>
          <t>作者:
含校长</t>
        </r>
      </text>
    </comment>
    <comment ref="AH5" authorId="0" shapeId="0">
      <text>
        <r>
          <rPr>
            <sz val="9"/>
            <rFont val="宋体"/>
            <family val="3"/>
            <charset val="134"/>
          </rPr>
          <t>作者:
校长培训补贴　</t>
        </r>
      </text>
    </comment>
    <comment ref="AP5" authorId="0" shapeId="0">
      <text>
        <r>
          <rPr>
            <sz val="9"/>
            <rFont val="宋体"/>
            <family val="3"/>
            <charset val="134"/>
          </rPr>
          <t>作者:
新生人头考核</t>
        </r>
      </text>
    </comment>
    <comment ref="AQ5" authorId="0" shapeId="0">
      <text>
        <r>
          <rPr>
            <sz val="9"/>
            <rFont val="宋体"/>
            <family val="3"/>
            <charset val="134"/>
          </rPr>
          <t>无数据资料</t>
        </r>
      </text>
    </comment>
    <comment ref="AW5" authorId="0" shapeId="0">
      <text>
        <r>
          <rPr>
            <sz val="9"/>
            <rFont val="宋体"/>
            <family val="3"/>
            <charset val="134"/>
          </rPr>
          <t>作者:
未开展大型活动绩效考核</t>
        </r>
      </text>
    </comment>
    <comment ref="AX5" authorId="0" shapeId="0">
      <text>
        <r>
          <rPr>
            <sz val="9"/>
            <rFont val="宋体"/>
            <family val="3"/>
            <charset val="134"/>
          </rPr>
          <t>作者:
金牌+会员考核</t>
        </r>
      </text>
    </comment>
    <comment ref="AR8" authorId="1" shape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新校开业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月</t>
        </r>
        <r>
          <rPr>
            <sz val="9"/>
            <rFont val="Tahoma"/>
            <family val="2"/>
          </rPr>
          <t>9</t>
        </r>
        <r>
          <rPr>
            <sz val="9"/>
            <rFont val="宋体"/>
            <family val="3"/>
            <charset val="134"/>
          </rPr>
          <t>日，要求半年</t>
        </r>
        <r>
          <rPr>
            <sz val="9"/>
            <rFont val="Tahoma"/>
            <family val="2"/>
          </rPr>
          <t>180</t>
        </r>
        <r>
          <rPr>
            <sz val="9"/>
            <rFont val="宋体"/>
            <family val="3"/>
            <charset val="134"/>
          </rPr>
          <t>天内回收成本</t>
        </r>
        <r>
          <rPr>
            <sz val="9"/>
            <rFont val="Tahoma"/>
            <family val="2"/>
          </rPr>
          <t>350</t>
        </r>
        <r>
          <rPr>
            <sz val="9"/>
            <rFont val="宋体"/>
            <family val="3"/>
            <charset val="134"/>
          </rPr>
          <t>万，截止到</t>
        </r>
        <r>
          <rPr>
            <sz val="9"/>
            <rFont val="Tahoma"/>
            <family val="2"/>
          </rPr>
          <t>3</t>
        </r>
        <r>
          <rPr>
            <sz val="9"/>
            <rFont val="宋体"/>
            <family val="3"/>
            <charset val="134"/>
          </rPr>
          <t>月</t>
        </r>
        <r>
          <rPr>
            <sz val="9"/>
            <rFont val="Tahoma"/>
            <family val="2"/>
          </rPr>
          <t>15</t>
        </r>
        <r>
          <rPr>
            <sz val="9"/>
            <rFont val="宋体"/>
            <family val="3"/>
            <charset val="134"/>
          </rPr>
          <t>日营业额</t>
        </r>
        <r>
          <rPr>
            <sz val="9"/>
            <rFont val="Tahoma"/>
            <family val="2"/>
          </rPr>
          <t>3557385.42</t>
        </r>
        <r>
          <rPr>
            <sz val="9"/>
            <rFont val="宋体"/>
            <family val="3"/>
            <charset val="134"/>
          </rPr>
          <t>元。
提前收回成本</t>
        </r>
        <r>
          <rPr>
            <sz val="9"/>
            <rFont val="Tahoma"/>
            <family val="2"/>
          </rPr>
          <t>:180</t>
        </r>
        <r>
          <rPr>
            <sz val="9"/>
            <rFont val="宋体"/>
            <family val="3"/>
            <charset val="134"/>
          </rPr>
          <t xml:space="preserve">天-67天=113天
绩效分成：350*113*（0.35%/30）=46141
分3个月发放。
</t>
        </r>
      </text>
    </comment>
    <comment ref="AY8" authorId="0" shapeId="0">
      <text>
        <r>
          <rPr>
            <sz val="9"/>
            <rFont val="宋体"/>
            <family val="3"/>
            <charset val="134"/>
          </rPr>
          <t>0-50万，预发2700</t>
        </r>
      </text>
    </comment>
    <comment ref="AZ8" authorId="2" shapeId="0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1.</t>
        </r>
        <r>
          <rPr>
            <sz val="9"/>
            <rFont val="宋体"/>
            <family val="3"/>
            <charset val="134"/>
          </rPr>
          <t>开业至今上门学生人数</t>
        </r>
        <r>
          <rPr>
            <sz val="9"/>
            <rFont val="Tahoma"/>
            <family val="2"/>
          </rPr>
          <t>504</t>
        </r>
        <r>
          <rPr>
            <sz val="9"/>
            <rFont val="宋体"/>
            <family val="3"/>
            <charset val="134"/>
          </rPr>
          <t>人，建设项目中结算了</t>
        </r>
        <r>
          <rPr>
            <sz val="9"/>
            <rFont val="Tahoma"/>
            <family val="2"/>
          </rPr>
          <t>300</t>
        </r>
        <r>
          <rPr>
            <sz val="9"/>
            <rFont val="宋体"/>
            <family val="3"/>
            <charset val="134"/>
          </rPr>
          <t>人，</t>
        </r>
        <r>
          <rPr>
            <sz val="9"/>
            <rFont val="Tahoma"/>
            <family val="2"/>
          </rPr>
          <t>2</t>
        </r>
        <r>
          <rPr>
            <sz val="9"/>
            <rFont val="宋体"/>
            <family val="3"/>
            <charset val="134"/>
          </rPr>
          <t>月已经结算</t>
        </r>
        <r>
          <rPr>
            <sz val="9"/>
            <rFont val="Tahoma"/>
            <family val="2"/>
          </rPr>
          <t>204</t>
        </r>
        <r>
          <rPr>
            <sz val="9"/>
            <rFont val="宋体"/>
            <family val="3"/>
            <charset val="134"/>
          </rPr>
          <t>人，按照</t>
        </r>
        <r>
          <rPr>
            <sz val="9"/>
            <rFont val="Tahoma"/>
            <family val="2"/>
          </rPr>
          <t>50</t>
        </r>
        <r>
          <rPr>
            <sz val="9"/>
            <rFont val="宋体"/>
            <family val="3"/>
            <charset val="134"/>
          </rPr>
          <t xml:space="preserve">元每人结算
</t>
        </r>
        <r>
          <rPr>
            <sz val="9"/>
            <rFont val="Tahoma"/>
            <family val="2"/>
          </rPr>
          <t>3</t>
        </r>
        <r>
          <rPr>
            <sz val="9"/>
            <rFont val="宋体"/>
            <family val="3"/>
            <charset val="134"/>
          </rPr>
          <t>月份上门人数</t>
        </r>
        <r>
          <rPr>
            <sz val="9"/>
            <rFont val="Tahoma"/>
            <family val="2"/>
          </rPr>
          <t>80</t>
        </r>
        <r>
          <rPr>
            <sz val="9"/>
            <rFont val="宋体"/>
            <family val="3"/>
            <charset val="134"/>
          </rPr>
          <t xml:space="preserve">人
</t>
        </r>
        <r>
          <rPr>
            <sz val="9"/>
            <rFont val="Tahoma"/>
            <family val="2"/>
          </rPr>
          <t>2.3</t>
        </r>
        <r>
          <rPr>
            <sz val="9"/>
            <rFont val="宋体"/>
            <family val="3"/>
            <charset val="134"/>
          </rPr>
          <t>月份未完成两个新生</t>
        </r>
        <r>
          <rPr>
            <sz val="9"/>
            <rFont val="Tahoma"/>
            <family val="2"/>
          </rPr>
          <t xml:space="preserve">800,
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  <author>Administrator</author>
    <author>Sky123.Org</author>
  </authors>
  <commentList>
    <comment ref="T5" authorId="0" shapeId="0">
      <text>
        <r>
          <rPr>
            <sz val="9"/>
            <rFont val="宋体"/>
            <family val="3"/>
            <charset val="134"/>
          </rPr>
          <t>作者:
含校长</t>
        </r>
      </text>
    </comment>
    <comment ref="AH5" authorId="0" shapeId="0">
      <text>
        <r>
          <rPr>
            <sz val="9"/>
            <rFont val="宋体"/>
            <family val="3"/>
            <charset val="134"/>
          </rPr>
          <t>作者:
校长培训补贴　</t>
        </r>
      </text>
    </comment>
    <comment ref="AP5" authorId="0" shapeId="0">
      <text>
        <r>
          <rPr>
            <sz val="9"/>
            <rFont val="宋体"/>
            <family val="3"/>
            <charset val="134"/>
          </rPr>
          <t>作者:
新生人头考核</t>
        </r>
      </text>
    </comment>
    <comment ref="AQ5" authorId="0" shapeId="0">
      <text>
        <r>
          <rPr>
            <sz val="9"/>
            <rFont val="宋体"/>
            <family val="3"/>
            <charset val="134"/>
          </rPr>
          <t>无数据资料</t>
        </r>
      </text>
    </comment>
    <comment ref="AW5" authorId="0" shapeId="0">
      <text>
        <r>
          <rPr>
            <sz val="9"/>
            <rFont val="宋体"/>
            <family val="3"/>
            <charset val="134"/>
          </rPr>
          <t>作者:
未开展大型活动绩效考核</t>
        </r>
      </text>
    </comment>
    <comment ref="AX5" authorId="0" shapeId="0">
      <text>
        <r>
          <rPr>
            <sz val="9"/>
            <rFont val="宋体"/>
            <family val="3"/>
            <charset val="134"/>
          </rPr>
          <t>作者:
金牌+会员考核</t>
        </r>
      </text>
    </comment>
    <comment ref="AY8" authorId="0" shapeId="0">
      <text>
        <r>
          <rPr>
            <sz val="9"/>
            <rFont val="宋体"/>
            <family val="3"/>
            <charset val="134"/>
          </rPr>
          <t>0-50万，预发2700</t>
        </r>
      </text>
    </comment>
    <comment ref="AZ8" authorId="1" shapeId="0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1.4</t>
        </r>
        <r>
          <rPr>
            <sz val="9"/>
            <rFont val="宋体"/>
            <family val="3"/>
            <charset val="134"/>
          </rPr>
          <t>月上门</t>
        </r>
        <r>
          <rPr>
            <sz val="9"/>
            <rFont val="Tahoma"/>
            <family val="2"/>
          </rPr>
          <t>121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>2.4</t>
        </r>
        <r>
          <rPr>
            <sz val="9"/>
            <rFont val="宋体"/>
            <family val="3"/>
            <charset val="134"/>
          </rPr>
          <t>月份未完成两个新生</t>
        </r>
        <r>
          <rPr>
            <sz val="9"/>
            <rFont val="Tahoma"/>
            <family val="2"/>
          </rPr>
          <t xml:space="preserve">800
121*50-800=5250
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AQ9" authorId="2" shapeId="0">
      <text>
        <r>
          <rPr>
            <b/>
            <sz val="9"/>
            <rFont val="宋体"/>
            <family val="3"/>
            <charset val="134"/>
          </rPr>
          <t>续费率分成</t>
        </r>
      </text>
    </comment>
    <comment ref="AR9" authorId="2" shapeId="0">
      <text>
        <r>
          <rPr>
            <b/>
            <sz val="9"/>
            <rFont val="Tahoma"/>
            <family val="2"/>
          </rPr>
          <t xml:space="preserve">Sky123.Org:
</t>
        </r>
        <r>
          <rPr>
            <b/>
            <sz val="9"/>
            <rFont val="宋体"/>
            <family val="3"/>
            <charset val="134"/>
          </rPr>
          <t>老校
新生</t>
        </r>
        <r>
          <rPr>
            <b/>
            <sz val="9"/>
            <rFont val="Tahoma"/>
            <family val="2"/>
          </rPr>
          <t>0-6</t>
        </r>
        <r>
          <rPr>
            <b/>
            <sz val="9"/>
            <rFont val="宋体"/>
            <family val="3"/>
            <charset val="134"/>
          </rPr>
          <t>人</t>
        </r>
        <r>
          <rPr>
            <b/>
            <sz val="9"/>
            <rFont val="Tahoma"/>
            <family val="2"/>
          </rPr>
          <t xml:space="preserve">  1800
7-10</t>
        </r>
        <r>
          <rPr>
            <b/>
            <sz val="9"/>
            <rFont val="宋体"/>
            <family val="3"/>
            <charset val="134"/>
          </rPr>
          <t>人</t>
        </r>
        <r>
          <rPr>
            <b/>
            <sz val="9"/>
            <rFont val="Tahoma"/>
            <family val="2"/>
          </rPr>
          <t xml:space="preserve"> 4200
11-14</t>
        </r>
        <r>
          <rPr>
            <b/>
            <sz val="9"/>
            <rFont val="宋体"/>
            <family val="3"/>
            <charset val="134"/>
          </rPr>
          <t>人</t>
        </r>
        <r>
          <rPr>
            <b/>
            <sz val="9"/>
            <rFont val="Tahoma"/>
            <family val="2"/>
          </rPr>
          <t xml:space="preserve"> 6600
</t>
        </r>
      </text>
    </comment>
    <comment ref="AW9" authorId="2" shapeId="0">
      <text>
        <r>
          <rPr>
            <b/>
            <sz val="9"/>
            <rFont val="Tahoma"/>
            <family val="2"/>
          </rPr>
          <t>Sky123.Org: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 xml:space="preserve">老分校
</t>
        </r>
        <r>
          <rPr>
            <sz val="9"/>
            <rFont val="Tahoma"/>
            <family val="2"/>
          </rPr>
          <t>0-25</t>
        </r>
        <r>
          <rPr>
            <sz val="9"/>
            <rFont val="宋体"/>
            <family val="3"/>
            <charset val="134"/>
          </rPr>
          <t>万</t>
        </r>
        <r>
          <rPr>
            <sz val="9"/>
            <rFont val="Tahoma"/>
            <family val="2"/>
          </rPr>
          <t xml:space="preserve">  0.55%
25-50</t>
        </r>
        <r>
          <rPr>
            <sz val="9"/>
            <rFont val="宋体"/>
            <family val="3"/>
            <charset val="134"/>
          </rPr>
          <t>万</t>
        </r>
        <r>
          <rPr>
            <sz val="9"/>
            <rFont val="Tahoma"/>
            <family val="2"/>
          </rPr>
          <t xml:space="preserve"> 0.65%
50</t>
        </r>
        <r>
          <rPr>
            <sz val="9"/>
            <rFont val="宋体"/>
            <family val="3"/>
            <charset val="134"/>
          </rPr>
          <t>万以上</t>
        </r>
        <r>
          <rPr>
            <sz val="9"/>
            <rFont val="Tahoma"/>
            <family val="2"/>
          </rPr>
          <t xml:space="preserve">0.75%
</t>
        </r>
      </text>
    </comment>
    <comment ref="AY9" authorId="0" shapeId="0">
      <text>
        <r>
          <rPr>
            <sz val="9"/>
            <rFont val="宋体"/>
            <family val="3"/>
            <charset val="134"/>
          </rPr>
          <t>老校0-50万，预发2000</t>
        </r>
      </text>
    </comment>
  </commentList>
</comments>
</file>

<file path=xl/comments5.xml><?xml version="1.0" encoding="utf-8"?>
<comments xmlns="http://schemas.openxmlformats.org/spreadsheetml/2006/main">
  <authors>
    <author>作者</author>
    <author>admin</author>
    <author>Administrator</author>
    <author>Sky123.Org</author>
  </authors>
  <commentList>
    <comment ref="T5" authorId="0" shapeId="0">
      <text>
        <r>
          <rPr>
            <sz val="9"/>
            <rFont val="宋体"/>
            <family val="3"/>
            <charset val="134"/>
          </rPr>
          <t>作者:
含校长</t>
        </r>
      </text>
    </comment>
    <comment ref="AH5" authorId="0" shapeId="0">
      <text>
        <r>
          <rPr>
            <sz val="9"/>
            <rFont val="宋体"/>
            <family val="3"/>
            <charset val="134"/>
          </rPr>
          <t>作者:
校长培训补贴　</t>
        </r>
      </text>
    </comment>
    <comment ref="AP5" authorId="0" shapeId="0">
      <text>
        <r>
          <rPr>
            <sz val="9"/>
            <rFont val="宋体"/>
            <family val="3"/>
            <charset val="134"/>
          </rPr>
          <t>作者:
新生人头考核</t>
        </r>
      </text>
    </comment>
    <comment ref="AQ5" authorId="0" shapeId="0">
      <text>
        <r>
          <rPr>
            <sz val="9"/>
            <rFont val="宋体"/>
            <family val="3"/>
            <charset val="134"/>
          </rPr>
          <t>无数据资料</t>
        </r>
      </text>
    </comment>
    <comment ref="AW5" authorId="0" shapeId="0">
      <text>
        <r>
          <rPr>
            <sz val="9"/>
            <rFont val="宋体"/>
            <family val="3"/>
            <charset val="134"/>
          </rPr>
          <t>作者:
未开展大型活动绩效考核</t>
        </r>
      </text>
    </comment>
    <comment ref="AX5" authorId="0" shapeId="0">
      <text>
        <r>
          <rPr>
            <sz val="9"/>
            <rFont val="宋体"/>
            <family val="3"/>
            <charset val="134"/>
          </rPr>
          <t>作者:
金牌+会员考核</t>
        </r>
      </text>
    </comment>
    <comment ref="AF8" authorId="1" shape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月度警戒线</t>
        </r>
        <r>
          <rPr>
            <sz val="9"/>
            <rFont val="Tahoma"/>
            <family val="2"/>
          </rPr>
          <t>15.</t>
        </r>
        <r>
          <rPr>
            <sz val="9"/>
            <rFont val="宋体"/>
            <family val="3"/>
            <charset val="134"/>
          </rPr>
          <t>超人头</t>
        </r>
        <r>
          <rPr>
            <sz val="9"/>
            <rFont val="Tahoma"/>
            <family val="2"/>
          </rPr>
          <t>24.</t>
        </r>
        <r>
          <rPr>
            <sz val="9"/>
            <rFont val="宋体"/>
            <family val="3"/>
            <charset val="134"/>
          </rPr>
          <t>超超人头</t>
        </r>
        <r>
          <rPr>
            <sz val="9"/>
            <rFont val="Tahoma"/>
            <family val="2"/>
          </rPr>
          <t>29
5</t>
        </r>
        <r>
          <rPr>
            <sz val="9"/>
            <rFont val="宋体"/>
            <family val="3"/>
            <charset val="134"/>
          </rPr>
          <t>月尽人头</t>
        </r>
        <r>
          <rPr>
            <sz val="9"/>
            <rFont val="Tahoma"/>
            <family val="2"/>
          </rPr>
          <t>11</t>
        </r>
        <r>
          <rPr>
            <sz val="9"/>
            <rFont val="宋体"/>
            <family val="3"/>
            <charset val="134"/>
          </rPr>
          <t>，先按</t>
        </r>
        <r>
          <rPr>
            <sz val="9"/>
            <rFont val="Tahoma"/>
            <family val="2"/>
          </rPr>
          <t>15</t>
        </r>
        <r>
          <rPr>
            <sz val="9"/>
            <rFont val="宋体"/>
            <family val="3"/>
            <charset val="134"/>
          </rPr>
          <t>预计发放，后期再结算，续费率季度再结算</t>
        </r>
      </text>
    </comment>
    <comment ref="AY8" authorId="0" shapeId="0">
      <text>
        <r>
          <rPr>
            <sz val="9"/>
            <rFont val="宋体"/>
            <family val="3"/>
            <charset val="134"/>
          </rPr>
          <t>0-50万，预发2700</t>
        </r>
      </text>
    </comment>
    <comment ref="AZ8" authorId="2" shapeId="0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1.4</t>
        </r>
        <r>
          <rPr>
            <sz val="9"/>
            <rFont val="宋体"/>
            <family val="3"/>
            <charset val="134"/>
          </rPr>
          <t>月上门</t>
        </r>
        <r>
          <rPr>
            <sz val="9"/>
            <rFont val="Tahoma"/>
            <family val="2"/>
          </rPr>
          <t>121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>2.4</t>
        </r>
        <r>
          <rPr>
            <sz val="9"/>
            <rFont val="宋体"/>
            <family val="3"/>
            <charset val="134"/>
          </rPr>
          <t>月份未完成两个新生</t>
        </r>
        <r>
          <rPr>
            <sz val="9"/>
            <rFont val="Tahoma"/>
            <family val="2"/>
          </rPr>
          <t xml:space="preserve">800
121*50-800=5250
</t>
        </r>
        <r>
          <rPr>
            <sz val="9"/>
            <rFont val="宋体"/>
            <family val="3"/>
            <charset val="134"/>
          </rPr>
          <t xml:space="preserve">
迟交工资表扣</t>
        </r>
        <r>
          <rPr>
            <sz val="9"/>
            <rFont val="Tahoma"/>
            <family val="2"/>
          </rPr>
          <t>500</t>
        </r>
      </text>
    </comment>
    <comment ref="AF9" authorId="1" shape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活动中心月度警戒线</t>
        </r>
        <r>
          <rPr>
            <sz val="9"/>
            <rFont val="Tahoma"/>
            <family val="2"/>
          </rPr>
          <t>6</t>
        </r>
        <r>
          <rPr>
            <sz val="9"/>
            <rFont val="宋体"/>
            <family val="3"/>
            <charset val="134"/>
          </rPr>
          <t>，超人头</t>
        </r>
        <r>
          <rPr>
            <sz val="9"/>
            <rFont val="Tahoma"/>
            <family val="2"/>
          </rPr>
          <t>10</t>
        </r>
        <r>
          <rPr>
            <sz val="9"/>
            <rFont val="宋体"/>
            <family val="3"/>
            <charset val="134"/>
          </rPr>
          <t>，超超人头</t>
        </r>
        <r>
          <rPr>
            <sz val="9"/>
            <rFont val="Tahoma"/>
            <family val="2"/>
          </rPr>
          <t>14
5</t>
        </r>
        <r>
          <rPr>
            <sz val="9"/>
            <rFont val="宋体"/>
            <family val="3"/>
            <charset val="134"/>
          </rPr>
          <t>月净人头</t>
        </r>
        <r>
          <rPr>
            <sz val="9"/>
            <rFont val="Tahoma"/>
            <family val="2"/>
          </rPr>
          <t>5</t>
        </r>
        <r>
          <rPr>
            <sz val="9"/>
            <rFont val="宋体"/>
            <family val="3"/>
            <charset val="134"/>
          </rPr>
          <t>，先按月度警戒线预计发放，后期再结算，续费率季度再结算</t>
        </r>
      </text>
    </comment>
    <comment ref="AQ9" authorId="3" shapeId="0">
      <text>
        <r>
          <rPr>
            <b/>
            <sz val="9"/>
            <rFont val="宋体"/>
            <family val="3"/>
            <charset val="134"/>
          </rPr>
          <t>续费率分成</t>
        </r>
      </text>
    </comment>
    <comment ref="AR9" authorId="3" shapeId="0">
      <text>
        <r>
          <rPr>
            <b/>
            <sz val="9"/>
            <rFont val="Tahoma"/>
            <family val="2"/>
          </rPr>
          <t xml:space="preserve">Sky123.Org:
</t>
        </r>
        <r>
          <rPr>
            <b/>
            <sz val="9"/>
            <rFont val="宋体"/>
            <family val="3"/>
            <charset val="134"/>
          </rPr>
          <t>老校
新生</t>
        </r>
        <r>
          <rPr>
            <b/>
            <sz val="9"/>
            <rFont val="Tahoma"/>
            <family val="2"/>
          </rPr>
          <t>0-6</t>
        </r>
        <r>
          <rPr>
            <b/>
            <sz val="9"/>
            <rFont val="宋体"/>
            <family val="3"/>
            <charset val="134"/>
          </rPr>
          <t>人</t>
        </r>
        <r>
          <rPr>
            <b/>
            <sz val="9"/>
            <rFont val="Tahoma"/>
            <family val="2"/>
          </rPr>
          <t xml:space="preserve">  1800
7-10</t>
        </r>
        <r>
          <rPr>
            <b/>
            <sz val="9"/>
            <rFont val="宋体"/>
            <family val="3"/>
            <charset val="134"/>
          </rPr>
          <t>人</t>
        </r>
        <r>
          <rPr>
            <b/>
            <sz val="9"/>
            <rFont val="Tahoma"/>
            <family val="2"/>
          </rPr>
          <t xml:space="preserve"> 4200
11-14</t>
        </r>
        <r>
          <rPr>
            <b/>
            <sz val="9"/>
            <rFont val="宋体"/>
            <family val="3"/>
            <charset val="134"/>
          </rPr>
          <t>人</t>
        </r>
        <r>
          <rPr>
            <b/>
            <sz val="9"/>
            <rFont val="Tahoma"/>
            <family val="2"/>
          </rPr>
          <t xml:space="preserve"> 6600
</t>
        </r>
      </text>
    </comment>
    <comment ref="AW9" authorId="3" shapeId="0">
      <text>
        <r>
          <rPr>
            <b/>
            <sz val="9"/>
            <rFont val="Tahoma"/>
            <family val="2"/>
          </rPr>
          <t>Sky123.Org: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 xml:space="preserve">老分校
</t>
        </r>
        <r>
          <rPr>
            <sz val="9"/>
            <rFont val="Tahoma"/>
            <family val="2"/>
          </rPr>
          <t>0-25</t>
        </r>
        <r>
          <rPr>
            <sz val="9"/>
            <rFont val="宋体"/>
            <family val="3"/>
            <charset val="134"/>
          </rPr>
          <t>万</t>
        </r>
        <r>
          <rPr>
            <sz val="9"/>
            <rFont val="Tahoma"/>
            <family val="2"/>
          </rPr>
          <t xml:space="preserve">  0.55%
25-50</t>
        </r>
        <r>
          <rPr>
            <sz val="9"/>
            <rFont val="宋体"/>
            <family val="3"/>
            <charset val="134"/>
          </rPr>
          <t>万</t>
        </r>
        <r>
          <rPr>
            <sz val="9"/>
            <rFont val="Tahoma"/>
            <family val="2"/>
          </rPr>
          <t xml:space="preserve"> 0.65%
50</t>
        </r>
        <r>
          <rPr>
            <sz val="9"/>
            <rFont val="宋体"/>
            <family val="3"/>
            <charset val="134"/>
          </rPr>
          <t>万以上</t>
        </r>
        <r>
          <rPr>
            <sz val="9"/>
            <rFont val="Tahoma"/>
            <family val="2"/>
          </rPr>
          <t xml:space="preserve">0.75%
</t>
        </r>
      </text>
    </comment>
    <comment ref="AY9" authorId="0" shapeId="0">
      <text>
        <r>
          <rPr>
            <sz val="9"/>
            <rFont val="宋体"/>
            <family val="3"/>
            <charset val="134"/>
          </rPr>
          <t>老校0-50万，预发2000</t>
        </r>
      </text>
    </comment>
    <comment ref="AZ9" authorId="1" shape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迟交工资表</t>
        </r>
        <r>
          <rPr>
            <sz val="9"/>
            <rFont val="Tahoma"/>
            <family val="2"/>
          </rPr>
          <t>500</t>
        </r>
      </text>
    </comment>
  </commentList>
</comments>
</file>

<file path=xl/comments6.xml><?xml version="1.0" encoding="utf-8"?>
<comments xmlns="http://schemas.openxmlformats.org/spreadsheetml/2006/main">
  <authors>
    <author>作者</author>
    <author>Administrator</author>
    <author>Sky123.Org</author>
  </authors>
  <commentList>
    <comment ref="T5" authorId="0" shapeId="0">
      <text>
        <r>
          <rPr>
            <sz val="9"/>
            <rFont val="宋体"/>
            <family val="3"/>
            <charset val="134"/>
          </rPr>
          <t>作者:
含校长</t>
        </r>
      </text>
    </comment>
    <comment ref="AH5" authorId="0" shapeId="0">
      <text>
        <r>
          <rPr>
            <sz val="9"/>
            <rFont val="宋体"/>
            <family val="3"/>
            <charset val="134"/>
          </rPr>
          <t>作者:
校长培训补贴　</t>
        </r>
      </text>
    </comment>
    <comment ref="AP5" authorId="0" shapeId="0">
      <text>
        <r>
          <rPr>
            <sz val="9"/>
            <rFont val="宋体"/>
            <family val="3"/>
            <charset val="134"/>
          </rPr>
          <t>作者:
新生人头考核</t>
        </r>
      </text>
    </comment>
    <comment ref="AQ5" authorId="0" shapeId="0">
      <text>
        <r>
          <rPr>
            <sz val="9"/>
            <rFont val="宋体"/>
            <family val="3"/>
            <charset val="134"/>
          </rPr>
          <t>无数据资料</t>
        </r>
      </text>
    </comment>
    <comment ref="AW5" authorId="0" shapeId="0">
      <text>
        <r>
          <rPr>
            <sz val="9"/>
            <rFont val="宋体"/>
            <family val="3"/>
            <charset val="134"/>
          </rPr>
          <t>作者:
未开展大型活动绩效考核</t>
        </r>
      </text>
    </comment>
    <comment ref="AX5" authorId="0" shapeId="0">
      <text>
        <r>
          <rPr>
            <sz val="9"/>
            <rFont val="宋体"/>
            <family val="3"/>
            <charset val="134"/>
          </rPr>
          <t>作者:
金牌+会员考核</t>
        </r>
      </text>
    </comment>
    <comment ref="AR8" authorId="1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净收入：</t>
        </r>
        <r>
          <rPr>
            <sz val="9"/>
            <color indexed="81"/>
            <rFont val="Tahoma"/>
            <family val="2"/>
          </rPr>
          <t>493057.57</t>
        </r>
      </text>
    </comment>
    <comment ref="AR9" authorId="2" shapeId="0">
      <text>
        <r>
          <rPr>
            <b/>
            <sz val="9"/>
            <rFont val="Tahoma"/>
            <family val="2"/>
          </rPr>
          <t xml:space="preserve">Sky123.Org:
</t>
        </r>
        <r>
          <rPr>
            <b/>
            <sz val="9"/>
            <rFont val="宋体"/>
            <family val="3"/>
            <charset val="134"/>
          </rPr>
          <t>老校
新生</t>
        </r>
        <r>
          <rPr>
            <b/>
            <sz val="9"/>
            <rFont val="Tahoma"/>
            <family val="2"/>
          </rPr>
          <t>0-6</t>
        </r>
        <r>
          <rPr>
            <b/>
            <sz val="9"/>
            <rFont val="宋体"/>
            <family val="3"/>
            <charset val="134"/>
          </rPr>
          <t>人</t>
        </r>
        <r>
          <rPr>
            <b/>
            <sz val="9"/>
            <rFont val="Tahoma"/>
            <family val="2"/>
          </rPr>
          <t xml:space="preserve">  1800
7-10</t>
        </r>
        <r>
          <rPr>
            <b/>
            <sz val="9"/>
            <rFont val="宋体"/>
            <family val="3"/>
            <charset val="134"/>
          </rPr>
          <t>人</t>
        </r>
        <r>
          <rPr>
            <b/>
            <sz val="9"/>
            <rFont val="Tahoma"/>
            <family val="2"/>
          </rPr>
          <t xml:space="preserve"> 4200
11-14</t>
        </r>
        <r>
          <rPr>
            <b/>
            <sz val="9"/>
            <rFont val="宋体"/>
            <family val="3"/>
            <charset val="134"/>
          </rPr>
          <t>人</t>
        </r>
        <r>
          <rPr>
            <b/>
            <sz val="9"/>
            <rFont val="Tahoma"/>
            <family val="2"/>
          </rPr>
          <t xml:space="preserve"> 6600
</t>
        </r>
        <r>
          <rPr>
            <b/>
            <sz val="9"/>
            <rFont val="宋体"/>
            <family val="3"/>
            <charset val="134"/>
          </rPr>
          <t>净收入：</t>
        </r>
        <r>
          <rPr>
            <b/>
            <sz val="9"/>
            <rFont val="Tahoma"/>
            <family val="2"/>
          </rPr>
          <t>278534</t>
        </r>
        <r>
          <rPr>
            <b/>
            <sz val="9"/>
            <rFont val="宋体"/>
            <family val="3"/>
            <charset val="134"/>
          </rPr>
          <t>元</t>
        </r>
      </text>
    </comment>
    <comment ref="AW9" authorId="2" shapeId="0">
      <text>
        <r>
          <rPr>
            <b/>
            <sz val="9"/>
            <rFont val="Tahoma"/>
            <family val="2"/>
          </rPr>
          <t>Sky123.Org: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 xml:space="preserve">老分校
</t>
        </r>
        <r>
          <rPr>
            <sz val="9"/>
            <rFont val="Tahoma"/>
            <family val="2"/>
          </rPr>
          <t>0-25</t>
        </r>
        <r>
          <rPr>
            <sz val="9"/>
            <rFont val="宋体"/>
            <family val="3"/>
            <charset val="134"/>
          </rPr>
          <t>万</t>
        </r>
        <r>
          <rPr>
            <sz val="9"/>
            <rFont val="Tahoma"/>
            <family val="2"/>
          </rPr>
          <t xml:space="preserve">  0.55%
25-50</t>
        </r>
        <r>
          <rPr>
            <sz val="9"/>
            <rFont val="宋体"/>
            <family val="3"/>
            <charset val="134"/>
          </rPr>
          <t>万</t>
        </r>
        <r>
          <rPr>
            <sz val="9"/>
            <rFont val="Tahoma"/>
            <family val="2"/>
          </rPr>
          <t xml:space="preserve"> 0.65%
50</t>
        </r>
        <r>
          <rPr>
            <sz val="9"/>
            <rFont val="宋体"/>
            <family val="3"/>
            <charset val="134"/>
          </rPr>
          <t>万以上</t>
        </r>
        <r>
          <rPr>
            <sz val="9"/>
            <rFont val="Tahoma"/>
            <family val="2"/>
          </rPr>
          <t xml:space="preserve">0.75%
</t>
        </r>
      </text>
    </comment>
  </commentList>
</comments>
</file>

<file path=xl/comments7.xml><?xml version="1.0" encoding="utf-8"?>
<comments xmlns="http://schemas.openxmlformats.org/spreadsheetml/2006/main">
  <authors>
    <author>作者</author>
    <author>Administrator</author>
    <author>Windows 用户</author>
    <author>Sky123.Org</author>
  </authors>
  <commentList>
    <comment ref="T2" authorId="0" shapeId="0">
      <text>
        <r>
          <rPr>
            <sz val="9"/>
            <rFont val="宋体"/>
            <family val="3"/>
            <charset val="134"/>
          </rPr>
          <t>作者:
含校长</t>
        </r>
      </text>
    </comment>
    <comment ref="AH2" authorId="0" shapeId="0">
      <text>
        <r>
          <rPr>
            <sz val="9"/>
            <rFont val="宋体"/>
            <family val="3"/>
            <charset val="134"/>
          </rPr>
          <t>作者:
校长培训补贴　</t>
        </r>
      </text>
    </comment>
    <comment ref="AP2" authorId="0" shapeId="0">
      <text>
        <r>
          <rPr>
            <sz val="9"/>
            <rFont val="宋体"/>
            <family val="3"/>
            <charset val="134"/>
          </rPr>
          <t>作者:
新生人头考核</t>
        </r>
      </text>
    </comment>
    <comment ref="AQ2" authorId="0" shapeId="0">
      <text>
        <r>
          <rPr>
            <sz val="9"/>
            <rFont val="宋体"/>
            <family val="3"/>
            <charset val="134"/>
          </rPr>
          <t>无数据资料</t>
        </r>
      </text>
    </comment>
    <comment ref="AW2" authorId="0" shapeId="0">
      <text>
        <r>
          <rPr>
            <sz val="9"/>
            <rFont val="宋体"/>
            <family val="3"/>
            <charset val="134"/>
          </rPr>
          <t>作者:
未开展大型活动绩效考核</t>
        </r>
      </text>
    </comment>
    <comment ref="AX2" authorId="0" shapeId="0">
      <text>
        <r>
          <rPr>
            <sz val="9"/>
            <rFont val="宋体"/>
            <family val="3"/>
            <charset val="134"/>
          </rPr>
          <t>作者:
金牌+会员考核</t>
        </r>
      </text>
    </comment>
    <comment ref="AR5" authorId="1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净收入：</t>
        </r>
        <r>
          <rPr>
            <sz val="9"/>
            <color indexed="81"/>
            <rFont val="Tahoma"/>
            <family val="2"/>
          </rPr>
          <t>493057.57</t>
        </r>
      </text>
    </comment>
    <comment ref="AZ5" authorId="2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宋体"/>
            <family val="3"/>
            <charset val="134"/>
          </rPr>
          <t>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预发</t>
        </r>
        <r>
          <rPr>
            <sz val="9"/>
            <color indexed="81"/>
            <rFont val="Tahoma"/>
            <family val="2"/>
          </rPr>
          <t>4000</t>
        </r>
      </text>
    </comment>
    <comment ref="BH5" authorId="1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7</t>
        </r>
        <r>
          <rPr>
            <sz val="9"/>
            <color indexed="81"/>
            <rFont val="宋体"/>
            <family val="3"/>
            <charset val="134"/>
          </rPr>
          <t xml:space="preserve">月总部审核：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、个人出</t>
        </r>
        <r>
          <rPr>
            <sz val="9"/>
            <color indexed="81"/>
            <rFont val="Tahoma"/>
            <family val="2"/>
          </rPr>
          <t>900</t>
        </r>
        <r>
          <rPr>
            <sz val="9"/>
            <color indexed="81"/>
            <rFont val="宋体"/>
            <family val="3"/>
            <charset val="134"/>
          </rPr>
          <t>元</t>
        </r>
      </text>
    </comment>
    <comment ref="AR6" authorId="3" shapeId="0">
      <text>
        <r>
          <rPr>
            <b/>
            <sz val="9"/>
            <rFont val="Tahoma"/>
            <family val="2"/>
          </rPr>
          <t xml:space="preserve">Sky123.Org:
</t>
        </r>
        <r>
          <rPr>
            <b/>
            <sz val="9"/>
            <rFont val="宋体"/>
            <family val="3"/>
            <charset val="134"/>
          </rPr>
          <t>老校
新生</t>
        </r>
        <r>
          <rPr>
            <b/>
            <sz val="9"/>
            <rFont val="Tahoma"/>
            <family val="2"/>
          </rPr>
          <t>0-6</t>
        </r>
        <r>
          <rPr>
            <b/>
            <sz val="9"/>
            <rFont val="宋体"/>
            <family val="3"/>
            <charset val="134"/>
          </rPr>
          <t>人</t>
        </r>
        <r>
          <rPr>
            <b/>
            <sz val="9"/>
            <rFont val="Tahoma"/>
            <family val="2"/>
          </rPr>
          <t xml:space="preserve">  1800
7-10</t>
        </r>
        <r>
          <rPr>
            <b/>
            <sz val="9"/>
            <rFont val="宋体"/>
            <family val="3"/>
            <charset val="134"/>
          </rPr>
          <t>人</t>
        </r>
        <r>
          <rPr>
            <b/>
            <sz val="9"/>
            <rFont val="Tahoma"/>
            <family val="2"/>
          </rPr>
          <t xml:space="preserve"> 4200
11-14</t>
        </r>
        <r>
          <rPr>
            <b/>
            <sz val="9"/>
            <rFont val="宋体"/>
            <family val="3"/>
            <charset val="134"/>
          </rPr>
          <t>人</t>
        </r>
        <r>
          <rPr>
            <b/>
            <sz val="9"/>
            <rFont val="Tahoma"/>
            <family val="2"/>
          </rPr>
          <t xml:space="preserve"> 6600
</t>
        </r>
        <r>
          <rPr>
            <b/>
            <sz val="9"/>
            <rFont val="宋体"/>
            <family val="3"/>
            <charset val="134"/>
          </rPr>
          <t>净收入：</t>
        </r>
        <r>
          <rPr>
            <b/>
            <sz val="9"/>
            <rFont val="Tahoma"/>
            <family val="2"/>
          </rPr>
          <t>278534</t>
        </r>
        <r>
          <rPr>
            <b/>
            <sz val="9"/>
            <rFont val="宋体"/>
            <family val="3"/>
            <charset val="134"/>
          </rPr>
          <t>元</t>
        </r>
      </text>
    </comment>
    <comment ref="AW6" authorId="3" shapeId="0">
      <text>
        <r>
          <rPr>
            <b/>
            <sz val="9"/>
            <rFont val="Tahoma"/>
            <family val="2"/>
          </rPr>
          <t>Sky123.Org: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 xml:space="preserve">老分校
</t>
        </r>
        <r>
          <rPr>
            <sz val="9"/>
            <rFont val="Tahoma"/>
            <family val="2"/>
          </rPr>
          <t>0-25</t>
        </r>
        <r>
          <rPr>
            <sz val="9"/>
            <rFont val="宋体"/>
            <family val="3"/>
            <charset val="134"/>
          </rPr>
          <t>万</t>
        </r>
        <r>
          <rPr>
            <sz val="9"/>
            <rFont val="Tahoma"/>
            <family val="2"/>
          </rPr>
          <t xml:space="preserve">  0.55%
25-50</t>
        </r>
        <r>
          <rPr>
            <sz val="9"/>
            <rFont val="宋体"/>
            <family val="3"/>
            <charset val="134"/>
          </rPr>
          <t>万</t>
        </r>
        <r>
          <rPr>
            <sz val="9"/>
            <rFont val="Tahoma"/>
            <family val="2"/>
          </rPr>
          <t xml:space="preserve"> 0.65%
50</t>
        </r>
        <r>
          <rPr>
            <sz val="9"/>
            <rFont val="宋体"/>
            <family val="3"/>
            <charset val="134"/>
          </rPr>
          <t>万以上</t>
        </r>
        <r>
          <rPr>
            <sz val="9"/>
            <rFont val="Tahoma"/>
            <family val="2"/>
          </rPr>
          <t xml:space="preserve">0.75%
</t>
        </r>
      </text>
    </comment>
    <comment ref="AZ6" authorId="2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宋体"/>
            <family val="3"/>
            <charset val="134"/>
          </rPr>
          <t>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预发</t>
        </r>
        <r>
          <rPr>
            <sz val="9"/>
            <color indexed="81"/>
            <rFont val="Tahoma"/>
            <family val="2"/>
          </rPr>
          <t>4000</t>
        </r>
      </text>
    </comment>
    <comment ref="AR7" authorId="1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净收入：</t>
        </r>
        <r>
          <rPr>
            <sz val="9"/>
            <color indexed="81"/>
            <rFont val="Tahoma"/>
            <family val="2"/>
          </rPr>
          <t xml:space="preserve">-32701 </t>
        </r>
        <r>
          <rPr>
            <sz val="9"/>
            <color indexed="81"/>
            <rFont val="宋体"/>
            <family val="3"/>
            <charset val="134"/>
          </rPr>
          <t>本月不结算，到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月份一起结算</t>
        </r>
      </text>
    </comment>
    <comment ref="AZ7" authorId="2" shapeId="0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宋体"/>
            <family val="3"/>
            <charset val="134"/>
          </rPr>
          <t>用户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预发</t>
        </r>
        <r>
          <rPr>
            <sz val="9"/>
            <color indexed="81"/>
            <rFont val="Tahoma"/>
            <family val="2"/>
          </rPr>
          <t>6000</t>
        </r>
        <r>
          <rPr>
            <sz val="9"/>
            <color indexed="81"/>
            <rFont val="宋体"/>
            <family val="3"/>
            <charset val="134"/>
          </rPr>
          <t>元</t>
        </r>
      </text>
    </comment>
    <comment ref="BH7" authorId="1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7</t>
        </r>
        <r>
          <rPr>
            <sz val="9"/>
            <color indexed="81"/>
            <rFont val="宋体"/>
            <family val="3"/>
            <charset val="134"/>
          </rPr>
          <t xml:space="preserve">月总部审核：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、个人出</t>
        </r>
        <r>
          <rPr>
            <sz val="9"/>
            <color indexed="81"/>
            <rFont val="Tahoma"/>
            <family val="2"/>
          </rPr>
          <t>900</t>
        </r>
        <r>
          <rPr>
            <sz val="9"/>
            <color indexed="81"/>
            <rFont val="宋体"/>
            <family val="3"/>
            <charset val="134"/>
          </rPr>
          <t>元</t>
        </r>
      </text>
    </comment>
  </commentList>
</comments>
</file>

<file path=xl/sharedStrings.xml><?xml version="1.0" encoding="utf-8"?>
<sst xmlns="http://schemas.openxmlformats.org/spreadsheetml/2006/main" count="800" uniqueCount="191">
  <si>
    <t>2017年1月份市场部校长、总监工资表</t>
  </si>
  <si>
    <t>基础信息</t>
  </si>
  <si>
    <t>固定工资</t>
  </si>
  <si>
    <t>浮动</t>
  </si>
  <si>
    <t>福利补贴</t>
  </si>
  <si>
    <t>应发工资合计</t>
  </si>
  <si>
    <t>代扣</t>
  </si>
  <si>
    <t>实发</t>
  </si>
  <si>
    <t>教学部</t>
  </si>
  <si>
    <t>市场部</t>
  </si>
  <si>
    <t>总部</t>
  </si>
  <si>
    <t>教学/总部</t>
  </si>
  <si>
    <t>教学/市场</t>
  </si>
  <si>
    <t>序号</t>
  </si>
  <si>
    <t>月份</t>
  </si>
  <si>
    <t>分校</t>
  </si>
  <si>
    <t>部门</t>
  </si>
  <si>
    <t>二级部门</t>
  </si>
  <si>
    <t>岗位级别</t>
  </si>
  <si>
    <t>职位</t>
  </si>
  <si>
    <t>岗位类型</t>
  </si>
  <si>
    <t>在职状态</t>
  </si>
  <si>
    <t>姓名</t>
  </si>
  <si>
    <t>入职时间</t>
  </si>
  <si>
    <t>工作年限</t>
  </si>
  <si>
    <t>应出勤天数</t>
  </si>
  <si>
    <t>实际出勤天数</t>
  </si>
  <si>
    <t>培训师级别</t>
  </si>
  <si>
    <t>校长个人净人头</t>
  </si>
  <si>
    <t>校长个人新生营业额</t>
  </si>
  <si>
    <t>校长个人69期</t>
  </si>
  <si>
    <t>团队人数</t>
  </si>
  <si>
    <t>新顾问保底人头</t>
  </si>
  <si>
    <t>团队平均净人头</t>
  </si>
  <si>
    <t>净人头</t>
  </si>
  <si>
    <t>新生营业额</t>
  </si>
  <si>
    <t>领袖课程国内线</t>
  </si>
  <si>
    <t>领袖课程国外线</t>
  </si>
  <si>
    <t>新生平时晚班</t>
  </si>
  <si>
    <t>老生续48周及以上营业额</t>
  </si>
  <si>
    <t>老生续低于48周营业额营业额</t>
  </si>
  <si>
    <t>月度警戒线</t>
  </si>
  <si>
    <t>月度奖励线</t>
  </si>
  <si>
    <t>基本工资</t>
  </si>
  <si>
    <t>岗位工资</t>
  </si>
  <si>
    <t>工作量</t>
  </si>
  <si>
    <t>固定合计</t>
  </si>
  <si>
    <t>工作量课时费</t>
  </si>
  <si>
    <t>研训培训或区域副总督导绩效（续费超人头奖）</t>
  </si>
  <si>
    <t>分校/部门/个人新生奖</t>
  </si>
  <si>
    <t>课时费绩效/工作量绩效</t>
  </si>
  <si>
    <t>岗位工资基数</t>
  </si>
  <si>
    <t>岗位绩效工资/岗位绩效/奖惩</t>
  </si>
  <si>
    <t>流失及退费绩效结算</t>
  </si>
  <si>
    <t>绩效奖金</t>
  </si>
  <si>
    <t>考勤</t>
  </si>
  <si>
    <t>课次考核</t>
  </si>
  <si>
    <t>营收考核</t>
  </si>
  <si>
    <t>金牌+会员绩效考核</t>
  </si>
  <si>
    <t>利润考核</t>
  </si>
  <si>
    <t>扣罚/奖励</t>
  </si>
  <si>
    <t>浮动合计</t>
  </si>
  <si>
    <t>餐费补贴</t>
  </si>
  <si>
    <t xml:space="preserve">住房补贴 </t>
  </si>
  <si>
    <t>话费/出差/培训补贴</t>
  </si>
  <si>
    <t>离职补偿</t>
  </si>
  <si>
    <t>补贴合计</t>
  </si>
  <si>
    <t>公积金</t>
  </si>
  <si>
    <t>个人社保</t>
  </si>
  <si>
    <t>个人所得税</t>
  </si>
  <si>
    <t>实发工资合计</t>
  </si>
  <si>
    <t>第一次发放基本工资</t>
  </si>
  <si>
    <t>公帐发放</t>
  </si>
  <si>
    <t>其他银行</t>
  </si>
  <si>
    <t>年平均工资</t>
  </si>
  <si>
    <t>年薪总计</t>
  </si>
  <si>
    <t>备注</t>
  </si>
  <si>
    <t>招聘、离职人数、教师收费课程小时数</t>
  </si>
  <si>
    <t>班级平均人数</t>
  </si>
  <si>
    <t>考核个人续费率</t>
  </si>
  <si>
    <t>考核团队续费率</t>
  </si>
  <si>
    <t>营业考核</t>
  </si>
  <si>
    <t>越秀淘金</t>
  </si>
  <si>
    <t>负责人</t>
  </si>
  <si>
    <t>分校总监</t>
  </si>
  <si>
    <t>全职</t>
  </si>
  <si>
    <t>正式期</t>
  </si>
  <si>
    <t>于萍萍</t>
  </si>
  <si>
    <t>2017年2月份市场部校长、总监工资表</t>
  </si>
  <si>
    <t>2月</t>
  </si>
  <si>
    <t>2017年3月份市场部校长、总监工资表</t>
  </si>
  <si>
    <t>3月</t>
  </si>
  <si>
    <t>2017年4月份市场部校长、总监工资表</t>
  </si>
  <si>
    <t>4月</t>
  </si>
  <si>
    <t>越秀活动中心</t>
  </si>
  <si>
    <t>邓璞</t>
  </si>
  <si>
    <t>2017年5月份市场部校长、总监工资表</t>
  </si>
  <si>
    <t>营业额</t>
  </si>
  <si>
    <t>5月</t>
  </si>
  <si>
    <t>越秀淘金中心</t>
  </si>
  <si>
    <t>2017年6月份越秀区初级总监工资表</t>
  </si>
  <si>
    <t>2017年5月树童英语各分校经营数据报表</t>
  </si>
  <si>
    <t>(1)秒杀收入</t>
  </si>
  <si>
    <t>(2)正常收入</t>
  </si>
  <si>
    <t>(3)=(1)+(2)总收入(秒杀+正常收入)</t>
  </si>
  <si>
    <t>(4)=(3)*0.7（剩余0.3后期再结算）</t>
  </si>
  <si>
    <t>(5)支出小计</t>
  </si>
  <si>
    <t>(6)=(4)-(5)收支净额</t>
  </si>
  <si>
    <t>兼职</t>
  </si>
  <si>
    <t>水电</t>
  </si>
  <si>
    <t>公司社保</t>
  </si>
  <si>
    <t>公司公积金</t>
  </si>
  <si>
    <t>返现及退费</t>
  </si>
  <si>
    <t>财务费用</t>
  </si>
  <si>
    <t>供应商</t>
  </si>
  <si>
    <t>其他运营</t>
  </si>
  <si>
    <t>日常备用金</t>
  </si>
  <si>
    <t>店长</t>
  </si>
  <si>
    <t>3月应发</t>
  </si>
  <si>
    <t>基本</t>
  </si>
  <si>
    <t>绩效</t>
  </si>
  <si>
    <t>测算应发</t>
  </si>
  <si>
    <t>异动</t>
  </si>
  <si>
    <t>调整前工程款</t>
  </si>
  <si>
    <t>后面调整的工程款金额</t>
  </si>
  <si>
    <t>实际</t>
  </si>
  <si>
    <t>东莞文鼎</t>
  </si>
  <si>
    <t>东莞文鼎分校</t>
  </si>
  <si>
    <t>东莞阳光</t>
  </si>
  <si>
    <t>东莞阳光分校</t>
  </si>
  <si>
    <t>(1)上月30%秒杀收入</t>
  </si>
  <si>
    <t>(2)上月30%正常收入</t>
  </si>
  <si>
    <t>(3)本月正常收入</t>
  </si>
  <si>
    <t>(4)=(1)+(2)+(3)</t>
  </si>
  <si>
    <t>公司社保及公积金</t>
  </si>
  <si>
    <t>4月收入</t>
  </si>
  <si>
    <t>4月支出</t>
  </si>
  <si>
    <t>5月收入</t>
  </si>
  <si>
    <t>5月支出</t>
  </si>
  <si>
    <t>4-6月新店开业前未结算数据</t>
  </si>
  <si>
    <t>区域总监</t>
  </si>
  <si>
    <t>4-6月收入</t>
  </si>
  <si>
    <t>4-6月支出</t>
  </si>
  <si>
    <t>4-6月净额</t>
  </si>
  <si>
    <t>越秀五羊中心</t>
  </si>
  <si>
    <t>严文</t>
  </si>
  <si>
    <t>越秀小北中心</t>
  </si>
  <si>
    <t>6月</t>
    <phoneticPr fontId="20" type="noConversion"/>
  </si>
  <si>
    <t>2017年7月树童英语各分校经营数据报表</t>
    <phoneticPr fontId="24" type="noConversion"/>
  </si>
  <si>
    <t>(1)上月30%秒杀收入</t>
    <phoneticPr fontId="24" type="noConversion"/>
  </si>
  <si>
    <t>(2)本月正常收入</t>
    <phoneticPr fontId="24" type="noConversion"/>
  </si>
  <si>
    <t>(4)=(1)+(2)</t>
    <phoneticPr fontId="24" type="noConversion"/>
  </si>
  <si>
    <t>工资</t>
    <phoneticPr fontId="24" type="noConversion"/>
  </si>
  <si>
    <t>公司社保及公积金</t>
    <phoneticPr fontId="24" type="noConversion"/>
  </si>
  <si>
    <t>返现及退费</t>
    <phoneticPr fontId="24" type="noConversion"/>
  </si>
  <si>
    <t>财务费用</t>
    <phoneticPr fontId="24" type="noConversion"/>
  </si>
  <si>
    <t>供应商</t>
    <phoneticPr fontId="24" type="noConversion"/>
  </si>
  <si>
    <t>其他运营</t>
    <phoneticPr fontId="24" type="noConversion"/>
  </si>
  <si>
    <t>日常备用金</t>
    <phoneticPr fontId="24" type="noConversion"/>
  </si>
  <si>
    <t>4月收入</t>
    <phoneticPr fontId="24" type="noConversion"/>
  </si>
  <si>
    <t>4月支出</t>
    <phoneticPr fontId="24" type="noConversion"/>
  </si>
  <si>
    <t>5月收入</t>
    <phoneticPr fontId="24" type="noConversion"/>
  </si>
  <si>
    <t>5月支出</t>
    <phoneticPr fontId="24" type="noConversion"/>
  </si>
  <si>
    <t>6月收入</t>
  </si>
  <si>
    <t>6月支出</t>
  </si>
  <si>
    <t>4-7月新店开业前未结算数据</t>
    <phoneticPr fontId="24" type="noConversion"/>
  </si>
  <si>
    <t>区域总监</t>
    <phoneticPr fontId="24" type="noConversion"/>
  </si>
  <si>
    <t>4月总监应发工资</t>
    <phoneticPr fontId="24" type="noConversion"/>
  </si>
  <si>
    <t>5月总监应发工资</t>
    <phoneticPr fontId="24" type="noConversion"/>
  </si>
  <si>
    <t>4-7月收入</t>
    <phoneticPr fontId="24" type="noConversion"/>
  </si>
  <si>
    <t>4-7月支出</t>
    <phoneticPr fontId="24" type="noConversion"/>
  </si>
  <si>
    <t>4-7月净额</t>
    <phoneticPr fontId="24" type="noConversion"/>
  </si>
  <si>
    <t>基本</t>
    <phoneticPr fontId="24" type="noConversion"/>
  </si>
  <si>
    <t>绩效</t>
    <phoneticPr fontId="24" type="noConversion"/>
  </si>
  <si>
    <t>越秀五羊中心</t>
    <phoneticPr fontId="24" type="noConversion"/>
  </si>
  <si>
    <t>严文</t>
    <phoneticPr fontId="24" type="noConversion"/>
  </si>
  <si>
    <t>越秀活动中心</t>
    <phoneticPr fontId="24" type="noConversion"/>
  </si>
  <si>
    <t>越秀淘金中心</t>
    <phoneticPr fontId="24" type="noConversion"/>
  </si>
  <si>
    <t>越秀小北中心</t>
    <phoneticPr fontId="24" type="noConversion"/>
  </si>
  <si>
    <t>2017年7月份越秀区初级总监工资表</t>
    <phoneticPr fontId="23" type="noConversion"/>
  </si>
  <si>
    <t>7月</t>
    <phoneticPr fontId="20" type="noConversion"/>
  </si>
  <si>
    <t>越秀小北中心</t>
    <phoneticPr fontId="23" type="noConversion"/>
  </si>
  <si>
    <t>吴燕婷</t>
    <phoneticPr fontId="23" type="noConversion"/>
  </si>
  <si>
    <t>(1)7月30%正常收入</t>
    <phoneticPr fontId="24" type="noConversion"/>
  </si>
  <si>
    <t>于萍萍</t>
    <phoneticPr fontId="23" type="noConversion"/>
  </si>
  <si>
    <t>邓璞</t>
    <phoneticPr fontId="23" type="noConversion"/>
  </si>
  <si>
    <t>手动填写</t>
  </si>
  <si>
    <t>手动填写</t>
    <phoneticPr fontId="23" type="noConversion"/>
  </si>
  <si>
    <t>按公式计算，自动生成</t>
    <phoneticPr fontId="23" type="noConversion"/>
  </si>
  <si>
    <t>按公式计算，自动生成</t>
    <phoneticPr fontId="23" type="noConversion"/>
  </si>
  <si>
    <t>手动填写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</si>
</sst>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1" formatCode="_ * #,##0_ ;_ * \-#,##0_ ;_ * &quot;-&quot;_ ;_ @_ "/>
    <numFmt numFmtId="43" formatCode="_ * #,##0.00_ ;_ * \-#,##0.00_ ;_ * &quot;-&quot;??_ ;_ @_ "/>
    <numFmt numFmtId="176" formatCode="_ * #,##0_ ;_ * \-#,##0_ ;_ * &quot;-&quot;??_ ;_ @_ "/>
    <numFmt numFmtId="177" formatCode="_(* #,##0_);_(* \(#,##0\);_(* &quot;-&quot;_);_(@_)"/>
    <numFmt numFmtId="178" formatCode="_-* #,##0.00_-;\-* #,##0.00_-;_-* &quot;-&quot;??_-;_-@_-"/>
    <numFmt numFmtId="179" formatCode="_(* #,##0_);_(* \(#,##0\);_(* &quot;-&quot;??_);_(@_)"/>
    <numFmt numFmtId="180" formatCode="_(* #,##0.00_);_(* \(#,##0.00\);_(* &quot;-&quot;??_);_(@_)"/>
    <numFmt numFmtId="181" formatCode="_ * #,##0.0_ ;_ * \-#,##0.0_ ;_ * &quot;-&quot;??_ ;_ @_ "/>
    <numFmt numFmtId="182" formatCode="0_ "/>
    <numFmt numFmtId="183" formatCode="0.00_);[Red]\(0.00\)"/>
    <numFmt numFmtId="184" formatCode="0.0_ "/>
    <numFmt numFmtId="185" formatCode="_ * #,##0.00_ ;_ * \-#,##0.00_ ;_ * &quot;-&quot;?_ ;_ @_ "/>
    <numFmt numFmtId="186" formatCode="_ * #,##0.00_ ;_ * \-#,##0.00_ ;_ * &quot;-&quot;_ ;_ @_ "/>
    <numFmt numFmtId="187" formatCode="_ * #,##0.0_ ;_ * \-#,##0.0_ ;_ * &quot;-&quot;_ ;_ @_ "/>
    <numFmt numFmtId="188" formatCode="_ * #,##0.0_ ;_ * \-#,##0.0_ ;_ * &quot;-&quot;?_ ;_ @_ "/>
  </numFmts>
  <fonts count="26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b/>
      <sz val="18"/>
      <color theme="1"/>
      <name val="Arial"/>
      <family val="2"/>
    </font>
    <font>
      <sz val="16"/>
      <name val="宋体"/>
      <family val="3"/>
      <charset val="134"/>
    </font>
    <font>
      <sz val="16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sz val="8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0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b/>
      <sz val="9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6">
    <xf numFmtId="0" fontId="0" fillId="0" borderId="0">
      <alignment vertical="center"/>
    </xf>
    <xf numFmtId="41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0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/>
    <xf numFmtId="0" fontId="12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0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3" fillId="0" borderId="0"/>
    <xf numFmtId="0" fontId="10" fillId="0" borderId="0">
      <alignment vertical="center"/>
    </xf>
    <xf numFmtId="0" fontId="13" fillId="0" borderId="0">
      <alignment vertical="center"/>
    </xf>
    <xf numFmtId="0" fontId="12" fillId="0" borderId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180" fontId="12" fillId="0" borderId="0" applyFont="0" applyFill="0" applyBorder="0" applyAlignment="0" applyProtection="0">
      <alignment vertical="center"/>
    </xf>
    <xf numFmtId="180" fontId="12" fillId="0" borderId="0" applyFont="0" applyFill="0" applyBorder="0" applyAlignment="0" applyProtection="0">
      <alignment vertical="center"/>
    </xf>
    <xf numFmtId="180" fontId="12" fillId="0" borderId="0" applyFont="0" applyFill="0" applyBorder="0" applyAlignment="0" applyProtection="0">
      <alignment vertical="center"/>
    </xf>
    <xf numFmtId="180" fontId="12" fillId="0" borderId="0" applyFont="0" applyFill="0" applyBorder="0" applyAlignment="0" applyProtection="0">
      <alignment vertical="center"/>
    </xf>
    <xf numFmtId="180" fontId="12" fillId="0" borderId="0" applyFont="0" applyFill="0" applyBorder="0" applyAlignment="0" applyProtection="0">
      <alignment vertical="center"/>
    </xf>
    <xf numFmtId="180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</cellStyleXfs>
  <cellXfs count="200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1" xfId="7" applyFont="1" applyFill="1" applyBorder="1" applyAlignment="1">
      <alignment horizontal="center" vertical="center" wrapText="1"/>
    </xf>
    <xf numFmtId="0" fontId="3" fillId="0" borderId="1" xfId="7" applyFont="1" applyFill="1" applyBorder="1" applyAlignment="1">
      <alignment horizontal="center" vertical="center" wrapText="1"/>
    </xf>
    <xf numFmtId="0" fontId="3" fillId="0" borderId="1" xfId="7" applyFont="1" applyFill="1" applyBorder="1">
      <alignment vertical="center"/>
    </xf>
    <xf numFmtId="176" fontId="2" fillId="0" borderId="1" xfId="2" applyNumberFormat="1" applyFont="1" applyFill="1" applyBorder="1">
      <alignment vertical="center"/>
    </xf>
    <xf numFmtId="176" fontId="2" fillId="0" borderId="1" xfId="35" applyNumberFormat="1" applyFont="1" applyFill="1" applyBorder="1">
      <alignment vertical="center"/>
    </xf>
    <xf numFmtId="176" fontId="2" fillId="2" borderId="1" xfId="35" applyNumberFormat="1" applyFont="1" applyFill="1" applyBorder="1">
      <alignment vertical="center"/>
    </xf>
    <xf numFmtId="0" fontId="3" fillId="3" borderId="1" xfId="7" applyFont="1" applyFill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176" fontId="2" fillId="0" borderId="1" xfId="0" applyNumberFormat="1" applyFont="1" applyFill="1" applyBorder="1" applyAlignment="1">
      <alignment vertical="center"/>
    </xf>
    <xf numFmtId="0" fontId="2" fillId="0" borderId="0" xfId="0" applyFont="1" applyFill="1">
      <alignment vertical="center"/>
    </xf>
    <xf numFmtId="176" fontId="2" fillId="4" borderId="1" xfId="35" applyNumberFormat="1" applyFont="1" applyFill="1" applyBorder="1">
      <alignment vertical="center"/>
    </xf>
    <xf numFmtId="176" fontId="3" fillId="0" borderId="1" xfId="2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76" fontId="2" fillId="0" borderId="1" xfId="2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6" fontId="2" fillId="5" borderId="1" xfId="0" applyNumberFormat="1" applyFont="1" applyFill="1" applyBorder="1" applyAlignment="1">
      <alignment horizontal="center" vertical="center"/>
    </xf>
    <xf numFmtId="176" fontId="2" fillId="0" borderId="0" xfId="2" applyNumberFormat="1" applyFont="1" applyFill="1">
      <alignment vertical="center"/>
    </xf>
    <xf numFmtId="0" fontId="3" fillId="0" borderId="1" xfId="0" applyFont="1" applyFill="1" applyBorder="1">
      <alignment vertical="center"/>
    </xf>
    <xf numFmtId="176" fontId="2" fillId="0" borderId="0" xfId="0" applyNumberFormat="1" applyFont="1" applyFill="1">
      <alignment vertical="center"/>
    </xf>
    <xf numFmtId="176" fontId="2" fillId="0" borderId="1" xfId="0" applyNumberFormat="1" applyFont="1" applyFill="1" applyBorder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177" fontId="6" fillId="0" borderId="2" xfId="0" applyNumberFormat="1" applyFont="1" applyFill="1" applyBorder="1" applyAlignment="1">
      <alignment vertical="center"/>
    </xf>
    <xf numFmtId="184" fontId="7" fillId="0" borderId="5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2" xfId="0" applyBorder="1" applyAlignment="1">
      <alignment vertical="center"/>
    </xf>
    <xf numFmtId="0" fontId="8" fillId="6" borderId="3" xfId="11" applyNumberFormat="1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8" fillId="6" borderId="3" xfId="32" applyNumberFormat="1" applyFont="1" applyFill="1" applyBorder="1" applyAlignment="1">
      <alignment horizontal="center" vertical="center" wrapText="1"/>
    </xf>
    <xf numFmtId="0" fontId="8" fillId="6" borderId="4" xfId="11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vertical="center"/>
    </xf>
    <xf numFmtId="0" fontId="8" fillId="6" borderId="4" xfId="32" applyNumberFormat="1" applyFont="1" applyFill="1" applyBorder="1" applyAlignment="1">
      <alignment horizontal="center" vertical="center" wrapText="1"/>
    </xf>
    <xf numFmtId="0" fontId="8" fillId="6" borderId="9" xfId="11" applyNumberFormat="1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177" fontId="8" fillId="8" borderId="3" xfId="1" applyNumberFormat="1" applyFont="1" applyFill="1" applyBorder="1" applyAlignment="1">
      <alignment vertical="center"/>
    </xf>
    <xf numFmtId="177" fontId="7" fillId="8" borderId="1" xfId="1" applyNumberFormat="1" applyFont="1" applyFill="1" applyBorder="1" applyAlignment="1">
      <alignment vertical="center"/>
    </xf>
    <xf numFmtId="177" fontId="8" fillId="8" borderId="1" xfId="1" applyNumberFormat="1" applyFont="1" applyFill="1" applyBorder="1" applyAlignment="1">
      <alignment vertical="center"/>
    </xf>
    <xf numFmtId="177" fontId="7" fillId="8" borderId="1" xfId="1" applyNumberFormat="1" applyFont="1" applyFill="1" applyBorder="1" applyAlignment="1">
      <alignment horizontal="center" vertical="center"/>
    </xf>
    <xf numFmtId="177" fontId="7" fillId="8" borderId="1" xfId="1" applyNumberFormat="1" applyFont="1" applyFill="1" applyBorder="1" applyAlignment="1">
      <alignment horizontal="left" vertical="center"/>
    </xf>
    <xf numFmtId="0" fontId="7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left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14" fontId="8" fillId="6" borderId="3" xfId="32" applyNumberFormat="1" applyFont="1" applyFill="1" applyBorder="1" applyAlignment="1">
      <alignment horizontal="center" vertical="center" wrapText="1"/>
    </xf>
    <xf numFmtId="181" fontId="8" fillId="6" borderId="3" xfId="2" applyNumberFormat="1" applyFont="1" applyFill="1" applyBorder="1" applyAlignment="1">
      <alignment horizontal="center" vertical="center" wrapText="1"/>
    </xf>
    <xf numFmtId="14" fontId="8" fillId="6" borderId="4" xfId="32" applyNumberFormat="1" applyFont="1" applyFill="1" applyBorder="1" applyAlignment="1">
      <alignment horizontal="center" vertical="center" wrapText="1"/>
    </xf>
    <xf numFmtId="0" fontId="0" fillId="6" borderId="9" xfId="0" applyFill="1" applyBorder="1" applyAlignment="1">
      <alignment vertical="center"/>
    </xf>
    <xf numFmtId="177" fontId="8" fillId="8" borderId="1" xfId="1" applyNumberFormat="1" applyFont="1" applyFill="1" applyBorder="1" applyAlignment="1">
      <alignment horizontal="left" vertical="center" wrapText="1"/>
    </xf>
    <xf numFmtId="187" fontId="7" fillId="3" borderId="1" xfId="1" applyNumberFormat="1" applyFont="1" applyFill="1" applyBorder="1" applyAlignment="1">
      <alignment horizontal="center" vertical="center"/>
    </xf>
    <xf numFmtId="14" fontId="7" fillId="3" borderId="1" xfId="1" applyNumberFormat="1" applyFont="1" applyFill="1" applyBorder="1" applyAlignment="1">
      <alignment vertical="center"/>
    </xf>
    <xf numFmtId="181" fontId="8" fillId="3" borderId="1" xfId="2" applyNumberFormat="1" applyFont="1" applyFill="1" applyBorder="1" applyAlignment="1">
      <alignment vertical="center"/>
    </xf>
    <xf numFmtId="181" fontId="8" fillId="3" borderId="3" xfId="2" applyNumberFormat="1" applyFont="1" applyFill="1" applyBorder="1" applyAlignment="1">
      <alignment horizontal="center" vertical="center"/>
    </xf>
    <xf numFmtId="177" fontId="7" fillId="3" borderId="1" xfId="1" applyNumberFormat="1" applyFont="1" applyFill="1" applyBorder="1" applyAlignment="1">
      <alignment horizontal="left" vertical="center"/>
    </xf>
    <xf numFmtId="14" fontId="7" fillId="6" borderId="0" xfId="0" applyNumberFormat="1" applyFont="1" applyFill="1" applyAlignment="1">
      <alignment vertical="center"/>
    </xf>
    <xf numFmtId="181" fontId="7" fillId="6" borderId="0" xfId="2" applyNumberFormat="1" applyFont="1" applyFill="1" applyAlignment="1">
      <alignment vertical="center"/>
    </xf>
    <xf numFmtId="0" fontId="7" fillId="0" borderId="13" xfId="0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center" wrapText="1"/>
    </xf>
    <xf numFmtId="0" fontId="7" fillId="9" borderId="5" xfId="0" applyFont="1" applyFill="1" applyBorder="1" applyAlignment="1">
      <alignment horizontal="center" vertical="center" wrapText="1"/>
    </xf>
    <xf numFmtId="0" fontId="7" fillId="9" borderId="6" xfId="0" applyFont="1" applyFill="1" applyBorder="1" applyAlignment="1">
      <alignment horizontal="center" vertical="center" wrapText="1"/>
    </xf>
    <xf numFmtId="0" fontId="7" fillId="10" borderId="5" xfId="0" applyFont="1" applyFill="1" applyBorder="1" applyAlignment="1">
      <alignment horizontal="center" vertical="center"/>
    </xf>
    <xf numFmtId="0" fontId="7" fillId="10" borderId="6" xfId="0" applyFon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 wrapText="1"/>
    </xf>
    <xf numFmtId="0" fontId="8" fillId="11" borderId="3" xfId="32" applyNumberFormat="1" applyFont="1" applyFill="1" applyBorder="1" applyAlignment="1">
      <alignment horizontal="center" vertical="center" wrapText="1"/>
    </xf>
    <xf numFmtId="0" fontId="0" fillId="11" borderId="4" xfId="0" applyFill="1" applyBorder="1" applyAlignment="1">
      <alignment vertical="center"/>
    </xf>
    <xf numFmtId="0" fontId="8" fillId="6" borderId="12" xfId="32" applyNumberFormat="1" applyFont="1" applyFill="1" applyBorder="1" applyAlignment="1">
      <alignment horizontal="center" vertical="center" wrapText="1"/>
    </xf>
    <xf numFmtId="0" fontId="7" fillId="3" borderId="1" xfId="1" applyNumberFormat="1" applyFont="1" applyFill="1" applyBorder="1" applyAlignment="1">
      <alignment horizontal="center" vertical="center"/>
    </xf>
    <xf numFmtId="186" fontId="7" fillId="3" borderId="15" xfId="1" applyNumberFormat="1" applyFont="1" applyFill="1" applyBorder="1" applyAlignment="1">
      <alignment vertical="center"/>
    </xf>
    <xf numFmtId="183" fontId="7" fillId="3" borderId="15" xfId="1" applyNumberFormat="1" applyFont="1" applyFill="1" applyBorder="1" applyAlignment="1">
      <alignment vertical="center"/>
    </xf>
    <xf numFmtId="177" fontId="9" fillId="3" borderId="15" xfId="1" applyNumberFormat="1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7" fillId="10" borderId="12" xfId="0" applyFont="1" applyFill="1" applyBorder="1" applyAlignment="1">
      <alignment horizontal="center" vertical="center"/>
    </xf>
    <xf numFmtId="0" fontId="8" fillId="6" borderId="3" xfId="11" applyFont="1" applyFill="1" applyBorder="1" applyAlignment="1">
      <alignment horizontal="center" vertical="center" wrapText="1"/>
    </xf>
    <xf numFmtId="177" fontId="7" fillId="3" borderId="15" xfId="1" applyNumberFormat="1" applyFont="1" applyFill="1" applyBorder="1" applyAlignment="1">
      <alignment vertical="center"/>
    </xf>
    <xf numFmtId="177" fontId="7" fillId="3" borderId="1" xfId="1" applyNumberFormat="1" applyFont="1" applyFill="1" applyBorder="1" applyAlignment="1">
      <alignment vertical="center"/>
    </xf>
    <xf numFmtId="0" fontId="7" fillId="0" borderId="15" xfId="0" applyFont="1" applyFill="1" applyBorder="1" applyAlignment="1">
      <alignment horizontal="center" vertical="center" wrapText="1"/>
    </xf>
    <xf numFmtId="0" fontId="7" fillId="7" borderId="13" xfId="0" applyFont="1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 vertical="center"/>
    </xf>
    <xf numFmtId="0" fontId="7" fillId="10" borderId="10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vertical="center"/>
    </xf>
    <xf numFmtId="0" fontId="7" fillId="7" borderId="15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182" fontId="8" fillId="6" borderId="3" xfId="33" applyNumberFormat="1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/>
    </xf>
    <xf numFmtId="0" fontId="8" fillId="6" borderId="1" xfId="11" applyFont="1" applyFill="1" applyBorder="1" applyAlignment="1">
      <alignment horizontal="center" vertical="center" wrapText="1"/>
    </xf>
    <xf numFmtId="182" fontId="8" fillId="6" borderId="1" xfId="33" applyNumberFormat="1" applyFont="1" applyFill="1" applyBorder="1" applyAlignment="1">
      <alignment horizontal="center" vertical="center" wrapText="1"/>
    </xf>
    <xf numFmtId="177" fontId="8" fillId="3" borderId="1" xfId="1" applyNumberFormat="1" applyFont="1" applyFill="1" applyBorder="1" applyAlignment="1">
      <alignment vertical="center" wrapText="1"/>
    </xf>
    <xf numFmtId="43" fontId="8" fillId="6" borderId="1" xfId="2" applyNumberFormat="1" applyFont="1" applyFill="1" applyBorder="1" applyAlignment="1">
      <alignment vertical="center" wrapText="1"/>
    </xf>
    <xf numFmtId="177" fontId="7" fillId="3" borderId="1" xfId="1" applyNumberFormat="1" applyFont="1" applyFill="1" applyBorder="1" applyAlignment="1">
      <alignment horizontal="center" vertical="center"/>
    </xf>
    <xf numFmtId="177" fontId="6" fillId="7" borderId="2" xfId="0" applyNumberFormat="1" applyFont="1" applyFill="1" applyBorder="1" applyAlignment="1">
      <alignment vertical="center"/>
    </xf>
    <xf numFmtId="0" fontId="7" fillId="7" borderId="1" xfId="0" applyFont="1" applyFill="1" applyBorder="1" applyAlignment="1">
      <alignment horizontal="center" vertical="center"/>
    </xf>
    <xf numFmtId="182" fontId="8" fillId="12" borderId="3" xfId="33" applyNumberFormat="1" applyFont="1" applyFill="1" applyBorder="1" applyAlignment="1">
      <alignment horizontal="center" vertical="center" wrapText="1"/>
    </xf>
    <xf numFmtId="182" fontId="8" fillId="12" borderId="4" xfId="33" applyNumberFormat="1" applyFont="1" applyFill="1" applyBorder="1" applyAlignment="1">
      <alignment horizontal="center" vertical="center" wrapText="1"/>
    </xf>
    <xf numFmtId="182" fontId="8" fillId="6" borderId="4" xfId="33" applyNumberFormat="1" applyFont="1" applyFill="1" applyBorder="1" applyAlignment="1">
      <alignment horizontal="center" vertical="center" wrapText="1"/>
    </xf>
    <xf numFmtId="0" fontId="7" fillId="6" borderId="0" xfId="0" applyFont="1" applyFill="1" applyBorder="1" applyAlignment="1">
      <alignment horizontal="center" vertical="center" wrapText="1"/>
    </xf>
    <xf numFmtId="182" fontId="8" fillId="6" borderId="0" xfId="33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188" fontId="8" fillId="3" borderId="1" xfId="1" applyNumberFormat="1" applyFont="1" applyFill="1" applyBorder="1" applyAlignment="1">
      <alignment horizontal="center" vertical="center"/>
    </xf>
    <xf numFmtId="180" fontId="7" fillId="3" borderId="1" xfId="2" applyNumberFormat="1" applyFont="1" applyFill="1" applyBorder="1" applyAlignment="1">
      <alignment horizontal="center" vertical="center"/>
    </xf>
    <xf numFmtId="179" fontId="7" fillId="3" borderId="15" xfId="2" applyNumberFormat="1" applyFont="1" applyFill="1" applyBorder="1" applyAlignment="1">
      <alignment horizontal="center" vertical="center"/>
    </xf>
    <xf numFmtId="177" fontId="8" fillId="3" borderId="15" xfId="0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 wrapText="1"/>
    </xf>
    <xf numFmtId="177" fontId="8" fillId="3" borderId="1" xfId="1" applyNumberFormat="1" applyFont="1" applyFill="1" applyBorder="1" applyAlignment="1">
      <alignment horizontal="center" vertical="center"/>
    </xf>
    <xf numFmtId="43" fontId="8" fillId="6" borderId="1" xfId="2" applyNumberFormat="1" applyFont="1" applyFill="1" applyBorder="1" applyAlignment="1">
      <alignment horizontal="center" vertical="center"/>
    </xf>
    <xf numFmtId="177" fontId="8" fillId="3" borderId="1" xfId="38" applyNumberFormat="1" applyFont="1" applyFill="1" applyBorder="1" applyAlignment="1">
      <alignment horizontal="center" vertical="center"/>
    </xf>
    <xf numFmtId="177" fontId="7" fillId="3" borderId="1" xfId="42" applyNumberFormat="1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182" fontId="8" fillId="6" borderId="3" xfId="11" applyNumberFormat="1" applyFont="1" applyFill="1" applyBorder="1" applyAlignment="1">
      <alignment horizontal="center" vertical="center" wrapText="1"/>
    </xf>
    <xf numFmtId="180" fontId="8" fillId="6" borderId="3" xfId="2" applyNumberFormat="1" applyFont="1" applyFill="1" applyBorder="1" applyAlignment="1">
      <alignment horizontal="center" vertical="center" wrapText="1"/>
    </xf>
    <xf numFmtId="182" fontId="8" fillId="6" borderId="4" xfId="11" applyNumberFormat="1" applyFont="1" applyFill="1" applyBorder="1" applyAlignment="1">
      <alignment horizontal="center" vertical="center" wrapText="1"/>
    </xf>
    <xf numFmtId="180" fontId="8" fillId="6" borderId="4" xfId="2" applyNumberFormat="1" applyFont="1" applyFill="1" applyBorder="1" applyAlignment="1">
      <alignment horizontal="center" vertical="center" wrapText="1"/>
    </xf>
    <xf numFmtId="177" fontId="8" fillId="6" borderId="1" xfId="1" applyNumberFormat="1" applyFont="1" applyFill="1" applyBorder="1" applyAlignment="1">
      <alignment horizontal="center" vertical="center"/>
    </xf>
    <xf numFmtId="176" fontId="8" fillId="6" borderId="1" xfId="2" applyNumberFormat="1" applyFont="1" applyFill="1" applyBorder="1" applyAlignment="1">
      <alignment horizontal="center" vertical="center"/>
    </xf>
    <xf numFmtId="185" fontId="8" fillId="3" borderId="1" xfId="1" applyNumberFormat="1" applyFont="1" applyFill="1" applyBorder="1" applyAlignment="1">
      <alignment horizontal="center" vertical="center"/>
    </xf>
    <xf numFmtId="43" fontId="8" fillId="6" borderId="1" xfId="2" applyFont="1" applyFill="1" applyBorder="1" applyAlignment="1">
      <alignment horizontal="center" vertical="center"/>
    </xf>
    <xf numFmtId="43" fontId="7" fillId="6" borderId="1" xfId="2" applyNumberFormat="1" applyFont="1" applyFill="1" applyBorder="1" applyAlignment="1">
      <alignment horizontal="center" vertical="center"/>
    </xf>
    <xf numFmtId="177" fontId="7" fillId="3" borderId="1" xfId="39" applyNumberFormat="1" applyFont="1" applyFill="1" applyBorder="1" applyAlignment="1">
      <alignment vertical="center"/>
    </xf>
    <xf numFmtId="185" fontId="8" fillId="12" borderId="1" xfId="1" applyNumberFormat="1" applyFont="1" applyFill="1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13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7" fillId="13" borderId="13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6" borderId="1" xfId="0" applyFill="1" applyBorder="1" applyAlignment="1">
      <alignment vertical="center"/>
    </xf>
    <xf numFmtId="177" fontId="7" fillId="7" borderId="0" xfId="0" applyNumberFormat="1" applyFont="1" applyFill="1" applyAlignment="1">
      <alignment vertical="center"/>
    </xf>
    <xf numFmtId="178" fontId="7" fillId="7" borderId="1" xfId="0" applyNumberFormat="1" applyFont="1" applyFill="1" applyBorder="1" applyAlignment="1">
      <alignment vertical="center"/>
    </xf>
    <xf numFmtId="180" fontId="7" fillId="6" borderId="0" xfId="2" applyNumberFormat="1" applyFont="1" applyFill="1" applyAlignment="1">
      <alignment horizontal="center" vertical="center"/>
    </xf>
    <xf numFmtId="0" fontId="7" fillId="0" borderId="15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13" borderId="0" xfId="0" applyFont="1" applyFill="1" applyAlignment="1">
      <alignment vertical="center"/>
    </xf>
    <xf numFmtId="0" fontId="7" fillId="6" borderId="0" xfId="0" applyFont="1" applyFill="1" applyAlignment="1">
      <alignment vertical="center" wrapText="1"/>
    </xf>
    <xf numFmtId="0" fontId="7" fillId="6" borderId="0" xfId="0" applyFont="1" applyFill="1" applyAlignment="1">
      <alignment horizontal="center" vertical="center" wrapText="1"/>
    </xf>
    <xf numFmtId="0" fontId="7" fillId="7" borderId="0" xfId="0" applyFont="1" applyFill="1" applyAlignment="1">
      <alignment vertical="center"/>
    </xf>
    <xf numFmtId="177" fontId="8" fillId="7" borderId="1" xfId="0" applyNumberFormat="1" applyFont="1" applyFill="1" applyBorder="1" applyAlignment="1">
      <alignment vertical="center"/>
    </xf>
    <xf numFmtId="177" fontId="21" fillId="8" borderId="3" xfId="1" applyNumberFormat="1" applyFont="1" applyFill="1" applyBorder="1" applyAlignment="1">
      <alignment vertical="center"/>
    </xf>
    <xf numFmtId="0" fontId="2" fillId="0" borderId="1" xfId="7" applyFont="1" applyFill="1" applyBorder="1" applyAlignment="1">
      <alignment horizontal="center" vertical="center" wrapText="1"/>
    </xf>
    <xf numFmtId="0" fontId="3" fillId="0" borderId="1" xfId="7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176" fontId="3" fillId="0" borderId="1" xfId="2" applyNumberFormat="1" applyFont="1" applyFill="1" applyBorder="1" applyAlignment="1">
      <alignment horizontal="center" vertical="center" wrapText="1"/>
    </xf>
    <xf numFmtId="0" fontId="2" fillId="0" borderId="4" xfId="7" applyFont="1" applyFill="1" applyBorder="1" applyAlignment="1">
      <alignment horizontal="center" vertical="center" wrapText="1"/>
    </xf>
    <xf numFmtId="0" fontId="2" fillId="0" borderId="3" xfId="7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176" fontId="3" fillId="0" borderId="1" xfId="2" applyNumberFormat="1" applyFont="1" applyFill="1" applyBorder="1" applyAlignment="1">
      <alignment horizontal="center" vertical="center"/>
    </xf>
    <xf numFmtId="0" fontId="3" fillId="0" borderId="1" xfId="7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3" fillId="3" borderId="1" xfId="7" applyFont="1" applyFill="1" applyBorder="1" applyAlignment="1">
      <alignment horizontal="center" vertical="center"/>
    </xf>
    <xf numFmtId="0" fontId="2" fillId="0" borderId="1" xfId="7" applyFont="1" applyFill="1" applyBorder="1" applyAlignment="1">
      <alignment horizontal="center" vertical="center" wrapText="1"/>
    </xf>
    <xf numFmtId="0" fontId="3" fillId="0" borderId="1" xfId="7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176" fontId="3" fillId="0" borderId="1" xfId="2" applyNumberFormat="1" applyFont="1" applyFill="1" applyBorder="1" applyAlignment="1">
      <alignment horizontal="center" vertical="center" wrapText="1"/>
    </xf>
    <xf numFmtId="0" fontId="3" fillId="0" borderId="3" xfId="7" applyFont="1" applyFill="1" applyBorder="1" applyAlignment="1">
      <alignment horizontal="center" vertical="center" wrapText="1"/>
    </xf>
    <xf numFmtId="0" fontId="2" fillId="0" borderId="4" xfId="7" applyFont="1" applyFill="1" applyBorder="1" applyAlignment="1">
      <alignment horizontal="center" vertical="center" wrapText="1"/>
    </xf>
    <xf numFmtId="0" fontId="3" fillId="0" borderId="4" xfId="7" applyFont="1" applyFill="1" applyBorder="1" applyAlignment="1">
      <alignment horizontal="center" vertical="center" wrapText="1"/>
    </xf>
    <xf numFmtId="0" fontId="2" fillId="0" borderId="3" xfId="7" applyFont="1" applyFill="1" applyBorder="1" applyAlignment="1">
      <alignment horizontal="center" vertical="center" wrapText="1"/>
    </xf>
    <xf numFmtId="176" fontId="3" fillId="0" borderId="1" xfId="35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6" fontId="2" fillId="0" borderId="1" xfId="2" applyNumberFormat="1" applyFont="1" applyFill="1" applyBorder="1" applyAlignment="1">
      <alignment horizontal="center" vertical="center"/>
    </xf>
    <xf numFmtId="176" fontId="2" fillId="0" borderId="3" xfId="2" applyNumberFormat="1" applyFont="1" applyFill="1" applyBorder="1" applyAlignment="1">
      <alignment horizontal="center" vertical="center"/>
    </xf>
    <xf numFmtId="176" fontId="2" fillId="0" borderId="9" xfId="2" applyNumberFormat="1" applyFont="1" applyFill="1" applyBorder="1" applyAlignment="1">
      <alignment horizontal="center" vertical="center"/>
    </xf>
    <xf numFmtId="176" fontId="2" fillId="0" borderId="4" xfId="2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176" fontId="3" fillId="0" borderId="3" xfId="35" applyNumberFormat="1" applyFont="1" applyFill="1" applyBorder="1" applyAlignment="1">
      <alignment horizontal="center" vertical="center"/>
    </xf>
    <xf numFmtId="176" fontId="3" fillId="0" borderId="9" xfId="35" applyNumberFormat="1" applyFont="1" applyFill="1" applyBorder="1" applyAlignment="1">
      <alignment horizontal="center" vertical="center"/>
    </xf>
    <xf numFmtId="176" fontId="3" fillId="0" borderId="4" xfId="35" applyNumberFormat="1" applyFont="1" applyFill="1" applyBorder="1" applyAlignment="1">
      <alignment horizontal="center" vertical="center"/>
    </xf>
    <xf numFmtId="176" fontId="2" fillId="0" borderId="1" xfId="35" applyNumberFormat="1" applyFont="1" applyFill="1" applyBorder="1" applyAlignment="1">
      <alignment horizontal="center" vertical="center"/>
    </xf>
    <xf numFmtId="10" fontId="2" fillId="0" borderId="1" xfId="45" applyNumberFormat="1" applyFont="1" applyFill="1" applyBorder="1" applyAlignment="1">
      <alignment horizontal="center" vertical="center"/>
    </xf>
    <xf numFmtId="177" fontId="8" fillId="7" borderId="3" xfId="1" applyNumberFormat="1" applyFont="1" applyFill="1" applyBorder="1" applyAlignment="1">
      <alignment vertical="center"/>
    </xf>
    <xf numFmtId="177" fontId="7" fillId="7" borderId="1" xfId="1" applyNumberFormat="1" applyFont="1" applyFill="1" applyBorder="1" applyAlignment="1">
      <alignment vertical="center"/>
    </xf>
    <xf numFmtId="177" fontId="8" fillId="7" borderId="1" xfId="1" applyNumberFormat="1" applyFont="1" applyFill="1" applyBorder="1" applyAlignment="1">
      <alignment vertical="center"/>
    </xf>
    <xf numFmtId="177" fontId="7" fillId="7" borderId="1" xfId="1" applyNumberFormat="1" applyFont="1" applyFill="1" applyBorder="1" applyAlignment="1">
      <alignment horizontal="center" vertical="center"/>
    </xf>
    <xf numFmtId="177" fontId="7" fillId="7" borderId="1" xfId="1" applyNumberFormat="1" applyFont="1" applyFill="1" applyBorder="1" applyAlignment="1">
      <alignment horizontal="left" vertical="center"/>
    </xf>
    <xf numFmtId="177" fontId="8" fillId="7" borderId="1" xfId="1" applyNumberFormat="1" applyFont="1" applyFill="1" applyBorder="1" applyAlignment="1">
      <alignment horizontal="left" vertical="center" wrapText="1"/>
    </xf>
    <xf numFmtId="187" fontId="7" fillId="7" borderId="1" xfId="1" applyNumberFormat="1" applyFont="1" applyFill="1" applyBorder="1" applyAlignment="1">
      <alignment horizontal="center" vertical="center"/>
    </xf>
    <xf numFmtId="14" fontId="7" fillId="7" borderId="1" xfId="1" applyNumberFormat="1" applyFont="1" applyFill="1" applyBorder="1" applyAlignment="1">
      <alignment vertical="center"/>
    </xf>
    <xf numFmtId="0" fontId="1" fillId="6" borderId="0" xfId="0" applyFont="1" applyFill="1" applyAlignment="1">
      <alignment vertical="center"/>
    </xf>
    <xf numFmtId="43" fontId="8" fillId="7" borderId="1" xfId="2" applyNumberFormat="1" applyFont="1" applyFill="1" applyBorder="1" applyAlignment="1">
      <alignment horizontal="center" vertical="center"/>
    </xf>
    <xf numFmtId="176" fontId="8" fillId="7" borderId="1" xfId="2" applyNumberFormat="1" applyFont="1" applyFill="1" applyBorder="1" applyAlignment="1">
      <alignment horizontal="center" vertical="center"/>
    </xf>
    <xf numFmtId="185" fontId="8" fillId="7" borderId="1" xfId="1" applyNumberFormat="1" applyFont="1" applyFill="1" applyBorder="1" applyAlignment="1">
      <alignment horizontal="center" vertical="center"/>
    </xf>
    <xf numFmtId="43" fontId="8" fillId="7" borderId="1" xfId="2" applyFont="1" applyFill="1" applyBorder="1" applyAlignment="1">
      <alignment horizontal="center" vertical="center"/>
    </xf>
    <xf numFmtId="43" fontId="7" fillId="7" borderId="1" xfId="2" applyNumberFormat="1" applyFont="1" applyFill="1" applyBorder="1" applyAlignment="1">
      <alignment horizontal="center" vertical="center"/>
    </xf>
  </cellXfs>
  <cellStyles count="46">
    <cellStyle name="百分比" xfId="45" builtinId="5"/>
    <cellStyle name="百分比 2" xfId="3"/>
    <cellStyle name="常规" xfId="0" builtinId="0"/>
    <cellStyle name="常规 10" xfId="8"/>
    <cellStyle name="常规 103 2 26 16" xfId="9"/>
    <cellStyle name="常规 121" xfId="7"/>
    <cellStyle name="常规 2" xfId="11"/>
    <cellStyle name="常规 2 25" xfId="10"/>
    <cellStyle name="常规 22" xfId="12"/>
    <cellStyle name="常规 27" xfId="6"/>
    <cellStyle name="常规 3" xfId="13"/>
    <cellStyle name="常规 31" xfId="5"/>
    <cellStyle name="常规 4" xfId="14"/>
    <cellStyle name="常规 5" xfId="15"/>
    <cellStyle name="常规 5 17" xfId="4"/>
    <cellStyle name="常规 5 6" xfId="16"/>
    <cellStyle name="常规 57" xfId="17"/>
    <cellStyle name="常规 58" xfId="18"/>
    <cellStyle name="常规 59" xfId="19"/>
    <cellStyle name="常规 69" xfId="21"/>
    <cellStyle name="常规 70" xfId="22"/>
    <cellStyle name="常规 73" xfId="23"/>
    <cellStyle name="常规 74" xfId="20"/>
    <cellStyle name="常规 76" xfId="25"/>
    <cellStyle name="常规 77" xfId="27"/>
    <cellStyle name="常规 78" xfId="28"/>
    <cellStyle name="常规 79" xfId="29"/>
    <cellStyle name="常规 80" xfId="30"/>
    <cellStyle name="常规 81" xfId="24"/>
    <cellStyle name="常规 82" xfId="26"/>
    <cellStyle name="常规 91" xfId="31"/>
    <cellStyle name="常规_3" xfId="32"/>
    <cellStyle name="常规_STL招生工资试算表2012-4.10" xfId="33"/>
    <cellStyle name="千位分隔" xfId="2" builtinId="3"/>
    <cellStyle name="千位分隔 10" xfId="34"/>
    <cellStyle name="千位分隔 27" xfId="35"/>
    <cellStyle name="千位分隔 30" xfId="36"/>
    <cellStyle name="千位分隔[0]" xfId="1" builtinId="6"/>
    <cellStyle name="千位分隔[0] 10" xfId="37"/>
    <cellStyle name="千位分隔[0] 10 2 2" xfId="38"/>
    <cellStyle name="千位分隔[0] 11" xfId="39"/>
    <cellStyle name="千位分隔[0] 3 6" xfId="40"/>
    <cellStyle name="千位分隔[0] 31" xfId="41"/>
    <cellStyle name="千位分隔[0] 32" xfId="42"/>
    <cellStyle name="千位分隔[0] 4 8" xfId="43"/>
    <cellStyle name="千位分隔[0] 9" xfId="44"/>
  </cellStyles>
  <dxfs count="3"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 patternType="solid">
          <bgColor rgb="FFFF0000"/>
        </patternFill>
      </fill>
    </dxf>
    <dxf>
      <font>
        <b/>
        <i val="0"/>
      </font>
      <fill>
        <patternFill patternType="solid"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76200</xdr:colOff>
      <xdr:row>12</xdr:row>
      <xdr:rowOff>142875</xdr:rowOff>
    </xdr:from>
    <xdr:to>
      <xdr:col>33</xdr:col>
      <xdr:colOff>190500</xdr:colOff>
      <xdr:row>16</xdr:row>
      <xdr:rowOff>57151</xdr:rowOff>
    </xdr:to>
    <xdr:sp macro="" textlink="">
      <xdr:nvSpPr>
        <xdr:cNvPr id="3" name="圆角矩形标注 2"/>
        <xdr:cNvSpPr/>
      </xdr:nvSpPr>
      <xdr:spPr>
        <a:xfrm>
          <a:off x="14954250" y="2809875"/>
          <a:ext cx="1714500" cy="600076"/>
        </a:xfrm>
        <a:prstGeom prst="wedgeRoundRectCallout">
          <a:avLst>
            <a:gd name="adj1" fmla="val -11389"/>
            <a:gd name="adj2" fmla="val -220039"/>
            <a:gd name="adj3" fmla="val 16667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31</xdr:col>
      <xdr:colOff>0</xdr:colOff>
      <xdr:row>0</xdr:row>
      <xdr:rowOff>228600</xdr:rowOff>
    </xdr:from>
    <xdr:to>
      <xdr:col>32</xdr:col>
      <xdr:colOff>47625</xdr:colOff>
      <xdr:row>7</xdr:row>
      <xdr:rowOff>28575</xdr:rowOff>
    </xdr:to>
    <xdr:sp macro="" textlink="">
      <xdr:nvSpPr>
        <xdr:cNvPr id="4" name="矩形 3"/>
        <xdr:cNvSpPr/>
      </xdr:nvSpPr>
      <xdr:spPr>
        <a:xfrm>
          <a:off x="15401925" y="228600"/>
          <a:ext cx="590550" cy="16097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43</xdr:col>
      <xdr:colOff>0</xdr:colOff>
      <xdr:row>10</xdr:row>
      <xdr:rowOff>0</xdr:rowOff>
    </xdr:from>
    <xdr:to>
      <xdr:col>47</xdr:col>
      <xdr:colOff>390525</xdr:colOff>
      <xdr:row>13</xdr:row>
      <xdr:rowOff>85726</xdr:rowOff>
    </xdr:to>
    <xdr:sp macro="" textlink="">
      <xdr:nvSpPr>
        <xdr:cNvPr id="5" name="圆角矩形标注 4"/>
        <xdr:cNvSpPr/>
      </xdr:nvSpPr>
      <xdr:spPr>
        <a:xfrm>
          <a:off x="19192875" y="2324100"/>
          <a:ext cx="1714500" cy="600076"/>
        </a:xfrm>
        <a:prstGeom prst="wedgeRoundRectCallout">
          <a:avLst>
            <a:gd name="adj1" fmla="val -24167"/>
            <a:gd name="adj2" fmla="val -145436"/>
            <a:gd name="adj3" fmla="val 16667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50</xdr:col>
      <xdr:colOff>714374</xdr:colOff>
      <xdr:row>13</xdr:row>
      <xdr:rowOff>142875</xdr:rowOff>
    </xdr:from>
    <xdr:to>
      <xdr:col>52</xdr:col>
      <xdr:colOff>609599</xdr:colOff>
      <xdr:row>16</xdr:row>
      <xdr:rowOff>95250</xdr:rowOff>
    </xdr:to>
    <xdr:sp macro="" textlink="">
      <xdr:nvSpPr>
        <xdr:cNvPr id="6" name="圆角矩形标注 5"/>
        <xdr:cNvSpPr/>
      </xdr:nvSpPr>
      <xdr:spPr>
        <a:xfrm>
          <a:off x="23612474" y="2981325"/>
          <a:ext cx="1647825" cy="466725"/>
        </a:xfrm>
        <a:prstGeom prst="wedgeRoundRectCallout">
          <a:avLst>
            <a:gd name="adj1" fmla="val -18454"/>
            <a:gd name="adj2" fmla="val -327749"/>
            <a:gd name="adj3" fmla="val 16667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手动</a:t>
          </a:r>
        </a:p>
      </xdr:txBody>
    </xdr:sp>
    <xdr:clientData/>
  </xdr:twoCellAnchor>
  <xdr:twoCellAnchor>
    <xdr:from>
      <xdr:col>43</xdr:col>
      <xdr:colOff>28575</xdr:colOff>
      <xdr:row>1</xdr:row>
      <xdr:rowOff>590550</xdr:rowOff>
    </xdr:from>
    <xdr:to>
      <xdr:col>46</xdr:col>
      <xdr:colOff>38100</xdr:colOff>
      <xdr:row>6</xdr:row>
      <xdr:rowOff>257175</xdr:rowOff>
    </xdr:to>
    <xdr:sp macro="" textlink="">
      <xdr:nvSpPr>
        <xdr:cNvPr id="8" name="矩形 7"/>
        <xdr:cNvSpPr/>
      </xdr:nvSpPr>
      <xdr:spPr>
        <a:xfrm>
          <a:off x="19221450" y="847725"/>
          <a:ext cx="819150" cy="92392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51</xdr:col>
      <xdr:colOff>0</xdr:colOff>
      <xdr:row>1</xdr:row>
      <xdr:rowOff>9525</xdr:rowOff>
    </xdr:from>
    <xdr:to>
      <xdr:col>52</xdr:col>
      <xdr:colOff>57150</xdr:colOff>
      <xdr:row>7</xdr:row>
      <xdr:rowOff>38100</xdr:rowOff>
    </xdr:to>
    <xdr:sp macro="" textlink="">
      <xdr:nvSpPr>
        <xdr:cNvPr id="9" name="矩形 8"/>
        <xdr:cNvSpPr/>
      </xdr:nvSpPr>
      <xdr:spPr>
        <a:xfrm>
          <a:off x="23983950" y="266700"/>
          <a:ext cx="723900" cy="15811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52</xdr:col>
      <xdr:colOff>104775</xdr:colOff>
      <xdr:row>1</xdr:row>
      <xdr:rowOff>28575</xdr:rowOff>
    </xdr:from>
    <xdr:to>
      <xdr:col>53</xdr:col>
      <xdr:colOff>76200</xdr:colOff>
      <xdr:row>7</xdr:row>
      <xdr:rowOff>57150</xdr:rowOff>
    </xdr:to>
    <xdr:sp macro="" textlink="">
      <xdr:nvSpPr>
        <xdr:cNvPr id="10" name="矩形 9"/>
        <xdr:cNvSpPr/>
      </xdr:nvSpPr>
      <xdr:spPr>
        <a:xfrm>
          <a:off x="24755475" y="285750"/>
          <a:ext cx="714375" cy="15811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53</xdr:col>
      <xdr:colOff>390525</xdr:colOff>
      <xdr:row>11</xdr:row>
      <xdr:rowOff>104775</xdr:rowOff>
    </xdr:from>
    <xdr:to>
      <xdr:col>57</xdr:col>
      <xdr:colOff>133350</xdr:colOff>
      <xdr:row>17</xdr:row>
      <xdr:rowOff>76200</xdr:rowOff>
    </xdr:to>
    <xdr:sp macro="" textlink="">
      <xdr:nvSpPr>
        <xdr:cNvPr id="11" name="椭圆形标注 10"/>
        <xdr:cNvSpPr/>
      </xdr:nvSpPr>
      <xdr:spPr>
        <a:xfrm>
          <a:off x="25784175" y="2600325"/>
          <a:ext cx="1876425" cy="1000125"/>
        </a:xfrm>
        <a:prstGeom prst="wedgeEllipseCallout">
          <a:avLst>
            <a:gd name="adj1" fmla="val -75655"/>
            <a:gd name="adj2" fmla="val -128929"/>
          </a:avLst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61</xdr:col>
      <xdr:colOff>0</xdr:colOff>
      <xdr:row>10</xdr:row>
      <xdr:rowOff>0</xdr:rowOff>
    </xdr:from>
    <xdr:to>
      <xdr:col>70</xdr:col>
      <xdr:colOff>390525</xdr:colOff>
      <xdr:row>15</xdr:row>
      <xdr:rowOff>142875</xdr:rowOff>
    </xdr:to>
    <xdr:sp macro="" textlink="">
      <xdr:nvSpPr>
        <xdr:cNvPr id="12" name="椭圆形标注 11"/>
        <xdr:cNvSpPr/>
      </xdr:nvSpPr>
      <xdr:spPr>
        <a:xfrm>
          <a:off x="30194250" y="2324100"/>
          <a:ext cx="1876425" cy="1000125"/>
        </a:xfrm>
        <a:prstGeom prst="wedgeEllipseCallout">
          <a:avLst>
            <a:gd name="adj1" fmla="val -46213"/>
            <a:gd name="adj2" fmla="val -99405"/>
          </a:avLst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58</xdr:col>
      <xdr:colOff>9525</xdr:colOff>
      <xdr:row>1</xdr:row>
      <xdr:rowOff>619125</xdr:rowOff>
    </xdr:from>
    <xdr:to>
      <xdr:col>70</xdr:col>
      <xdr:colOff>85725</xdr:colOff>
      <xdr:row>7</xdr:row>
      <xdr:rowOff>19050</xdr:rowOff>
    </xdr:to>
    <xdr:sp macro="" textlink="">
      <xdr:nvSpPr>
        <xdr:cNvPr id="13" name="矩形 12"/>
        <xdr:cNvSpPr/>
      </xdr:nvSpPr>
      <xdr:spPr>
        <a:xfrm>
          <a:off x="28279725" y="876300"/>
          <a:ext cx="3486150" cy="9525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14</xdr:col>
      <xdr:colOff>0</xdr:colOff>
      <xdr:row>13</xdr:row>
      <xdr:rowOff>0</xdr:rowOff>
    </xdr:from>
    <xdr:to>
      <xdr:col>17</xdr:col>
      <xdr:colOff>295275</xdr:colOff>
      <xdr:row>16</xdr:row>
      <xdr:rowOff>85726</xdr:rowOff>
    </xdr:to>
    <xdr:sp macro="" textlink="">
      <xdr:nvSpPr>
        <xdr:cNvPr id="14" name="圆角矩形标注 13"/>
        <xdr:cNvSpPr/>
      </xdr:nvSpPr>
      <xdr:spPr>
        <a:xfrm>
          <a:off x="6553200" y="2838450"/>
          <a:ext cx="1714500" cy="600076"/>
        </a:xfrm>
        <a:prstGeom prst="wedgeRoundRectCallout">
          <a:avLst>
            <a:gd name="adj1" fmla="val -46945"/>
            <a:gd name="adj2" fmla="val -227975"/>
            <a:gd name="adj3" fmla="val 16667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0</xdr:colOff>
      <xdr:row>1</xdr:row>
      <xdr:rowOff>609600</xdr:rowOff>
    </xdr:from>
    <xdr:to>
      <xdr:col>14</xdr:col>
      <xdr:colOff>409575</xdr:colOff>
      <xdr:row>7</xdr:row>
      <xdr:rowOff>0</xdr:rowOff>
    </xdr:to>
    <xdr:sp macro="" textlink="">
      <xdr:nvSpPr>
        <xdr:cNvPr id="15" name="矩形 14"/>
        <xdr:cNvSpPr/>
      </xdr:nvSpPr>
      <xdr:spPr>
        <a:xfrm>
          <a:off x="6143625" y="866775"/>
          <a:ext cx="819150" cy="94297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admin/Desktop/&#20998;&#26657;5&#26376;&#34892;&#25919;&#37096;&#20154;&#21592;&#24037;&#36164;&#34920;/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pmad2"/>
      <sheetName val="人事资料"/>
      <sheetName val="1月"/>
      <sheetName val="基础资料"/>
      <sheetName val="明细"/>
      <sheetName val="基础信息"/>
      <sheetName val="滨江东分校班级档案封面 (2)"/>
      <sheetName val="本月业绩 (2)"/>
      <sheetName val="本月业绩"/>
      <sheetName val="数值化整理"/>
      <sheetName val="透视汇总 (2)"/>
      <sheetName val="透视汇总"/>
      <sheetName val="重复班级编码"/>
      <sheetName val="本月班级档案"/>
      <sheetName val="班级档案累计"/>
      <sheetName val="未进班（本月）"/>
      <sheetName val="未进班（本年）"/>
      <sheetName val="停课"/>
      <sheetName val="转校"/>
      <sheetName val="流失人员"/>
      <sheetName val="退费"/>
      <sheetName val="Sheet1"/>
      <sheetName val="SW-TEO"/>
      <sheetName val="学生信息"/>
      <sheetName val="经营数据"/>
      <sheetName val="本月"/>
      <sheetName val="2013年收入说明表"/>
      <sheetName val="2012年收入说明表"/>
      <sheetName val="本年累计"/>
      <sheetName val="不要删"/>
      <sheetName val="结余明细表"/>
      <sheetName val="领袖课程实际名单及消费金额"/>
      <sheetName val="Sheet2"/>
      <sheetName val="Sheet3"/>
      <sheetName val="2013收入说明表"/>
      <sheetName val="2012收入说明表 "/>
      <sheetName val="本月业绩（2）"/>
      <sheetName val="教学部经营数据"/>
      <sheetName val="Sheet4"/>
      <sheetName val="2月"/>
      <sheetName val="工程主管绩效考核"/>
      <sheetName val="行政助理绩效标准"/>
      <sheetName val="行政主管绩效考核标准"/>
      <sheetName val="2月刘媛工作量明细"/>
      <sheetName val="2月行政后勤部打卡明细"/>
      <sheetName val="2月行政后勤部考勤统计表"/>
      <sheetName val="2月余涛工作量明细"/>
      <sheetName val="2月周旋工作量明细"/>
      <sheetName val="月报"/>
      <sheetName val="周报"/>
      <sheetName val="经营数据 (2)"/>
      <sheetName val="教学部综合排名"/>
      <sheetName val="市场综合排名得分"/>
      <sheetName val="3月 (2)"/>
      <sheetName val="工资占比分析（分校） (2)"/>
      <sheetName val="Sheet11"/>
      <sheetName val="工资占比分析（区域）"/>
      <sheetName val="盈利分析简表（区域）"/>
      <sheetName val="盈利分析简表（分校）"/>
      <sheetName val="3月"/>
      <sheetName val="第一季度平均"/>
      <sheetName val="第一季度按区域汇总平均"/>
      <sheetName val="工资占比分析（分校）"/>
      <sheetName val="预收款细表"/>
      <sheetName val="按确认收入完成百分比分校排名 "/>
      <sheetName val="按负责人确认收入完成百分比排名"/>
      <sheetName val="按净利润率分校排名"/>
      <sheetName val="按负责人按净利率排名"/>
      <sheetName val="分校按新生收入排名"/>
      <sheetName val="市场负责人按新生收入排名"/>
      <sheetName val="市场新生收入按预算完成比排名"/>
      <sheetName val="按市场部负责人预算完成比排名"/>
      <sheetName val="2014年总表报"/>
      <sheetName val="1月第1周"/>
      <sheetName val="1月第2周"/>
      <sheetName val="1月第3周"/>
      <sheetName val="1月第4周"/>
      <sheetName val="1月第5周"/>
      <sheetName val="2月第1、2周"/>
      <sheetName val="2月第3周"/>
      <sheetName val="2月第4周"/>
      <sheetName val="2月第5周"/>
      <sheetName val="3月第1周"/>
      <sheetName val="3月第2周"/>
      <sheetName val="3月第3周"/>
      <sheetName val="3月第4周"/>
      <sheetName val="3月第5周"/>
      <sheetName val="4月第1周"/>
      <sheetName val="4月第2周"/>
      <sheetName val="4月第3周"/>
      <sheetName val="4月第4周"/>
      <sheetName val="4月第5周"/>
      <sheetName val="5月第1周"/>
      <sheetName val="5月第2周"/>
      <sheetName val="5月第3周"/>
      <sheetName val="5月第4周"/>
      <sheetName val="5月第5周"/>
      <sheetName val="6月第1周"/>
      <sheetName val="6月第2周"/>
      <sheetName val="6月第3周"/>
      <sheetName val="6月第4周"/>
      <sheetName val="本月业绩(2)"/>
      <sheetName val="透视汇总 "/>
      <sheetName val="教学经营数据"/>
      <sheetName val="2014年前"/>
      <sheetName val="4月"/>
      <sheetName val="3月社保"/>
      <sheetName val="小初续费表"/>
      <sheetName val="小初考勤表"/>
      <sheetName val="小初作息表"/>
      <sheetName val="小初加班表"/>
      <sheetName val="小初招生明细"/>
      <sheetName val="小高续费表"/>
      <sheetName val="小高作息表"/>
      <sheetName val="小高考勤表"/>
      <sheetName val="福利"/>
      <sheetName val="2月社保"/>
      <sheetName val="考勤"/>
      <sheetName val="考勤明细"/>
      <sheetName val="参考经营数据表及新生人数"/>
      <sheetName val="2014年月平均工资"/>
      <sheetName val="浮动薪酬参考数据"/>
      <sheetName val="5月"/>
      <sheetName val="6月"/>
      <sheetName val="7月"/>
      <sheetName val="8月"/>
      <sheetName val="9月"/>
      <sheetName val="10月"/>
      <sheetName val="11月"/>
      <sheetName val="12月"/>
      <sheetName val="10月，已经打电话确认"/>
      <sheetName val="补10月已电话确认"/>
      <sheetName val="11月需退费已电话确认"/>
      <sheetName val="12月已电话确认退费"/>
      <sheetName val="1月已电话确认退费"/>
      <sheetName val="2月退费"/>
      <sheetName val="3月退费"/>
      <sheetName val="4月退费费"/>
      <sheetName val="5月退费"/>
      <sheetName val="6月退费"/>
      <sheetName val="7月退费"/>
      <sheetName val="8月退费"/>
      <sheetName val="9月退费"/>
      <sheetName val="10月退费"/>
      <sheetName val="11月退费"/>
      <sheetName val="12月退费 (2)"/>
      <sheetName val="12月退费"/>
      <sheetName val="2014年前收费"/>
      <sheetName val="领袖课程"/>
      <sheetName val="领袖课程实际名单及消费"/>
      <sheetName val="惠州麦地分校2014年3月购买社保明细"/>
      <sheetName val="Sheet1 (2)"/>
      <sheetName val="透视汇总2"/>
      <sheetName val="透视信息"/>
      <sheetName val="透视信息2"/>
      <sheetName val="班级信息"/>
      <sheetName val="学生档案"/>
      <sheetName val="转校（本年）"/>
      <sheetName val="流失人员（本年）"/>
      <sheetName val="退费（本年）"/>
      <sheetName val="本月业绩（2 ）"/>
      <sheetName val="市场占有率"/>
      <sheetName val="历年退费汇总"/>
      <sheetName val="流失（本年）"/>
      <sheetName val="目标分解总表"/>
      <sheetName val="顾问老师分配名单"/>
      <sheetName val="教务主任跟进名单"/>
      <sheetName val="OK"/>
      <sheetName val="Sheet6"/>
      <sheetName val="教学部经营数据表"/>
      <sheetName val="ST"/>
      <sheetName val="Sheet5"/>
      <sheetName val="税金"/>
      <sheetName val="#REF"/>
      <sheetName val="年度工资汇总表"/>
      <sheetName val="状态分析表"/>
      <sheetName val="人事档案"/>
      <sheetName val="考勤表"/>
      <sheetName val="确认收入"/>
      <sheetName val="续费率"/>
      <sheetName val="电话抽查"/>
      <sheetName val="续费统计表"/>
      <sheetName val="5月社保"/>
      <sheetName val="小初加班表及电话抽查"/>
      <sheetName val="小高电话抽查表"/>
      <sheetName val="3月明细"/>
      <sheetName val="五羊分校人事明细档案"/>
      <sheetName val="3月社保明细"/>
      <sheetName val="2014年作息表"/>
      <sheetName val="2014考勤"/>
      <sheetName val="教学招生明细"/>
      <sheetName val="3月小高课表"/>
      <sheetName val="3月小初课表"/>
      <sheetName val="2014课表"/>
      <sheetName val="2014招生明细"/>
      <sheetName val="续费"/>
      <sheetName val="续费表"/>
      <sheetName val="新生名单"/>
      <sheetName val="作息表"/>
      <sheetName val="退费通知"/>
      <sheetName val="2013年续费结算"/>
      <sheetName val="结算业绩台账"/>
      <sheetName val="工资表汇总1-12月"/>
      <sheetName val="招生明细"/>
      <sheetName val="地推绩效"/>
      <sheetName val="结算业绩台帐"/>
      <sheetName val="绩效表"/>
      <sheetName val="兼职工资明细"/>
      <sheetName val="电话备案"/>
      <sheetName val="1"/>
      <sheetName val="2"/>
      <sheetName val="3"/>
      <sheetName val="3月（刘玲）"/>
      <sheetName val="3月刘玲社保"/>
      <sheetName val="考勤 含刘玲3月"/>
      <sheetName val="刘玲3月考勤明细"/>
      <sheetName val="封面"/>
      <sheetName val="收费"/>
      <sheetName val="班级档案"/>
      <sheetName val="结余明细表上月"/>
      <sheetName val="业绩分配"/>
      <sheetName val="业绩"/>
      <sheetName val="招生来源分析表"/>
      <sheetName val="全年业绩明细"/>
      <sheetName val="顾问业绩"/>
      <sheetName val="老师确认收入"/>
      <sheetName val="新增"/>
      <sheetName val="减少"/>
      <sheetName val="停读及未进班"/>
      <sheetName val="升期明细"/>
      <sheetName val="年度升期率"/>
      <sheetName val="未进班及停读说明"/>
      <sheetName val="收费基础信息"/>
      <sheetName val="价格表"/>
      <sheetName val="教务基础信息"/>
      <sheetName val="2014年费"/>
      <sheetName val="2013年收费"/>
      <sheetName val="2012年收费"/>
      <sheetName val="1-2月"/>
      <sheetName val="3月续费率"/>
      <sheetName val="3月新增课次"/>
      <sheetName val="剩余课次为0"/>
      <sheetName val="停读"/>
      <sheetName val="3月已算老师流失未减掉人数"/>
      <sheetName val="教学经营数据表"/>
      <sheetName val="已经结算准备流失"/>
      <sheetName val="2014年7月小高升期续费表"/>
      <sheetName val="2014年7月小初升期续费表"/>
      <sheetName val="2014年8月小初升期续费表"/>
      <sheetName val="2014年8月小高升期续费表"/>
      <sheetName val="工作量统计"/>
      <sheetName val="收费课程小时数及课型统计"/>
      <sheetName val="课表"/>
      <sheetName val="赠送课"/>
      <sheetName val="社保"/>
      <sheetName val="工资汇总表"/>
      <sheetName val="教师确认收入"/>
      <sheetName val="2月返回表"/>
      <sheetName val="2014年工作量统计"/>
      <sheetName val="2014年考勤资料"/>
      <sheetName val="2014年人事资料"/>
      <sheetName val="2014年招生明细"/>
      <sheetName val="2014年打卡记录"/>
      <sheetName val="2014年1月课表"/>
      <sheetName val="2014年1月电话抽查记录"/>
      <sheetName val="未进班"/>
      <sheetName val="Sheet14"/>
      <sheetName val="Sheet15"/>
      <sheetName val="Sheet16"/>
      <sheetName val="Sheet17"/>
      <sheetName val="Sheet18"/>
      <sheetName val="各统计表"/>
      <sheetName val="续费+预续费"/>
      <sheetName val="初二下学期以上不算续费名单"/>
      <sheetName val="周洁"/>
      <sheetName val="邓璞"/>
      <sheetName val="金玥"/>
      <sheetName val="黄晓芳"/>
      <sheetName val="苏凤琼"/>
      <sheetName val="吴燕婷"/>
      <sheetName val="易红燕"/>
      <sheetName val="宋海"/>
      <sheetName val="黄璐瑶"/>
      <sheetName val="李晓媚"/>
      <sheetName val="2014年2月人事资料"/>
      <sheetName val="2014年2月社保购买明细"/>
      <sheetName val="2014年1月-2月工作量统计"/>
      <sheetName val="2014年1-2月仓库开单明细"/>
      <sheetName val="2014年1月-2月作息表"/>
      <sheetName val="2014年1-2月考勤"/>
      <sheetName val="目录"/>
      <sheetName val="F1 资产负债表"/>
      <sheetName val="F1.1 科目余额表明细"/>
      <sheetName val="F1.2 其他应收款帐龄分析"/>
      <sheetName val="F2 损益表"/>
      <sheetName val="F2.1 损益说明表"/>
      <sheetName val="F2.2 费用明细说明"/>
      <sheetName val="F2.2.1 福利费明细表"/>
      <sheetName val="F3 Rebate表"/>
      <sheetName val="F4.1 预算外跟踪一（诉讼费）"/>
      <sheetName val="F4.2 预算外跟踪二（工程师、项目费用、项目推广费）"/>
      <sheetName val="F4.3 预算外跟踪三（日常费用）"/>
      <sheetName val="F5.1 关联交易明细"/>
      <sheetName val="关联交易明细"/>
      <sheetName val="目标分解"/>
      <sheetName val="在册生汇总9月"/>
      <sheetName val="69期有效跟进名单及分配"/>
      <sheetName val="教学部69期学生有效跟进名单汇总"/>
      <sheetName val="Sheet7"/>
      <sheetName val="小初课表"/>
      <sheetName val="1、2月未进班名单"/>
      <sheetName val="5月社保明细"/>
      <sheetName val="教务主任电话抽查"/>
      <sheetName val="小高课表"/>
      <sheetName val="续费率明细表"/>
      <sheetName val="4"/>
      <sheetName val="5"/>
      <sheetName val="6"/>
      <sheetName val="2014续费统计表"/>
      <sheetName val="一定要填的"/>
      <sheetName val="2014年收入说明表"/>
      <sheetName val="本月业绩 (打印签字版)"/>
      <sheetName val="教学经营"/>
      <sheetName val="新本月业绩 (2)"/>
      <sheetName val="2012年工作量统计"/>
      <sheetName val="2012年作息表"/>
      <sheetName val="2012年考勤"/>
      <sheetName val="2012年分校总人事资料"/>
      <sheetName val="2012年开单明细"/>
      <sheetName val="00000ppy"/>
      <sheetName val="STL2012年9月惠州滨江行政部工资表（新版）"/>
      <sheetName val="RecoveredExternalLink1"/>
      <sheetName val="业绩确认"/>
      <sheetName val="工资表编制细则"/>
      <sheetName val="问题"/>
      <sheetName val="个人业绩台账"/>
      <sheetName val="工资分析表"/>
      <sheetName val="微信推广"/>
      <sheetName val="级别对照表"/>
      <sheetName val="201407"/>
      <sheetName val="201408"/>
      <sheetName val="教师测试"/>
      <sheetName val="升期结算(此表直接从经营数据表提取）"/>
      <sheetName val="教师确认收入(此表直接从经营数据表提取）"/>
      <sheetName val="现流预算"/>
      <sheetName val="利润预算"/>
      <sheetName val="利润表预测"/>
      <sheetName val="销售预测"/>
      <sheetName val="教学部工资"/>
      <sheetName val="市场部工资预算"/>
      <sheetName val="招生计划及课题经费"/>
      <sheetName val="工资"/>
      <sheetName val="兼职"/>
      <sheetName val="11月结余表"/>
      <sheetName val="结余表"/>
      <sheetName val="在班"/>
      <sheetName val="14年报表"/>
      <sheetName val="工资表编制细则 "/>
      <sheetName val="2月 "/>
      <sheetName val="3月 "/>
      <sheetName val="1.人事资料"/>
      <sheetName val="2.考勤明细"/>
      <sheetName val="3.社保"/>
      <sheetName val="4.公积金"/>
      <sheetName val="5.分校上课工作量"/>
      <sheetName val="7.工资汇总表"/>
      <sheetName val="8.研究院院长助理绩效标准"/>
      <sheetName val="9.研究院绩效汇总表"/>
      <sheetName val="10.师训部绩效清单"/>
      <sheetName val="卢宗干工作量表"/>
      <sheetName val="11.树童天天读审稿工作量表"/>
      <sheetName val="12.树童天天读附表"/>
      <sheetName val="13.PRT绩效标准"/>
      <sheetName val="14.师训部代课工资表"/>
      <sheetName val="续费率名单"/>
      <sheetName val="4月续费率"/>
      <sheetName val="4月续费明细"/>
      <sheetName val="4月减员名单档案"/>
      <sheetName val="4月已算老师流失未减掉人数"/>
      <sheetName val="1-封面"/>
      <sheetName val="2-学生档案"/>
      <sheetName val="3-班级信息"/>
      <sheetName val="4-收费"/>
      <sheetName val="5-业绩分配"/>
      <sheetName val="6-业绩确认"/>
      <sheetName val="7-业绩"/>
      <sheetName val="8-市场占有率"/>
      <sheetName val="9-招生来源分析表"/>
      <sheetName val="10-班级档案"/>
      <sheetName val="11-老师确认收入"/>
      <sheetName val="12-结余明细表上月"/>
      <sheetName val="13-结余明细表"/>
      <sheetName val="14-新增"/>
      <sheetName val="15-减少"/>
      <sheetName val="16-停读及未进班"/>
      <sheetName val="17-教学部经营数据"/>
      <sheetName val="9月已算老师流失未减掉人数"/>
      <sheetName val="升期结算"/>
      <sheetName val="11年定金收入"/>
      <sheetName val="11年收入说明总表"/>
      <sheetName val="1月份"/>
      <sheetName val="2月份"/>
      <sheetName val="3月份"/>
      <sheetName val="4月份"/>
      <sheetName val="5月份"/>
      <sheetName val="6月份"/>
      <sheetName val="7月份"/>
      <sheetName val="8月份"/>
      <sheetName val="9月份"/>
      <sheetName val="10月份"/>
      <sheetName val="11月份"/>
      <sheetName val="12月份"/>
      <sheetName val="4月社保明细"/>
      <sheetName val="4月行政开单明细"/>
      <sheetName val="4月行政考勤"/>
      <sheetName val="2014年收费"/>
      <sheetName val="5月已算老师流失未减掉人数"/>
      <sheetName val="Toolbox"/>
      <sheetName val="1月 (阿米巴)"/>
      <sheetName val="工资汇总实发表"/>
      <sheetName val="2015年10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F148"/>
  <sheetViews>
    <sheetView workbookViewId="0">
      <pane ySplit="7" topLeftCell="A8" activePane="bottomLeft" state="frozen"/>
      <selection pane="bottomLeft" activeCell="M16" sqref="M16"/>
    </sheetView>
  </sheetViews>
  <sheetFormatPr defaultColWidth="9" defaultRowHeight="13.5" x14ac:dyDescent="0.15"/>
  <cols>
    <col min="1" max="2" width="4.5" style="28" customWidth="1"/>
    <col min="3" max="3" width="13" style="28" customWidth="1"/>
    <col min="4" max="4" width="9" style="28" customWidth="1"/>
    <col min="5" max="6" width="8.75" style="28" hidden="1" customWidth="1"/>
    <col min="7" max="7" width="8.625" style="28" customWidth="1"/>
    <col min="8" max="8" width="5.25" style="28" customWidth="1"/>
    <col min="9" max="9" width="7.875" style="28" customWidth="1"/>
    <col min="10" max="10" width="6.75" style="28" customWidth="1"/>
    <col min="11" max="11" width="4.75" style="28" customWidth="1"/>
    <col min="12" max="12" width="8.75" style="28" customWidth="1"/>
    <col min="13" max="13" width="7.625" style="28" customWidth="1"/>
    <col min="14" max="14" width="5.375" style="28" customWidth="1"/>
    <col min="15" max="15" width="5.75" style="28" customWidth="1"/>
    <col min="16" max="16" width="7.25" style="28" customWidth="1"/>
    <col min="17" max="22" width="5.625" style="28" customWidth="1"/>
    <col min="23" max="23" width="7.875" style="28" customWidth="1"/>
    <col min="24" max="24" width="10.75" style="28" customWidth="1"/>
    <col min="25" max="26" width="8.75" style="28" customWidth="1"/>
    <col min="27" max="27" width="5.25" style="28" customWidth="1"/>
    <col min="28" max="28" width="7.375" style="28" customWidth="1"/>
    <col min="29" max="29" width="7.5" style="28" customWidth="1"/>
    <col min="30" max="30" width="6.25" style="28" customWidth="1"/>
    <col min="31" max="31" width="6.875" style="28" customWidth="1"/>
    <col min="32" max="32" width="7.125" style="28" customWidth="1"/>
    <col min="33" max="33" width="7" style="28" customWidth="1"/>
    <col min="34" max="34" width="6.625" style="28" customWidth="1"/>
    <col min="35" max="35" width="9.5" style="28" customWidth="1"/>
    <col min="36" max="36" width="8.75" style="28" hidden="1" customWidth="1"/>
    <col min="37" max="37" width="6.5" style="28" hidden="1" customWidth="1"/>
    <col min="38" max="38" width="5.75" style="28" hidden="1" customWidth="1"/>
    <col min="39" max="39" width="8.75" style="28" hidden="1" customWidth="1"/>
    <col min="40" max="40" width="7" style="28" hidden="1" customWidth="1"/>
    <col min="41" max="41" width="6.125" style="28" hidden="1" customWidth="1"/>
    <col min="42" max="42" width="8.5" style="28" customWidth="1"/>
    <col min="43" max="43" width="11" style="30" customWidth="1"/>
    <col min="44" max="44" width="10.625" style="30" customWidth="1"/>
    <col min="45" max="45" width="6.25" style="30" hidden="1" customWidth="1"/>
    <col min="46" max="46" width="10.5" style="30" hidden="1" customWidth="1"/>
    <col min="47" max="47" width="6.75" style="30" customWidth="1"/>
    <col min="48" max="49" width="8.75" style="30" customWidth="1"/>
    <col min="50" max="50" width="13.75" style="30" customWidth="1"/>
    <col min="51" max="51" width="14.25" style="30" customWidth="1"/>
    <col min="52" max="52" width="8.75" style="30" customWidth="1"/>
    <col min="53" max="53" width="9.75" style="30" customWidth="1"/>
    <col min="54" max="57" width="7" style="30" customWidth="1"/>
    <col min="58" max="58" width="9.75" style="30" customWidth="1"/>
    <col min="59" max="59" width="9.875" style="30" customWidth="1"/>
    <col min="60" max="60" width="8.375" style="30" customWidth="1"/>
    <col min="61" max="61" width="7" style="30" customWidth="1"/>
    <col min="62" max="62" width="9" style="30" customWidth="1"/>
    <col min="63" max="63" width="10.5" style="28" customWidth="1"/>
    <col min="64" max="66" width="9" style="28" hidden="1" customWidth="1"/>
    <col min="67" max="67" width="7" style="28" hidden="1" customWidth="1"/>
    <col min="68" max="68" width="8" style="28" hidden="1" customWidth="1"/>
    <col min="69" max="69" width="8.5" style="28" hidden="1" customWidth="1"/>
    <col min="70" max="70" width="7.5" style="28" hidden="1" customWidth="1"/>
    <col min="71" max="71" width="39.75" style="28" customWidth="1"/>
    <col min="72" max="72" width="7.25" style="28" customWidth="1"/>
    <col min="73" max="73" width="9" style="28" customWidth="1"/>
    <col min="74" max="16384" width="9" style="28"/>
  </cols>
  <sheetData>
    <row r="1" spans="1:84" s="27" customFormat="1" ht="20.25" x14ac:dyDescent="0.1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102"/>
      <c r="AS1" s="102"/>
      <c r="AT1" s="102"/>
      <c r="AU1" s="102"/>
      <c r="AV1" s="102"/>
      <c r="AW1" s="102"/>
      <c r="AX1" s="102"/>
      <c r="AY1" s="102"/>
      <c r="AZ1" s="102"/>
      <c r="BA1" s="102"/>
      <c r="BB1" s="102"/>
      <c r="BC1" s="102"/>
      <c r="BD1" s="102"/>
      <c r="BE1" s="102"/>
      <c r="BF1" s="102"/>
      <c r="BG1" s="102"/>
      <c r="BH1" s="102"/>
      <c r="BI1" s="102"/>
      <c r="BJ1" s="102"/>
      <c r="BK1" s="102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</row>
    <row r="2" spans="1:84" x14ac:dyDescent="0.15">
      <c r="A2" s="32" t="s">
        <v>1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53"/>
      <c r="Q2" s="68"/>
      <c r="R2" s="69"/>
      <c r="S2" s="69"/>
      <c r="T2" s="69"/>
      <c r="U2" s="69"/>
      <c r="V2" s="69"/>
      <c r="W2" s="68"/>
      <c r="X2" s="69"/>
      <c r="Y2" s="69"/>
      <c r="Z2" s="69"/>
      <c r="AA2" s="82"/>
      <c r="AB2" s="82"/>
      <c r="AC2" s="82"/>
      <c r="AD2" s="82"/>
      <c r="AE2" s="82"/>
      <c r="AF2" s="82"/>
      <c r="AG2" s="82"/>
      <c r="AH2" s="82"/>
      <c r="AI2" s="82"/>
      <c r="AJ2" s="87"/>
      <c r="AK2" s="87"/>
      <c r="AL2" s="88" t="s">
        <v>2</v>
      </c>
      <c r="AM2" s="89"/>
      <c r="AN2" s="89"/>
      <c r="AO2" s="89"/>
      <c r="AP2" s="92"/>
      <c r="AQ2" s="88" t="s">
        <v>3</v>
      </c>
      <c r="AR2" s="89"/>
      <c r="AS2" s="89"/>
      <c r="AT2" s="89"/>
      <c r="AU2" s="89"/>
      <c r="AV2" s="89"/>
      <c r="AW2" s="89"/>
      <c r="AX2" s="89"/>
      <c r="AY2" s="89"/>
      <c r="AZ2" s="89"/>
      <c r="BA2" s="89"/>
      <c r="BB2" s="89"/>
      <c r="BC2" s="89"/>
      <c r="BD2" s="89"/>
      <c r="BE2" s="89"/>
      <c r="BF2" s="89"/>
      <c r="BG2" s="89"/>
      <c r="BH2" s="119"/>
      <c r="BI2" s="120" t="s">
        <v>4</v>
      </c>
      <c r="BJ2" s="82"/>
      <c r="BK2" s="82"/>
      <c r="BL2" s="82"/>
      <c r="BM2" s="133"/>
      <c r="BN2" s="134" t="s">
        <v>5</v>
      </c>
      <c r="BO2" s="120" t="s">
        <v>6</v>
      </c>
      <c r="BP2" s="121"/>
      <c r="BQ2" s="119"/>
      <c r="BR2" s="135" t="s">
        <v>7</v>
      </c>
      <c r="BS2" s="134"/>
      <c r="BT2" s="134"/>
      <c r="BU2" s="143"/>
      <c r="BV2" s="134"/>
      <c r="BW2" s="134"/>
      <c r="BX2" s="134"/>
    </row>
    <row r="3" spans="1:84" x14ac:dyDescent="0.15">
      <c r="A3" s="34"/>
      <c r="P3" s="54"/>
      <c r="Q3" s="70" t="s">
        <v>8</v>
      </c>
      <c r="R3" s="71"/>
      <c r="S3" s="71"/>
      <c r="T3" s="71"/>
      <c r="U3" s="71"/>
      <c r="V3" s="71"/>
      <c r="W3" s="72" t="s">
        <v>9</v>
      </c>
      <c r="X3" s="73"/>
      <c r="Y3" s="73"/>
      <c r="Z3" s="73"/>
      <c r="AA3" s="33"/>
      <c r="AB3" s="33"/>
      <c r="AC3" s="33"/>
      <c r="AD3" s="33"/>
      <c r="AE3" s="33"/>
      <c r="AF3" s="33"/>
      <c r="AG3" s="33"/>
      <c r="AH3" s="33"/>
      <c r="AI3" s="33"/>
      <c r="AJ3" s="90"/>
      <c r="AK3" s="90"/>
      <c r="AL3" s="91"/>
      <c r="AM3" s="88" t="s">
        <v>10</v>
      </c>
      <c r="AN3" s="92"/>
      <c r="AO3" s="103"/>
      <c r="AP3" s="91"/>
      <c r="AQ3" s="88" t="s">
        <v>8</v>
      </c>
      <c r="AR3" s="89"/>
      <c r="AS3" s="89"/>
      <c r="AT3" s="89"/>
      <c r="AU3" s="89"/>
      <c r="AV3" s="92"/>
      <c r="AW3" s="91" t="s">
        <v>11</v>
      </c>
      <c r="AX3" s="103" t="s">
        <v>12</v>
      </c>
      <c r="AY3" s="91" t="s">
        <v>11</v>
      </c>
      <c r="AZ3" s="103" t="s">
        <v>12</v>
      </c>
      <c r="BA3" s="88" t="s">
        <v>9</v>
      </c>
      <c r="BB3" s="92"/>
      <c r="BC3" s="89"/>
      <c r="BD3" s="89"/>
      <c r="BE3" s="89"/>
      <c r="BF3" s="89"/>
      <c r="BG3" s="89"/>
      <c r="BH3" s="119"/>
      <c r="BI3" s="121"/>
      <c r="BJ3" s="121"/>
      <c r="BK3" s="121"/>
      <c r="BL3" s="121"/>
      <c r="BM3" s="121"/>
      <c r="BN3" s="120"/>
      <c r="BO3" s="121"/>
      <c r="BP3" s="121"/>
      <c r="BQ3" s="121"/>
      <c r="BR3" s="121"/>
      <c r="BS3" s="136"/>
      <c r="BT3" s="136"/>
      <c r="BU3" s="121"/>
      <c r="BV3" s="121"/>
      <c r="BW3" s="119"/>
      <c r="BX3" s="144"/>
    </row>
    <row r="4" spans="1:84" x14ac:dyDescent="0.15">
      <c r="A4" s="35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55"/>
      <c r="Q4" s="74"/>
      <c r="R4" s="35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83"/>
      <c r="AF4" s="83"/>
      <c r="AG4" s="93">
        <v>1</v>
      </c>
      <c r="AH4" s="93">
        <v>2</v>
      </c>
      <c r="AI4" s="93"/>
      <c r="AJ4" s="93">
        <v>4</v>
      </c>
      <c r="AK4" s="93">
        <v>5</v>
      </c>
      <c r="AL4" s="93">
        <v>6</v>
      </c>
      <c r="AM4" s="93">
        <v>7</v>
      </c>
      <c r="AN4" s="93">
        <v>8</v>
      </c>
      <c r="AO4" s="93">
        <v>9</v>
      </c>
      <c r="AP4" s="93">
        <v>10</v>
      </c>
      <c r="AQ4" s="93">
        <v>11</v>
      </c>
      <c r="AR4" s="93">
        <v>12</v>
      </c>
      <c r="AS4" s="93"/>
      <c r="AT4" s="93"/>
      <c r="AU4" s="93">
        <v>13</v>
      </c>
      <c r="AV4" s="93">
        <v>14</v>
      </c>
      <c r="AW4" s="93">
        <v>16</v>
      </c>
      <c r="AX4" s="93">
        <v>17</v>
      </c>
      <c r="AY4" s="93">
        <v>18</v>
      </c>
      <c r="AZ4" s="93">
        <v>19</v>
      </c>
      <c r="BA4" s="93">
        <v>20</v>
      </c>
      <c r="BB4" s="114">
        <v>21</v>
      </c>
      <c r="BC4" s="114">
        <v>27</v>
      </c>
      <c r="BD4" s="114">
        <v>28</v>
      </c>
      <c r="BE4" s="114">
        <v>29</v>
      </c>
      <c r="BF4" s="114">
        <v>30</v>
      </c>
      <c r="BG4" s="114">
        <v>31</v>
      </c>
      <c r="BH4" s="114">
        <v>22</v>
      </c>
      <c r="BI4" s="114">
        <v>23</v>
      </c>
      <c r="BJ4" s="114">
        <v>24</v>
      </c>
      <c r="BK4" s="114">
        <v>25</v>
      </c>
      <c r="BL4" s="114">
        <v>26</v>
      </c>
      <c r="BM4" s="114">
        <v>34</v>
      </c>
      <c r="BN4" s="114">
        <v>35</v>
      </c>
      <c r="BO4" s="114">
        <v>36</v>
      </c>
      <c r="BP4" s="114">
        <v>37</v>
      </c>
      <c r="BQ4" s="114">
        <v>38</v>
      </c>
      <c r="BR4" s="137">
        <v>39</v>
      </c>
      <c r="BS4" s="138"/>
      <c r="BT4" s="138"/>
      <c r="BV4" s="145"/>
      <c r="BW4" s="145"/>
      <c r="BX4" s="145"/>
      <c r="BY4" s="145"/>
      <c r="BZ4" s="145"/>
      <c r="CA4" s="145"/>
      <c r="CB4" s="145"/>
      <c r="CC4" s="145"/>
      <c r="CD4" s="145"/>
      <c r="CE4" s="145"/>
      <c r="CF4" s="145"/>
    </row>
    <row r="5" spans="1:84" s="29" customFormat="1" ht="51" customHeight="1" x14ac:dyDescent="0.15">
      <c r="A5" s="37" t="s">
        <v>13</v>
      </c>
      <c r="B5" s="38" t="s">
        <v>14</v>
      </c>
      <c r="C5" s="38" t="s">
        <v>15</v>
      </c>
      <c r="D5" s="38" t="s">
        <v>16</v>
      </c>
      <c r="E5" s="38" t="s">
        <v>17</v>
      </c>
      <c r="F5" s="37" t="s">
        <v>18</v>
      </c>
      <c r="G5" s="39" t="s">
        <v>19</v>
      </c>
      <c r="H5" s="39" t="s">
        <v>20</v>
      </c>
      <c r="I5" s="39" t="s">
        <v>21</v>
      </c>
      <c r="J5" s="39" t="s">
        <v>22</v>
      </c>
      <c r="K5" s="56" t="s">
        <v>23</v>
      </c>
      <c r="L5" s="56"/>
      <c r="M5" s="56" t="s">
        <v>24</v>
      </c>
      <c r="N5" s="57" t="s">
        <v>25</v>
      </c>
      <c r="O5" s="57" t="s">
        <v>26</v>
      </c>
      <c r="P5" s="56" t="s">
        <v>27</v>
      </c>
      <c r="Q5" s="75" t="s">
        <v>28</v>
      </c>
      <c r="R5" s="75" t="s">
        <v>29</v>
      </c>
      <c r="S5" s="75" t="s">
        <v>30</v>
      </c>
      <c r="T5" s="39" t="s">
        <v>31</v>
      </c>
      <c r="U5" s="39" t="s">
        <v>32</v>
      </c>
      <c r="V5" s="39" t="s">
        <v>33</v>
      </c>
      <c r="W5" s="39" t="s">
        <v>34</v>
      </c>
      <c r="X5" s="39" t="s">
        <v>35</v>
      </c>
      <c r="Y5" s="39" t="s">
        <v>36</v>
      </c>
      <c r="Z5" s="39" t="s">
        <v>37</v>
      </c>
      <c r="AA5" s="39" t="s">
        <v>38</v>
      </c>
      <c r="AB5" s="39" t="s">
        <v>39</v>
      </c>
      <c r="AC5" s="39" t="s">
        <v>40</v>
      </c>
      <c r="AD5" s="39" t="s">
        <v>41</v>
      </c>
      <c r="AE5" s="39" t="s">
        <v>42</v>
      </c>
      <c r="AF5" s="84" t="s">
        <v>43</v>
      </c>
      <c r="AG5" s="94" t="s">
        <v>44</v>
      </c>
      <c r="AH5" s="94" t="s">
        <v>45</v>
      </c>
      <c r="AI5" s="94" t="s">
        <v>46</v>
      </c>
      <c r="AJ5" s="95" t="s">
        <v>47</v>
      </c>
      <c r="AK5" s="96"/>
      <c r="AL5" s="39" t="s">
        <v>48</v>
      </c>
      <c r="AM5" s="39" t="s">
        <v>49</v>
      </c>
      <c r="AN5" s="95" t="s">
        <v>50</v>
      </c>
      <c r="AO5" s="95" t="s">
        <v>51</v>
      </c>
      <c r="AP5" s="95" t="s">
        <v>52</v>
      </c>
      <c r="AQ5" s="104" t="s">
        <v>53</v>
      </c>
      <c r="AR5" s="38" t="s">
        <v>54</v>
      </c>
      <c r="AS5" s="38"/>
      <c r="AT5" s="38"/>
      <c r="AU5" s="94" t="s">
        <v>55</v>
      </c>
      <c r="AV5" s="94" t="s">
        <v>56</v>
      </c>
      <c r="AW5" s="94" t="s">
        <v>57</v>
      </c>
      <c r="AX5" s="94" t="s">
        <v>58</v>
      </c>
      <c r="AY5" s="94" t="s">
        <v>59</v>
      </c>
      <c r="AZ5" s="94" t="s">
        <v>60</v>
      </c>
      <c r="BA5" s="94" t="s">
        <v>61</v>
      </c>
      <c r="BB5" s="94" t="s">
        <v>62</v>
      </c>
      <c r="BC5" s="94" t="s">
        <v>63</v>
      </c>
      <c r="BD5" s="94" t="s">
        <v>64</v>
      </c>
      <c r="BE5" s="94" t="s">
        <v>65</v>
      </c>
      <c r="BF5" s="94" t="s">
        <v>66</v>
      </c>
      <c r="BG5" s="94" t="s">
        <v>5</v>
      </c>
      <c r="BH5" s="122" t="s">
        <v>67</v>
      </c>
      <c r="BI5" s="123" t="s">
        <v>68</v>
      </c>
      <c r="BJ5" s="123" t="s">
        <v>69</v>
      </c>
      <c r="BK5" s="94" t="s">
        <v>70</v>
      </c>
      <c r="BL5" s="94" t="s">
        <v>71</v>
      </c>
      <c r="BM5" s="38" t="s">
        <v>72</v>
      </c>
      <c r="BN5" s="38" t="s">
        <v>73</v>
      </c>
      <c r="BO5" s="38" t="s">
        <v>74</v>
      </c>
      <c r="BP5" s="38" t="s">
        <v>75</v>
      </c>
      <c r="BQ5" s="39" t="s">
        <v>76</v>
      </c>
      <c r="BS5" s="139"/>
      <c r="BT5" s="139"/>
      <c r="BU5" s="146"/>
      <c r="BV5" s="146"/>
      <c r="BW5" s="146"/>
      <c r="BX5" s="146"/>
      <c r="BY5" s="146"/>
      <c r="BZ5" s="146"/>
      <c r="CA5" s="146"/>
      <c r="CB5" s="146"/>
      <c r="CC5" s="146"/>
      <c r="CD5" s="146"/>
      <c r="CE5" s="146"/>
    </row>
    <row r="6" spans="1:84" s="29" customFormat="1" ht="0.75" customHeight="1" x14ac:dyDescent="0.15">
      <c r="A6" s="40"/>
      <c r="B6" s="41"/>
      <c r="C6" s="41"/>
      <c r="D6" s="41"/>
      <c r="E6" s="42"/>
      <c r="F6" s="40"/>
      <c r="G6" s="43"/>
      <c r="H6" s="43"/>
      <c r="I6" s="43"/>
      <c r="J6" s="43"/>
      <c r="K6" s="43"/>
      <c r="L6" s="43"/>
      <c r="M6" s="58"/>
      <c r="N6" s="42"/>
      <c r="O6" s="42"/>
      <c r="P6" s="58"/>
      <c r="Q6" s="76"/>
      <c r="R6" s="76"/>
      <c r="S6" s="76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2"/>
      <c r="AG6" s="42"/>
      <c r="AH6" s="42"/>
      <c r="AI6" s="42"/>
      <c r="AJ6" s="97" t="s">
        <v>77</v>
      </c>
      <c r="AK6" s="95" t="s">
        <v>78</v>
      </c>
      <c r="AL6" s="43"/>
      <c r="AM6" s="43"/>
      <c r="AN6" s="98" t="s">
        <v>79</v>
      </c>
      <c r="AO6" s="98" t="s">
        <v>80</v>
      </c>
      <c r="AP6" s="98" t="s">
        <v>80</v>
      </c>
      <c r="AQ6" s="105"/>
      <c r="AR6" s="41"/>
      <c r="AS6" s="41"/>
      <c r="AT6" s="41"/>
      <c r="AU6" s="106"/>
      <c r="AV6" s="106"/>
      <c r="AW6" s="105" t="s">
        <v>81</v>
      </c>
      <c r="AY6" s="105" t="s">
        <v>59</v>
      </c>
      <c r="AZ6" s="42"/>
      <c r="BA6" s="106"/>
      <c r="BB6" s="106"/>
      <c r="BC6" s="106"/>
      <c r="BD6" s="106"/>
      <c r="BE6" s="42"/>
      <c r="BF6" s="106"/>
      <c r="BG6" s="106"/>
      <c r="BH6" s="124"/>
      <c r="BI6" s="125"/>
      <c r="BJ6" s="125"/>
      <c r="BK6" s="106"/>
      <c r="BL6" s="42"/>
      <c r="BM6" s="41"/>
      <c r="BN6" s="41"/>
      <c r="BO6" s="41"/>
      <c r="BP6" s="41"/>
      <c r="BQ6" s="43"/>
      <c r="BS6" s="95"/>
      <c r="BT6" s="95"/>
      <c r="BU6" s="147"/>
      <c r="BV6" s="147"/>
      <c r="BW6" s="147"/>
      <c r="BX6" s="147"/>
      <c r="BY6" s="147"/>
      <c r="BZ6" s="147"/>
      <c r="CA6" s="147"/>
      <c r="CB6" s="147"/>
      <c r="CC6" s="147"/>
    </row>
    <row r="7" spans="1:84" s="29" customFormat="1" ht="0.75" customHeight="1" x14ac:dyDescent="0.15">
      <c r="A7" s="44"/>
      <c r="B7" s="45"/>
      <c r="C7" s="41"/>
      <c r="D7" s="41"/>
      <c r="E7" s="42"/>
      <c r="F7" s="40"/>
      <c r="G7" s="43"/>
      <c r="H7" s="43"/>
      <c r="I7" s="43"/>
      <c r="J7" s="43"/>
      <c r="K7" s="43"/>
      <c r="L7" s="43"/>
      <c r="M7" s="58"/>
      <c r="N7" s="42"/>
      <c r="O7" s="59"/>
      <c r="P7" s="58"/>
      <c r="Q7" s="76"/>
      <c r="R7" s="76"/>
      <c r="S7" s="76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42"/>
      <c r="AG7" s="42"/>
      <c r="AH7" s="42"/>
      <c r="AI7" s="42"/>
      <c r="AJ7" s="97"/>
      <c r="AK7" s="95"/>
      <c r="AL7" s="43"/>
      <c r="AM7" s="43"/>
      <c r="AN7" s="94"/>
      <c r="AO7" s="98"/>
      <c r="AP7" s="98"/>
      <c r="AQ7" s="105"/>
      <c r="AR7" s="41"/>
      <c r="AS7" s="107"/>
      <c r="AT7" s="107"/>
      <c r="AU7" s="108"/>
      <c r="AV7" s="106"/>
      <c r="AW7" s="105"/>
      <c r="AY7" s="105"/>
      <c r="AZ7" s="42"/>
      <c r="BA7" s="106"/>
      <c r="BB7" s="106"/>
      <c r="BC7" s="106"/>
      <c r="BD7" s="106"/>
      <c r="BE7" s="42"/>
      <c r="BF7" s="106"/>
      <c r="BG7" s="106"/>
      <c r="BH7" s="124"/>
      <c r="BI7" s="125"/>
      <c r="BJ7" s="125"/>
      <c r="BK7" s="106"/>
      <c r="BL7" s="42"/>
      <c r="BM7" s="41"/>
      <c r="BN7" s="41"/>
      <c r="BO7" s="41"/>
      <c r="BP7" s="41"/>
      <c r="BQ7" s="43"/>
      <c r="BS7" s="95"/>
      <c r="BT7" s="95"/>
      <c r="BU7" s="147"/>
      <c r="BV7" s="147"/>
      <c r="BW7" s="147"/>
      <c r="BX7" s="147"/>
      <c r="BY7" s="147"/>
      <c r="BZ7" s="147"/>
      <c r="CA7" s="147"/>
      <c r="CB7" s="147"/>
      <c r="CC7" s="147"/>
    </row>
    <row r="8" spans="1:84" s="30" customFormat="1" ht="23.25" customHeight="1" x14ac:dyDescent="0.15">
      <c r="A8" s="46">
        <v>7</v>
      </c>
      <c r="B8" s="46">
        <v>1</v>
      </c>
      <c r="C8" s="47" t="s">
        <v>82</v>
      </c>
      <c r="D8" s="48" t="s">
        <v>83</v>
      </c>
      <c r="E8" s="47"/>
      <c r="F8" s="49"/>
      <c r="G8" s="50" t="s">
        <v>84</v>
      </c>
      <c r="H8" s="50" t="s">
        <v>85</v>
      </c>
      <c r="I8" s="50" t="s">
        <v>86</v>
      </c>
      <c r="J8" s="60" t="s">
        <v>87</v>
      </c>
      <c r="K8" s="61"/>
      <c r="L8" s="61"/>
      <c r="M8" s="62"/>
      <c r="N8" s="63">
        <v>31</v>
      </c>
      <c r="O8" s="64">
        <v>31</v>
      </c>
      <c r="P8" s="65"/>
      <c r="Q8" s="78"/>
      <c r="R8" s="78"/>
      <c r="S8" s="78"/>
      <c r="T8" s="79">
        <v>0</v>
      </c>
      <c r="U8" s="79"/>
      <c r="V8" s="79"/>
      <c r="W8" s="80">
        <v>102</v>
      </c>
      <c r="X8" s="81">
        <f>1578960+442800</f>
        <v>2021760</v>
      </c>
      <c r="Y8" s="85"/>
      <c r="Z8" s="85"/>
      <c r="AA8" s="85"/>
      <c r="AB8" s="85"/>
      <c r="AC8" s="85"/>
      <c r="AD8" s="79">
        <v>15</v>
      </c>
      <c r="AE8" s="79">
        <v>24</v>
      </c>
      <c r="AF8" s="86"/>
      <c r="AG8" s="99"/>
      <c r="AH8" s="99"/>
      <c r="AI8" s="100"/>
      <c r="AJ8" s="99"/>
      <c r="AK8" s="99"/>
      <c r="AL8" s="101"/>
      <c r="AM8" s="101"/>
      <c r="AN8" s="101"/>
      <c r="AO8" s="109"/>
      <c r="AP8" s="110">
        <f>(W8-AE8)*250</f>
        <v>19500</v>
      </c>
      <c r="AQ8" s="111"/>
      <c r="AR8" s="149"/>
      <c r="AS8" s="113"/>
      <c r="AT8" s="113"/>
      <c r="AU8" s="112"/>
      <c r="AV8" s="101"/>
      <c r="AW8" s="101">
        <f>X8*0.015</f>
        <v>30326.399999999998</v>
      </c>
      <c r="AX8" s="115"/>
      <c r="AY8" s="101">
        <v>2700</v>
      </c>
      <c r="AZ8" s="101"/>
      <c r="BA8" s="116">
        <f>AF8+AG8+AH8+AI8+AP8+AR8+AU8+AV8+AW8+AX8+AY8+AZ8</f>
        <v>52526.399999999994</v>
      </c>
      <c r="BB8" s="117"/>
      <c r="BC8" s="101"/>
      <c r="BD8" s="118"/>
      <c r="BE8" s="115"/>
      <c r="BF8" s="126">
        <f t="shared" ref="BF8" si="0">SUM(BB8:BE8)</f>
        <v>0</v>
      </c>
      <c r="BG8" s="127">
        <f t="shared" ref="BG8" si="1">AI8+BA8+BF8</f>
        <v>52526.399999999994</v>
      </c>
      <c r="BH8" s="101">
        <v>100</v>
      </c>
      <c r="BI8" s="128">
        <v>405</v>
      </c>
      <c r="BJ8" s="129">
        <f>ROUND(MAX((BG8-BH8-BI8-3500)*{0.03,0.1,0.2,0.25,0.3,0.35,0.45}-{0,105,555,1005,2755,5505,13505},0),2)</f>
        <v>11801.42</v>
      </c>
      <c r="BK8" s="130">
        <f t="shared" ref="BK8" si="2">BG8-BH8-BI8-BJ8</f>
        <v>40219.979999999996</v>
      </c>
      <c r="BL8" s="131"/>
      <c r="BM8" s="101"/>
      <c r="BN8" s="115"/>
      <c r="BO8" s="101"/>
      <c r="BP8" s="101"/>
      <c r="BQ8" s="101"/>
      <c r="BR8" s="140"/>
      <c r="BS8" s="141"/>
      <c r="BT8" s="91"/>
      <c r="BU8" s="148"/>
      <c r="BV8" s="148"/>
      <c r="BW8" s="148"/>
      <c r="BX8" s="148"/>
      <c r="BY8" s="148"/>
      <c r="BZ8" s="148"/>
      <c r="CA8" s="148"/>
      <c r="CB8" s="148"/>
      <c r="CC8" s="148"/>
    </row>
    <row r="9" spans="1:84" s="29" customFormat="1" x14ac:dyDescent="0.15">
      <c r="A9" s="51"/>
      <c r="F9" s="51"/>
      <c r="G9" s="52"/>
      <c r="H9" s="52"/>
      <c r="I9" s="52"/>
      <c r="J9" s="51"/>
      <c r="K9" s="51"/>
      <c r="L9" s="66"/>
      <c r="M9" s="67"/>
      <c r="N9" s="67"/>
      <c r="O9" s="66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  <c r="BL9" s="51"/>
      <c r="BP9" s="51"/>
      <c r="BQ9" s="51"/>
      <c r="BS9" s="142"/>
      <c r="BT9" s="142"/>
      <c r="BW9" s="51"/>
      <c r="BX9" s="51"/>
      <c r="BY9" s="51"/>
      <c r="BZ9" s="51"/>
      <c r="CA9" s="51"/>
    </row>
    <row r="10" spans="1:84" s="29" customFormat="1" x14ac:dyDescent="0.15">
      <c r="A10" s="51"/>
      <c r="F10" s="51"/>
      <c r="G10" s="52"/>
      <c r="H10" s="52"/>
      <c r="I10" s="52"/>
      <c r="J10" s="51"/>
      <c r="K10" s="51"/>
      <c r="L10" s="66"/>
      <c r="M10" s="67"/>
      <c r="N10" s="67"/>
      <c r="O10" s="66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  <c r="BL10" s="51"/>
      <c r="BP10" s="51"/>
      <c r="BQ10" s="51"/>
      <c r="BS10" s="142"/>
      <c r="BT10" s="142"/>
      <c r="BW10" s="51"/>
      <c r="BX10" s="51"/>
      <c r="BY10" s="51"/>
      <c r="BZ10" s="51"/>
      <c r="CA10" s="51"/>
    </row>
    <row r="11" spans="1:84" s="29" customFormat="1" x14ac:dyDescent="0.15">
      <c r="A11" s="51"/>
      <c r="F11" s="51"/>
      <c r="G11" s="52"/>
      <c r="H11" s="52"/>
      <c r="I11" s="52"/>
      <c r="J11" s="51"/>
      <c r="K11" s="51"/>
      <c r="L11" s="66"/>
      <c r="M11" s="67"/>
      <c r="N11" s="67"/>
      <c r="O11" s="66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P11" s="51"/>
      <c r="BQ11" s="51"/>
      <c r="BS11" s="142"/>
      <c r="BT11" s="142"/>
      <c r="BW11" s="51"/>
      <c r="BX11" s="51"/>
      <c r="BY11" s="51"/>
      <c r="BZ11" s="51"/>
      <c r="CA11" s="51"/>
    </row>
    <row r="12" spans="1:84" s="29" customFormat="1" x14ac:dyDescent="0.15">
      <c r="A12" s="51"/>
      <c r="F12" s="51"/>
      <c r="G12" s="52"/>
      <c r="H12" s="52"/>
      <c r="I12" s="52"/>
      <c r="J12" s="51"/>
      <c r="K12" s="51"/>
      <c r="L12" s="66"/>
      <c r="M12" s="67"/>
      <c r="N12" s="67"/>
      <c r="O12" s="66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P12" s="51"/>
      <c r="BQ12" s="51"/>
      <c r="BS12" s="142"/>
      <c r="BT12" s="142"/>
      <c r="BW12" s="51"/>
      <c r="BX12" s="51"/>
      <c r="BY12" s="51"/>
      <c r="BZ12" s="51"/>
      <c r="CA12" s="51"/>
    </row>
    <row r="13" spans="1:84" s="29" customFormat="1" x14ac:dyDescent="0.15">
      <c r="A13" s="51"/>
      <c r="F13" s="51"/>
      <c r="G13" s="52"/>
      <c r="H13" s="52"/>
      <c r="I13" s="52"/>
      <c r="J13" s="51"/>
      <c r="K13" s="51"/>
      <c r="L13" s="66"/>
      <c r="M13" s="67"/>
      <c r="N13" s="67"/>
      <c r="O13" s="66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  <c r="BL13" s="51"/>
      <c r="BP13" s="51"/>
      <c r="BQ13" s="51"/>
      <c r="BS13" s="142"/>
      <c r="BT13" s="142"/>
      <c r="BW13" s="51"/>
      <c r="BX13" s="51"/>
      <c r="BY13" s="51"/>
      <c r="BZ13" s="51"/>
      <c r="CA13" s="51"/>
    </row>
    <row r="14" spans="1:84" s="29" customFormat="1" x14ac:dyDescent="0.15">
      <c r="A14" s="51"/>
      <c r="F14" s="51"/>
      <c r="G14" s="52"/>
      <c r="H14" s="52"/>
      <c r="I14" s="52"/>
      <c r="J14" s="51"/>
      <c r="K14" s="51"/>
      <c r="L14" s="66"/>
      <c r="M14" s="67"/>
      <c r="N14" s="67"/>
      <c r="O14" s="66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  <c r="BL14" s="51"/>
      <c r="BP14" s="51"/>
      <c r="BQ14" s="51"/>
      <c r="BS14" s="142"/>
      <c r="BT14" s="142"/>
      <c r="BW14" s="51"/>
      <c r="BX14" s="51"/>
      <c r="BY14" s="51"/>
      <c r="BZ14" s="51"/>
      <c r="CA14" s="51"/>
    </row>
    <row r="15" spans="1:84" s="29" customFormat="1" x14ac:dyDescent="0.15">
      <c r="A15" s="51"/>
      <c r="F15" s="51"/>
      <c r="G15" s="52"/>
      <c r="H15" s="52"/>
      <c r="I15" s="52"/>
      <c r="J15" s="51"/>
      <c r="K15" s="51"/>
      <c r="L15" s="66"/>
      <c r="M15" s="67"/>
      <c r="N15" s="67"/>
      <c r="O15" s="66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P15" s="51"/>
      <c r="BQ15" s="51"/>
      <c r="BS15" s="142"/>
      <c r="BT15" s="142"/>
      <c r="BW15" s="51"/>
      <c r="BX15" s="51"/>
      <c r="BY15" s="51"/>
      <c r="BZ15" s="51"/>
      <c r="CA15" s="51"/>
    </row>
    <row r="16" spans="1:84" s="29" customFormat="1" x14ac:dyDescent="0.15">
      <c r="A16" s="51"/>
      <c r="F16" s="51"/>
      <c r="G16" s="52"/>
      <c r="H16" s="52"/>
      <c r="I16" s="52"/>
      <c r="J16" s="51"/>
      <c r="K16" s="51"/>
      <c r="L16" s="66"/>
      <c r="M16" s="67"/>
      <c r="N16" s="67"/>
      <c r="O16" s="66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  <c r="BL16" s="51"/>
      <c r="BP16" s="51"/>
      <c r="BQ16" s="51"/>
      <c r="BS16" s="142"/>
      <c r="BT16" s="142"/>
      <c r="BW16" s="51"/>
      <c r="BX16" s="51"/>
      <c r="BY16" s="51"/>
      <c r="BZ16" s="51"/>
      <c r="CA16" s="51"/>
    </row>
    <row r="17" spans="1:79" s="29" customFormat="1" x14ac:dyDescent="0.15">
      <c r="A17" s="51"/>
      <c r="F17" s="51"/>
      <c r="G17" s="52"/>
      <c r="H17" s="52"/>
      <c r="I17" s="52"/>
      <c r="J17" s="51"/>
      <c r="K17" s="51"/>
      <c r="L17" s="66"/>
      <c r="M17" s="67"/>
      <c r="N17" s="67"/>
      <c r="O17" s="66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P17" s="51"/>
      <c r="BQ17" s="51"/>
      <c r="BS17" s="142"/>
      <c r="BT17" s="142"/>
      <c r="BW17" s="51"/>
      <c r="BX17" s="51"/>
      <c r="BY17" s="51"/>
      <c r="BZ17" s="51"/>
      <c r="CA17" s="51"/>
    </row>
    <row r="18" spans="1:79" s="29" customFormat="1" x14ac:dyDescent="0.15">
      <c r="A18" s="51"/>
      <c r="F18" s="51"/>
      <c r="G18" s="52"/>
      <c r="H18" s="52"/>
      <c r="I18" s="52"/>
      <c r="J18" s="51"/>
      <c r="K18" s="51"/>
      <c r="L18" s="66"/>
      <c r="M18" s="67"/>
      <c r="N18" s="67"/>
      <c r="O18" s="66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P18" s="51"/>
      <c r="BQ18" s="51"/>
      <c r="BS18" s="142"/>
      <c r="BT18" s="142"/>
      <c r="BW18" s="51"/>
      <c r="BX18" s="51"/>
      <c r="BY18" s="51"/>
      <c r="BZ18" s="51"/>
      <c r="CA18" s="51"/>
    </row>
    <row r="19" spans="1:79" s="29" customFormat="1" x14ac:dyDescent="0.15">
      <c r="A19" s="51"/>
      <c r="F19" s="51"/>
      <c r="G19" s="52"/>
      <c r="H19" s="52"/>
      <c r="I19" s="52"/>
      <c r="J19" s="51"/>
      <c r="K19" s="51"/>
      <c r="L19" s="66"/>
      <c r="M19" s="67"/>
      <c r="N19" s="67"/>
      <c r="O19" s="66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P19" s="51"/>
      <c r="BQ19" s="51"/>
      <c r="BS19" s="142"/>
      <c r="BT19" s="142"/>
      <c r="BW19" s="51"/>
      <c r="BX19" s="51"/>
      <c r="BY19" s="51"/>
      <c r="BZ19" s="51"/>
      <c r="CA19" s="51"/>
    </row>
    <row r="20" spans="1:79" s="29" customFormat="1" x14ac:dyDescent="0.15">
      <c r="A20" s="51"/>
      <c r="F20" s="51"/>
      <c r="G20" s="52"/>
      <c r="H20" s="52"/>
      <c r="I20" s="52"/>
      <c r="J20" s="51"/>
      <c r="K20" s="51"/>
      <c r="L20" s="66"/>
      <c r="M20" s="67"/>
      <c r="N20" s="67"/>
      <c r="O20" s="66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P20" s="51"/>
      <c r="BQ20" s="51"/>
      <c r="BS20" s="142"/>
      <c r="BT20" s="142"/>
      <c r="BW20" s="51"/>
      <c r="BX20" s="51"/>
      <c r="BY20" s="51"/>
      <c r="BZ20" s="51"/>
      <c r="CA20" s="51"/>
    </row>
    <row r="21" spans="1:79" s="29" customFormat="1" x14ac:dyDescent="0.15">
      <c r="A21" s="51"/>
      <c r="F21" s="51"/>
      <c r="G21" s="52"/>
      <c r="H21" s="52"/>
      <c r="I21" s="52"/>
      <c r="J21" s="51"/>
      <c r="K21" s="51"/>
      <c r="L21" s="66"/>
      <c r="M21" s="67"/>
      <c r="N21" s="67"/>
      <c r="O21" s="66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  <c r="BL21" s="51"/>
      <c r="BP21" s="51"/>
      <c r="BQ21" s="51"/>
      <c r="BS21" s="142"/>
      <c r="BT21" s="142"/>
      <c r="BW21" s="51"/>
      <c r="BX21" s="51"/>
      <c r="BY21" s="51"/>
      <c r="BZ21" s="51"/>
      <c r="CA21" s="51"/>
    </row>
    <row r="22" spans="1:79" s="29" customFormat="1" x14ac:dyDescent="0.15">
      <c r="A22" s="51"/>
      <c r="F22" s="51"/>
      <c r="G22" s="52"/>
      <c r="H22" s="52"/>
      <c r="I22" s="52"/>
      <c r="J22" s="51"/>
      <c r="K22" s="51"/>
      <c r="L22" s="66"/>
      <c r="M22" s="67"/>
      <c r="N22" s="67"/>
      <c r="O22" s="66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P22" s="51"/>
      <c r="BQ22" s="51"/>
      <c r="BS22" s="142"/>
      <c r="BT22" s="142"/>
      <c r="BW22" s="51"/>
      <c r="BX22" s="51"/>
      <c r="BY22" s="51"/>
      <c r="BZ22" s="51"/>
      <c r="CA22" s="51"/>
    </row>
    <row r="23" spans="1:79" s="29" customFormat="1" x14ac:dyDescent="0.15">
      <c r="A23" s="51"/>
      <c r="F23" s="51"/>
      <c r="G23" s="52"/>
      <c r="H23" s="52"/>
      <c r="I23" s="52"/>
      <c r="J23" s="51"/>
      <c r="K23" s="51"/>
      <c r="L23" s="66"/>
      <c r="M23" s="67"/>
      <c r="N23" s="67"/>
      <c r="O23" s="66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P23" s="51"/>
      <c r="BQ23" s="51"/>
      <c r="BS23" s="142"/>
      <c r="BT23" s="142"/>
      <c r="BW23" s="51"/>
      <c r="BX23" s="51"/>
      <c r="BY23" s="51"/>
      <c r="BZ23" s="51"/>
      <c r="CA23" s="51"/>
    </row>
    <row r="24" spans="1:79" s="29" customFormat="1" x14ac:dyDescent="0.15">
      <c r="A24" s="51"/>
      <c r="F24" s="51"/>
      <c r="G24" s="52"/>
      <c r="H24" s="52"/>
      <c r="I24" s="52"/>
      <c r="J24" s="51"/>
      <c r="K24" s="51"/>
      <c r="L24" s="66"/>
      <c r="M24" s="67"/>
      <c r="N24" s="67"/>
      <c r="O24" s="66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P24" s="51"/>
      <c r="BQ24" s="51"/>
      <c r="BS24" s="142"/>
      <c r="BT24" s="142"/>
      <c r="BW24" s="51"/>
      <c r="BX24" s="51"/>
      <c r="BY24" s="51"/>
      <c r="BZ24" s="51"/>
      <c r="CA24" s="51"/>
    </row>
    <row r="25" spans="1:79" s="29" customFormat="1" x14ac:dyDescent="0.15">
      <c r="A25" s="51"/>
      <c r="F25" s="51"/>
      <c r="G25" s="52"/>
      <c r="H25" s="52"/>
      <c r="I25" s="52"/>
      <c r="J25" s="51"/>
      <c r="K25" s="51"/>
      <c r="L25" s="66"/>
      <c r="M25" s="67"/>
      <c r="N25" s="67"/>
      <c r="O25" s="66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51"/>
      <c r="BP25" s="51"/>
      <c r="BQ25" s="51"/>
      <c r="BS25" s="142"/>
      <c r="BT25" s="142"/>
      <c r="BW25" s="51"/>
      <c r="BX25" s="51"/>
      <c r="BY25" s="51"/>
      <c r="BZ25" s="51"/>
      <c r="CA25" s="51"/>
    </row>
    <row r="26" spans="1:79" s="29" customFormat="1" x14ac:dyDescent="0.15">
      <c r="A26" s="51"/>
      <c r="F26" s="51"/>
      <c r="G26" s="52"/>
      <c r="H26" s="52"/>
      <c r="I26" s="52"/>
      <c r="J26" s="51"/>
      <c r="K26" s="51"/>
      <c r="L26" s="66"/>
      <c r="M26" s="67"/>
      <c r="N26" s="67"/>
      <c r="O26" s="66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P26" s="51"/>
      <c r="BQ26" s="51"/>
      <c r="BS26" s="142"/>
      <c r="BT26" s="142"/>
      <c r="BW26" s="51"/>
      <c r="BX26" s="51"/>
      <c r="BY26" s="51"/>
      <c r="BZ26" s="51"/>
      <c r="CA26" s="51"/>
    </row>
    <row r="27" spans="1:79" s="29" customFormat="1" x14ac:dyDescent="0.15">
      <c r="A27" s="51"/>
      <c r="F27" s="51"/>
      <c r="G27" s="52"/>
      <c r="H27" s="52"/>
      <c r="I27" s="52"/>
      <c r="J27" s="51"/>
      <c r="K27" s="51"/>
      <c r="L27" s="66"/>
      <c r="M27" s="67"/>
      <c r="N27" s="67"/>
      <c r="O27" s="66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P27" s="51"/>
      <c r="BQ27" s="51"/>
      <c r="BS27" s="142"/>
      <c r="BT27" s="142"/>
      <c r="BW27" s="51"/>
      <c r="BX27" s="51"/>
      <c r="BY27" s="51"/>
      <c r="BZ27" s="51"/>
      <c r="CA27" s="51"/>
    </row>
    <row r="28" spans="1:79" s="29" customFormat="1" x14ac:dyDescent="0.15">
      <c r="A28" s="51"/>
      <c r="F28" s="51"/>
      <c r="G28" s="52"/>
      <c r="H28" s="52"/>
      <c r="I28" s="52"/>
      <c r="J28" s="51"/>
      <c r="K28" s="51"/>
      <c r="L28" s="66"/>
      <c r="M28" s="67"/>
      <c r="N28" s="67"/>
      <c r="O28" s="66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P28" s="51"/>
      <c r="BQ28" s="51"/>
      <c r="BS28" s="142"/>
      <c r="BT28" s="142"/>
      <c r="BW28" s="51"/>
      <c r="BX28" s="51"/>
      <c r="BY28" s="51"/>
      <c r="BZ28" s="51"/>
      <c r="CA28" s="51"/>
    </row>
    <row r="29" spans="1:79" s="29" customFormat="1" x14ac:dyDescent="0.15">
      <c r="A29" s="51"/>
      <c r="F29" s="51"/>
      <c r="G29" s="52"/>
      <c r="H29" s="52"/>
      <c r="I29" s="52"/>
      <c r="J29" s="51"/>
      <c r="K29" s="51"/>
      <c r="L29" s="66"/>
      <c r="M29" s="67"/>
      <c r="N29" s="67"/>
      <c r="O29" s="66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P29" s="51"/>
      <c r="BQ29" s="51"/>
      <c r="BS29" s="142"/>
      <c r="BT29" s="142"/>
      <c r="BW29" s="51"/>
      <c r="BX29" s="51"/>
      <c r="BY29" s="51"/>
      <c r="BZ29" s="51"/>
      <c r="CA29" s="51"/>
    </row>
    <row r="30" spans="1:79" s="29" customFormat="1" x14ac:dyDescent="0.15">
      <c r="A30" s="51"/>
      <c r="F30" s="51"/>
      <c r="G30" s="52"/>
      <c r="H30" s="52"/>
      <c r="I30" s="52"/>
      <c r="J30" s="51"/>
      <c r="K30" s="51"/>
      <c r="L30" s="66"/>
      <c r="M30" s="67"/>
      <c r="N30" s="67"/>
      <c r="O30" s="66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P30" s="51"/>
      <c r="BQ30" s="51"/>
      <c r="BS30" s="142"/>
      <c r="BT30" s="142"/>
      <c r="BW30" s="51"/>
      <c r="BX30" s="51"/>
      <c r="BY30" s="51"/>
      <c r="BZ30" s="51"/>
      <c r="CA30" s="51"/>
    </row>
    <row r="31" spans="1:79" s="29" customFormat="1" x14ac:dyDescent="0.15">
      <c r="A31" s="51"/>
      <c r="F31" s="51"/>
      <c r="G31" s="52"/>
      <c r="H31" s="52"/>
      <c r="I31" s="52"/>
      <c r="J31" s="51"/>
      <c r="K31" s="51"/>
      <c r="L31" s="66"/>
      <c r="M31" s="67"/>
      <c r="N31" s="67"/>
      <c r="O31" s="66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P31" s="51"/>
      <c r="BQ31" s="51"/>
      <c r="BS31" s="142"/>
      <c r="BT31" s="142"/>
      <c r="BW31" s="51"/>
      <c r="BX31" s="51"/>
      <c r="BY31" s="51"/>
      <c r="BZ31" s="51"/>
      <c r="CA31" s="51"/>
    </row>
    <row r="32" spans="1:79" s="29" customFormat="1" x14ac:dyDescent="0.15">
      <c r="A32" s="51"/>
      <c r="F32" s="51"/>
      <c r="G32" s="52"/>
      <c r="H32" s="52"/>
      <c r="I32" s="52"/>
      <c r="J32" s="51"/>
      <c r="K32" s="51"/>
      <c r="L32" s="66"/>
      <c r="M32" s="67"/>
      <c r="N32" s="67"/>
      <c r="O32" s="66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P32" s="51"/>
      <c r="BQ32" s="51"/>
      <c r="BS32" s="142"/>
      <c r="BT32" s="142"/>
      <c r="BW32" s="51"/>
      <c r="BX32" s="51"/>
      <c r="BY32" s="51"/>
      <c r="BZ32" s="51"/>
      <c r="CA32" s="51"/>
    </row>
    <row r="33" spans="1:79" s="29" customFormat="1" x14ac:dyDescent="0.15">
      <c r="A33" s="51"/>
      <c r="F33" s="51"/>
      <c r="G33" s="52"/>
      <c r="H33" s="52"/>
      <c r="I33" s="52"/>
      <c r="J33" s="51"/>
      <c r="K33" s="51"/>
      <c r="L33" s="66"/>
      <c r="M33" s="67"/>
      <c r="N33" s="67"/>
      <c r="O33" s="66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P33" s="51"/>
      <c r="BQ33" s="51"/>
      <c r="BS33" s="142"/>
      <c r="BT33" s="142"/>
      <c r="BW33" s="51"/>
      <c r="BX33" s="51"/>
      <c r="BY33" s="51"/>
      <c r="BZ33" s="51"/>
      <c r="CA33" s="51"/>
    </row>
    <row r="34" spans="1:79" s="29" customFormat="1" x14ac:dyDescent="0.15">
      <c r="A34" s="51"/>
      <c r="F34" s="51"/>
      <c r="G34" s="52"/>
      <c r="H34" s="52"/>
      <c r="I34" s="52"/>
      <c r="J34" s="51"/>
      <c r="K34" s="51"/>
      <c r="L34" s="66"/>
      <c r="M34" s="67"/>
      <c r="N34" s="67"/>
      <c r="O34" s="66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P34" s="51"/>
      <c r="BQ34" s="51"/>
      <c r="BS34" s="142"/>
      <c r="BT34" s="142"/>
      <c r="BW34" s="51"/>
      <c r="BX34" s="51"/>
      <c r="BY34" s="51"/>
      <c r="BZ34" s="51"/>
      <c r="CA34" s="51"/>
    </row>
    <row r="35" spans="1:79" s="29" customFormat="1" x14ac:dyDescent="0.15">
      <c r="A35" s="51"/>
      <c r="F35" s="51"/>
      <c r="G35" s="52"/>
      <c r="H35" s="52"/>
      <c r="I35" s="52"/>
      <c r="J35" s="51"/>
      <c r="K35" s="51"/>
      <c r="L35" s="66"/>
      <c r="M35" s="67"/>
      <c r="N35" s="67"/>
      <c r="O35" s="66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1"/>
      <c r="BJ35" s="51"/>
      <c r="BK35" s="51"/>
      <c r="BL35" s="51"/>
      <c r="BP35" s="51"/>
      <c r="BQ35" s="51"/>
      <c r="BS35" s="142"/>
      <c r="BT35" s="142"/>
      <c r="BW35" s="51"/>
      <c r="BX35" s="51"/>
      <c r="BY35" s="51"/>
      <c r="BZ35" s="51"/>
      <c r="CA35" s="51"/>
    </row>
    <row r="36" spans="1:79" s="29" customFormat="1" x14ac:dyDescent="0.15">
      <c r="A36" s="51"/>
      <c r="F36" s="51"/>
      <c r="G36" s="52"/>
      <c r="H36" s="52"/>
      <c r="I36" s="52"/>
      <c r="J36" s="51"/>
      <c r="K36" s="51"/>
      <c r="L36" s="66"/>
      <c r="M36" s="67"/>
      <c r="N36" s="67"/>
      <c r="O36" s="66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P36" s="51"/>
      <c r="BQ36" s="51"/>
      <c r="BS36" s="142"/>
      <c r="BT36" s="142"/>
      <c r="BW36" s="51"/>
      <c r="BX36" s="51"/>
      <c r="BY36" s="51"/>
      <c r="BZ36" s="51"/>
      <c r="CA36" s="51"/>
    </row>
    <row r="37" spans="1:79" s="29" customFormat="1" x14ac:dyDescent="0.15">
      <c r="A37" s="51"/>
      <c r="F37" s="51"/>
      <c r="G37" s="52"/>
      <c r="H37" s="52"/>
      <c r="I37" s="52"/>
      <c r="J37" s="51"/>
      <c r="K37" s="51"/>
      <c r="L37" s="66"/>
      <c r="M37" s="67"/>
      <c r="N37" s="67"/>
      <c r="O37" s="66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P37" s="51"/>
      <c r="BQ37" s="51"/>
      <c r="BS37" s="142"/>
      <c r="BT37" s="142"/>
      <c r="BW37" s="51"/>
      <c r="BX37" s="51"/>
      <c r="BY37" s="51"/>
      <c r="BZ37" s="51"/>
      <c r="CA37" s="51"/>
    </row>
    <row r="38" spans="1:79" s="29" customFormat="1" x14ac:dyDescent="0.15">
      <c r="A38" s="51"/>
      <c r="F38" s="51"/>
      <c r="G38" s="52"/>
      <c r="H38" s="52"/>
      <c r="I38" s="52"/>
      <c r="J38" s="51"/>
      <c r="K38" s="51"/>
      <c r="L38" s="66"/>
      <c r="M38" s="67"/>
      <c r="N38" s="67"/>
      <c r="O38" s="66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1"/>
      <c r="BL38" s="51"/>
      <c r="BP38" s="51"/>
      <c r="BQ38" s="51"/>
      <c r="BS38" s="142"/>
      <c r="BT38" s="142"/>
      <c r="BW38" s="51"/>
      <c r="BX38" s="51"/>
      <c r="BY38" s="51"/>
      <c r="BZ38" s="51"/>
      <c r="CA38" s="51"/>
    </row>
    <row r="39" spans="1:79" s="29" customFormat="1" x14ac:dyDescent="0.15">
      <c r="A39" s="51"/>
      <c r="F39" s="51"/>
      <c r="G39" s="52"/>
      <c r="H39" s="52"/>
      <c r="I39" s="52"/>
      <c r="J39" s="51"/>
      <c r="K39" s="51"/>
      <c r="L39" s="66"/>
      <c r="M39" s="67"/>
      <c r="N39" s="67"/>
      <c r="O39" s="66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P39" s="51"/>
      <c r="BQ39" s="51"/>
      <c r="BS39" s="142"/>
      <c r="BT39" s="142"/>
      <c r="BW39" s="51"/>
      <c r="BX39" s="51"/>
      <c r="BY39" s="51"/>
      <c r="BZ39" s="51"/>
      <c r="CA39" s="51"/>
    </row>
    <row r="40" spans="1:79" s="29" customFormat="1" x14ac:dyDescent="0.15">
      <c r="A40" s="51"/>
      <c r="F40" s="51"/>
      <c r="G40" s="52"/>
      <c r="H40" s="52"/>
      <c r="I40" s="52"/>
      <c r="J40" s="51"/>
      <c r="K40" s="51"/>
      <c r="L40" s="66"/>
      <c r="M40" s="67"/>
      <c r="N40" s="67"/>
      <c r="O40" s="66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P40" s="51"/>
      <c r="BQ40" s="51"/>
      <c r="BS40" s="142"/>
      <c r="BT40" s="142"/>
      <c r="BW40" s="51"/>
      <c r="BX40" s="51"/>
      <c r="BY40" s="51"/>
      <c r="BZ40" s="51"/>
      <c r="CA40" s="51"/>
    </row>
    <row r="41" spans="1:79" s="29" customFormat="1" x14ac:dyDescent="0.15">
      <c r="A41" s="51"/>
      <c r="F41" s="51"/>
      <c r="G41" s="52"/>
      <c r="H41" s="52"/>
      <c r="I41" s="52"/>
      <c r="J41" s="51"/>
      <c r="K41" s="51"/>
      <c r="L41" s="66"/>
      <c r="M41" s="67"/>
      <c r="N41" s="67"/>
      <c r="O41" s="66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51"/>
      <c r="BJ41" s="51"/>
      <c r="BK41" s="51"/>
      <c r="BL41" s="51"/>
      <c r="BP41" s="51"/>
      <c r="BQ41" s="51"/>
      <c r="BS41" s="142"/>
      <c r="BT41" s="142"/>
      <c r="BW41" s="51"/>
      <c r="BX41" s="51"/>
      <c r="BY41" s="51"/>
      <c r="BZ41" s="51"/>
      <c r="CA41" s="51"/>
    </row>
    <row r="42" spans="1:79" s="29" customFormat="1" x14ac:dyDescent="0.15">
      <c r="A42" s="51"/>
      <c r="F42" s="51"/>
      <c r="G42" s="52"/>
      <c r="H42" s="52"/>
      <c r="I42" s="52"/>
      <c r="J42" s="51"/>
      <c r="K42" s="51"/>
      <c r="L42" s="66"/>
      <c r="M42" s="67"/>
      <c r="N42" s="67"/>
      <c r="O42" s="66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P42" s="51"/>
      <c r="BQ42" s="51"/>
      <c r="BS42" s="142"/>
      <c r="BT42" s="142"/>
      <c r="BW42" s="51"/>
      <c r="BX42" s="51"/>
      <c r="BY42" s="51"/>
      <c r="BZ42" s="51"/>
      <c r="CA42" s="51"/>
    </row>
    <row r="43" spans="1:79" s="29" customFormat="1" x14ac:dyDescent="0.15">
      <c r="A43" s="51"/>
      <c r="F43" s="51"/>
      <c r="G43" s="52"/>
      <c r="H43" s="52"/>
      <c r="I43" s="52"/>
      <c r="J43" s="51"/>
      <c r="K43" s="51"/>
      <c r="L43" s="66"/>
      <c r="M43" s="67"/>
      <c r="N43" s="67"/>
      <c r="O43" s="66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P43" s="51"/>
      <c r="BQ43" s="51"/>
      <c r="BS43" s="142"/>
      <c r="BT43" s="142"/>
      <c r="BW43" s="51"/>
      <c r="BX43" s="51"/>
      <c r="BY43" s="51"/>
      <c r="BZ43" s="51"/>
      <c r="CA43" s="51"/>
    </row>
    <row r="44" spans="1:79" s="29" customFormat="1" x14ac:dyDescent="0.15">
      <c r="A44" s="51"/>
      <c r="F44" s="51"/>
      <c r="G44" s="52"/>
      <c r="H44" s="52"/>
      <c r="I44" s="52"/>
      <c r="J44" s="51"/>
      <c r="K44" s="51"/>
      <c r="L44" s="66"/>
      <c r="M44" s="67"/>
      <c r="N44" s="67"/>
      <c r="O44" s="66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  <c r="BH44" s="51"/>
      <c r="BI44" s="51"/>
      <c r="BJ44" s="51"/>
      <c r="BK44" s="51"/>
      <c r="BL44" s="51"/>
      <c r="BP44" s="51"/>
      <c r="BQ44" s="51"/>
      <c r="BS44" s="142"/>
      <c r="BT44" s="142"/>
      <c r="BW44" s="51"/>
      <c r="BX44" s="51"/>
      <c r="BY44" s="51"/>
      <c r="BZ44" s="51"/>
      <c r="CA44" s="51"/>
    </row>
    <row r="45" spans="1:79" s="29" customFormat="1" x14ac:dyDescent="0.15">
      <c r="A45" s="51"/>
      <c r="F45" s="51"/>
      <c r="G45" s="52"/>
      <c r="H45" s="52"/>
      <c r="I45" s="52"/>
      <c r="J45" s="51"/>
      <c r="K45" s="51"/>
      <c r="L45" s="66"/>
      <c r="M45" s="67"/>
      <c r="N45" s="67"/>
      <c r="O45" s="66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1"/>
      <c r="BP45" s="51"/>
      <c r="BQ45" s="51"/>
      <c r="BS45" s="142"/>
      <c r="BT45" s="142"/>
      <c r="BW45" s="51"/>
      <c r="BX45" s="51"/>
      <c r="BY45" s="51"/>
      <c r="BZ45" s="51"/>
      <c r="CA45" s="51"/>
    </row>
    <row r="46" spans="1:79" s="29" customFormat="1" x14ac:dyDescent="0.15">
      <c r="A46" s="51"/>
      <c r="F46" s="51"/>
      <c r="G46" s="52"/>
      <c r="H46" s="52"/>
      <c r="I46" s="52"/>
      <c r="J46" s="51"/>
      <c r="K46" s="51"/>
      <c r="L46" s="66"/>
      <c r="M46" s="67"/>
      <c r="N46" s="67"/>
      <c r="O46" s="66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P46" s="51"/>
      <c r="BQ46" s="51"/>
      <c r="BS46" s="142"/>
      <c r="BT46" s="142"/>
      <c r="BW46" s="51"/>
      <c r="BX46" s="51"/>
      <c r="BY46" s="51"/>
      <c r="BZ46" s="51"/>
      <c r="CA46" s="51"/>
    </row>
    <row r="47" spans="1:79" s="29" customFormat="1" x14ac:dyDescent="0.15">
      <c r="A47" s="51"/>
      <c r="F47" s="51"/>
      <c r="G47" s="52"/>
      <c r="H47" s="52"/>
      <c r="I47" s="52"/>
      <c r="J47" s="51"/>
      <c r="K47" s="51"/>
      <c r="L47" s="66"/>
      <c r="M47" s="67"/>
      <c r="N47" s="67"/>
      <c r="O47" s="66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  <c r="BJ47" s="51"/>
      <c r="BK47" s="51"/>
      <c r="BL47" s="51"/>
      <c r="BP47" s="51"/>
      <c r="BQ47" s="51"/>
      <c r="BS47" s="142"/>
      <c r="BT47" s="142"/>
      <c r="BW47" s="51"/>
      <c r="BX47" s="51"/>
      <c r="BY47" s="51"/>
      <c r="BZ47" s="51"/>
      <c r="CA47" s="51"/>
    </row>
    <row r="48" spans="1:79" s="29" customFormat="1" x14ac:dyDescent="0.15">
      <c r="A48" s="51"/>
      <c r="F48" s="51"/>
      <c r="G48" s="52"/>
      <c r="H48" s="52"/>
      <c r="I48" s="52"/>
      <c r="J48" s="51"/>
      <c r="K48" s="51"/>
      <c r="L48" s="66"/>
      <c r="M48" s="67"/>
      <c r="N48" s="67"/>
      <c r="O48" s="66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  <c r="BB48" s="51"/>
      <c r="BC48" s="51"/>
      <c r="BD48" s="51"/>
      <c r="BE48" s="51"/>
      <c r="BF48" s="51"/>
      <c r="BG48" s="51"/>
      <c r="BH48" s="51"/>
      <c r="BI48" s="51"/>
      <c r="BJ48" s="51"/>
      <c r="BK48" s="51"/>
      <c r="BL48" s="51"/>
      <c r="BP48" s="51"/>
      <c r="BQ48" s="51"/>
      <c r="BS48" s="142"/>
      <c r="BT48" s="142"/>
      <c r="BW48" s="51"/>
      <c r="BX48" s="51"/>
      <c r="BY48" s="51"/>
      <c r="BZ48" s="51"/>
      <c r="CA48" s="51"/>
    </row>
    <row r="49" spans="1:79" s="29" customFormat="1" x14ac:dyDescent="0.15">
      <c r="A49" s="51"/>
      <c r="F49" s="51"/>
      <c r="G49" s="52"/>
      <c r="H49" s="52"/>
      <c r="I49" s="52"/>
      <c r="J49" s="51"/>
      <c r="K49" s="51"/>
      <c r="L49" s="66"/>
      <c r="M49" s="67"/>
      <c r="N49" s="67"/>
      <c r="O49" s="66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P49" s="51"/>
      <c r="BQ49" s="51"/>
      <c r="BS49" s="142"/>
      <c r="BT49" s="142"/>
      <c r="BW49" s="51"/>
      <c r="BX49" s="51"/>
      <c r="BY49" s="51"/>
      <c r="BZ49" s="51"/>
      <c r="CA49" s="51"/>
    </row>
    <row r="50" spans="1:79" s="29" customFormat="1" x14ac:dyDescent="0.15">
      <c r="A50" s="51"/>
      <c r="F50" s="51"/>
      <c r="G50" s="52"/>
      <c r="H50" s="52"/>
      <c r="I50" s="52"/>
      <c r="J50" s="51"/>
      <c r="K50" s="51"/>
      <c r="L50" s="66"/>
      <c r="M50" s="67"/>
      <c r="N50" s="67"/>
      <c r="O50" s="66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51"/>
      <c r="BL50" s="51"/>
      <c r="BP50" s="51"/>
      <c r="BQ50" s="51"/>
      <c r="BS50" s="142"/>
      <c r="BT50" s="142"/>
      <c r="BW50" s="51"/>
      <c r="BX50" s="51"/>
      <c r="BY50" s="51"/>
      <c r="BZ50" s="51"/>
      <c r="CA50" s="51"/>
    </row>
    <row r="51" spans="1:79" s="29" customFormat="1" x14ac:dyDescent="0.15">
      <c r="A51" s="51"/>
      <c r="F51" s="51"/>
      <c r="G51" s="52"/>
      <c r="H51" s="52"/>
      <c r="I51" s="52"/>
      <c r="J51" s="51"/>
      <c r="K51" s="51"/>
      <c r="L51" s="66"/>
      <c r="M51" s="67"/>
      <c r="N51" s="67"/>
      <c r="O51" s="66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P51" s="51"/>
      <c r="BQ51" s="51"/>
      <c r="BS51" s="142"/>
      <c r="BT51" s="142"/>
      <c r="BW51" s="51"/>
      <c r="BX51" s="51"/>
      <c r="BY51" s="51"/>
      <c r="BZ51" s="51"/>
      <c r="CA51" s="51"/>
    </row>
    <row r="52" spans="1:79" s="29" customFormat="1" x14ac:dyDescent="0.15">
      <c r="A52" s="51"/>
      <c r="F52" s="51"/>
      <c r="G52" s="52"/>
      <c r="H52" s="52"/>
      <c r="I52" s="52"/>
      <c r="J52" s="51"/>
      <c r="K52" s="51"/>
      <c r="L52" s="66"/>
      <c r="M52" s="67"/>
      <c r="N52" s="67"/>
      <c r="O52" s="66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1"/>
      <c r="BJ52" s="51"/>
      <c r="BK52" s="51"/>
      <c r="BL52" s="51"/>
      <c r="BP52" s="51"/>
      <c r="BQ52" s="51"/>
      <c r="BS52" s="142"/>
      <c r="BT52" s="142"/>
      <c r="BW52" s="51"/>
      <c r="BX52" s="51"/>
      <c r="BY52" s="51"/>
      <c r="BZ52" s="51"/>
      <c r="CA52" s="51"/>
    </row>
    <row r="53" spans="1:79" s="29" customFormat="1" x14ac:dyDescent="0.15">
      <c r="A53" s="51"/>
      <c r="F53" s="51"/>
      <c r="G53" s="52"/>
      <c r="H53" s="52"/>
      <c r="I53" s="52"/>
      <c r="J53" s="51"/>
      <c r="K53" s="51"/>
      <c r="L53" s="66"/>
      <c r="M53" s="67"/>
      <c r="N53" s="67"/>
      <c r="O53" s="66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P53" s="51"/>
      <c r="BQ53" s="51"/>
      <c r="BS53" s="142"/>
      <c r="BT53" s="142"/>
      <c r="BW53" s="51"/>
      <c r="BX53" s="51"/>
      <c r="BY53" s="51"/>
      <c r="BZ53" s="51"/>
      <c r="CA53" s="51"/>
    </row>
    <row r="54" spans="1:79" s="29" customFormat="1" x14ac:dyDescent="0.15">
      <c r="A54" s="51"/>
      <c r="F54" s="51"/>
      <c r="G54" s="52"/>
      <c r="H54" s="52"/>
      <c r="I54" s="52"/>
      <c r="J54" s="51"/>
      <c r="K54" s="51"/>
      <c r="L54" s="66"/>
      <c r="M54" s="67"/>
      <c r="N54" s="67"/>
      <c r="O54" s="66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  <c r="BK54" s="51"/>
      <c r="BL54" s="51"/>
      <c r="BP54" s="51"/>
      <c r="BQ54" s="51"/>
      <c r="BS54" s="142"/>
      <c r="BT54" s="142"/>
      <c r="BW54" s="51"/>
      <c r="BX54" s="51"/>
      <c r="BY54" s="51"/>
      <c r="BZ54" s="51"/>
      <c r="CA54" s="51"/>
    </row>
    <row r="55" spans="1:79" s="29" customFormat="1" x14ac:dyDescent="0.15">
      <c r="A55" s="51"/>
      <c r="F55" s="51"/>
      <c r="G55" s="52"/>
      <c r="H55" s="52"/>
      <c r="I55" s="52"/>
      <c r="J55" s="51"/>
      <c r="K55" s="51"/>
      <c r="L55" s="66"/>
      <c r="M55" s="67"/>
      <c r="N55" s="67"/>
      <c r="O55" s="66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  <c r="BH55" s="51"/>
      <c r="BI55" s="51"/>
      <c r="BJ55" s="51"/>
      <c r="BK55" s="51"/>
      <c r="BL55" s="51"/>
      <c r="BP55" s="51"/>
      <c r="BQ55" s="51"/>
      <c r="BS55" s="142"/>
      <c r="BT55" s="142"/>
      <c r="BW55" s="51"/>
      <c r="BX55" s="51"/>
      <c r="BY55" s="51"/>
      <c r="BZ55" s="51"/>
      <c r="CA55" s="51"/>
    </row>
    <row r="56" spans="1:79" s="29" customFormat="1" x14ac:dyDescent="0.15">
      <c r="A56" s="51"/>
      <c r="F56" s="51"/>
      <c r="G56" s="52"/>
      <c r="H56" s="52"/>
      <c r="I56" s="52"/>
      <c r="J56" s="51"/>
      <c r="K56" s="51"/>
      <c r="L56" s="66"/>
      <c r="M56" s="67"/>
      <c r="N56" s="67"/>
      <c r="O56" s="66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  <c r="BJ56" s="51"/>
      <c r="BK56" s="51"/>
      <c r="BL56" s="51"/>
      <c r="BP56" s="51"/>
      <c r="BQ56" s="51"/>
      <c r="BS56" s="142"/>
      <c r="BT56" s="142"/>
      <c r="BW56" s="51"/>
      <c r="BX56" s="51"/>
      <c r="BY56" s="51"/>
      <c r="BZ56" s="51"/>
      <c r="CA56" s="51"/>
    </row>
    <row r="57" spans="1:79" s="29" customFormat="1" x14ac:dyDescent="0.15">
      <c r="A57" s="51"/>
      <c r="F57" s="51"/>
      <c r="G57" s="52"/>
      <c r="H57" s="52"/>
      <c r="I57" s="52"/>
      <c r="J57" s="51"/>
      <c r="K57" s="51"/>
      <c r="L57" s="66"/>
      <c r="M57" s="67"/>
      <c r="N57" s="67"/>
      <c r="O57" s="66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  <c r="BH57" s="51"/>
      <c r="BI57" s="51"/>
      <c r="BJ57" s="51"/>
      <c r="BK57" s="51"/>
      <c r="BL57" s="51"/>
      <c r="BP57" s="51"/>
      <c r="BQ57" s="51"/>
      <c r="BS57" s="142"/>
      <c r="BT57" s="142"/>
      <c r="BW57" s="51"/>
      <c r="BX57" s="51"/>
      <c r="BY57" s="51"/>
      <c r="BZ57" s="51"/>
      <c r="CA57" s="51"/>
    </row>
    <row r="58" spans="1:79" s="29" customFormat="1" x14ac:dyDescent="0.15">
      <c r="A58" s="51"/>
      <c r="F58" s="51"/>
      <c r="G58" s="52"/>
      <c r="H58" s="52"/>
      <c r="I58" s="52"/>
      <c r="J58" s="51"/>
      <c r="K58" s="51"/>
      <c r="L58" s="66"/>
      <c r="M58" s="67"/>
      <c r="N58" s="67"/>
      <c r="O58" s="66"/>
      <c r="AQ58" s="51"/>
      <c r="AR58" s="51"/>
      <c r="AS58" s="51"/>
      <c r="AT58" s="51"/>
      <c r="AU58" s="51"/>
      <c r="AV58" s="51"/>
      <c r="AW58" s="51"/>
      <c r="AX58" s="51"/>
      <c r="AY58" s="51"/>
      <c r="AZ58" s="51"/>
      <c r="BA58" s="51"/>
      <c r="BB58" s="51"/>
      <c r="BC58" s="51"/>
      <c r="BD58" s="51"/>
      <c r="BE58" s="51"/>
      <c r="BF58" s="51"/>
      <c r="BG58" s="51"/>
      <c r="BH58" s="51"/>
      <c r="BI58" s="51"/>
      <c r="BJ58" s="51"/>
      <c r="BK58" s="51"/>
      <c r="BL58" s="51"/>
      <c r="BP58" s="51"/>
      <c r="BQ58" s="51"/>
      <c r="BS58" s="142"/>
      <c r="BT58" s="142"/>
      <c r="BW58" s="51"/>
      <c r="BX58" s="51"/>
      <c r="BY58" s="51"/>
      <c r="BZ58" s="51"/>
      <c r="CA58" s="51"/>
    </row>
    <row r="59" spans="1:79" s="29" customFormat="1" x14ac:dyDescent="0.15">
      <c r="A59" s="51"/>
      <c r="F59" s="51"/>
      <c r="G59" s="52"/>
      <c r="H59" s="52"/>
      <c r="I59" s="52"/>
      <c r="J59" s="51"/>
      <c r="K59" s="51"/>
      <c r="L59" s="66"/>
      <c r="M59" s="67"/>
      <c r="N59" s="67"/>
      <c r="O59" s="66"/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1"/>
      <c r="BB59" s="51"/>
      <c r="BC59" s="51"/>
      <c r="BD59" s="51"/>
      <c r="BE59" s="51"/>
      <c r="BF59" s="51"/>
      <c r="BG59" s="51"/>
      <c r="BH59" s="51"/>
      <c r="BI59" s="51"/>
      <c r="BJ59" s="51"/>
      <c r="BK59" s="51"/>
      <c r="BL59" s="51"/>
      <c r="BP59" s="51"/>
      <c r="BQ59" s="51"/>
      <c r="BS59" s="142"/>
      <c r="BT59" s="142"/>
      <c r="BW59" s="51"/>
      <c r="BX59" s="51"/>
      <c r="BY59" s="51"/>
      <c r="BZ59" s="51"/>
      <c r="CA59" s="51"/>
    </row>
    <row r="60" spans="1:79" s="29" customFormat="1" x14ac:dyDescent="0.15">
      <c r="A60" s="51"/>
      <c r="F60" s="51"/>
      <c r="G60" s="52"/>
      <c r="H60" s="52"/>
      <c r="I60" s="52"/>
      <c r="J60" s="51"/>
      <c r="K60" s="51"/>
      <c r="L60" s="66"/>
      <c r="M60" s="67"/>
      <c r="N60" s="67"/>
      <c r="O60" s="66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1"/>
      <c r="BL60" s="51"/>
      <c r="BP60" s="51"/>
      <c r="BQ60" s="51"/>
      <c r="BS60" s="142"/>
      <c r="BT60" s="142"/>
      <c r="BW60" s="51"/>
      <c r="BX60" s="51"/>
      <c r="BY60" s="51"/>
      <c r="BZ60" s="51"/>
      <c r="CA60" s="51"/>
    </row>
    <row r="61" spans="1:79" s="29" customFormat="1" x14ac:dyDescent="0.15">
      <c r="A61" s="51"/>
      <c r="F61" s="51"/>
      <c r="G61" s="52"/>
      <c r="H61" s="52"/>
      <c r="I61" s="52"/>
      <c r="J61" s="51"/>
      <c r="K61" s="51"/>
      <c r="L61" s="66"/>
      <c r="M61" s="67"/>
      <c r="N61" s="67"/>
      <c r="O61" s="66"/>
      <c r="AQ61" s="51"/>
      <c r="AR61" s="51"/>
      <c r="AS61" s="51"/>
      <c r="AT61" s="51"/>
      <c r="AU61" s="51"/>
      <c r="AV61" s="51"/>
      <c r="AW61" s="51"/>
      <c r="AX61" s="51"/>
      <c r="AY61" s="51"/>
      <c r="AZ61" s="51"/>
      <c r="BA61" s="51"/>
      <c r="BB61" s="51"/>
      <c r="BC61" s="51"/>
      <c r="BD61" s="51"/>
      <c r="BE61" s="51"/>
      <c r="BF61" s="51"/>
      <c r="BG61" s="51"/>
      <c r="BH61" s="51"/>
      <c r="BI61" s="51"/>
      <c r="BJ61" s="51"/>
      <c r="BK61" s="51"/>
      <c r="BL61" s="51"/>
      <c r="BP61" s="51"/>
      <c r="BQ61" s="51"/>
      <c r="BS61" s="142"/>
      <c r="BT61" s="142"/>
      <c r="BW61" s="51"/>
      <c r="BX61" s="51"/>
      <c r="BY61" s="51"/>
      <c r="BZ61" s="51"/>
      <c r="CA61" s="51"/>
    </row>
    <row r="62" spans="1:79" s="29" customFormat="1" x14ac:dyDescent="0.15">
      <c r="A62" s="51"/>
      <c r="F62" s="51"/>
      <c r="G62" s="52"/>
      <c r="H62" s="52"/>
      <c r="I62" s="52"/>
      <c r="J62" s="51"/>
      <c r="K62" s="51"/>
      <c r="L62" s="66"/>
      <c r="M62" s="67"/>
      <c r="N62" s="67"/>
      <c r="O62" s="66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P62" s="51"/>
      <c r="BQ62" s="51"/>
      <c r="BS62" s="142"/>
      <c r="BT62" s="142"/>
      <c r="BW62" s="51"/>
      <c r="BX62" s="51"/>
      <c r="BY62" s="51"/>
      <c r="BZ62" s="51"/>
      <c r="CA62" s="51"/>
    </row>
    <row r="63" spans="1:79" s="29" customFormat="1" x14ac:dyDescent="0.15">
      <c r="A63" s="51"/>
      <c r="F63" s="51"/>
      <c r="G63" s="52"/>
      <c r="H63" s="52"/>
      <c r="I63" s="52"/>
      <c r="J63" s="51"/>
      <c r="K63" s="51"/>
      <c r="L63" s="66"/>
      <c r="M63" s="67"/>
      <c r="N63" s="67"/>
      <c r="O63" s="66"/>
      <c r="AQ63" s="51"/>
      <c r="AR63" s="51"/>
      <c r="AS63" s="51"/>
      <c r="AT63" s="51"/>
      <c r="AU63" s="51"/>
      <c r="AV63" s="51"/>
      <c r="AW63" s="51"/>
      <c r="AX63" s="51"/>
      <c r="AY63" s="51"/>
      <c r="AZ63" s="51"/>
      <c r="BA63" s="51"/>
      <c r="BB63" s="51"/>
      <c r="BC63" s="51"/>
      <c r="BD63" s="51"/>
      <c r="BE63" s="51"/>
      <c r="BF63" s="51"/>
      <c r="BG63" s="51"/>
      <c r="BH63" s="51"/>
      <c r="BI63" s="51"/>
      <c r="BJ63" s="51"/>
      <c r="BK63" s="51"/>
      <c r="BL63" s="51"/>
      <c r="BP63" s="51"/>
      <c r="BQ63" s="51"/>
      <c r="BS63" s="142"/>
      <c r="BT63" s="142"/>
      <c r="BW63" s="51"/>
      <c r="BX63" s="51"/>
      <c r="BY63" s="51"/>
      <c r="BZ63" s="51"/>
      <c r="CA63" s="51"/>
    </row>
    <row r="64" spans="1:79" s="29" customFormat="1" x14ac:dyDescent="0.15">
      <c r="A64" s="51"/>
      <c r="F64" s="51"/>
      <c r="G64" s="52"/>
      <c r="H64" s="52"/>
      <c r="I64" s="52"/>
      <c r="J64" s="51"/>
      <c r="K64" s="51"/>
      <c r="L64" s="66"/>
      <c r="M64" s="67"/>
      <c r="N64" s="67"/>
      <c r="O64" s="66"/>
      <c r="AQ64" s="51"/>
      <c r="AR64" s="51"/>
      <c r="AS64" s="51"/>
      <c r="AT64" s="51"/>
      <c r="AU64" s="51"/>
      <c r="AV64" s="51"/>
      <c r="AW64" s="51"/>
      <c r="AX64" s="51"/>
      <c r="AY64" s="51"/>
      <c r="AZ64" s="51"/>
      <c r="BA64" s="51"/>
      <c r="BB64" s="51"/>
      <c r="BC64" s="51"/>
      <c r="BD64" s="51"/>
      <c r="BE64" s="51"/>
      <c r="BF64" s="51"/>
      <c r="BG64" s="51"/>
      <c r="BH64" s="51"/>
      <c r="BI64" s="51"/>
      <c r="BJ64" s="51"/>
      <c r="BK64" s="51"/>
      <c r="BL64" s="51"/>
      <c r="BP64" s="51"/>
      <c r="BQ64" s="51"/>
      <c r="BS64" s="142"/>
      <c r="BT64" s="142"/>
      <c r="BW64" s="51"/>
      <c r="BX64" s="51"/>
      <c r="BY64" s="51"/>
      <c r="BZ64" s="51"/>
      <c r="CA64" s="51"/>
    </row>
    <row r="65" spans="1:79" s="29" customFormat="1" x14ac:dyDescent="0.15">
      <c r="A65" s="51"/>
      <c r="F65" s="51"/>
      <c r="G65" s="52"/>
      <c r="H65" s="52"/>
      <c r="I65" s="52"/>
      <c r="J65" s="51"/>
      <c r="K65" s="51"/>
      <c r="L65" s="66"/>
      <c r="M65" s="67"/>
      <c r="N65" s="67"/>
      <c r="O65" s="66"/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A65" s="51"/>
      <c r="BB65" s="51"/>
      <c r="BC65" s="51"/>
      <c r="BD65" s="51"/>
      <c r="BE65" s="51"/>
      <c r="BF65" s="51"/>
      <c r="BG65" s="51"/>
      <c r="BH65" s="51"/>
      <c r="BI65" s="51"/>
      <c r="BJ65" s="51"/>
      <c r="BK65" s="51"/>
      <c r="BL65" s="51"/>
      <c r="BP65" s="51"/>
      <c r="BQ65" s="51"/>
      <c r="BS65" s="142"/>
      <c r="BT65" s="142"/>
      <c r="BW65" s="51"/>
      <c r="BX65" s="51"/>
      <c r="BY65" s="51"/>
      <c r="BZ65" s="51"/>
      <c r="CA65" s="51"/>
    </row>
    <row r="66" spans="1:79" s="29" customFormat="1" x14ac:dyDescent="0.15">
      <c r="A66" s="51"/>
      <c r="F66" s="51"/>
      <c r="G66" s="52"/>
      <c r="H66" s="52"/>
      <c r="I66" s="52"/>
      <c r="J66" s="51"/>
      <c r="K66" s="51"/>
      <c r="L66" s="66"/>
      <c r="M66" s="67"/>
      <c r="N66" s="67"/>
      <c r="O66" s="66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  <c r="BB66" s="51"/>
      <c r="BC66" s="51"/>
      <c r="BD66" s="51"/>
      <c r="BE66" s="51"/>
      <c r="BF66" s="51"/>
      <c r="BG66" s="51"/>
      <c r="BH66" s="51"/>
      <c r="BI66" s="51"/>
      <c r="BJ66" s="51"/>
      <c r="BK66" s="51"/>
      <c r="BL66" s="51"/>
      <c r="BP66" s="51"/>
      <c r="BQ66" s="51"/>
      <c r="BS66" s="142"/>
      <c r="BT66" s="142"/>
      <c r="BW66" s="51"/>
      <c r="BX66" s="51"/>
      <c r="BY66" s="51"/>
      <c r="BZ66" s="51"/>
      <c r="CA66" s="51"/>
    </row>
    <row r="67" spans="1:79" s="29" customFormat="1" x14ac:dyDescent="0.15">
      <c r="A67" s="51"/>
      <c r="F67" s="51"/>
      <c r="G67" s="52"/>
      <c r="H67" s="52"/>
      <c r="I67" s="52"/>
      <c r="J67" s="51"/>
      <c r="K67" s="51"/>
      <c r="L67" s="66"/>
      <c r="M67" s="67"/>
      <c r="N67" s="67"/>
      <c r="O67" s="66"/>
      <c r="AQ67" s="51"/>
      <c r="AR67" s="51"/>
      <c r="AS67" s="51"/>
      <c r="AT67" s="51"/>
      <c r="AU67" s="51"/>
      <c r="AV67" s="51"/>
      <c r="AW67" s="51"/>
      <c r="AX67" s="51"/>
      <c r="AY67" s="51"/>
      <c r="AZ67" s="51"/>
      <c r="BA67" s="51"/>
      <c r="BB67" s="51"/>
      <c r="BC67" s="51"/>
      <c r="BD67" s="51"/>
      <c r="BE67" s="51"/>
      <c r="BF67" s="51"/>
      <c r="BG67" s="51"/>
      <c r="BH67" s="51"/>
      <c r="BI67" s="51"/>
      <c r="BJ67" s="51"/>
      <c r="BK67" s="51"/>
      <c r="BL67" s="51"/>
      <c r="BP67" s="51"/>
      <c r="BQ67" s="51"/>
      <c r="BS67" s="142"/>
      <c r="BT67" s="142"/>
      <c r="BW67" s="51"/>
      <c r="BX67" s="51"/>
      <c r="BY67" s="51"/>
      <c r="BZ67" s="51"/>
      <c r="CA67" s="51"/>
    </row>
    <row r="68" spans="1:79" s="29" customFormat="1" x14ac:dyDescent="0.15">
      <c r="A68" s="51"/>
      <c r="F68" s="51"/>
      <c r="G68" s="52"/>
      <c r="H68" s="52"/>
      <c r="I68" s="52"/>
      <c r="J68" s="51"/>
      <c r="K68" s="51"/>
      <c r="L68" s="66"/>
      <c r="M68" s="67"/>
      <c r="N68" s="67"/>
      <c r="O68" s="66"/>
      <c r="AQ68" s="51"/>
      <c r="AR68" s="51"/>
      <c r="AS68" s="51"/>
      <c r="AT68" s="51"/>
      <c r="AU68" s="51"/>
      <c r="AV68" s="51"/>
      <c r="AW68" s="51"/>
      <c r="AX68" s="51"/>
      <c r="AY68" s="51"/>
      <c r="AZ68" s="51"/>
      <c r="BA68" s="51"/>
      <c r="BB68" s="51"/>
      <c r="BC68" s="51"/>
      <c r="BD68" s="51"/>
      <c r="BE68" s="51"/>
      <c r="BF68" s="51"/>
      <c r="BG68" s="51"/>
      <c r="BH68" s="51"/>
      <c r="BI68" s="51"/>
      <c r="BJ68" s="51"/>
      <c r="BK68" s="51"/>
      <c r="BL68" s="51"/>
      <c r="BP68" s="51"/>
      <c r="BQ68" s="51"/>
      <c r="BS68" s="142"/>
      <c r="BT68" s="142"/>
      <c r="BW68" s="51"/>
      <c r="BX68" s="51"/>
      <c r="BY68" s="51"/>
      <c r="BZ68" s="51"/>
      <c r="CA68" s="51"/>
    </row>
    <row r="69" spans="1:79" s="29" customFormat="1" x14ac:dyDescent="0.15">
      <c r="A69" s="51"/>
      <c r="F69" s="51"/>
      <c r="G69" s="52"/>
      <c r="H69" s="52"/>
      <c r="I69" s="52"/>
      <c r="J69" s="51"/>
      <c r="K69" s="51"/>
      <c r="L69" s="66"/>
      <c r="M69" s="67"/>
      <c r="N69" s="67"/>
      <c r="O69" s="66"/>
      <c r="AQ69" s="51"/>
      <c r="AR69" s="51"/>
      <c r="AS69" s="51"/>
      <c r="AT69" s="51"/>
      <c r="AU69" s="51"/>
      <c r="AV69" s="51"/>
      <c r="AW69" s="51"/>
      <c r="AX69" s="51"/>
      <c r="AY69" s="51"/>
      <c r="AZ69" s="51"/>
      <c r="BA69" s="51"/>
      <c r="BB69" s="51"/>
      <c r="BC69" s="51"/>
      <c r="BD69" s="51"/>
      <c r="BE69" s="51"/>
      <c r="BF69" s="51"/>
      <c r="BG69" s="51"/>
      <c r="BH69" s="51"/>
      <c r="BI69" s="51"/>
      <c r="BJ69" s="51"/>
      <c r="BK69" s="51"/>
      <c r="BL69" s="51"/>
      <c r="BP69" s="51"/>
      <c r="BQ69" s="51"/>
      <c r="BS69" s="142"/>
      <c r="BT69" s="142"/>
      <c r="BW69" s="51"/>
      <c r="BX69" s="51"/>
      <c r="BY69" s="51"/>
      <c r="BZ69" s="51"/>
      <c r="CA69" s="51"/>
    </row>
    <row r="70" spans="1:79" s="29" customFormat="1" x14ac:dyDescent="0.15">
      <c r="A70" s="51"/>
      <c r="F70" s="51"/>
      <c r="G70" s="52"/>
      <c r="H70" s="52"/>
      <c r="I70" s="52"/>
      <c r="J70" s="51"/>
      <c r="K70" s="51"/>
      <c r="L70" s="66"/>
      <c r="M70" s="67"/>
      <c r="N70" s="67"/>
      <c r="O70" s="66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  <c r="BB70" s="51"/>
      <c r="BC70" s="51"/>
      <c r="BD70" s="51"/>
      <c r="BE70" s="51"/>
      <c r="BF70" s="51"/>
      <c r="BG70" s="51"/>
      <c r="BH70" s="51"/>
      <c r="BI70" s="51"/>
      <c r="BJ70" s="51"/>
      <c r="BK70" s="51"/>
      <c r="BL70" s="51"/>
      <c r="BP70" s="51"/>
      <c r="BQ70" s="51"/>
      <c r="BS70" s="142"/>
      <c r="BT70" s="142"/>
      <c r="BW70" s="51"/>
      <c r="BX70" s="51"/>
      <c r="BY70" s="51"/>
      <c r="BZ70" s="51"/>
      <c r="CA70" s="51"/>
    </row>
    <row r="71" spans="1:79" s="29" customFormat="1" x14ac:dyDescent="0.15">
      <c r="A71" s="51"/>
      <c r="F71" s="51"/>
      <c r="G71" s="52"/>
      <c r="H71" s="52"/>
      <c r="I71" s="52"/>
      <c r="J71" s="51"/>
      <c r="K71" s="51"/>
      <c r="L71" s="66"/>
      <c r="M71" s="67"/>
      <c r="N71" s="67"/>
      <c r="O71" s="66"/>
      <c r="AQ71" s="51"/>
      <c r="AR71" s="51"/>
      <c r="AS71" s="51"/>
      <c r="AT71" s="51"/>
      <c r="AU71" s="51"/>
      <c r="AV71" s="51"/>
      <c r="AW71" s="51"/>
      <c r="AX71" s="51"/>
      <c r="AY71" s="51"/>
      <c r="AZ71" s="51"/>
      <c r="BA71" s="51"/>
      <c r="BB71" s="51"/>
      <c r="BC71" s="51"/>
      <c r="BD71" s="51"/>
      <c r="BE71" s="51"/>
      <c r="BF71" s="51"/>
      <c r="BG71" s="51"/>
      <c r="BH71" s="51"/>
      <c r="BI71" s="51"/>
      <c r="BJ71" s="51"/>
      <c r="BK71" s="51"/>
      <c r="BL71" s="51"/>
      <c r="BP71" s="51"/>
      <c r="BQ71" s="51"/>
      <c r="BS71" s="142"/>
      <c r="BT71" s="142"/>
      <c r="BW71" s="51"/>
      <c r="BX71" s="51"/>
      <c r="BY71" s="51"/>
      <c r="BZ71" s="51"/>
      <c r="CA71" s="51"/>
    </row>
    <row r="72" spans="1:79" s="29" customFormat="1" x14ac:dyDescent="0.15">
      <c r="A72" s="51"/>
      <c r="F72" s="51"/>
      <c r="G72" s="52"/>
      <c r="H72" s="52"/>
      <c r="I72" s="52"/>
      <c r="J72" s="51"/>
      <c r="K72" s="51"/>
      <c r="L72" s="66"/>
      <c r="M72" s="67"/>
      <c r="N72" s="67"/>
      <c r="O72" s="66"/>
      <c r="AQ72" s="51"/>
      <c r="AR72" s="51"/>
      <c r="AS72" s="51"/>
      <c r="AT72" s="51"/>
      <c r="AU72" s="51"/>
      <c r="AV72" s="51"/>
      <c r="AW72" s="51"/>
      <c r="AX72" s="51"/>
      <c r="AY72" s="51"/>
      <c r="AZ72" s="51"/>
      <c r="BA72" s="51"/>
      <c r="BB72" s="51"/>
      <c r="BC72" s="51"/>
      <c r="BD72" s="51"/>
      <c r="BE72" s="51"/>
      <c r="BF72" s="51"/>
      <c r="BG72" s="51"/>
      <c r="BH72" s="51"/>
      <c r="BI72" s="51"/>
      <c r="BJ72" s="51"/>
      <c r="BK72" s="51"/>
      <c r="BL72" s="51"/>
      <c r="BP72" s="51"/>
      <c r="BQ72" s="51"/>
      <c r="BS72" s="142"/>
      <c r="BT72" s="142"/>
      <c r="BW72" s="51"/>
      <c r="BX72" s="51"/>
      <c r="BY72" s="51"/>
      <c r="BZ72" s="51"/>
      <c r="CA72" s="51"/>
    </row>
    <row r="73" spans="1:79" s="29" customFormat="1" x14ac:dyDescent="0.15">
      <c r="A73" s="51"/>
      <c r="F73" s="51"/>
      <c r="G73" s="52"/>
      <c r="H73" s="52"/>
      <c r="I73" s="52"/>
      <c r="J73" s="51"/>
      <c r="K73" s="51"/>
      <c r="L73" s="66"/>
      <c r="M73" s="67"/>
      <c r="N73" s="67"/>
      <c r="O73" s="66"/>
      <c r="AQ73" s="51"/>
      <c r="AR73" s="51"/>
      <c r="AS73" s="51"/>
      <c r="AT73" s="51"/>
      <c r="AU73" s="51"/>
      <c r="AV73" s="51"/>
      <c r="AW73" s="51"/>
      <c r="AX73" s="51"/>
      <c r="AY73" s="51"/>
      <c r="AZ73" s="51"/>
      <c r="BA73" s="51"/>
      <c r="BB73" s="51"/>
      <c r="BC73" s="51"/>
      <c r="BD73" s="51"/>
      <c r="BE73" s="51"/>
      <c r="BF73" s="51"/>
      <c r="BG73" s="51"/>
      <c r="BH73" s="51"/>
      <c r="BI73" s="51"/>
      <c r="BJ73" s="51"/>
      <c r="BK73" s="51"/>
      <c r="BL73" s="51"/>
      <c r="BP73" s="51"/>
      <c r="BQ73" s="51"/>
      <c r="BS73" s="142"/>
      <c r="BT73" s="142"/>
      <c r="BW73" s="51"/>
      <c r="BX73" s="51"/>
      <c r="BY73" s="51"/>
      <c r="BZ73" s="51"/>
      <c r="CA73" s="51"/>
    </row>
    <row r="74" spans="1:79" s="29" customFormat="1" x14ac:dyDescent="0.15">
      <c r="A74" s="51"/>
      <c r="F74" s="51"/>
      <c r="G74" s="52"/>
      <c r="H74" s="52"/>
      <c r="I74" s="52"/>
      <c r="J74" s="51"/>
      <c r="K74" s="51"/>
      <c r="L74" s="66"/>
      <c r="M74" s="67"/>
      <c r="N74" s="67"/>
      <c r="O74" s="66"/>
      <c r="AQ74" s="51"/>
      <c r="AR74" s="51"/>
      <c r="AS74" s="51"/>
      <c r="AT74" s="51"/>
      <c r="AU74" s="51"/>
      <c r="AV74" s="51"/>
      <c r="AW74" s="51"/>
      <c r="AX74" s="51"/>
      <c r="AY74" s="51"/>
      <c r="AZ74" s="51"/>
      <c r="BA74" s="51"/>
      <c r="BB74" s="51"/>
      <c r="BC74" s="51"/>
      <c r="BD74" s="51"/>
      <c r="BE74" s="51"/>
      <c r="BF74" s="51"/>
      <c r="BG74" s="51"/>
      <c r="BH74" s="51"/>
      <c r="BI74" s="51"/>
      <c r="BJ74" s="51"/>
      <c r="BK74" s="51"/>
      <c r="BL74" s="51"/>
      <c r="BP74" s="51"/>
      <c r="BQ74" s="51"/>
      <c r="BS74" s="142"/>
      <c r="BT74" s="142"/>
      <c r="BW74" s="51"/>
      <c r="BX74" s="51"/>
      <c r="BY74" s="51"/>
      <c r="BZ74" s="51"/>
      <c r="CA74" s="51"/>
    </row>
    <row r="75" spans="1:79" s="29" customFormat="1" x14ac:dyDescent="0.15">
      <c r="A75" s="51"/>
      <c r="F75" s="51"/>
      <c r="G75" s="52"/>
      <c r="H75" s="52"/>
      <c r="I75" s="52"/>
      <c r="J75" s="51"/>
      <c r="K75" s="51"/>
      <c r="L75" s="66"/>
      <c r="M75" s="67"/>
      <c r="N75" s="67"/>
      <c r="O75" s="66"/>
      <c r="AQ75" s="51"/>
      <c r="AR75" s="51"/>
      <c r="AS75" s="51"/>
      <c r="AT75" s="51"/>
      <c r="AU75" s="51"/>
      <c r="AV75" s="51"/>
      <c r="AW75" s="51"/>
      <c r="AX75" s="51"/>
      <c r="AY75" s="51"/>
      <c r="AZ75" s="51"/>
      <c r="BA75" s="51"/>
      <c r="BB75" s="51"/>
      <c r="BC75" s="51"/>
      <c r="BD75" s="51"/>
      <c r="BE75" s="51"/>
      <c r="BF75" s="51"/>
      <c r="BG75" s="51"/>
      <c r="BH75" s="51"/>
      <c r="BI75" s="51"/>
      <c r="BJ75" s="51"/>
      <c r="BK75" s="51"/>
      <c r="BL75" s="51"/>
      <c r="BP75" s="51"/>
      <c r="BQ75" s="51"/>
      <c r="BS75" s="142"/>
      <c r="BT75" s="142"/>
      <c r="BW75" s="51"/>
      <c r="BX75" s="51"/>
      <c r="BY75" s="51"/>
      <c r="BZ75" s="51"/>
      <c r="CA75" s="51"/>
    </row>
    <row r="76" spans="1:79" s="29" customFormat="1" x14ac:dyDescent="0.15">
      <c r="A76" s="51"/>
      <c r="F76" s="51"/>
      <c r="G76" s="52"/>
      <c r="H76" s="52"/>
      <c r="I76" s="52"/>
      <c r="J76" s="51"/>
      <c r="K76" s="51"/>
      <c r="L76" s="66"/>
      <c r="M76" s="67"/>
      <c r="N76" s="67"/>
      <c r="O76" s="66"/>
      <c r="AQ76" s="51"/>
      <c r="AR76" s="51"/>
      <c r="AS76" s="51"/>
      <c r="AT76" s="51"/>
      <c r="AU76" s="51"/>
      <c r="AV76" s="51"/>
      <c r="AW76" s="51"/>
      <c r="AX76" s="51"/>
      <c r="AY76" s="51"/>
      <c r="AZ76" s="51"/>
      <c r="BA76" s="51"/>
      <c r="BB76" s="51"/>
      <c r="BC76" s="51"/>
      <c r="BD76" s="51"/>
      <c r="BE76" s="51"/>
      <c r="BF76" s="51"/>
      <c r="BG76" s="51"/>
      <c r="BH76" s="51"/>
      <c r="BI76" s="51"/>
      <c r="BJ76" s="51"/>
      <c r="BK76" s="51"/>
      <c r="BL76" s="51"/>
      <c r="BP76" s="51"/>
      <c r="BQ76" s="51"/>
      <c r="BS76" s="142"/>
      <c r="BT76" s="142"/>
      <c r="BW76" s="51"/>
      <c r="BX76" s="51"/>
      <c r="BY76" s="51"/>
      <c r="BZ76" s="51"/>
      <c r="CA76" s="51"/>
    </row>
    <row r="77" spans="1:79" s="29" customFormat="1" x14ac:dyDescent="0.15">
      <c r="A77" s="51"/>
      <c r="F77" s="51"/>
      <c r="G77" s="52"/>
      <c r="H77" s="52"/>
      <c r="I77" s="52"/>
      <c r="J77" s="51"/>
      <c r="K77" s="51"/>
      <c r="L77" s="66"/>
      <c r="M77" s="67"/>
      <c r="N77" s="67"/>
      <c r="O77" s="66"/>
      <c r="AQ77" s="51"/>
      <c r="AR77" s="51"/>
      <c r="AS77" s="51"/>
      <c r="AT77" s="51"/>
      <c r="AU77" s="51"/>
      <c r="AV77" s="51"/>
      <c r="AW77" s="51"/>
      <c r="AX77" s="51"/>
      <c r="AY77" s="51"/>
      <c r="AZ77" s="51"/>
      <c r="BA77" s="51"/>
      <c r="BB77" s="51"/>
      <c r="BC77" s="51"/>
      <c r="BD77" s="51"/>
      <c r="BE77" s="51"/>
      <c r="BF77" s="51"/>
      <c r="BG77" s="51"/>
      <c r="BH77" s="51"/>
      <c r="BI77" s="51"/>
      <c r="BJ77" s="51"/>
      <c r="BK77" s="51"/>
      <c r="BL77" s="51"/>
      <c r="BP77" s="51"/>
      <c r="BQ77" s="51"/>
      <c r="BS77" s="142"/>
      <c r="BT77" s="142"/>
      <c r="BW77" s="51"/>
      <c r="BX77" s="51"/>
      <c r="BY77" s="51"/>
      <c r="BZ77" s="51"/>
      <c r="CA77" s="51"/>
    </row>
    <row r="78" spans="1:79" s="29" customFormat="1" x14ac:dyDescent="0.15">
      <c r="A78" s="51"/>
      <c r="F78" s="51"/>
      <c r="G78" s="52"/>
      <c r="H78" s="52"/>
      <c r="I78" s="52"/>
      <c r="J78" s="51"/>
      <c r="K78" s="51"/>
      <c r="L78" s="66"/>
      <c r="M78" s="67"/>
      <c r="N78" s="67"/>
      <c r="O78" s="66"/>
      <c r="AQ78" s="51"/>
      <c r="AR78" s="51"/>
      <c r="AS78" s="51"/>
      <c r="AT78" s="51"/>
      <c r="AU78" s="51"/>
      <c r="AV78" s="51"/>
      <c r="AW78" s="51"/>
      <c r="AX78" s="51"/>
      <c r="AY78" s="51"/>
      <c r="AZ78" s="51"/>
      <c r="BA78" s="51"/>
      <c r="BB78" s="51"/>
      <c r="BC78" s="51"/>
      <c r="BD78" s="51"/>
      <c r="BE78" s="51"/>
      <c r="BF78" s="51"/>
      <c r="BG78" s="51"/>
      <c r="BH78" s="51"/>
      <c r="BI78" s="51"/>
      <c r="BJ78" s="51"/>
      <c r="BK78" s="51"/>
      <c r="BL78" s="51"/>
      <c r="BP78" s="51"/>
      <c r="BQ78" s="51"/>
      <c r="BS78" s="142"/>
      <c r="BT78" s="142"/>
      <c r="BW78" s="51"/>
      <c r="BX78" s="51"/>
      <c r="BY78" s="51"/>
      <c r="BZ78" s="51"/>
      <c r="CA78" s="51"/>
    </row>
    <row r="79" spans="1:79" s="29" customFormat="1" x14ac:dyDescent="0.15">
      <c r="A79" s="51"/>
      <c r="F79" s="51"/>
      <c r="G79" s="52"/>
      <c r="H79" s="52"/>
      <c r="I79" s="52"/>
      <c r="J79" s="51"/>
      <c r="K79" s="51"/>
      <c r="L79" s="66"/>
      <c r="M79" s="67"/>
      <c r="N79" s="67"/>
      <c r="O79" s="66"/>
      <c r="AQ79" s="51"/>
      <c r="AR79" s="51"/>
      <c r="AS79" s="51"/>
      <c r="AT79" s="51"/>
      <c r="AU79" s="51"/>
      <c r="AV79" s="51"/>
      <c r="AW79" s="51"/>
      <c r="AX79" s="51"/>
      <c r="AY79" s="51"/>
      <c r="AZ79" s="51"/>
      <c r="BA79" s="51"/>
      <c r="BB79" s="51"/>
      <c r="BC79" s="51"/>
      <c r="BD79" s="51"/>
      <c r="BE79" s="51"/>
      <c r="BF79" s="51"/>
      <c r="BG79" s="51"/>
      <c r="BH79" s="51"/>
      <c r="BI79" s="51"/>
      <c r="BJ79" s="51"/>
      <c r="BK79" s="51"/>
      <c r="BL79" s="51"/>
      <c r="BP79" s="51"/>
      <c r="BQ79" s="51"/>
      <c r="BS79" s="142"/>
      <c r="BT79" s="142"/>
      <c r="BW79" s="51"/>
      <c r="BX79" s="51"/>
      <c r="BY79" s="51"/>
      <c r="BZ79" s="51"/>
      <c r="CA79" s="51"/>
    </row>
    <row r="80" spans="1:79" s="29" customFormat="1" x14ac:dyDescent="0.15">
      <c r="A80" s="51"/>
      <c r="F80" s="51"/>
      <c r="G80" s="52"/>
      <c r="H80" s="52"/>
      <c r="I80" s="52"/>
      <c r="J80" s="51"/>
      <c r="K80" s="51"/>
      <c r="L80" s="66"/>
      <c r="M80" s="67"/>
      <c r="N80" s="67"/>
      <c r="O80" s="66"/>
      <c r="AQ80" s="51"/>
      <c r="AR80" s="51"/>
      <c r="AS80" s="51"/>
      <c r="AT80" s="51"/>
      <c r="AU80" s="51"/>
      <c r="AV80" s="51"/>
      <c r="AW80" s="51"/>
      <c r="AX80" s="51"/>
      <c r="AY80" s="51"/>
      <c r="AZ80" s="51"/>
      <c r="BA80" s="51"/>
      <c r="BB80" s="51"/>
      <c r="BC80" s="51"/>
      <c r="BD80" s="51"/>
      <c r="BE80" s="51"/>
      <c r="BF80" s="51"/>
      <c r="BG80" s="51"/>
      <c r="BH80" s="51"/>
      <c r="BI80" s="51"/>
      <c r="BJ80" s="51"/>
      <c r="BK80" s="51"/>
      <c r="BL80" s="51"/>
      <c r="BP80" s="51"/>
      <c r="BQ80" s="51"/>
      <c r="BS80" s="142"/>
      <c r="BT80" s="142"/>
      <c r="BW80" s="51"/>
      <c r="BX80" s="51"/>
      <c r="BY80" s="51"/>
      <c r="BZ80" s="51"/>
      <c r="CA80" s="51"/>
    </row>
    <row r="81" spans="1:79" s="29" customFormat="1" x14ac:dyDescent="0.15">
      <c r="A81" s="51"/>
      <c r="F81" s="51"/>
      <c r="G81" s="52"/>
      <c r="H81" s="52"/>
      <c r="I81" s="52"/>
      <c r="J81" s="51"/>
      <c r="K81" s="51"/>
      <c r="L81" s="66"/>
      <c r="M81" s="67"/>
      <c r="N81" s="67"/>
      <c r="O81" s="66"/>
      <c r="AQ81" s="51"/>
      <c r="AR81" s="51"/>
      <c r="AS81" s="51"/>
      <c r="AT81" s="51"/>
      <c r="AU81" s="51"/>
      <c r="AV81" s="51"/>
      <c r="AW81" s="51"/>
      <c r="AX81" s="51"/>
      <c r="AY81" s="51"/>
      <c r="AZ81" s="51"/>
      <c r="BA81" s="51"/>
      <c r="BB81" s="51"/>
      <c r="BC81" s="51"/>
      <c r="BD81" s="51"/>
      <c r="BE81" s="51"/>
      <c r="BF81" s="51"/>
      <c r="BG81" s="51"/>
      <c r="BH81" s="51"/>
      <c r="BI81" s="51"/>
      <c r="BJ81" s="51"/>
      <c r="BK81" s="51"/>
      <c r="BL81" s="51"/>
      <c r="BP81" s="51"/>
      <c r="BQ81" s="51"/>
      <c r="BS81" s="142"/>
      <c r="BT81" s="142"/>
      <c r="BW81" s="51"/>
      <c r="BX81" s="51"/>
      <c r="BY81" s="51"/>
      <c r="BZ81" s="51"/>
      <c r="CA81" s="51"/>
    </row>
    <row r="82" spans="1:79" s="29" customFormat="1" x14ac:dyDescent="0.15">
      <c r="A82" s="51"/>
      <c r="F82" s="51"/>
      <c r="G82" s="52"/>
      <c r="H82" s="52"/>
      <c r="I82" s="52"/>
      <c r="J82" s="51"/>
      <c r="K82" s="51"/>
      <c r="L82" s="66"/>
      <c r="M82" s="67"/>
      <c r="N82" s="67"/>
      <c r="O82" s="66"/>
      <c r="AQ82" s="51"/>
      <c r="AR82" s="51"/>
      <c r="AS82" s="51"/>
      <c r="AT82" s="51"/>
      <c r="AU82" s="51"/>
      <c r="AV82" s="51"/>
      <c r="AW82" s="51"/>
      <c r="AX82" s="51"/>
      <c r="AY82" s="51"/>
      <c r="AZ82" s="51"/>
      <c r="BA82" s="51"/>
      <c r="BB82" s="51"/>
      <c r="BC82" s="51"/>
      <c r="BD82" s="51"/>
      <c r="BE82" s="51"/>
      <c r="BF82" s="51"/>
      <c r="BG82" s="51"/>
      <c r="BH82" s="51"/>
      <c r="BI82" s="51"/>
      <c r="BJ82" s="51"/>
      <c r="BK82" s="51"/>
      <c r="BL82" s="51"/>
      <c r="BP82" s="51"/>
      <c r="BQ82" s="51"/>
      <c r="BS82" s="142"/>
      <c r="BT82" s="142"/>
      <c r="BW82" s="51"/>
      <c r="BX82" s="51"/>
      <c r="BY82" s="51"/>
      <c r="BZ82" s="51"/>
      <c r="CA82" s="51"/>
    </row>
    <row r="83" spans="1:79" s="29" customFormat="1" x14ac:dyDescent="0.15">
      <c r="A83" s="51"/>
      <c r="F83" s="51"/>
      <c r="G83" s="52"/>
      <c r="H83" s="52"/>
      <c r="I83" s="52"/>
      <c r="J83" s="51"/>
      <c r="K83" s="51"/>
      <c r="L83" s="66"/>
      <c r="M83" s="67"/>
      <c r="N83" s="67"/>
      <c r="O83" s="66"/>
      <c r="AQ83" s="51"/>
      <c r="AR83" s="51"/>
      <c r="AS83" s="51"/>
      <c r="AT83" s="51"/>
      <c r="AU83" s="51"/>
      <c r="AV83" s="51"/>
      <c r="AW83" s="51"/>
      <c r="AX83" s="51"/>
      <c r="AY83" s="51"/>
      <c r="AZ83" s="51"/>
      <c r="BA83" s="51"/>
      <c r="BB83" s="51"/>
      <c r="BC83" s="51"/>
      <c r="BD83" s="51"/>
      <c r="BE83" s="51"/>
      <c r="BF83" s="51"/>
      <c r="BG83" s="51"/>
      <c r="BH83" s="51"/>
      <c r="BI83" s="51"/>
      <c r="BJ83" s="51"/>
      <c r="BK83" s="51"/>
      <c r="BL83" s="51"/>
      <c r="BP83" s="51"/>
      <c r="BQ83" s="51"/>
      <c r="BS83" s="142"/>
      <c r="BT83" s="142"/>
      <c r="BW83" s="51"/>
      <c r="BX83" s="51"/>
      <c r="BY83" s="51"/>
      <c r="BZ83" s="51"/>
      <c r="CA83" s="51"/>
    </row>
    <row r="84" spans="1:79" s="29" customFormat="1" x14ac:dyDescent="0.15">
      <c r="A84" s="51"/>
      <c r="F84" s="51"/>
      <c r="G84" s="52"/>
      <c r="H84" s="52"/>
      <c r="I84" s="52"/>
      <c r="J84" s="51"/>
      <c r="K84" s="51"/>
      <c r="L84" s="66"/>
      <c r="M84" s="67"/>
      <c r="N84" s="67"/>
      <c r="O84" s="66"/>
      <c r="AQ84" s="51"/>
      <c r="AR84" s="51"/>
      <c r="AS84" s="51"/>
      <c r="AT84" s="51"/>
      <c r="AU84" s="51"/>
      <c r="AV84" s="51"/>
      <c r="AW84" s="51"/>
      <c r="AX84" s="51"/>
      <c r="AY84" s="51"/>
      <c r="AZ84" s="51"/>
      <c r="BA84" s="51"/>
      <c r="BB84" s="51"/>
      <c r="BC84" s="51"/>
      <c r="BD84" s="51"/>
      <c r="BE84" s="51"/>
      <c r="BF84" s="51"/>
      <c r="BG84" s="51"/>
      <c r="BH84" s="51"/>
      <c r="BI84" s="51"/>
      <c r="BJ84" s="51"/>
      <c r="BK84" s="51"/>
      <c r="BL84" s="51"/>
      <c r="BP84" s="51"/>
      <c r="BQ84" s="51"/>
      <c r="BS84" s="142"/>
      <c r="BT84" s="142"/>
      <c r="BW84" s="51"/>
      <c r="BX84" s="51"/>
      <c r="BY84" s="51"/>
      <c r="BZ84" s="51"/>
      <c r="CA84" s="51"/>
    </row>
    <row r="85" spans="1:79" s="29" customFormat="1" x14ac:dyDescent="0.15">
      <c r="A85" s="51"/>
      <c r="F85" s="51"/>
      <c r="G85" s="52"/>
      <c r="H85" s="52"/>
      <c r="I85" s="52"/>
      <c r="J85" s="51"/>
      <c r="K85" s="51"/>
      <c r="L85" s="66"/>
      <c r="M85" s="67"/>
      <c r="N85" s="67"/>
      <c r="O85" s="66"/>
      <c r="AQ85" s="51"/>
      <c r="AR85" s="51"/>
      <c r="AS85" s="51"/>
      <c r="AT85" s="51"/>
      <c r="AU85" s="51"/>
      <c r="AV85" s="51"/>
      <c r="AW85" s="51"/>
      <c r="AX85" s="51"/>
      <c r="AY85" s="51"/>
      <c r="AZ85" s="51"/>
      <c r="BA85" s="51"/>
      <c r="BB85" s="51"/>
      <c r="BC85" s="51"/>
      <c r="BD85" s="51"/>
      <c r="BE85" s="51"/>
      <c r="BF85" s="51"/>
      <c r="BG85" s="51"/>
      <c r="BH85" s="51"/>
      <c r="BI85" s="51"/>
      <c r="BJ85" s="51"/>
      <c r="BK85" s="51"/>
      <c r="BL85" s="51"/>
      <c r="BP85" s="51"/>
      <c r="BQ85" s="51"/>
      <c r="BS85" s="142"/>
      <c r="BT85" s="142"/>
      <c r="BW85" s="51"/>
      <c r="BX85" s="51"/>
      <c r="BY85" s="51"/>
      <c r="BZ85" s="51"/>
      <c r="CA85" s="51"/>
    </row>
    <row r="86" spans="1:79" s="29" customFormat="1" x14ac:dyDescent="0.15">
      <c r="A86" s="51"/>
      <c r="F86" s="51"/>
      <c r="G86" s="52"/>
      <c r="H86" s="52"/>
      <c r="I86" s="52"/>
      <c r="J86" s="51"/>
      <c r="K86" s="51"/>
      <c r="L86" s="66"/>
      <c r="M86" s="67"/>
      <c r="N86" s="67"/>
      <c r="O86" s="66"/>
      <c r="AQ86" s="51"/>
      <c r="AR86" s="51"/>
      <c r="AS86" s="51"/>
      <c r="AT86" s="51"/>
      <c r="AU86" s="51"/>
      <c r="AV86" s="51"/>
      <c r="AW86" s="51"/>
      <c r="AX86" s="51"/>
      <c r="AY86" s="51"/>
      <c r="AZ86" s="51"/>
      <c r="BA86" s="51"/>
      <c r="BB86" s="51"/>
      <c r="BC86" s="51"/>
      <c r="BD86" s="51"/>
      <c r="BE86" s="51"/>
      <c r="BF86" s="51"/>
      <c r="BG86" s="51"/>
      <c r="BH86" s="51"/>
      <c r="BI86" s="51"/>
      <c r="BJ86" s="51"/>
      <c r="BK86" s="51"/>
      <c r="BL86" s="51"/>
      <c r="BP86" s="51"/>
      <c r="BQ86" s="51"/>
      <c r="BS86" s="142"/>
      <c r="BT86" s="142"/>
      <c r="BW86" s="51"/>
      <c r="BX86" s="51"/>
      <c r="BY86" s="51"/>
      <c r="BZ86" s="51"/>
      <c r="CA86" s="51"/>
    </row>
    <row r="87" spans="1:79" s="29" customFormat="1" x14ac:dyDescent="0.15">
      <c r="A87" s="51"/>
      <c r="F87" s="51"/>
      <c r="G87" s="52"/>
      <c r="H87" s="52"/>
      <c r="I87" s="52"/>
      <c r="J87" s="51"/>
      <c r="K87" s="51"/>
      <c r="L87" s="66"/>
      <c r="M87" s="67"/>
      <c r="N87" s="67"/>
      <c r="O87" s="66"/>
      <c r="AQ87" s="51"/>
      <c r="AR87" s="51"/>
      <c r="AS87" s="51"/>
      <c r="AT87" s="51"/>
      <c r="AU87" s="51"/>
      <c r="AV87" s="51"/>
      <c r="AW87" s="51"/>
      <c r="AX87" s="51"/>
      <c r="AY87" s="51"/>
      <c r="AZ87" s="51"/>
      <c r="BA87" s="51"/>
      <c r="BB87" s="51"/>
      <c r="BC87" s="51"/>
      <c r="BD87" s="51"/>
      <c r="BE87" s="51"/>
      <c r="BF87" s="51"/>
      <c r="BG87" s="51"/>
      <c r="BH87" s="51"/>
      <c r="BI87" s="51"/>
      <c r="BJ87" s="51"/>
      <c r="BK87" s="51"/>
      <c r="BL87" s="51"/>
      <c r="BP87" s="51"/>
      <c r="BQ87" s="51"/>
      <c r="BS87" s="142"/>
      <c r="BT87" s="142"/>
      <c r="BW87" s="51"/>
      <c r="BX87" s="51"/>
      <c r="BY87" s="51"/>
      <c r="BZ87" s="51"/>
      <c r="CA87" s="51"/>
    </row>
    <row r="88" spans="1:79" s="29" customFormat="1" x14ac:dyDescent="0.15">
      <c r="A88" s="51"/>
      <c r="F88" s="51"/>
      <c r="G88" s="52"/>
      <c r="H88" s="52"/>
      <c r="I88" s="52"/>
      <c r="J88" s="51"/>
      <c r="K88" s="51"/>
      <c r="L88" s="66"/>
      <c r="M88" s="67"/>
      <c r="N88" s="67"/>
      <c r="O88" s="66"/>
      <c r="AQ88" s="51"/>
      <c r="AR88" s="51"/>
      <c r="AS88" s="51"/>
      <c r="AT88" s="51"/>
      <c r="AU88" s="51"/>
      <c r="AV88" s="51"/>
      <c r="AW88" s="51"/>
      <c r="AX88" s="51"/>
      <c r="AY88" s="51"/>
      <c r="AZ88" s="51"/>
      <c r="BA88" s="51"/>
      <c r="BB88" s="51"/>
      <c r="BC88" s="51"/>
      <c r="BD88" s="51"/>
      <c r="BE88" s="51"/>
      <c r="BF88" s="51"/>
      <c r="BG88" s="51"/>
      <c r="BH88" s="51"/>
      <c r="BI88" s="51"/>
      <c r="BJ88" s="51"/>
      <c r="BK88" s="51"/>
      <c r="BL88" s="51"/>
      <c r="BP88" s="51"/>
      <c r="BQ88" s="51"/>
      <c r="BS88" s="142"/>
      <c r="BT88" s="142"/>
      <c r="BW88" s="51"/>
      <c r="BX88" s="51"/>
      <c r="BY88" s="51"/>
      <c r="BZ88" s="51"/>
      <c r="CA88" s="51"/>
    </row>
    <row r="89" spans="1:79" s="29" customFormat="1" x14ac:dyDescent="0.15">
      <c r="A89" s="51"/>
      <c r="F89" s="51"/>
      <c r="G89" s="52"/>
      <c r="H89" s="52"/>
      <c r="I89" s="52"/>
      <c r="J89" s="51"/>
      <c r="K89" s="51"/>
      <c r="L89" s="66"/>
      <c r="M89" s="67"/>
      <c r="N89" s="67"/>
      <c r="O89" s="66"/>
      <c r="AQ89" s="51"/>
      <c r="AR89" s="51"/>
      <c r="AS89" s="51"/>
      <c r="AT89" s="51"/>
      <c r="AU89" s="51"/>
      <c r="AV89" s="51"/>
      <c r="AW89" s="51"/>
      <c r="AX89" s="51"/>
      <c r="AY89" s="51"/>
      <c r="AZ89" s="51"/>
      <c r="BA89" s="51"/>
      <c r="BB89" s="51"/>
      <c r="BC89" s="51"/>
      <c r="BD89" s="51"/>
      <c r="BE89" s="51"/>
      <c r="BF89" s="51"/>
      <c r="BG89" s="51"/>
      <c r="BH89" s="51"/>
      <c r="BI89" s="51"/>
      <c r="BJ89" s="51"/>
      <c r="BK89" s="51"/>
      <c r="BL89" s="51"/>
      <c r="BP89" s="51"/>
      <c r="BQ89" s="51"/>
      <c r="BS89" s="142"/>
      <c r="BT89" s="142"/>
      <c r="BW89" s="51"/>
      <c r="BX89" s="51"/>
      <c r="BY89" s="51"/>
      <c r="BZ89" s="51"/>
      <c r="CA89" s="51"/>
    </row>
    <row r="90" spans="1:79" s="29" customFormat="1" x14ac:dyDescent="0.15">
      <c r="A90" s="51"/>
      <c r="F90" s="51"/>
      <c r="G90" s="52"/>
      <c r="H90" s="52"/>
      <c r="I90" s="52"/>
      <c r="J90" s="51"/>
      <c r="K90" s="51"/>
      <c r="L90" s="66"/>
      <c r="M90" s="67"/>
      <c r="N90" s="67"/>
      <c r="O90" s="66"/>
      <c r="AQ90" s="51"/>
      <c r="AR90" s="51"/>
      <c r="AS90" s="51"/>
      <c r="AT90" s="51"/>
      <c r="AU90" s="51"/>
      <c r="AV90" s="51"/>
      <c r="AW90" s="51"/>
      <c r="AX90" s="51"/>
      <c r="AY90" s="51"/>
      <c r="AZ90" s="51"/>
      <c r="BA90" s="51"/>
      <c r="BB90" s="51"/>
      <c r="BC90" s="51"/>
      <c r="BD90" s="51"/>
      <c r="BE90" s="51"/>
      <c r="BF90" s="51"/>
      <c r="BG90" s="51"/>
      <c r="BH90" s="51"/>
      <c r="BI90" s="51"/>
      <c r="BJ90" s="51"/>
      <c r="BK90" s="51"/>
      <c r="BL90" s="51"/>
      <c r="BP90" s="51"/>
      <c r="BQ90" s="51"/>
      <c r="BS90" s="142"/>
      <c r="BT90" s="142"/>
      <c r="BW90" s="51"/>
      <c r="BX90" s="51"/>
      <c r="BY90" s="51"/>
      <c r="BZ90" s="51"/>
      <c r="CA90" s="51"/>
    </row>
    <row r="91" spans="1:79" s="29" customFormat="1" x14ac:dyDescent="0.15">
      <c r="A91" s="51"/>
      <c r="F91" s="51"/>
      <c r="G91" s="52"/>
      <c r="H91" s="52"/>
      <c r="I91" s="52"/>
      <c r="J91" s="51"/>
      <c r="K91" s="51"/>
      <c r="L91" s="66"/>
      <c r="M91" s="67"/>
      <c r="N91" s="67"/>
      <c r="O91" s="66"/>
      <c r="AQ91" s="51"/>
      <c r="AR91" s="51"/>
      <c r="AS91" s="51"/>
      <c r="AT91" s="51"/>
      <c r="AU91" s="51"/>
      <c r="AV91" s="51"/>
      <c r="AW91" s="51"/>
      <c r="AX91" s="51"/>
      <c r="AY91" s="51"/>
      <c r="AZ91" s="51"/>
      <c r="BA91" s="51"/>
      <c r="BB91" s="51"/>
      <c r="BC91" s="51"/>
      <c r="BD91" s="51"/>
      <c r="BE91" s="51"/>
      <c r="BF91" s="51"/>
      <c r="BG91" s="51"/>
      <c r="BH91" s="51"/>
      <c r="BI91" s="51"/>
      <c r="BJ91" s="51"/>
      <c r="BK91" s="51"/>
      <c r="BL91" s="51"/>
      <c r="BP91" s="51"/>
      <c r="BQ91" s="51"/>
      <c r="BS91" s="142"/>
      <c r="BT91" s="142"/>
      <c r="BW91" s="51"/>
      <c r="BX91" s="51"/>
      <c r="BY91" s="51"/>
      <c r="BZ91" s="51"/>
      <c r="CA91" s="51"/>
    </row>
    <row r="92" spans="1:79" s="29" customFormat="1" x14ac:dyDescent="0.15">
      <c r="A92" s="51"/>
      <c r="F92" s="51"/>
      <c r="G92" s="52"/>
      <c r="H92" s="52"/>
      <c r="I92" s="52"/>
      <c r="J92" s="51"/>
      <c r="K92" s="51"/>
      <c r="L92" s="66"/>
      <c r="M92" s="67"/>
      <c r="N92" s="67"/>
      <c r="O92" s="66"/>
      <c r="AQ92" s="51"/>
      <c r="AR92" s="51"/>
      <c r="AS92" s="51"/>
      <c r="AT92" s="51"/>
      <c r="AU92" s="51"/>
      <c r="AV92" s="51"/>
      <c r="AW92" s="51"/>
      <c r="AX92" s="51"/>
      <c r="AY92" s="51"/>
      <c r="AZ92" s="51"/>
      <c r="BA92" s="51"/>
      <c r="BB92" s="51"/>
      <c r="BC92" s="51"/>
      <c r="BD92" s="51"/>
      <c r="BE92" s="51"/>
      <c r="BF92" s="51"/>
      <c r="BG92" s="51"/>
      <c r="BH92" s="51"/>
      <c r="BI92" s="51"/>
      <c r="BJ92" s="51"/>
      <c r="BK92" s="51"/>
      <c r="BL92" s="51"/>
      <c r="BP92" s="51"/>
      <c r="BQ92" s="51"/>
      <c r="BS92" s="142"/>
      <c r="BT92" s="142"/>
      <c r="BW92" s="51"/>
      <c r="BX92" s="51"/>
      <c r="BY92" s="51"/>
      <c r="BZ92" s="51"/>
      <c r="CA92" s="51"/>
    </row>
    <row r="93" spans="1:79" s="29" customFormat="1" x14ac:dyDescent="0.15">
      <c r="A93" s="51"/>
      <c r="F93" s="51"/>
      <c r="G93" s="52"/>
      <c r="H93" s="52"/>
      <c r="I93" s="52"/>
      <c r="J93" s="51"/>
      <c r="K93" s="51"/>
      <c r="L93" s="66"/>
      <c r="M93" s="67"/>
      <c r="N93" s="67"/>
      <c r="O93" s="66"/>
      <c r="AQ93" s="51"/>
      <c r="AR93" s="51"/>
      <c r="AS93" s="51"/>
      <c r="AT93" s="51"/>
      <c r="AU93" s="51"/>
      <c r="AV93" s="51"/>
      <c r="AW93" s="51"/>
      <c r="AX93" s="51"/>
      <c r="AY93" s="51"/>
      <c r="AZ93" s="51"/>
      <c r="BA93" s="51"/>
      <c r="BB93" s="51"/>
      <c r="BC93" s="51"/>
      <c r="BD93" s="51"/>
      <c r="BE93" s="51"/>
      <c r="BF93" s="51"/>
      <c r="BG93" s="51"/>
      <c r="BH93" s="51"/>
      <c r="BI93" s="51"/>
      <c r="BJ93" s="51"/>
      <c r="BK93" s="51"/>
      <c r="BL93" s="51"/>
      <c r="BP93" s="51"/>
      <c r="BQ93" s="51"/>
      <c r="BS93" s="142"/>
      <c r="BT93" s="142"/>
      <c r="BW93" s="51"/>
      <c r="BX93" s="51"/>
      <c r="BY93" s="51"/>
      <c r="BZ93" s="51"/>
      <c r="CA93" s="51"/>
    </row>
    <row r="94" spans="1:79" s="29" customFormat="1" x14ac:dyDescent="0.15">
      <c r="A94" s="51"/>
      <c r="F94" s="51"/>
      <c r="G94" s="52"/>
      <c r="H94" s="52"/>
      <c r="I94" s="52"/>
      <c r="J94" s="51"/>
      <c r="K94" s="51"/>
      <c r="L94" s="66"/>
      <c r="M94" s="67"/>
      <c r="N94" s="67"/>
      <c r="O94" s="66"/>
      <c r="AQ94" s="51"/>
      <c r="AR94" s="51"/>
      <c r="AS94" s="51"/>
      <c r="AT94" s="51"/>
      <c r="AU94" s="51"/>
      <c r="AV94" s="51"/>
      <c r="AW94" s="51"/>
      <c r="AX94" s="51"/>
      <c r="AY94" s="51"/>
      <c r="AZ94" s="51"/>
      <c r="BA94" s="51"/>
      <c r="BB94" s="51"/>
      <c r="BC94" s="51"/>
      <c r="BD94" s="51"/>
      <c r="BE94" s="51"/>
      <c r="BF94" s="51"/>
      <c r="BG94" s="51"/>
      <c r="BH94" s="51"/>
      <c r="BI94" s="51"/>
      <c r="BJ94" s="51"/>
      <c r="BK94" s="51"/>
      <c r="BL94" s="51"/>
      <c r="BP94" s="51"/>
      <c r="BQ94" s="51"/>
      <c r="BS94" s="142"/>
      <c r="BT94" s="142"/>
      <c r="BW94" s="51"/>
      <c r="BX94" s="51"/>
      <c r="BY94" s="51"/>
      <c r="BZ94" s="51"/>
      <c r="CA94" s="51"/>
    </row>
    <row r="95" spans="1:79" s="29" customFormat="1" x14ac:dyDescent="0.15">
      <c r="A95" s="51"/>
      <c r="F95" s="51"/>
      <c r="G95" s="52"/>
      <c r="H95" s="52"/>
      <c r="I95" s="52"/>
      <c r="J95" s="51"/>
      <c r="K95" s="51"/>
      <c r="L95" s="66"/>
      <c r="M95" s="67"/>
      <c r="N95" s="67"/>
      <c r="O95" s="66"/>
      <c r="AQ95" s="51"/>
      <c r="AR95" s="51"/>
      <c r="AS95" s="51"/>
      <c r="AT95" s="51"/>
      <c r="AU95" s="51"/>
      <c r="AV95" s="51"/>
      <c r="AW95" s="51"/>
      <c r="AX95" s="51"/>
      <c r="AY95" s="51"/>
      <c r="AZ95" s="51"/>
      <c r="BA95" s="51"/>
      <c r="BB95" s="51"/>
      <c r="BC95" s="51"/>
      <c r="BD95" s="51"/>
      <c r="BE95" s="51"/>
      <c r="BF95" s="51"/>
      <c r="BG95" s="51"/>
      <c r="BH95" s="51"/>
      <c r="BI95" s="51"/>
      <c r="BJ95" s="51"/>
      <c r="BK95" s="51"/>
      <c r="BL95" s="51"/>
      <c r="BP95" s="51"/>
      <c r="BQ95" s="51"/>
      <c r="BS95" s="142"/>
      <c r="BT95" s="142"/>
      <c r="BW95" s="51"/>
      <c r="BX95" s="51"/>
      <c r="BY95" s="51"/>
      <c r="BZ95" s="51"/>
      <c r="CA95" s="51"/>
    </row>
    <row r="96" spans="1:79" s="29" customFormat="1" x14ac:dyDescent="0.15">
      <c r="A96" s="51"/>
      <c r="F96" s="51"/>
      <c r="G96" s="52"/>
      <c r="H96" s="52"/>
      <c r="I96" s="52"/>
      <c r="J96" s="51"/>
      <c r="K96" s="51"/>
      <c r="L96" s="66"/>
      <c r="M96" s="67"/>
      <c r="N96" s="67"/>
      <c r="O96" s="66"/>
      <c r="AQ96" s="51"/>
      <c r="AR96" s="51"/>
      <c r="AS96" s="51"/>
      <c r="AT96" s="51"/>
      <c r="AU96" s="51"/>
      <c r="AV96" s="51"/>
      <c r="AW96" s="51"/>
      <c r="AX96" s="51"/>
      <c r="AY96" s="51"/>
      <c r="AZ96" s="51"/>
      <c r="BA96" s="51"/>
      <c r="BB96" s="51"/>
      <c r="BC96" s="51"/>
      <c r="BD96" s="51"/>
      <c r="BE96" s="51"/>
      <c r="BF96" s="51"/>
      <c r="BG96" s="51"/>
      <c r="BH96" s="51"/>
      <c r="BI96" s="51"/>
      <c r="BJ96" s="51"/>
      <c r="BK96" s="51"/>
      <c r="BL96" s="51"/>
      <c r="BP96" s="51"/>
      <c r="BQ96" s="51"/>
      <c r="BS96" s="142"/>
      <c r="BT96" s="142"/>
      <c r="BW96" s="51"/>
      <c r="BX96" s="51"/>
      <c r="BY96" s="51"/>
      <c r="BZ96" s="51"/>
      <c r="CA96" s="51"/>
    </row>
    <row r="97" spans="1:79" s="29" customFormat="1" x14ac:dyDescent="0.15">
      <c r="A97" s="51"/>
      <c r="F97" s="51"/>
      <c r="G97" s="52"/>
      <c r="H97" s="52"/>
      <c r="I97" s="52"/>
      <c r="J97" s="51"/>
      <c r="K97" s="51"/>
      <c r="L97" s="66"/>
      <c r="M97" s="67"/>
      <c r="N97" s="67"/>
      <c r="O97" s="66"/>
      <c r="AQ97" s="51"/>
      <c r="AR97" s="51"/>
      <c r="AS97" s="51"/>
      <c r="AT97" s="51"/>
      <c r="AU97" s="51"/>
      <c r="AV97" s="51"/>
      <c r="AW97" s="51"/>
      <c r="AX97" s="51"/>
      <c r="AY97" s="51"/>
      <c r="AZ97" s="51"/>
      <c r="BA97" s="51"/>
      <c r="BB97" s="51"/>
      <c r="BC97" s="51"/>
      <c r="BD97" s="51"/>
      <c r="BE97" s="51"/>
      <c r="BF97" s="51"/>
      <c r="BG97" s="51"/>
      <c r="BH97" s="51"/>
      <c r="BI97" s="51"/>
      <c r="BJ97" s="51"/>
      <c r="BK97" s="51"/>
      <c r="BL97" s="51"/>
      <c r="BP97" s="51"/>
      <c r="BQ97" s="51"/>
      <c r="BS97" s="142"/>
      <c r="BT97" s="142"/>
      <c r="BW97" s="51"/>
      <c r="BX97" s="51"/>
      <c r="BY97" s="51"/>
      <c r="BZ97" s="51"/>
      <c r="CA97" s="51"/>
    </row>
    <row r="98" spans="1:79" s="29" customFormat="1" x14ac:dyDescent="0.15"/>
    <row r="99" spans="1:79" s="29" customFormat="1" x14ac:dyDescent="0.15"/>
    <row r="100" spans="1:79" s="29" customFormat="1" x14ac:dyDescent="0.15"/>
    <row r="101" spans="1:79" s="29" customFormat="1" x14ac:dyDescent="0.15"/>
    <row r="102" spans="1:79" s="29" customFormat="1" x14ac:dyDescent="0.15"/>
    <row r="103" spans="1:79" s="29" customFormat="1" x14ac:dyDescent="0.15"/>
    <row r="104" spans="1:79" s="29" customFormat="1" x14ac:dyDescent="0.15"/>
    <row r="105" spans="1:79" s="29" customFormat="1" x14ac:dyDescent="0.15"/>
    <row r="106" spans="1:79" s="29" customFormat="1" x14ac:dyDescent="0.15"/>
    <row r="107" spans="1:79" s="29" customFormat="1" x14ac:dyDescent="0.15"/>
    <row r="108" spans="1:79" s="29" customFormat="1" x14ac:dyDescent="0.15"/>
    <row r="109" spans="1:79" s="29" customFormat="1" x14ac:dyDescent="0.15"/>
    <row r="110" spans="1:79" s="29" customFormat="1" x14ac:dyDescent="0.15"/>
    <row r="111" spans="1:79" s="29" customFormat="1" x14ac:dyDescent="0.15"/>
    <row r="112" spans="1:79" s="29" customFormat="1" x14ac:dyDescent="0.15"/>
    <row r="113" s="29" customFormat="1" x14ac:dyDescent="0.15"/>
    <row r="114" s="29" customFormat="1" x14ac:dyDescent="0.15"/>
    <row r="115" s="29" customFormat="1" x14ac:dyDescent="0.15"/>
    <row r="116" s="29" customFormat="1" x14ac:dyDescent="0.15"/>
    <row r="117" s="29" customFormat="1" x14ac:dyDescent="0.15"/>
    <row r="118" s="29" customFormat="1" x14ac:dyDescent="0.15"/>
    <row r="119" s="29" customFormat="1" x14ac:dyDescent="0.15"/>
    <row r="120" s="29" customFormat="1" x14ac:dyDescent="0.15"/>
    <row r="121" s="29" customFormat="1" x14ac:dyDescent="0.15"/>
    <row r="122" s="29" customFormat="1" x14ac:dyDescent="0.15"/>
    <row r="123" s="29" customFormat="1" x14ac:dyDescent="0.15"/>
    <row r="124" s="29" customFormat="1" x14ac:dyDescent="0.15"/>
    <row r="125" s="29" customFormat="1" x14ac:dyDescent="0.15"/>
    <row r="126" s="29" customFormat="1" x14ac:dyDescent="0.15"/>
    <row r="127" s="29" customFormat="1" x14ac:dyDescent="0.15"/>
    <row r="128" s="29" customFormat="1" x14ac:dyDescent="0.15"/>
    <row r="129" s="29" customFormat="1" x14ac:dyDescent="0.15"/>
    <row r="130" s="29" customFormat="1" x14ac:dyDescent="0.15"/>
    <row r="131" s="29" customFormat="1" x14ac:dyDescent="0.15"/>
    <row r="132" s="29" customFormat="1" x14ac:dyDescent="0.15"/>
    <row r="133" s="29" customFormat="1" x14ac:dyDescent="0.15"/>
    <row r="134" s="29" customFormat="1" x14ac:dyDescent="0.15"/>
    <row r="135" s="29" customFormat="1" x14ac:dyDescent="0.15"/>
    <row r="136" s="29" customFormat="1" x14ac:dyDescent="0.15"/>
    <row r="137" s="29" customFormat="1" x14ac:dyDescent="0.15"/>
    <row r="138" s="29" customFormat="1" x14ac:dyDescent="0.15"/>
    <row r="139" s="29" customFormat="1" x14ac:dyDescent="0.15"/>
    <row r="140" s="29" customFormat="1" x14ac:dyDescent="0.15"/>
    <row r="141" s="29" customFormat="1" x14ac:dyDescent="0.15"/>
    <row r="142" s="29" customFormat="1" x14ac:dyDescent="0.15"/>
    <row r="143" s="29" customFormat="1" x14ac:dyDescent="0.15"/>
    <row r="144" s="29" customFormat="1" x14ac:dyDescent="0.15"/>
    <row r="145" s="29" customFormat="1" x14ac:dyDescent="0.15"/>
    <row r="146" s="29" customFormat="1" x14ac:dyDescent="0.15"/>
    <row r="147" s="29" customFormat="1" x14ac:dyDescent="0.15"/>
    <row r="148" s="29" customFormat="1" x14ac:dyDescent="0.15"/>
  </sheetData>
  <phoneticPr fontId="20" type="noConversion"/>
  <pageMargins left="0.69930555555555596" right="0.69930555555555596" top="0.75" bottom="0.75" header="0.3" footer="0.3"/>
  <pageSetup paperSize="9" orientation="portrait" horizontalDpi="200" verticalDpi="30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"/>
  <sheetViews>
    <sheetView workbookViewId="0">
      <selection activeCell="H16" sqref="H16"/>
    </sheetView>
  </sheetViews>
  <sheetFormatPr defaultRowHeight="18.75" customHeight="1" outlineLevelCol="1" x14ac:dyDescent="0.15"/>
  <cols>
    <col min="1" max="1" width="15.75" style="3" customWidth="1"/>
    <col min="2" max="2" width="11.375" style="14" bestFit="1" customWidth="1"/>
    <col min="3" max="3" width="10.125" style="14" customWidth="1"/>
    <col min="4" max="4" width="13.625" style="14" customWidth="1"/>
    <col min="5" max="5" width="12.25" style="14" customWidth="1"/>
    <col min="6" max="6" width="11.625" style="14" customWidth="1"/>
    <col min="7" max="7" width="10.625" style="14" customWidth="1"/>
    <col min="8" max="8" width="10.375" style="14" customWidth="1"/>
    <col min="9" max="9" width="9.875" style="14" customWidth="1"/>
    <col min="10" max="10" width="9" style="14" customWidth="1" outlineLevel="1"/>
    <col min="11" max="11" width="10.5" style="14" customWidth="1" outlineLevel="1"/>
    <col min="12" max="12" width="9.375" style="14" customWidth="1" outlineLevel="1"/>
    <col min="13" max="13" width="7.625" style="14" customWidth="1" outlineLevel="1"/>
    <col min="14" max="15" width="8.625" style="14" customWidth="1" outlineLevel="1"/>
    <col min="16" max="16" width="10.5" style="14" customWidth="1" outlineLevel="1"/>
    <col min="17" max="17" width="9.75" style="14" customWidth="1" outlineLevel="1"/>
    <col min="18" max="18" width="9.625" style="14" customWidth="1"/>
    <col min="19" max="19" width="10.5" style="14" hidden="1" customWidth="1" outlineLevel="1"/>
    <col min="20" max="20" width="9" style="14" hidden="1" customWidth="1" outlineLevel="1"/>
    <col min="21" max="24" width="10.5" style="14" hidden="1" customWidth="1" outlineLevel="1"/>
    <col min="25" max="25" width="10" style="14" customWidth="1" collapsed="1"/>
    <col min="26" max="26" width="9.75" style="14" customWidth="1"/>
    <col min="27" max="27" width="10.5" style="14" bestFit="1" customWidth="1"/>
    <col min="28" max="28" width="10.625" style="3" customWidth="1"/>
    <col min="29" max="29" width="9.5" style="14" hidden="1" customWidth="1"/>
    <col min="30" max="30" width="9" style="3" hidden="1" customWidth="1"/>
    <col min="31" max="31" width="8.25" style="23" hidden="1" customWidth="1"/>
    <col min="32" max="32" width="9" style="23" customWidth="1"/>
    <col min="33" max="16384" width="9" style="14"/>
  </cols>
  <sheetData>
    <row r="1" spans="1:32" ht="23.25" x14ac:dyDescent="0.15">
      <c r="A1" s="165" t="s">
        <v>148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53"/>
      <c r="AC1" s="153"/>
      <c r="AD1" s="153"/>
    </row>
    <row r="2" spans="1:32" ht="23.25" x14ac:dyDescent="0.15">
      <c r="A2" s="166"/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154"/>
      <c r="AC2" s="154"/>
      <c r="AD2" s="154"/>
    </row>
    <row r="3" spans="1:32" ht="28.5" x14ac:dyDescent="0.15">
      <c r="A3" s="171" t="s">
        <v>15</v>
      </c>
      <c r="B3" s="168" t="s">
        <v>149</v>
      </c>
      <c r="C3" s="168" t="s">
        <v>183</v>
      </c>
      <c r="D3" s="168" t="s">
        <v>150</v>
      </c>
      <c r="E3" s="168" t="s">
        <v>104</v>
      </c>
      <c r="F3" s="168" t="s">
        <v>151</v>
      </c>
      <c r="G3" s="168" t="s">
        <v>106</v>
      </c>
      <c r="H3" s="168" t="s">
        <v>107</v>
      </c>
      <c r="I3" s="168" t="s">
        <v>152</v>
      </c>
      <c r="J3" s="157"/>
      <c r="K3" s="151" t="s">
        <v>109</v>
      </c>
      <c r="L3" s="152" t="s">
        <v>153</v>
      </c>
      <c r="M3" s="151" t="s">
        <v>111</v>
      </c>
      <c r="N3" s="151" t="s">
        <v>154</v>
      </c>
      <c r="O3" s="151" t="s">
        <v>155</v>
      </c>
      <c r="P3" s="152" t="s">
        <v>156</v>
      </c>
      <c r="Q3" s="151" t="s">
        <v>157</v>
      </c>
      <c r="R3" s="171" t="s">
        <v>158</v>
      </c>
      <c r="S3" s="158" t="s">
        <v>159</v>
      </c>
      <c r="T3" s="158" t="s">
        <v>160</v>
      </c>
      <c r="U3" s="158" t="s">
        <v>161</v>
      </c>
      <c r="V3" s="158" t="s">
        <v>162</v>
      </c>
      <c r="W3" s="158" t="s">
        <v>163</v>
      </c>
      <c r="X3" s="158" t="s">
        <v>164</v>
      </c>
      <c r="Y3" s="178" t="s">
        <v>165</v>
      </c>
      <c r="Z3" s="179"/>
      <c r="AA3" s="180"/>
      <c r="AB3" s="168" t="s">
        <v>166</v>
      </c>
      <c r="AC3" s="151" t="s">
        <v>167</v>
      </c>
      <c r="AD3" s="151" t="s">
        <v>168</v>
      </c>
      <c r="AE3" s="155"/>
      <c r="AF3" s="155"/>
    </row>
    <row r="4" spans="1:32" ht="14.25" x14ac:dyDescent="0.15">
      <c r="A4" s="169"/>
      <c r="B4" s="170"/>
      <c r="C4" s="170"/>
      <c r="D4" s="170"/>
      <c r="E4" s="170"/>
      <c r="F4" s="170"/>
      <c r="G4" s="170"/>
      <c r="H4" s="170"/>
      <c r="I4" s="169"/>
      <c r="J4" s="156"/>
      <c r="K4" s="151"/>
      <c r="L4" s="151"/>
      <c r="M4" s="151"/>
      <c r="N4" s="151"/>
      <c r="O4" s="151"/>
      <c r="P4" s="151"/>
      <c r="Q4" s="151"/>
      <c r="R4" s="169"/>
      <c r="S4" s="158"/>
      <c r="T4" s="158"/>
      <c r="U4" s="158"/>
      <c r="V4" s="158"/>
      <c r="W4" s="158"/>
      <c r="X4" s="158"/>
      <c r="Y4" s="158" t="s">
        <v>169</v>
      </c>
      <c r="Z4" s="158" t="s">
        <v>170</v>
      </c>
      <c r="AA4" s="158" t="s">
        <v>171</v>
      </c>
      <c r="AB4" s="170"/>
      <c r="AC4" s="151"/>
      <c r="AD4" s="151"/>
      <c r="AE4" s="159" t="s">
        <v>172</v>
      </c>
      <c r="AF4" s="155" t="s">
        <v>173</v>
      </c>
    </row>
    <row r="5" spans="1:32" ht="14.25" x14ac:dyDescent="0.15">
      <c r="A5" s="160" t="s">
        <v>174</v>
      </c>
      <c r="B5" s="7"/>
      <c r="C5" s="7">
        <v>377079.6</v>
      </c>
      <c r="D5" s="7">
        <v>303406.59999999998</v>
      </c>
      <c r="E5" s="7">
        <v>680486.2</v>
      </c>
      <c r="F5" s="7">
        <v>680486.2</v>
      </c>
      <c r="G5" s="8">
        <v>474167.83512437815</v>
      </c>
      <c r="H5" s="9">
        <v>206318.3648756218</v>
      </c>
      <c r="I5" s="8">
        <v>247504.38</v>
      </c>
      <c r="J5" s="8"/>
      <c r="K5" s="8">
        <v>16386.2</v>
      </c>
      <c r="L5" s="8">
        <v>45447.090000000004</v>
      </c>
      <c r="M5" s="8"/>
      <c r="N5" s="8">
        <v>26440</v>
      </c>
      <c r="O5" s="8">
        <v>1585</v>
      </c>
      <c r="P5" s="8">
        <v>25228.715124378108</v>
      </c>
      <c r="Q5" s="8">
        <v>87547.609999999986</v>
      </c>
      <c r="R5" s="8">
        <v>24028.84</v>
      </c>
      <c r="S5" s="161"/>
      <c r="T5" s="161"/>
      <c r="U5" s="161"/>
      <c r="V5" s="161"/>
      <c r="W5" s="161"/>
      <c r="X5" s="161"/>
      <c r="Y5" s="161"/>
      <c r="Z5" s="161"/>
      <c r="AA5" s="161"/>
      <c r="AB5" s="181" t="s">
        <v>175</v>
      </c>
      <c r="AC5" s="184"/>
      <c r="AD5" s="185">
        <v>0</v>
      </c>
      <c r="AE5" s="174"/>
      <c r="AF5" s="175">
        <v>5683.8074492771411</v>
      </c>
    </row>
    <row r="6" spans="1:32" ht="14.25" x14ac:dyDescent="0.15">
      <c r="A6" s="160" t="s">
        <v>176</v>
      </c>
      <c r="B6" s="7"/>
      <c r="C6" s="7">
        <v>172384.5</v>
      </c>
      <c r="D6" s="7">
        <v>161663</v>
      </c>
      <c r="E6" s="7">
        <v>334047.5</v>
      </c>
      <c r="F6" s="7">
        <v>334047.5</v>
      </c>
      <c r="G6" s="8">
        <v>199000.69882352944</v>
      </c>
      <c r="H6" s="9">
        <v>135046.80117647056</v>
      </c>
      <c r="I6" s="8">
        <v>114973.06000000001</v>
      </c>
      <c r="J6" s="8"/>
      <c r="K6" s="8">
        <v>0</v>
      </c>
      <c r="L6" s="8">
        <v>23028.800000000003</v>
      </c>
      <c r="M6" s="8"/>
      <c r="N6" s="8">
        <v>23912</v>
      </c>
      <c r="O6" s="8">
        <v>865</v>
      </c>
      <c r="P6" s="8">
        <v>17400.078823529413</v>
      </c>
      <c r="Q6" s="8">
        <v>7398</v>
      </c>
      <c r="R6" s="8">
        <v>11423.76</v>
      </c>
      <c r="S6" s="161"/>
      <c r="T6" s="161"/>
      <c r="U6" s="161"/>
      <c r="V6" s="161"/>
      <c r="W6" s="161"/>
      <c r="X6" s="161"/>
      <c r="Y6" s="161"/>
      <c r="Z6" s="161"/>
      <c r="AA6" s="161"/>
      <c r="AB6" s="182"/>
      <c r="AC6" s="184"/>
      <c r="AD6" s="185"/>
      <c r="AE6" s="174"/>
      <c r="AF6" s="176"/>
    </row>
    <row r="7" spans="1:32" ht="14.25" x14ac:dyDescent="0.15">
      <c r="A7" s="160" t="s">
        <v>177</v>
      </c>
      <c r="B7" s="7"/>
      <c r="C7" s="7">
        <v>96590.099999999991</v>
      </c>
      <c r="D7" s="7">
        <v>324738</v>
      </c>
      <c r="E7" s="7">
        <v>421328.1</v>
      </c>
      <c r="F7" s="7">
        <v>421328.1</v>
      </c>
      <c r="G7" s="8">
        <v>377129.04777777777</v>
      </c>
      <c r="H7" s="9">
        <v>44199.052222222206</v>
      </c>
      <c r="I7" s="8">
        <v>136652.85999999999</v>
      </c>
      <c r="J7" s="8"/>
      <c r="K7" s="8">
        <v>0</v>
      </c>
      <c r="L7" s="8">
        <v>19596.43</v>
      </c>
      <c r="M7" s="8"/>
      <c r="N7" s="8">
        <v>14050</v>
      </c>
      <c r="O7" s="8">
        <v>1074.99</v>
      </c>
      <c r="P7" s="8">
        <v>125105.51777777779</v>
      </c>
      <c r="Q7" s="8">
        <v>66049.42</v>
      </c>
      <c r="R7" s="8">
        <v>14599.830000000002</v>
      </c>
      <c r="S7" s="161"/>
      <c r="T7" s="161"/>
      <c r="U7" s="161"/>
      <c r="V7" s="161"/>
      <c r="W7" s="161"/>
      <c r="X7" s="161"/>
      <c r="Y7" s="161"/>
      <c r="Z7" s="161"/>
      <c r="AA7" s="161"/>
      <c r="AB7" s="182"/>
      <c r="AC7" s="184"/>
      <c r="AD7" s="185"/>
      <c r="AE7" s="174"/>
      <c r="AF7" s="176"/>
    </row>
    <row r="8" spans="1:32" ht="14.25" x14ac:dyDescent="0.15">
      <c r="A8" s="162" t="s">
        <v>178</v>
      </c>
      <c r="B8" s="7"/>
      <c r="C8" s="7"/>
      <c r="D8" s="7">
        <v>302900</v>
      </c>
      <c r="E8" s="7">
        <v>302900</v>
      </c>
      <c r="F8" s="7">
        <v>302900</v>
      </c>
      <c r="G8" s="8">
        <v>335600.60000000003</v>
      </c>
      <c r="H8" s="9">
        <v>-32700.600000000035</v>
      </c>
      <c r="I8" s="8">
        <v>282572.32</v>
      </c>
      <c r="J8" s="8"/>
      <c r="K8" s="8">
        <v>4156</v>
      </c>
      <c r="L8" s="8">
        <v>14834.320000000002</v>
      </c>
      <c r="M8" s="8"/>
      <c r="N8" s="8">
        <v>840</v>
      </c>
      <c r="O8" s="8">
        <v>1048</v>
      </c>
      <c r="P8" s="8">
        <v>21055.5</v>
      </c>
      <c r="Q8" s="8">
        <v>706</v>
      </c>
      <c r="R8" s="8">
        <v>10388.459999999999</v>
      </c>
      <c r="S8" s="7"/>
      <c r="T8" s="7"/>
      <c r="U8" s="7"/>
      <c r="V8" s="7"/>
      <c r="W8" s="7"/>
      <c r="X8" s="7"/>
      <c r="Y8" s="26"/>
      <c r="Z8" s="26"/>
      <c r="AA8" s="26"/>
      <c r="AB8" s="183"/>
      <c r="AC8" s="161"/>
      <c r="AD8" s="158"/>
      <c r="AE8" s="7"/>
      <c r="AF8" s="177"/>
    </row>
  </sheetData>
  <mergeCells count="18">
    <mergeCell ref="AE5:AE7"/>
    <mergeCell ref="AF5:AF8"/>
    <mergeCell ref="R3:R4"/>
    <mergeCell ref="Y3:AA3"/>
    <mergeCell ref="AB3:AB4"/>
    <mergeCell ref="AB5:AB8"/>
    <mergeCell ref="AC5:AC7"/>
    <mergeCell ref="AD5:AD7"/>
    <mergeCell ref="A1:AA2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honeticPr fontId="23" type="noConversion"/>
  <conditionalFormatting sqref="AE4:AF4 H3 H5:H1048576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F148"/>
  <sheetViews>
    <sheetView topLeftCell="AP1" workbookViewId="0">
      <selection activeCell="AP1" sqref="A1:XFD1048576"/>
    </sheetView>
  </sheetViews>
  <sheetFormatPr defaultColWidth="9" defaultRowHeight="13.5" x14ac:dyDescent="0.15"/>
  <cols>
    <col min="1" max="2" width="4.5" style="28" customWidth="1"/>
    <col min="3" max="3" width="13" style="28" customWidth="1"/>
    <col min="4" max="4" width="9" style="28" customWidth="1"/>
    <col min="5" max="6" width="8.75" style="28" hidden="1" customWidth="1"/>
    <col min="7" max="7" width="8.625" style="28" customWidth="1"/>
    <col min="8" max="8" width="5.25" style="28" customWidth="1"/>
    <col min="9" max="9" width="7.875" style="28" customWidth="1"/>
    <col min="10" max="10" width="6.75" style="28" customWidth="1"/>
    <col min="11" max="11" width="4.75" style="28" customWidth="1"/>
    <col min="12" max="12" width="8.75" style="28" customWidth="1"/>
    <col min="13" max="13" width="7.625" style="28" customWidth="1"/>
    <col min="14" max="14" width="5.375" style="28" customWidth="1"/>
    <col min="15" max="15" width="5.75" style="28" customWidth="1"/>
    <col min="16" max="16" width="7.25" style="28" customWidth="1"/>
    <col min="17" max="22" width="5.625" style="28" customWidth="1"/>
    <col min="23" max="23" width="7.875" style="28" customWidth="1"/>
    <col min="24" max="24" width="10.75" style="28" customWidth="1"/>
    <col min="25" max="26" width="8.75" style="28" customWidth="1"/>
    <col min="27" max="27" width="5.25" style="28" customWidth="1"/>
    <col min="28" max="28" width="7.375" style="28" customWidth="1"/>
    <col min="29" max="29" width="7.5" style="28" customWidth="1"/>
    <col min="30" max="30" width="6.25" style="28" customWidth="1"/>
    <col min="31" max="31" width="6.875" style="28" customWidth="1"/>
    <col min="32" max="32" width="7.125" style="28" customWidth="1"/>
    <col min="33" max="33" width="7" style="28" customWidth="1"/>
    <col min="34" max="34" width="6.625" style="28" customWidth="1"/>
    <col min="35" max="35" width="9.5" style="28" customWidth="1"/>
    <col min="36" max="36" width="8.75" style="28" hidden="1" customWidth="1"/>
    <col min="37" max="37" width="6.5" style="28" hidden="1" customWidth="1"/>
    <col min="38" max="38" width="5.75" style="28" hidden="1" customWidth="1"/>
    <col min="39" max="39" width="8.75" style="28" hidden="1" customWidth="1"/>
    <col min="40" max="40" width="7" style="28" hidden="1" customWidth="1"/>
    <col min="41" max="41" width="6.125" style="28" hidden="1" customWidth="1"/>
    <col min="42" max="42" width="8.5" style="28" customWidth="1"/>
    <col min="43" max="43" width="11" style="30" customWidth="1"/>
    <col min="44" max="44" width="10.625" style="30" customWidth="1"/>
    <col min="45" max="45" width="6.25" style="30" hidden="1" customWidth="1"/>
    <col min="46" max="46" width="10.5" style="30" hidden="1" customWidth="1"/>
    <col min="47" max="47" width="6.75" style="30" customWidth="1"/>
    <col min="48" max="49" width="8.75" style="30" customWidth="1"/>
    <col min="50" max="50" width="13.75" style="30" customWidth="1"/>
    <col min="51" max="51" width="14.25" style="30" customWidth="1"/>
    <col min="52" max="52" width="8.75" style="30" customWidth="1"/>
    <col min="53" max="53" width="9.75" style="30" customWidth="1"/>
    <col min="54" max="57" width="7" style="30" customWidth="1"/>
    <col min="58" max="58" width="9.75" style="30" customWidth="1"/>
    <col min="59" max="59" width="9.875" style="30" customWidth="1"/>
    <col min="60" max="60" width="8.375" style="30" customWidth="1"/>
    <col min="61" max="61" width="7" style="30" customWidth="1"/>
    <col min="62" max="62" width="9" style="30" customWidth="1"/>
    <col min="63" max="63" width="10.5" style="28" customWidth="1"/>
    <col min="64" max="66" width="9" style="28" hidden="1" customWidth="1"/>
    <col min="67" max="67" width="7" style="28" hidden="1" customWidth="1"/>
    <col min="68" max="68" width="8" style="28" hidden="1" customWidth="1"/>
    <col min="69" max="69" width="8.5" style="28" hidden="1" customWidth="1"/>
    <col min="70" max="70" width="7.5" style="28" hidden="1" customWidth="1"/>
    <col min="71" max="71" width="39.75" style="28" customWidth="1"/>
    <col min="72" max="72" width="7.25" style="28" customWidth="1"/>
    <col min="73" max="73" width="9" style="28" customWidth="1"/>
    <col min="74" max="16384" width="9" style="28"/>
  </cols>
  <sheetData>
    <row r="1" spans="1:84" s="27" customFormat="1" ht="20.25" x14ac:dyDescent="0.15">
      <c r="A1" s="31" t="s">
        <v>88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102"/>
      <c r="AS1" s="102"/>
      <c r="AT1" s="102"/>
      <c r="AU1" s="102"/>
      <c r="AV1" s="102"/>
      <c r="AW1" s="102"/>
      <c r="AX1" s="102"/>
      <c r="AY1" s="102"/>
      <c r="AZ1" s="102"/>
      <c r="BA1" s="102"/>
      <c r="BB1" s="102"/>
      <c r="BC1" s="102"/>
      <c r="BD1" s="102"/>
      <c r="BE1" s="102"/>
      <c r="BF1" s="102"/>
      <c r="BG1" s="102"/>
      <c r="BH1" s="102"/>
      <c r="BI1" s="102"/>
      <c r="BJ1" s="102"/>
      <c r="BK1" s="102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</row>
    <row r="2" spans="1:84" x14ac:dyDescent="0.15">
      <c r="A2" s="32" t="s">
        <v>1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53"/>
      <c r="Q2" s="68"/>
      <c r="R2" s="69"/>
      <c r="S2" s="69"/>
      <c r="T2" s="69"/>
      <c r="U2" s="69"/>
      <c r="V2" s="69"/>
      <c r="W2" s="68"/>
      <c r="X2" s="69"/>
      <c r="Y2" s="69"/>
      <c r="Z2" s="69"/>
      <c r="AA2" s="82"/>
      <c r="AB2" s="82"/>
      <c r="AC2" s="82"/>
      <c r="AD2" s="82"/>
      <c r="AE2" s="82"/>
      <c r="AF2" s="82"/>
      <c r="AG2" s="82"/>
      <c r="AH2" s="82"/>
      <c r="AI2" s="82"/>
      <c r="AJ2" s="87"/>
      <c r="AK2" s="87"/>
      <c r="AL2" s="88" t="s">
        <v>2</v>
      </c>
      <c r="AM2" s="89"/>
      <c r="AN2" s="89"/>
      <c r="AO2" s="89"/>
      <c r="AP2" s="92"/>
      <c r="AQ2" s="88" t="s">
        <v>3</v>
      </c>
      <c r="AR2" s="89"/>
      <c r="AS2" s="89"/>
      <c r="AT2" s="89"/>
      <c r="AU2" s="89"/>
      <c r="AV2" s="89"/>
      <c r="AW2" s="89"/>
      <c r="AX2" s="89"/>
      <c r="AY2" s="89"/>
      <c r="AZ2" s="89"/>
      <c r="BA2" s="89"/>
      <c r="BB2" s="89"/>
      <c r="BC2" s="89"/>
      <c r="BD2" s="89"/>
      <c r="BE2" s="89"/>
      <c r="BF2" s="89"/>
      <c r="BG2" s="89"/>
      <c r="BH2" s="119"/>
      <c r="BI2" s="120" t="s">
        <v>4</v>
      </c>
      <c r="BJ2" s="82"/>
      <c r="BK2" s="82"/>
      <c r="BL2" s="82"/>
      <c r="BM2" s="133"/>
      <c r="BN2" s="134" t="s">
        <v>5</v>
      </c>
      <c r="BO2" s="120" t="s">
        <v>6</v>
      </c>
      <c r="BP2" s="121"/>
      <c r="BQ2" s="119"/>
      <c r="BR2" s="135" t="s">
        <v>7</v>
      </c>
      <c r="BS2" s="134"/>
      <c r="BT2" s="134"/>
      <c r="BU2" s="143"/>
      <c r="BV2" s="134"/>
      <c r="BW2" s="134"/>
      <c r="BX2" s="134"/>
    </row>
    <row r="3" spans="1:84" x14ac:dyDescent="0.15">
      <c r="A3" s="34"/>
      <c r="P3" s="54"/>
      <c r="Q3" s="70" t="s">
        <v>8</v>
      </c>
      <c r="R3" s="71"/>
      <c r="S3" s="71"/>
      <c r="T3" s="71"/>
      <c r="U3" s="71"/>
      <c r="V3" s="71"/>
      <c r="W3" s="72" t="s">
        <v>9</v>
      </c>
      <c r="X3" s="73"/>
      <c r="Y3" s="73"/>
      <c r="Z3" s="73"/>
      <c r="AA3" s="33"/>
      <c r="AB3" s="33"/>
      <c r="AC3" s="33"/>
      <c r="AD3" s="33"/>
      <c r="AE3" s="33"/>
      <c r="AF3" s="33"/>
      <c r="AG3" s="33"/>
      <c r="AH3" s="33"/>
      <c r="AI3" s="33"/>
      <c r="AJ3" s="90"/>
      <c r="AK3" s="90"/>
      <c r="AL3" s="91"/>
      <c r="AM3" s="88" t="s">
        <v>10</v>
      </c>
      <c r="AN3" s="92"/>
      <c r="AO3" s="103"/>
      <c r="AP3" s="91"/>
      <c r="AQ3" s="88" t="s">
        <v>8</v>
      </c>
      <c r="AR3" s="89"/>
      <c r="AS3" s="89"/>
      <c r="AT3" s="89"/>
      <c r="AU3" s="89"/>
      <c r="AV3" s="92"/>
      <c r="AW3" s="91" t="s">
        <v>11</v>
      </c>
      <c r="AX3" s="103" t="s">
        <v>12</v>
      </c>
      <c r="AY3" s="91" t="s">
        <v>11</v>
      </c>
      <c r="AZ3" s="103" t="s">
        <v>12</v>
      </c>
      <c r="BA3" s="88" t="s">
        <v>9</v>
      </c>
      <c r="BB3" s="92"/>
      <c r="BC3" s="89"/>
      <c r="BD3" s="89"/>
      <c r="BE3" s="89"/>
      <c r="BF3" s="89"/>
      <c r="BG3" s="89"/>
      <c r="BH3" s="119"/>
      <c r="BI3" s="121"/>
      <c r="BJ3" s="121"/>
      <c r="BK3" s="121"/>
      <c r="BL3" s="121"/>
      <c r="BM3" s="121"/>
      <c r="BN3" s="120"/>
      <c r="BO3" s="121"/>
      <c r="BP3" s="121"/>
      <c r="BQ3" s="121"/>
      <c r="BR3" s="121"/>
      <c r="BS3" s="136"/>
      <c r="BT3" s="136"/>
      <c r="BU3" s="121"/>
      <c r="BV3" s="121"/>
      <c r="BW3" s="119"/>
      <c r="BX3" s="144"/>
    </row>
    <row r="4" spans="1:84" x14ac:dyDescent="0.15">
      <c r="A4" s="35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55"/>
      <c r="Q4" s="74"/>
      <c r="R4" s="35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83"/>
      <c r="AF4" s="83"/>
      <c r="AG4" s="93">
        <v>1</v>
      </c>
      <c r="AH4" s="93">
        <v>2</v>
      </c>
      <c r="AI4" s="93"/>
      <c r="AJ4" s="93">
        <v>4</v>
      </c>
      <c r="AK4" s="93">
        <v>5</v>
      </c>
      <c r="AL4" s="93">
        <v>6</v>
      </c>
      <c r="AM4" s="93">
        <v>7</v>
      </c>
      <c r="AN4" s="93">
        <v>8</v>
      </c>
      <c r="AO4" s="93">
        <v>9</v>
      </c>
      <c r="AP4" s="93">
        <v>10</v>
      </c>
      <c r="AQ4" s="93">
        <v>11</v>
      </c>
      <c r="AR4" s="93">
        <v>12</v>
      </c>
      <c r="AS4" s="93"/>
      <c r="AT4" s="93"/>
      <c r="AU4" s="93">
        <v>13</v>
      </c>
      <c r="AV4" s="93">
        <v>14</v>
      </c>
      <c r="AW4" s="93">
        <v>16</v>
      </c>
      <c r="AX4" s="93">
        <v>17</v>
      </c>
      <c r="AY4" s="93">
        <v>18</v>
      </c>
      <c r="AZ4" s="93">
        <v>19</v>
      </c>
      <c r="BA4" s="93">
        <v>20</v>
      </c>
      <c r="BB4" s="114">
        <v>21</v>
      </c>
      <c r="BC4" s="114">
        <v>27</v>
      </c>
      <c r="BD4" s="114">
        <v>28</v>
      </c>
      <c r="BE4" s="114">
        <v>29</v>
      </c>
      <c r="BF4" s="114">
        <v>30</v>
      </c>
      <c r="BG4" s="114">
        <v>31</v>
      </c>
      <c r="BH4" s="114">
        <v>22</v>
      </c>
      <c r="BI4" s="114">
        <v>23</v>
      </c>
      <c r="BJ4" s="114">
        <v>24</v>
      </c>
      <c r="BK4" s="114">
        <v>25</v>
      </c>
      <c r="BL4" s="114">
        <v>26</v>
      </c>
      <c r="BM4" s="114">
        <v>34</v>
      </c>
      <c r="BN4" s="114">
        <v>35</v>
      </c>
      <c r="BO4" s="114">
        <v>36</v>
      </c>
      <c r="BP4" s="114">
        <v>37</v>
      </c>
      <c r="BQ4" s="114">
        <v>38</v>
      </c>
      <c r="BR4" s="137">
        <v>39</v>
      </c>
      <c r="BS4" s="138"/>
      <c r="BT4" s="138"/>
      <c r="BV4" s="145"/>
      <c r="BW4" s="145"/>
      <c r="BX4" s="145"/>
      <c r="BY4" s="145"/>
      <c r="BZ4" s="145"/>
      <c r="CA4" s="145"/>
      <c r="CB4" s="145"/>
      <c r="CC4" s="145"/>
      <c r="CD4" s="145"/>
      <c r="CE4" s="145"/>
      <c r="CF4" s="145"/>
    </row>
    <row r="5" spans="1:84" s="29" customFormat="1" ht="51" customHeight="1" x14ac:dyDescent="0.15">
      <c r="A5" s="37" t="s">
        <v>13</v>
      </c>
      <c r="B5" s="38" t="s">
        <v>14</v>
      </c>
      <c r="C5" s="38" t="s">
        <v>15</v>
      </c>
      <c r="D5" s="38" t="s">
        <v>16</v>
      </c>
      <c r="E5" s="38" t="s">
        <v>17</v>
      </c>
      <c r="F5" s="37" t="s">
        <v>18</v>
      </c>
      <c r="G5" s="39" t="s">
        <v>19</v>
      </c>
      <c r="H5" s="39" t="s">
        <v>20</v>
      </c>
      <c r="I5" s="39" t="s">
        <v>21</v>
      </c>
      <c r="J5" s="39" t="s">
        <v>22</v>
      </c>
      <c r="K5" s="56" t="s">
        <v>23</v>
      </c>
      <c r="L5" s="56"/>
      <c r="M5" s="56" t="s">
        <v>24</v>
      </c>
      <c r="N5" s="57" t="s">
        <v>25</v>
      </c>
      <c r="O5" s="57" t="s">
        <v>26</v>
      </c>
      <c r="P5" s="56" t="s">
        <v>27</v>
      </c>
      <c r="Q5" s="75" t="s">
        <v>28</v>
      </c>
      <c r="R5" s="75" t="s">
        <v>29</v>
      </c>
      <c r="S5" s="75" t="s">
        <v>30</v>
      </c>
      <c r="T5" s="39" t="s">
        <v>31</v>
      </c>
      <c r="U5" s="39" t="s">
        <v>32</v>
      </c>
      <c r="V5" s="39" t="s">
        <v>33</v>
      </c>
      <c r="W5" s="39" t="s">
        <v>34</v>
      </c>
      <c r="X5" s="39" t="s">
        <v>35</v>
      </c>
      <c r="Y5" s="39" t="s">
        <v>36</v>
      </c>
      <c r="Z5" s="39" t="s">
        <v>37</v>
      </c>
      <c r="AA5" s="39" t="s">
        <v>38</v>
      </c>
      <c r="AB5" s="39" t="s">
        <v>39</v>
      </c>
      <c r="AC5" s="39" t="s">
        <v>40</v>
      </c>
      <c r="AD5" s="39" t="s">
        <v>41</v>
      </c>
      <c r="AE5" s="39" t="s">
        <v>42</v>
      </c>
      <c r="AF5" s="84" t="s">
        <v>43</v>
      </c>
      <c r="AG5" s="94" t="s">
        <v>44</v>
      </c>
      <c r="AH5" s="94" t="s">
        <v>45</v>
      </c>
      <c r="AI5" s="94" t="s">
        <v>46</v>
      </c>
      <c r="AJ5" s="95" t="s">
        <v>47</v>
      </c>
      <c r="AK5" s="96"/>
      <c r="AL5" s="39" t="s">
        <v>48</v>
      </c>
      <c r="AM5" s="39" t="s">
        <v>49</v>
      </c>
      <c r="AN5" s="95" t="s">
        <v>50</v>
      </c>
      <c r="AO5" s="95" t="s">
        <v>51</v>
      </c>
      <c r="AP5" s="95" t="s">
        <v>52</v>
      </c>
      <c r="AQ5" s="104" t="s">
        <v>53</v>
      </c>
      <c r="AR5" s="38" t="s">
        <v>54</v>
      </c>
      <c r="AS5" s="38"/>
      <c r="AT5" s="38"/>
      <c r="AU5" s="94" t="s">
        <v>55</v>
      </c>
      <c r="AV5" s="94" t="s">
        <v>56</v>
      </c>
      <c r="AW5" s="94" t="s">
        <v>57</v>
      </c>
      <c r="AX5" s="94" t="s">
        <v>58</v>
      </c>
      <c r="AY5" s="94" t="s">
        <v>59</v>
      </c>
      <c r="AZ5" s="94" t="s">
        <v>60</v>
      </c>
      <c r="BA5" s="94" t="s">
        <v>61</v>
      </c>
      <c r="BB5" s="94" t="s">
        <v>62</v>
      </c>
      <c r="BC5" s="94" t="s">
        <v>63</v>
      </c>
      <c r="BD5" s="94" t="s">
        <v>64</v>
      </c>
      <c r="BE5" s="94" t="s">
        <v>65</v>
      </c>
      <c r="BF5" s="94" t="s">
        <v>66</v>
      </c>
      <c r="BG5" s="94" t="s">
        <v>5</v>
      </c>
      <c r="BH5" s="122" t="s">
        <v>67</v>
      </c>
      <c r="BI5" s="123" t="s">
        <v>68</v>
      </c>
      <c r="BJ5" s="123" t="s">
        <v>69</v>
      </c>
      <c r="BK5" s="94" t="s">
        <v>70</v>
      </c>
      <c r="BL5" s="94" t="s">
        <v>71</v>
      </c>
      <c r="BM5" s="38" t="s">
        <v>72</v>
      </c>
      <c r="BN5" s="38" t="s">
        <v>73</v>
      </c>
      <c r="BO5" s="38" t="s">
        <v>74</v>
      </c>
      <c r="BP5" s="38" t="s">
        <v>75</v>
      </c>
      <c r="BQ5" s="39" t="s">
        <v>76</v>
      </c>
      <c r="BS5" s="139"/>
      <c r="BT5" s="139"/>
      <c r="BU5" s="146"/>
      <c r="BV5" s="146"/>
      <c r="BW5" s="146"/>
      <c r="BX5" s="146"/>
      <c r="BY5" s="146"/>
      <c r="BZ5" s="146"/>
      <c r="CA5" s="146"/>
      <c r="CB5" s="146"/>
      <c r="CC5" s="146"/>
      <c r="CD5" s="146"/>
      <c r="CE5" s="146"/>
    </row>
    <row r="6" spans="1:84" s="29" customFormat="1" ht="0.75" customHeight="1" x14ac:dyDescent="0.15">
      <c r="A6" s="40"/>
      <c r="B6" s="41"/>
      <c r="C6" s="41"/>
      <c r="D6" s="41"/>
      <c r="E6" s="42"/>
      <c r="F6" s="40"/>
      <c r="G6" s="43"/>
      <c r="H6" s="43"/>
      <c r="I6" s="43"/>
      <c r="J6" s="43"/>
      <c r="K6" s="43"/>
      <c r="L6" s="43"/>
      <c r="M6" s="58"/>
      <c r="N6" s="42"/>
      <c r="O6" s="42"/>
      <c r="P6" s="58"/>
      <c r="Q6" s="76"/>
      <c r="R6" s="76"/>
      <c r="S6" s="76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2"/>
      <c r="AG6" s="42"/>
      <c r="AH6" s="42"/>
      <c r="AI6" s="42"/>
      <c r="AJ6" s="97" t="s">
        <v>77</v>
      </c>
      <c r="AK6" s="95" t="s">
        <v>78</v>
      </c>
      <c r="AL6" s="43"/>
      <c r="AM6" s="43"/>
      <c r="AN6" s="98" t="s">
        <v>79</v>
      </c>
      <c r="AO6" s="98" t="s">
        <v>80</v>
      </c>
      <c r="AP6" s="98" t="s">
        <v>80</v>
      </c>
      <c r="AQ6" s="105"/>
      <c r="AR6" s="41"/>
      <c r="AS6" s="41"/>
      <c r="AT6" s="41"/>
      <c r="AU6" s="106"/>
      <c r="AV6" s="106"/>
      <c r="AW6" s="105" t="s">
        <v>81</v>
      </c>
      <c r="AY6" s="105" t="s">
        <v>59</v>
      </c>
      <c r="AZ6" s="42"/>
      <c r="BA6" s="106"/>
      <c r="BB6" s="106"/>
      <c r="BC6" s="106"/>
      <c r="BD6" s="106"/>
      <c r="BE6" s="42"/>
      <c r="BF6" s="106"/>
      <c r="BG6" s="106"/>
      <c r="BH6" s="124"/>
      <c r="BI6" s="125"/>
      <c r="BJ6" s="125"/>
      <c r="BK6" s="106"/>
      <c r="BL6" s="42"/>
      <c r="BM6" s="41"/>
      <c r="BN6" s="41"/>
      <c r="BO6" s="41"/>
      <c r="BP6" s="41"/>
      <c r="BQ6" s="43"/>
      <c r="BS6" s="95"/>
      <c r="BT6" s="95"/>
      <c r="BU6" s="147"/>
      <c r="BV6" s="147"/>
      <c r="BW6" s="147"/>
      <c r="BX6" s="147"/>
      <c r="BY6" s="147"/>
      <c r="BZ6" s="147"/>
      <c r="CA6" s="147"/>
      <c r="CB6" s="147"/>
      <c r="CC6" s="147"/>
    </row>
    <row r="7" spans="1:84" s="29" customFormat="1" ht="0.75" customHeight="1" x14ac:dyDescent="0.15">
      <c r="A7" s="44"/>
      <c r="B7" s="45"/>
      <c r="C7" s="41"/>
      <c r="D7" s="41"/>
      <c r="E7" s="42"/>
      <c r="F7" s="40"/>
      <c r="G7" s="43"/>
      <c r="H7" s="43"/>
      <c r="I7" s="43"/>
      <c r="J7" s="43"/>
      <c r="K7" s="43"/>
      <c r="L7" s="43"/>
      <c r="M7" s="58"/>
      <c r="N7" s="42"/>
      <c r="O7" s="59"/>
      <c r="P7" s="58"/>
      <c r="Q7" s="76"/>
      <c r="R7" s="76"/>
      <c r="S7" s="76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42"/>
      <c r="AG7" s="42"/>
      <c r="AH7" s="42"/>
      <c r="AI7" s="42"/>
      <c r="AJ7" s="97"/>
      <c r="AK7" s="95"/>
      <c r="AL7" s="43"/>
      <c r="AM7" s="43"/>
      <c r="AN7" s="94"/>
      <c r="AO7" s="98"/>
      <c r="AP7" s="98"/>
      <c r="AQ7" s="105"/>
      <c r="AR7" s="41"/>
      <c r="AS7" s="107"/>
      <c r="AT7" s="107"/>
      <c r="AU7" s="108"/>
      <c r="AV7" s="106"/>
      <c r="AW7" s="105"/>
      <c r="AY7" s="105"/>
      <c r="AZ7" s="42"/>
      <c r="BA7" s="106"/>
      <c r="BB7" s="106"/>
      <c r="BC7" s="106"/>
      <c r="BD7" s="106"/>
      <c r="BE7" s="42"/>
      <c r="BF7" s="106"/>
      <c r="BG7" s="106"/>
      <c r="BH7" s="124"/>
      <c r="BI7" s="125"/>
      <c r="BJ7" s="125"/>
      <c r="BK7" s="106"/>
      <c r="BL7" s="42"/>
      <c r="BM7" s="41"/>
      <c r="BN7" s="41"/>
      <c r="BO7" s="41"/>
      <c r="BP7" s="41"/>
      <c r="BQ7" s="43"/>
      <c r="BS7" s="95"/>
      <c r="BT7" s="95"/>
      <c r="BU7" s="147"/>
      <c r="BV7" s="147"/>
      <c r="BW7" s="147"/>
      <c r="BX7" s="147"/>
      <c r="BY7" s="147"/>
      <c r="BZ7" s="147"/>
      <c r="CA7" s="147"/>
      <c r="CB7" s="147"/>
      <c r="CC7" s="147"/>
    </row>
    <row r="8" spans="1:84" s="30" customFormat="1" ht="23.25" customHeight="1" x14ac:dyDescent="0.15">
      <c r="A8" s="46">
        <v>7</v>
      </c>
      <c r="B8" s="46" t="s">
        <v>89</v>
      </c>
      <c r="C8" s="47" t="s">
        <v>82</v>
      </c>
      <c r="D8" s="48" t="s">
        <v>83</v>
      </c>
      <c r="E8" s="47"/>
      <c r="F8" s="49"/>
      <c r="G8" s="50" t="s">
        <v>84</v>
      </c>
      <c r="H8" s="50" t="s">
        <v>85</v>
      </c>
      <c r="I8" s="50" t="s">
        <v>86</v>
      </c>
      <c r="J8" s="60" t="s">
        <v>87</v>
      </c>
      <c r="K8" s="61"/>
      <c r="L8" s="61"/>
      <c r="M8" s="62"/>
      <c r="N8" s="63">
        <v>31</v>
      </c>
      <c r="O8" s="64">
        <v>31</v>
      </c>
      <c r="P8" s="65"/>
      <c r="Q8" s="78"/>
      <c r="R8" s="78"/>
      <c r="S8" s="78"/>
      <c r="T8" s="79">
        <v>0</v>
      </c>
      <c r="U8" s="79"/>
      <c r="V8" s="79"/>
      <c r="W8" s="80">
        <v>44</v>
      </c>
      <c r="X8" s="81">
        <v>767260</v>
      </c>
      <c r="Y8" s="85"/>
      <c r="Z8" s="85"/>
      <c r="AA8" s="85"/>
      <c r="AB8" s="85"/>
      <c r="AC8" s="85"/>
      <c r="AD8" s="79">
        <v>15</v>
      </c>
      <c r="AE8" s="79">
        <v>24</v>
      </c>
      <c r="AF8" s="86"/>
      <c r="AG8" s="99"/>
      <c r="AH8" s="99"/>
      <c r="AI8" s="100"/>
      <c r="AJ8" s="99"/>
      <c r="AK8" s="99"/>
      <c r="AL8" s="101"/>
      <c r="AM8" s="101"/>
      <c r="AN8" s="101"/>
      <c r="AO8" s="109"/>
      <c r="AP8" s="110">
        <f>(W8-AE8)*250</f>
        <v>5000</v>
      </c>
      <c r="AQ8" s="111"/>
      <c r="AR8" s="149"/>
      <c r="AS8" s="113"/>
      <c r="AT8" s="113"/>
      <c r="AU8" s="112"/>
      <c r="AV8" s="101"/>
      <c r="AW8" s="101">
        <f>X8*0.015</f>
        <v>11508.9</v>
      </c>
      <c r="AX8" s="115"/>
      <c r="AY8" s="101">
        <v>2700</v>
      </c>
      <c r="AZ8" s="101">
        <f>204*50-800-500-800</f>
        <v>8100</v>
      </c>
      <c r="BA8" s="116">
        <f>AF8+AG8+AH8+AI8+AP8+AR8+AU8+AV8+AW8+AX8+AY8+AZ8</f>
        <v>27308.9</v>
      </c>
      <c r="BB8" s="117"/>
      <c r="BC8" s="101"/>
      <c r="BD8" s="118"/>
      <c r="BE8" s="115"/>
      <c r="BF8" s="126">
        <f t="shared" ref="BF8" si="0">SUM(BB8:BE8)</f>
        <v>0</v>
      </c>
      <c r="BG8" s="127">
        <f t="shared" ref="BG8" si="1">AI8+BA8+BF8</f>
        <v>27308.9</v>
      </c>
      <c r="BH8" s="101">
        <v>100</v>
      </c>
      <c r="BI8" s="128">
        <v>317.45</v>
      </c>
      <c r="BJ8" s="129">
        <f>ROUND(MAX((BG8-BH8-BI8-3500)*{0.03,0.1,0.2,0.25,0.3,0.35,0.45}-{0,105,555,1005,2755,5505,13505},0),2)</f>
        <v>4842.8599999999997</v>
      </c>
      <c r="BK8" s="130">
        <f t="shared" ref="BK8" si="2">BG8-BH8-BI8-BJ8</f>
        <v>22048.59</v>
      </c>
      <c r="BL8" s="131"/>
      <c r="BM8" s="101"/>
      <c r="BN8" s="115"/>
      <c r="BO8" s="101"/>
      <c r="BP8" s="101"/>
      <c r="BQ8" s="101"/>
      <c r="BR8" s="140"/>
      <c r="BS8" s="141"/>
      <c r="BT8" s="91"/>
      <c r="BU8" s="148"/>
      <c r="BV8" s="148"/>
      <c r="BW8" s="148"/>
      <c r="BX8" s="148"/>
      <c r="BY8" s="148"/>
      <c r="BZ8" s="148"/>
      <c r="CA8" s="148"/>
      <c r="CB8" s="148"/>
      <c r="CC8" s="148"/>
    </row>
    <row r="9" spans="1:84" s="29" customFormat="1" x14ac:dyDescent="0.15">
      <c r="A9" s="51"/>
      <c r="F9" s="51"/>
      <c r="G9" s="52"/>
      <c r="H9" s="52"/>
      <c r="I9" s="52"/>
      <c r="J9" s="51"/>
      <c r="K9" s="51"/>
      <c r="L9" s="66"/>
      <c r="M9" s="67"/>
      <c r="N9" s="67"/>
      <c r="O9" s="66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  <c r="BL9" s="51"/>
      <c r="BP9" s="51"/>
      <c r="BQ9" s="51"/>
      <c r="BS9" s="142"/>
      <c r="BT9" s="142"/>
      <c r="BW9" s="51"/>
      <c r="BX9" s="51"/>
      <c r="BY9" s="51"/>
      <c r="BZ9" s="51"/>
      <c r="CA9" s="51"/>
    </row>
    <row r="10" spans="1:84" s="29" customFormat="1" x14ac:dyDescent="0.15">
      <c r="A10" s="51"/>
      <c r="F10" s="51"/>
      <c r="G10" s="52"/>
      <c r="H10" s="52"/>
      <c r="I10" s="52"/>
      <c r="J10" s="51"/>
      <c r="K10" s="51"/>
      <c r="L10" s="66"/>
      <c r="M10" s="67"/>
      <c r="N10" s="67"/>
      <c r="O10" s="66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  <c r="BL10" s="51"/>
      <c r="BP10" s="51"/>
      <c r="BQ10" s="51"/>
      <c r="BS10" s="142"/>
      <c r="BT10" s="142"/>
      <c r="BW10" s="51"/>
      <c r="BX10" s="51"/>
      <c r="BY10" s="51"/>
      <c r="BZ10" s="51"/>
      <c r="CA10" s="51"/>
    </row>
    <row r="11" spans="1:84" s="29" customFormat="1" x14ac:dyDescent="0.15">
      <c r="A11" s="51"/>
      <c r="F11" s="51"/>
      <c r="G11" s="52"/>
      <c r="H11" s="52"/>
      <c r="I11" s="52"/>
      <c r="J11" s="51"/>
      <c r="K11" s="51"/>
      <c r="L11" s="66"/>
      <c r="M11" s="67"/>
      <c r="N11" s="67"/>
      <c r="O11" s="66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P11" s="51"/>
      <c r="BQ11" s="51"/>
      <c r="BS11" s="142"/>
      <c r="BT11" s="142"/>
      <c r="BW11" s="51"/>
      <c r="BX11" s="51"/>
      <c r="BY11" s="51"/>
      <c r="BZ11" s="51"/>
      <c r="CA11" s="51"/>
    </row>
    <row r="12" spans="1:84" s="29" customFormat="1" x14ac:dyDescent="0.15">
      <c r="A12" s="51"/>
      <c r="F12" s="51"/>
      <c r="G12" s="52"/>
      <c r="H12" s="52"/>
      <c r="I12" s="52"/>
      <c r="J12" s="51"/>
      <c r="K12" s="51"/>
      <c r="L12" s="66"/>
      <c r="M12" s="67"/>
      <c r="N12" s="67"/>
      <c r="O12" s="66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P12" s="51"/>
      <c r="BQ12" s="51"/>
      <c r="BS12" s="142"/>
      <c r="BT12" s="142"/>
      <c r="BW12" s="51"/>
      <c r="BX12" s="51"/>
      <c r="BY12" s="51"/>
      <c r="BZ12" s="51"/>
      <c r="CA12" s="51"/>
    </row>
    <row r="13" spans="1:84" s="29" customFormat="1" x14ac:dyDescent="0.15">
      <c r="A13" s="51"/>
      <c r="F13" s="51"/>
      <c r="G13" s="52"/>
      <c r="H13" s="52"/>
      <c r="I13" s="52"/>
      <c r="J13" s="51"/>
      <c r="K13" s="51"/>
      <c r="L13" s="66"/>
      <c r="M13" s="67"/>
      <c r="N13" s="67"/>
      <c r="O13" s="66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  <c r="BL13" s="51"/>
      <c r="BP13" s="51"/>
      <c r="BQ13" s="51"/>
      <c r="BS13" s="142"/>
      <c r="BT13" s="142"/>
      <c r="BW13" s="51"/>
      <c r="BX13" s="51"/>
      <c r="BY13" s="51"/>
      <c r="BZ13" s="51"/>
      <c r="CA13" s="51"/>
    </row>
    <row r="14" spans="1:84" s="29" customFormat="1" x14ac:dyDescent="0.15">
      <c r="A14" s="51"/>
      <c r="F14" s="51"/>
      <c r="G14" s="52"/>
      <c r="H14" s="52"/>
      <c r="I14" s="52"/>
      <c r="J14" s="51"/>
      <c r="K14" s="51"/>
      <c r="L14" s="66"/>
      <c r="M14" s="67"/>
      <c r="N14" s="67"/>
      <c r="O14" s="66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  <c r="BL14" s="51"/>
      <c r="BP14" s="51"/>
      <c r="BQ14" s="51"/>
      <c r="BS14" s="142"/>
      <c r="BT14" s="142"/>
      <c r="BW14" s="51"/>
      <c r="BX14" s="51"/>
      <c r="BY14" s="51"/>
      <c r="BZ14" s="51"/>
      <c r="CA14" s="51"/>
    </row>
    <row r="15" spans="1:84" s="29" customFormat="1" x14ac:dyDescent="0.15">
      <c r="A15" s="51"/>
      <c r="F15" s="51"/>
      <c r="G15" s="52"/>
      <c r="H15" s="52"/>
      <c r="I15" s="52"/>
      <c r="J15" s="51"/>
      <c r="K15" s="51"/>
      <c r="L15" s="66"/>
      <c r="M15" s="67"/>
      <c r="N15" s="67"/>
      <c r="O15" s="66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P15" s="51"/>
      <c r="BQ15" s="51"/>
      <c r="BS15" s="142"/>
      <c r="BT15" s="142"/>
      <c r="BW15" s="51"/>
      <c r="BX15" s="51"/>
      <c r="BY15" s="51"/>
      <c r="BZ15" s="51"/>
      <c r="CA15" s="51"/>
    </row>
    <row r="16" spans="1:84" s="29" customFormat="1" x14ac:dyDescent="0.15">
      <c r="A16" s="51"/>
      <c r="F16" s="51"/>
      <c r="G16" s="52"/>
      <c r="H16" s="52"/>
      <c r="I16" s="52"/>
      <c r="J16" s="51"/>
      <c r="K16" s="51"/>
      <c r="L16" s="66"/>
      <c r="M16" s="67"/>
      <c r="N16" s="67"/>
      <c r="O16" s="66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  <c r="BL16" s="51"/>
      <c r="BP16" s="51"/>
      <c r="BQ16" s="51"/>
      <c r="BS16" s="142"/>
      <c r="BT16" s="142"/>
      <c r="BW16" s="51"/>
      <c r="BX16" s="51"/>
      <c r="BY16" s="51"/>
      <c r="BZ16" s="51"/>
      <c r="CA16" s="51"/>
    </row>
    <row r="17" spans="1:79" s="29" customFormat="1" x14ac:dyDescent="0.15">
      <c r="A17" s="51"/>
      <c r="F17" s="51"/>
      <c r="G17" s="52"/>
      <c r="H17" s="52"/>
      <c r="I17" s="52"/>
      <c r="J17" s="51"/>
      <c r="K17" s="51"/>
      <c r="L17" s="66"/>
      <c r="M17" s="67"/>
      <c r="N17" s="67"/>
      <c r="O17" s="66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P17" s="51"/>
      <c r="BQ17" s="51"/>
      <c r="BS17" s="142"/>
      <c r="BT17" s="142"/>
      <c r="BW17" s="51"/>
      <c r="BX17" s="51"/>
      <c r="BY17" s="51"/>
      <c r="BZ17" s="51"/>
      <c r="CA17" s="51"/>
    </row>
    <row r="18" spans="1:79" s="29" customFormat="1" x14ac:dyDescent="0.15">
      <c r="A18" s="51"/>
      <c r="F18" s="51"/>
      <c r="G18" s="52"/>
      <c r="H18" s="52"/>
      <c r="I18" s="52"/>
      <c r="J18" s="51"/>
      <c r="K18" s="51"/>
      <c r="L18" s="66"/>
      <c r="M18" s="67"/>
      <c r="N18" s="67"/>
      <c r="O18" s="66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P18" s="51"/>
      <c r="BQ18" s="51"/>
      <c r="BS18" s="142"/>
      <c r="BT18" s="142"/>
      <c r="BW18" s="51"/>
      <c r="BX18" s="51"/>
      <c r="BY18" s="51"/>
      <c r="BZ18" s="51"/>
      <c r="CA18" s="51"/>
    </row>
    <row r="19" spans="1:79" s="29" customFormat="1" x14ac:dyDescent="0.15">
      <c r="A19" s="51"/>
      <c r="F19" s="51"/>
      <c r="G19" s="52"/>
      <c r="H19" s="52"/>
      <c r="I19" s="52"/>
      <c r="J19" s="51"/>
      <c r="K19" s="51"/>
      <c r="L19" s="66"/>
      <c r="M19" s="67"/>
      <c r="N19" s="67"/>
      <c r="O19" s="66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P19" s="51"/>
      <c r="BQ19" s="51"/>
      <c r="BS19" s="142"/>
      <c r="BT19" s="142"/>
      <c r="BW19" s="51"/>
      <c r="BX19" s="51"/>
      <c r="BY19" s="51"/>
      <c r="BZ19" s="51"/>
      <c r="CA19" s="51"/>
    </row>
    <row r="20" spans="1:79" s="29" customFormat="1" x14ac:dyDescent="0.15">
      <c r="A20" s="51"/>
      <c r="F20" s="51"/>
      <c r="G20" s="52"/>
      <c r="H20" s="52"/>
      <c r="I20" s="52"/>
      <c r="J20" s="51"/>
      <c r="K20" s="51"/>
      <c r="L20" s="66"/>
      <c r="M20" s="67"/>
      <c r="N20" s="67"/>
      <c r="O20" s="66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P20" s="51"/>
      <c r="BQ20" s="51"/>
      <c r="BS20" s="142"/>
      <c r="BT20" s="142"/>
      <c r="BW20" s="51"/>
      <c r="BX20" s="51"/>
      <c r="BY20" s="51"/>
      <c r="BZ20" s="51"/>
      <c r="CA20" s="51"/>
    </row>
    <row r="21" spans="1:79" s="29" customFormat="1" x14ac:dyDescent="0.15">
      <c r="A21" s="51"/>
      <c r="F21" s="51"/>
      <c r="G21" s="52"/>
      <c r="H21" s="52"/>
      <c r="I21" s="52"/>
      <c r="J21" s="51"/>
      <c r="K21" s="51"/>
      <c r="L21" s="66"/>
      <c r="M21" s="67"/>
      <c r="N21" s="67"/>
      <c r="O21" s="66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  <c r="BL21" s="51"/>
      <c r="BP21" s="51"/>
      <c r="BQ21" s="51"/>
      <c r="BS21" s="142"/>
      <c r="BT21" s="142"/>
      <c r="BW21" s="51"/>
      <c r="BX21" s="51"/>
      <c r="BY21" s="51"/>
      <c r="BZ21" s="51"/>
      <c r="CA21" s="51"/>
    </row>
    <row r="22" spans="1:79" s="29" customFormat="1" x14ac:dyDescent="0.15">
      <c r="A22" s="51"/>
      <c r="F22" s="51"/>
      <c r="G22" s="52"/>
      <c r="H22" s="52"/>
      <c r="I22" s="52"/>
      <c r="J22" s="51"/>
      <c r="K22" s="51"/>
      <c r="L22" s="66"/>
      <c r="M22" s="67"/>
      <c r="N22" s="67"/>
      <c r="O22" s="66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P22" s="51"/>
      <c r="BQ22" s="51"/>
      <c r="BS22" s="142"/>
      <c r="BT22" s="142"/>
      <c r="BW22" s="51"/>
      <c r="BX22" s="51"/>
      <c r="BY22" s="51"/>
      <c r="BZ22" s="51"/>
      <c r="CA22" s="51"/>
    </row>
    <row r="23" spans="1:79" s="29" customFormat="1" x14ac:dyDescent="0.15">
      <c r="A23" s="51"/>
      <c r="F23" s="51"/>
      <c r="G23" s="52"/>
      <c r="H23" s="52"/>
      <c r="I23" s="52"/>
      <c r="J23" s="51"/>
      <c r="K23" s="51"/>
      <c r="L23" s="66"/>
      <c r="M23" s="67"/>
      <c r="N23" s="67"/>
      <c r="O23" s="66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P23" s="51"/>
      <c r="BQ23" s="51"/>
      <c r="BS23" s="142"/>
      <c r="BT23" s="142"/>
      <c r="BW23" s="51"/>
      <c r="BX23" s="51"/>
      <c r="BY23" s="51"/>
      <c r="BZ23" s="51"/>
      <c r="CA23" s="51"/>
    </row>
    <row r="24" spans="1:79" s="29" customFormat="1" x14ac:dyDescent="0.15">
      <c r="A24" s="51"/>
      <c r="F24" s="51"/>
      <c r="G24" s="52"/>
      <c r="H24" s="52"/>
      <c r="I24" s="52"/>
      <c r="J24" s="51"/>
      <c r="K24" s="51"/>
      <c r="L24" s="66"/>
      <c r="M24" s="67"/>
      <c r="N24" s="67"/>
      <c r="O24" s="66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P24" s="51"/>
      <c r="BQ24" s="51"/>
      <c r="BS24" s="142"/>
      <c r="BT24" s="142"/>
      <c r="BW24" s="51"/>
      <c r="BX24" s="51"/>
      <c r="BY24" s="51"/>
      <c r="BZ24" s="51"/>
      <c r="CA24" s="51"/>
    </row>
    <row r="25" spans="1:79" s="29" customFormat="1" x14ac:dyDescent="0.15">
      <c r="A25" s="51"/>
      <c r="F25" s="51"/>
      <c r="G25" s="52"/>
      <c r="H25" s="52"/>
      <c r="I25" s="52"/>
      <c r="J25" s="51"/>
      <c r="K25" s="51"/>
      <c r="L25" s="66"/>
      <c r="M25" s="67"/>
      <c r="N25" s="67"/>
      <c r="O25" s="66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51"/>
      <c r="BP25" s="51"/>
      <c r="BQ25" s="51"/>
      <c r="BS25" s="142"/>
      <c r="BT25" s="142"/>
      <c r="BW25" s="51"/>
      <c r="BX25" s="51"/>
      <c r="BY25" s="51"/>
      <c r="BZ25" s="51"/>
      <c r="CA25" s="51"/>
    </row>
    <row r="26" spans="1:79" s="29" customFormat="1" x14ac:dyDescent="0.15">
      <c r="A26" s="51"/>
      <c r="F26" s="51"/>
      <c r="G26" s="52"/>
      <c r="H26" s="52"/>
      <c r="I26" s="52"/>
      <c r="J26" s="51"/>
      <c r="K26" s="51"/>
      <c r="L26" s="66"/>
      <c r="M26" s="67"/>
      <c r="N26" s="67"/>
      <c r="O26" s="66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P26" s="51"/>
      <c r="BQ26" s="51"/>
      <c r="BS26" s="142"/>
      <c r="BT26" s="142"/>
      <c r="BW26" s="51"/>
      <c r="BX26" s="51"/>
      <c r="BY26" s="51"/>
      <c r="BZ26" s="51"/>
      <c r="CA26" s="51"/>
    </row>
    <row r="27" spans="1:79" s="29" customFormat="1" x14ac:dyDescent="0.15">
      <c r="A27" s="51"/>
      <c r="F27" s="51"/>
      <c r="G27" s="52"/>
      <c r="H27" s="52"/>
      <c r="I27" s="52"/>
      <c r="J27" s="51"/>
      <c r="K27" s="51"/>
      <c r="L27" s="66"/>
      <c r="M27" s="67"/>
      <c r="N27" s="67"/>
      <c r="O27" s="66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P27" s="51"/>
      <c r="BQ27" s="51"/>
      <c r="BS27" s="142"/>
      <c r="BT27" s="142"/>
      <c r="BW27" s="51"/>
      <c r="BX27" s="51"/>
      <c r="BY27" s="51"/>
      <c r="BZ27" s="51"/>
      <c r="CA27" s="51"/>
    </row>
    <row r="28" spans="1:79" s="29" customFormat="1" x14ac:dyDescent="0.15">
      <c r="A28" s="51"/>
      <c r="F28" s="51"/>
      <c r="G28" s="52"/>
      <c r="H28" s="52"/>
      <c r="I28" s="52"/>
      <c r="J28" s="51"/>
      <c r="K28" s="51"/>
      <c r="L28" s="66"/>
      <c r="M28" s="67"/>
      <c r="N28" s="67"/>
      <c r="O28" s="66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P28" s="51"/>
      <c r="BQ28" s="51"/>
      <c r="BS28" s="142"/>
      <c r="BT28" s="142"/>
      <c r="BW28" s="51"/>
      <c r="BX28" s="51"/>
      <c r="BY28" s="51"/>
      <c r="BZ28" s="51"/>
      <c r="CA28" s="51"/>
    </row>
    <row r="29" spans="1:79" s="29" customFormat="1" x14ac:dyDescent="0.15">
      <c r="A29" s="51"/>
      <c r="F29" s="51"/>
      <c r="G29" s="52"/>
      <c r="H29" s="52"/>
      <c r="I29" s="52"/>
      <c r="J29" s="51"/>
      <c r="K29" s="51"/>
      <c r="L29" s="66"/>
      <c r="M29" s="67"/>
      <c r="N29" s="67"/>
      <c r="O29" s="66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P29" s="51"/>
      <c r="BQ29" s="51"/>
      <c r="BS29" s="142"/>
      <c r="BT29" s="142"/>
      <c r="BW29" s="51"/>
      <c r="BX29" s="51"/>
      <c r="BY29" s="51"/>
      <c r="BZ29" s="51"/>
      <c r="CA29" s="51"/>
    </row>
    <row r="30" spans="1:79" s="29" customFormat="1" x14ac:dyDescent="0.15">
      <c r="A30" s="51"/>
      <c r="F30" s="51"/>
      <c r="G30" s="52"/>
      <c r="H30" s="52"/>
      <c r="I30" s="52"/>
      <c r="J30" s="51"/>
      <c r="K30" s="51"/>
      <c r="L30" s="66"/>
      <c r="M30" s="67"/>
      <c r="N30" s="67"/>
      <c r="O30" s="66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P30" s="51"/>
      <c r="BQ30" s="51"/>
      <c r="BS30" s="142"/>
      <c r="BT30" s="142"/>
      <c r="BW30" s="51"/>
      <c r="BX30" s="51"/>
      <c r="BY30" s="51"/>
      <c r="BZ30" s="51"/>
      <c r="CA30" s="51"/>
    </row>
    <row r="31" spans="1:79" s="29" customFormat="1" x14ac:dyDescent="0.15">
      <c r="A31" s="51"/>
      <c r="F31" s="51"/>
      <c r="G31" s="52"/>
      <c r="H31" s="52"/>
      <c r="I31" s="52"/>
      <c r="J31" s="51"/>
      <c r="K31" s="51"/>
      <c r="L31" s="66"/>
      <c r="M31" s="67"/>
      <c r="N31" s="67"/>
      <c r="O31" s="66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P31" s="51"/>
      <c r="BQ31" s="51"/>
      <c r="BS31" s="142"/>
      <c r="BT31" s="142"/>
      <c r="BW31" s="51"/>
      <c r="BX31" s="51"/>
      <c r="BY31" s="51"/>
      <c r="BZ31" s="51"/>
      <c r="CA31" s="51"/>
    </row>
    <row r="32" spans="1:79" s="29" customFormat="1" x14ac:dyDescent="0.15">
      <c r="A32" s="51"/>
      <c r="F32" s="51"/>
      <c r="G32" s="52"/>
      <c r="H32" s="52"/>
      <c r="I32" s="52"/>
      <c r="J32" s="51"/>
      <c r="K32" s="51"/>
      <c r="L32" s="66"/>
      <c r="M32" s="67"/>
      <c r="N32" s="67"/>
      <c r="O32" s="66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P32" s="51"/>
      <c r="BQ32" s="51"/>
      <c r="BS32" s="142"/>
      <c r="BT32" s="142"/>
      <c r="BW32" s="51"/>
      <c r="BX32" s="51"/>
      <c r="BY32" s="51"/>
      <c r="BZ32" s="51"/>
      <c r="CA32" s="51"/>
    </row>
    <row r="33" spans="1:79" s="29" customFormat="1" x14ac:dyDescent="0.15">
      <c r="A33" s="51"/>
      <c r="F33" s="51"/>
      <c r="G33" s="52"/>
      <c r="H33" s="52"/>
      <c r="I33" s="52"/>
      <c r="J33" s="51"/>
      <c r="K33" s="51"/>
      <c r="L33" s="66"/>
      <c r="M33" s="67"/>
      <c r="N33" s="67"/>
      <c r="O33" s="66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P33" s="51"/>
      <c r="BQ33" s="51"/>
      <c r="BS33" s="142"/>
      <c r="BT33" s="142"/>
      <c r="BW33" s="51"/>
      <c r="BX33" s="51"/>
      <c r="BY33" s="51"/>
      <c r="BZ33" s="51"/>
      <c r="CA33" s="51"/>
    </row>
    <row r="34" spans="1:79" s="29" customFormat="1" x14ac:dyDescent="0.15">
      <c r="A34" s="51"/>
      <c r="F34" s="51"/>
      <c r="G34" s="52"/>
      <c r="H34" s="52"/>
      <c r="I34" s="52"/>
      <c r="J34" s="51"/>
      <c r="K34" s="51"/>
      <c r="L34" s="66"/>
      <c r="M34" s="67"/>
      <c r="N34" s="67"/>
      <c r="O34" s="66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P34" s="51"/>
      <c r="BQ34" s="51"/>
      <c r="BS34" s="142"/>
      <c r="BT34" s="142"/>
      <c r="BW34" s="51"/>
      <c r="BX34" s="51"/>
      <c r="BY34" s="51"/>
      <c r="BZ34" s="51"/>
      <c r="CA34" s="51"/>
    </row>
    <row r="35" spans="1:79" s="29" customFormat="1" x14ac:dyDescent="0.15">
      <c r="A35" s="51"/>
      <c r="F35" s="51"/>
      <c r="G35" s="52"/>
      <c r="H35" s="52"/>
      <c r="I35" s="52"/>
      <c r="J35" s="51"/>
      <c r="K35" s="51"/>
      <c r="L35" s="66"/>
      <c r="M35" s="67"/>
      <c r="N35" s="67"/>
      <c r="O35" s="66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1"/>
      <c r="BJ35" s="51"/>
      <c r="BK35" s="51"/>
      <c r="BL35" s="51"/>
      <c r="BP35" s="51"/>
      <c r="BQ35" s="51"/>
      <c r="BS35" s="142"/>
      <c r="BT35" s="142"/>
      <c r="BW35" s="51"/>
      <c r="BX35" s="51"/>
      <c r="BY35" s="51"/>
      <c r="BZ35" s="51"/>
      <c r="CA35" s="51"/>
    </row>
    <row r="36" spans="1:79" s="29" customFormat="1" x14ac:dyDescent="0.15">
      <c r="A36" s="51"/>
      <c r="F36" s="51"/>
      <c r="G36" s="52"/>
      <c r="H36" s="52"/>
      <c r="I36" s="52"/>
      <c r="J36" s="51"/>
      <c r="K36" s="51"/>
      <c r="L36" s="66"/>
      <c r="M36" s="67"/>
      <c r="N36" s="67"/>
      <c r="O36" s="66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P36" s="51"/>
      <c r="BQ36" s="51"/>
      <c r="BS36" s="142"/>
      <c r="BT36" s="142"/>
      <c r="BW36" s="51"/>
      <c r="BX36" s="51"/>
      <c r="BY36" s="51"/>
      <c r="BZ36" s="51"/>
      <c r="CA36" s="51"/>
    </row>
    <row r="37" spans="1:79" s="29" customFormat="1" x14ac:dyDescent="0.15">
      <c r="A37" s="51"/>
      <c r="F37" s="51"/>
      <c r="G37" s="52"/>
      <c r="H37" s="52"/>
      <c r="I37" s="52"/>
      <c r="J37" s="51"/>
      <c r="K37" s="51"/>
      <c r="L37" s="66"/>
      <c r="M37" s="67"/>
      <c r="N37" s="67"/>
      <c r="O37" s="66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P37" s="51"/>
      <c r="BQ37" s="51"/>
      <c r="BS37" s="142"/>
      <c r="BT37" s="142"/>
      <c r="BW37" s="51"/>
      <c r="BX37" s="51"/>
      <c r="BY37" s="51"/>
      <c r="BZ37" s="51"/>
      <c r="CA37" s="51"/>
    </row>
    <row r="38" spans="1:79" s="29" customFormat="1" x14ac:dyDescent="0.15">
      <c r="A38" s="51"/>
      <c r="F38" s="51"/>
      <c r="G38" s="52"/>
      <c r="H38" s="52"/>
      <c r="I38" s="52"/>
      <c r="J38" s="51"/>
      <c r="K38" s="51"/>
      <c r="L38" s="66"/>
      <c r="M38" s="67"/>
      <c r="N38" s="67"/>
      <c r="O38" s="66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1"/>
      <c r="BL38" s="51"/>
      <c r="BP38" s="51"/>
      <c r="BQ38" s="51"/>
      <c r="BS38" s="142"/>
      <c r="BT38" s="142"/>
      <c r="BW38" s="51"/>
      <c r="BX38" s="51"/>
      <c r="BY38" s="51"/>
      <c r="BZ38" s="51"/>
      <c r="CA38" s="51"/>
    </row>
    <row r="39" spans="1:79" s="29" customFormat="1" x14ac:dyDescent="0.15">
      <c r="A39" s="51"/>
      <c r="F39" s="51"/>
      <c r="G39" s="52"/>
      <c r="H39" s="52"/>
      <c r="I39" s="52"/>
      <c r="J39" s="51"/>
      <c r="K39" s="51"/>
      <c r="L39" s="66"/>
      <c r="M39" s="67"/>
      <c r="N39" s="67"/>
      <c r="O39" s="66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P39" s="51"/>
      <c r="BQ39" s="51"/>
      <c r="BS39" s="142"/>
      <c r="BT39" s="142"/>
      <c r="BW39" s="51"/>
      <c r="BX39" s="51"/>
      <c r="BY39" s="51"/>
      <c r="BZ39" s="51"/>
      <c r="CA39" s="51"/>
    </row>
    <row r="40" spans="1:79" s="29" customFormat="1" x14ac:dyDescent="0.15">
      <c r="A40" s="51"/>
      <c r="F40" s="51"/>
      <c r="G40" s="52"/>
      <c r="H40" s="52"/>
      <c r="I40" s="52"/>
      <c r="J40" s="51"/>
      <c r="K40" s="51"/>
      <c r="L40" s="66"/>
      <c r="M40" s="67"/>
      <c r="N40" s="67"/>
      <c r="O40" s="66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P40" s="51"/>
      <c r="BQ40" s="51"/>
      <c r="BS40" s="142"/>
      <c r="BT40" s="142"/>
      <c r="BW40" s="51"/>
      <c r="BX40" s="51"/>
      <c r="BY40" s="51"/>
      <c r="BZ40" s="51"/>
      <c r="CA40" s="51"/>
    </row>
    <row r="41" spans="1:79" s="29" customFormat="1" x14ac:dyDescent="0.15">
      <c r="A41" s="51"/>
      <c r="F41" s="51"/>
      <c r="G41" s="52"/>
      <c r="H41" s="52"/>
      <c r="I41" s="52"/>
      <c r="J41" s="51"/>
      <c r="K41" s="51"/>
      <c r="L41" s="66"/>
      <c r="M41" s="67"/>
      <c r="N41" s="67"/>
      <c r="O41" s="66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51"/>
      <c r="BJ41" s="51"/>
      <c r="BK41" s="51"/>
      <c r="BL41" s="51"/>
      <c r="BP41" s="51"/>
      <c r="BQ41" s="51"/>
      <c r="BS41" s="142"/>
      <c r="BT41" s="142"/>
      <c r="BW41" s="51"/>
      <c r="BX41" s="51"/>
      <c r="BY41" s="51"/>
      <c r="BZ41" s="51"/>
      <c r="CA41" s="51"/>
    </row>
    <row r="42" spans="1:79" s="29" customFormat="1" x14ac:dyDescent="0.15">
      <c r="A42" s="51"/>
      <c r="F42" s="51"/>
      <c r="G42" s="52"/>
      <c r="H42" s="52"/>
      <c r="I42" s="52"/>
      <c r="J42" s="51"/>
      <c r="K42" s="51"/>
      <c r="L42" s="66"/>
      <c r="M42" s="67"/>
      <c r="N42" s="67"/>
      <c r="O42" s="66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P42" s="51"/>
      <c r="BQ42" s="51"/>
      <c r="BS42" s="142"/>
      <c r="BT42" s="142"/>
      <c r="BW42" s="51"/>
      <c r="BX42" s="51"/>
      <c r="BY42" s="51"/>
      <c r="BZ42" s="51"/>
      <c r="CA42" s="51"/>
    </row>
    <row r="43" spans="1:79" s="29" customFormat="1" x14ac:dyDescent="0.15">
      <c r="A43" s="51"/>
      <c r="F43" s="51"/>
      <c r="G43" s="52"/>
      <c r="H43" s="52"/>
      <c r="I43" s="52"/>
      <c r="J43" s="51"/>
      <c r="K43" s="51"/>
      <c r="L43" s="66"/>
      <c r="M43" s="67"/>
      <c r="N43" s="67"/>
      <c r="O43" s="66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P43" s="51"/>
      <c r="BQ43" s="51"/>
      <c r="BS43" s="142"/>
      <c r="BT43" s="142"/>
      <c r="BW43" s="51"/>
      <c r="BX43" s="51"/>
      <c r="BY43" s="51"/>
      <c r="BZ43" s="51"/>
      <c r="CA43" s="51"/>
    </row>
    <row r="44" spans="1:79" s="29" customFormat="1" x14ac:dyDescent="0.15">
      <c r="A44" s="51"/>
      <c r="F44" s="51"/>
      <c r="G44" s="52"/>
      <c r="H44" s="52"/>
      <c r="I44" s="52"/>
      <c r="J44" s="51"/>
      <c r="K44" s="51"/>
      <c r="L44" s="66"/>
      <c r="M44" s="67"/>
      <c r="N44" s="67"/>
      <c r="O44" s="66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  <c r="BH44" s="51"/>
      <c r="BI44" s="51"/>
      <c r="BJ44" s="51"/>
      <c r="BK44" s="51"/>
      <c r="BL44" s="51"/>
      <c r="BP44" s="51"/>
      <c r="BQ44" s="51"/>
      <c r="BS44" s="142"/>
      <c r="BT44" s="142"/>
      <c r="BW44" s="51"/>
      <c r="BX44" s="51"/>
      <c r="BY44" s="51"/>
      <c r="BZ44" s="51"/>
      <c r="CA44" s="51"/>
    </row>
    <row r="45" spans="1:79" s="29" customFormat="1" x14ac:dyDescent="0.15">
      <c r="A45" s="51"/>
      <c r="F45" s="51"/>
      <c r="G45" s="52"/>
      <c r="H45" s="52"/>
      <c r="I45" s="52"/>
      <c r="J45" s="51"/>
      <c r="K45" s="51"/>
      <c r="L45" s="66"/>
      <c r="M45" s="67"/>
      <c r="N45" s="67"/>
      <c r="O45" s="66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1"/>
      <c r="BP45" s="51"/>
      <c r="BQ45" s="51"/>
      <c r="BS45" s="142"/>
      <c r="BT45" s="142"/>
      <c r="BW45" s="51"/>
      <c r="BX45" s="51"/>
      <c r="BY45" s="51"/>
      <c r="BZ45" s="51"/>
      <c r="CA45" s="51"/>
    </row>
    <row r="46" spans="1:79" s="29" customFormat="1" x14ac:dyDescent="0.15">
      <c r="A46" s="51"/>
      <c r="F46" s="51"/>
      <c r="G46" s="52"/>
      <c r="H46" s="52"/>
      <c r="I46" s="52"/>
      <c r="J46" s="51"/>
      <c r="K46" s="51"/>
      <c r="L46" s="66"/>
      <c r="M46" s="67"/>
      <c r="N46" s="67"/>
      <c r="O46" s="66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P46" s="51"/>
      <c r="BQ46" s="51"/>
      <c r="BS46" s="142"/>
      <c r="BT46" s="142"/>
      <c r="BW46" s="51"/>
      <c r="BX46" s="51"/>
      <c r="BY46" s="51"/>
      <c r="BZ46" s="51"/>
      <c r="CA46" s="51"/>
    </row>
    <row r="47" spans="1:79" s="29" customFormat="1" x14ac:dyDescent="0.15">
      <c r="A47" s="51"/>
      <c r="F47" s="51"/>
      <c r="G47" s="52"/>
      <c r="H47" s="52"/>
      <c r="I47" s="52"/>
      <c r="J47" s="51"/>
      <c r="K47" s="51"/>
      <c r="L47" s="66"/>
      <c r="M47" s="67"/>
      <c r="N47" s="67"/>
      <c r="O47" s="66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  <c r="BJ47" s="51"/>
      <c r="BK47" s="51"/>
      <c r="BL47" s="51"/>
      <c r="BP47" s="51"/>
      <c r="BQ47" s="51"/>
      <c r="BS47" s="142"/>
      <c r="BT47" s="142"/>
      <c r="BW47" s="51"/>
      <c r="BX47" s="51"/>
      <c r="BY47" s="51"/>
      <c r="BZ47" s="51"/>
      <c r="CA47" s="51"/>
    </row>
    <row r="48" spans="1:79" s="29" customFormat="1" x14ac:dyDescent="0.15">
      <c r="A48" s="51"/>
      <c r="F48" s="51"/>
      <c r="G48" s="52"/>
      <c r="H48" s="52"/>
      <c r="I48" s="52"/>
      <c r="J48" s="51"/>
      <c r="K48" s="51"/>
      <c r="L48" s="66"/>
      <c r="M48" s="67"/>
      <c r="N48" s="67"/>
      <c r="O48" s="66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  <c r="BB48" s="51"/>
      <c r="BC48" s="51"/>
      <c r="BD48" s="51"/>
      <c r="BE48" s="51"/>
      <c r="BF48" s="51"/>
      <c r="BG48" s="51"/>
      <c r="BH48" s="51"/>
      <c r="BI48" s="51"/>
      <c r="BJ48" s="51"/>
      <c r="BK48" s="51"/>
      <c r="BL48" s="51"/>
      <c r="BP48" s="51"/>
      <c r="BQ48" s="51"/>
      <c r="BS48" s="142"/>
      <c r="BT48" s="142"/>
      <c r="BW48" s="51"/>
      <c r="BX48" s="51"/>
      <c r="BY48" s="51"/>
      <c r="BZ48" s="51"/>
      <c r="CA48" s="51"/>
    </row>
    <row r="49" spans="1:79" s="29" customFormat="1" x14ac:dyDescent="0.15">
      <c r="A49" s="51"/>
      <c r="F49" s="51"/>
      <c r="G49" s="52"/>
      <c r="H49" s="52"/>
      <c r="I49" s="52"/>
      <c r="J49" s="51"/>
      <c r="K49" s="51"/>
      <c r="L49" s="66"/>
      <c r="M49" s="67"/>
      <c r="N49" s="67"/>
      <c r="O49" s="66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P49" s="51"/>
      <c r="BQ49" s="51"/>
      <c r="BS49" s="142"/>
      <c r="BT49" s="142"/>
      <c r="BW49" s="51"/>
      <c r="BX49" s="51"/>
      <c r="BY49" s="51"/>
      <c r="BZ49" s="51"/>
      <c r="CA49" s="51"/>
    </row>
    <row r="50" spans="1:79" s="29" customFormat="1" x14ac:dyDescent="0.15">
      <c r="A50" s="51"/>
      <c r="F50" s="51"/>
      <c r="G50" s="52"/>
      <c r="H50" s="52"/>
      <c r="I50" s="52"/>
      <c r="J50" s="51"/>
      <c r="K50" s="51"/>
      <c r="L50" s="66"/>
      <c r="M50" s="67"/>
      <c r="N50" s="67"/>
      <c r="O50" s="66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51"/>
      <c r="BL50" s="51"/>
      <c r="BP50" s="51"/>
      <c r="BQ50" s="51"/>
      <c r="BS50" s="142"/>
      <c r="BT50" s="142"/>
      <c r="BW50" s="51"/>
      <c r="BX50" s="51"/>
      <c r="BY50" s="51"/>
      <c r="BZ50" s="51"/>
      <c r="CA50" s="51"/>
    </row>
    <row r="51" spans="1:79" s="29" customFormat="1" x14ac:dyDescent="0.15">
      <c r="A51" s="51"/>
      <c r="F51" s="51"/>
      <c r="G51" s="52"/>
      <c r="H51" s="52"/>
      <c r="I51" s="52"/>
      <c r="J51" s="51"/>
      <c r="K51" s="51"/>
      <c r="L51" s="66"/>
      <c r="M51" s="67"/>
      <c r="N51" s="67"/>
      <c r="O51" s="66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P51" s="51"/>
      <c r="BQ51" s="51"/>
      <c r="BS51" s="142"/>
      <c r="BT51" s="142"/>
      <c r="BW51" s="51"/>
      <c r="BX51" s="51"/>
      <c r="BY51" s="51"/>
      <c r="BZ51" s="51"/>
      <c r="CA51" s="51"/>
    </row>
    <row r="52" spans="1:79" s="29" customFormat="1" x14ac:dyDescent="0.15">
      <c r="A52" s="51"/>
      <c r="F52" s="51"/>
      <c r="G52" s="52"/>
      <c r="H52" s="52"/>
      <c r="I52" s="52"/>
      <c r="J52" s="51"/>
      <c r="K52" s="51"/>
      <c r="L52" s="66"/>
      <c r="M52" s="67"/>
      <c r="N52" s="67"/>
      <c r="O52" s="66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1"/>
      <c r="BJ52" s="51"/>
      <c r="BK52" s="51"/>
      <c r="BL52" s="51"/>
      <c r="BP52" s="51"/>
      <c r="BQ52" s="51"/>
      <c r="BS52" s="142"/>
      <c r="BT52" s="142"/>
      <c r="BW52" s="51"/>
      <c r="BX52" s="51"/>
      <c r="BY52" s="51"/>
      <c r="BZ52" s="51"/>
      <c r="CA52" s="51"/>
    </row>
    <row r="53" spans="1:79" s="29" customFormat="1" x14ac:dyDescent="0.15">
      <c r="A53" s="51"/>
      <c r="F53" s="51"/>
      <c r="G53" s="52"/>
      <c r="H53" s="52"/>
      <c r="I53" s="52"/>
      <c r="J53" s="51"/>
      <c r="K53" s="51"/>
      <c r="L53" s="66"/>
      <c r="M53" s="67"/>
      <c r="N53" s="67"/>
      <c r="O53" s="66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P53" s="51"/>
      <c r="BQ53" s="51"/>
      <c r="BS53" s="142"/>
      <c r="BT53" s="142"/>
      <c r="BW53" s="51"/>
      <c r="BX53" s="51"/>
      <c r="BY53" s="51"/>
      <c r="BZ53" s="51"/>
      <c r="CA53" s="51"/>
    </row>
    <row r="54" spans="1:79" s="29" customFormat="1" x14ac:dyDescent="0.15">
      <c r="A54" s="51"/>
      <c r="F54" s="51"/>
      <c r="G54" s="52"/>
      <c r="H54" s="52"/>
      <c r="I54" s="52"/>
      <c r="J54" s="51"/>
      <c r="K54" s="51"/>
      <c r="L54" s="66"/>
      <c r="M54" s="67"/>
      <c r="N54" s="67"/>
      <c r="O54" s="66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  <c r="BK54" s="51"/>
      <c r="BL54" s="51"/>
      <c r="BP54" s="51"/>
      <c r="BQ54" s="51"/>
      <c r="BS54" s="142"/>
      <c r="BT54" s="142"/>
      <c r="BW54" s="51"/>
      <c r="BX54" s="51"/>
      <c r="BY54" s="51"/>
      <c r="BZ54" s="51"/>
      <c r="CA54" s="51"/>
    </row>
    <row r="55" spans="1:79" s="29" customFormat="1" x14ac:dyDescent="0.15">
      <c r="A55" s="51"/>
      <c r="F55" s="51"/>
      <c r="G55" s="52"/>
      <c r="H55" s="52"/>
      <c r="I55" s="52"/>
      <c r="J55" s="51"/>
      <c r="K55" s="51"/>
      <c r="L55" s="66"/>
      <c r="M55" s="67"/>
      <c r="N55" s="67"/>
      <c r="O55" s="66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  <c r="BH55" s="51"/>
      <c r="BI55" s="51"/>
      <c r="BJ55" s="51"/>
      <c r="BK55" s="51"/>
      <c r="BL55" s="51"/>
      <c r="BP55" s="51"/>
      <c r="BQ55" s="51"/>
      <c r="BS55" s="142"/>
      <c r="BT55" s="142"/>
      <c r="BW55" s="51"/>
      <c r="BX55" s="51"/>
      <c r="BY55" s="51"/>
      <c r="BZ55" s="51"/>
      <c r="CA55" s="51"/>
    </row>
    <row r="56" spans="1:79" s="29" customFormat="1" x14ac:dyDescent="0.15">
      <c r="A56" s="51"/>
      <c r="F56" s="51"/>
      <c r="G56" s="52"/>
      <c r="H56" s="52"/>
      <c r="I56" s="52"/>
      <c r="J56" s="51"/>
      <c r="K56" s="51"/>
      <c r="L56" s="66"/>
      <c r="M56" s="67"/>
      <c r="N56" s="67"/>
      <c r="O56" s="66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  <c r="BJ56" s="51"/>
      <c r="BK56" s="51"/>
      <c r="BL56" s="51"/>
      <c r="BP56" s="51"/>
      <c r="BQ56" s="51"/>
      <c r="BS56" s="142"/>
      <c r="BT56" s="142"/>
      <c r="BW56" s="51"/>
      <c r="BX56" s="51"/>
      <c r="BY56" s="51"/>
      <c r="BZ56" s="51"/>
      <c r="CA56" s="51"/>
    </row>
    <row r="57" spans="1:79" s="29" customFormat="1" x14ac:dyDescent="0.15">
      <c r="A57" s="51"/>
      <c r="F57" s="51"/>
      <c r="G57" s="52"/>
      <c r="H57" s="52"/>
      <c r="I57" s="52"/>
      <c r="J57" s="51"/>
      <c r="K57" s="51"/>
      <c r="L57" s="66"/>
      <c r="M57" s="67"/>
      <c r="N57" s="67"/>
      <c r="O57" s="66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  <c r="BH57" s="51"/>
      <c r="BI57" s="51"/>
      <c r="BJ57" s="51"/>
      <c r="BK57" s="51"/>
      <c r="BL57" s="51"/>
      <c r="BP57" s="51"/>
      <c r="BQ57" s="51"/>
      <c r="BS57" s="142"/>
      <c r="BT57" s="142"/>
      <c r="BW57" s="51"/>
      <c r="BX57" s="51"/>
      <c r="BY57" s="51"/>
      <c r="BZ57" s="51"/>
      <c r="CA57" s="51"/>
    </row>
    <row r="58" spans="1:79" s="29" customFormat="1" x14ac:dyDescent="0.15">
      <c r="A58" s="51"/>
      <c r="F58" s="51"/>
      <c r="G58" s="52"/>
      <c r="H58" s="52"/>
      <c r="I58" s="52"/>
      <c r="J58" s="51"/>
      <c r="K58" s="51"/>
      <c r="L58" s="66"/>
      <c r="M58" s="67"/>
      <c r="N58" s="67"/>
      <c r="O58" s="66"/>
      <c r="AQ58" s="51"/>
      <c r="AR58" s="51"/>
      <c r="AS58" s="51"/>
      <c r="AT58" s="51"/>
      <c r="AU58" s="51"/>
      <c r="AV58" s="51"/>
      <c r="AW58" s="51"/>
      <c r="AX58" s="51"/>
      <c r="AY58" s="51"/>
      <c r="AZ58" s="51"/>
      <c r="BA58" s="51"/>
      <c r="BB58" s="51"/>
      <c r="BC58" s="51"/>
      <c r="BD58" s="51"/>
      <c r="BE58" s="51"/>
      <c r="BF58" s="51"/>
      <c r="BG58" s="51"/>
      <c r="BH58" s="51"/>
      <c r="BI58" s="51"/>
      <c r="BJ58" s="51"/>
      <c r="BK58" s="51"/>
      <c r="BL58" s="51"/>
      <c r="BP58" s="51"/>
      <c r="BQ58" s="51"/>
      <c r="BS58" s="142"/>
      <c r="BT58" s="142"/>
      <c r="BW58" s="51"/>
      <c r="BX58" s="51"/>
      <c r="BY58" s="51"/>
      <c r="BZ58" s="51"/>
      <c r="CA58" s="51"/>
    </row>
    <row r="59" spans="1:79" s="29" customFormat="1" x14ac:dyDescent="0.15">
      <c r="A59" s="51"/>
      <c r="F59" s="51"/>
      <c r="G59" s="52"/>
      <c r="H59" s="52"/>
      <c r="I59" s="52"/>
      <c r="J59" s="51"/>
      <c r="K59" s="51"/>
      <c r="L59" s="66"/>
      <c r="M59" s="67"/>
      <c r="N59" s="67"/>
      <c r="O59" s="66"/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1"/>
      <c r="BB59" s="51"/>
      <c r="BC59" s="51"/>
      <c r="BD59" s="51"/>
      <c r="BE59" s="51"/>
      <c r="BF59" s="51"/>
      <c r="BG59" s="51"/>
      <c r="BH59" s="51"/>
      <c r="BI59" s="51"/>
      <c r="BJ59" s="51"/>
      <c r="BK59" s="51"/>
      <c r="BL59" s="51"/>
      <c r="BP59" s="51"/>
      <c r="BQ59" s="51"/>
      <c r="BS59" s="142"/>
      <c r="BT59" s="142"/>
      <c r="BW59" s="51"/>
      <c r="BX59" s="51"/>
      <c r="BY59" s="51"/>
      <c r="BZ59" s="51"/>
      <c r="CA59" s="51"/>
    </row>
    <row r="60" spans="1:79" s="29" customFormat="1" x14ac:dyDescent="0.15">
      <c r="A60" s="51"/>
      <c r="F60" s="51"/>
      <c r="G60" s="52"/>
      <c r="H60" s="52"/>
      <c r="I60" s="52"/>
      <c r="J60" s="51"/>
      <c r="K60" s="51"/>
      <c r="L60" s="66"/>
      <c r="M60" s="67"/>
      <c r="N60" s="67"/>
      <c r="O60" s="66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1"/>
      <c r="BL60" s="51"/>
      <c r="BP60" s="51"/>
      <c r="BQ60" s="51"/>
      <c r="BS60" s="142"/>
      <c r="BT60" s="142"/>
      <c r="BW60" s="51"/>
      <c r="BX60" s="51"/>
      <c r="BY60" s="51"/>
      <c r="BZ60" s="51"/>
      <c r="CA60" s="51"/>
    </row>
    <row r="61" spans="1:79" s="29" customFormat="1" x14ac:dyDescent="0.15">
      <c r="A61" s="51"/>
      <c r="F61" s="51"/>
      <c r="G61" s="52"/>
      <c r="H61" s="52"/>
      <c r="I61" s="52"/>
      <c r="J61" s="51"/>
      <c r="K61" s="51"/>
      <c r="L61" s="66"/>
      <c r="M61" s="67"/>
      <c r="N61" s="67"/>
      <c r="O61" s="66"/>
      <c r="AQ61" s="51"/>
      <c r="AR61" s="51"/>
      <c r="AS61" s="51"/>
      <c r="AT61" s="51"/>
      <c r="AU61" s="51"/>
      <c r="AV61" s="51"/>
      <c r="AW61" s="51"/>
      <c r="AX61" s="51"/>
      <c r="AY61" s="51"/>
      <c r="AZ61" s="51"/>
      <c r="BA61" s="51"/>
      <c r="BB61" s="51"/>
      <c r="BC61" s="51"/>
      <c r="BD61" s="51"/>
      <c r="BE61" s="51"/>
      <c r="BF61" s="51"/>
      <c r="BG61" s="51"/>
      <c r="BH61" s="51"/>
      <c r="BI61" s="51"/>
      <c r="BJ61" s="51"/>
      <c r="BK61" s="51"/>
      <c r="BL61" s="51"/>
      <c r="BP61" s="51"/>
      <c r="BQ61" s="51"/>
      <c r="BS61" s="142"/>
      <c r="BT61" s="142"/>
      <c r="BW61" s="51"/>
      <c r="BX61" s="51"/>
      <c r="BY61" s="51"/>
      <c r="BZ61" s="51"/>
      <c r="CA61" s="51"/>
    </row>
    <row r="62" spans="1:79" s="29" customFormat="1" x14ac:dyDescent="0.15">
      <c r="A62" s="51"/>
      <c r="F62" s="51"/>
      <c r="G62" s="52"/>
      <c r="H62" s="52"/>
      <c r="I62" s="52"/>
      <c r="J62" s="51"/>
      <c r="K62" s="51"/>
      <c r="L62" s="66"/>
      <c r="M62" s="67"/>
      <c r="N62" s="67"/>
      <c r="O62" s="66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P62" s="51"/>
      <c r="BQ62" s="51"/>
      <c r="BS62" s="142"/>
      <c r="BT62" s="142"/>
      <c r="BW62" s="51"/>
      <c r="BX62" s="51"/>
      <c r="BY62" s="51"/>
      <c r="BZ62" s="51"/>
      <c r="CA62" s="51"/>
    </row>
    <row r="63" spans="1:79" s="29" customFormat="1" x14ac:dyDescent="0.15">
      <c r="A63" s="51"/>
      <c r="F63" s="51"/>
      <c r="G63" s="52"/>
      <c r="H63" s="52"/>
      <c r="I63" s="52"/>
      <c r="J63" s="51"/>
      <c r="K63" s="51"/>
      <c r="L63" s="66"/>
      <c r="M63" s="67"/>
      <c r="N63" s="67"/>
      <c r="O63" s="66"/>
      <c r="AQ63" s="51"/>
      <c r="AR63" s="51"/>
      <c r="AS63" s="51"/>
      <c r="AT63" s="51"/>
      <c r="AU63" s="51"/>
      <c r="AV63" s="51"/>
      <c r="AW63" s="51"/>
      <c r="AX63" s="51"/>
      <c r="AY63" s="51"/>
      <c r="AZ63" s="51"/>
      <c r="BA63" s="51"/>
      <c r="BB63" s="51"/>
      <c r="BC63" s="51"/>
      <c r="BD63" s="51"/>
      <c r="BE63" s="51"/>
      <c r="BF63" s="51"/>
      <c r="BG63" s="51"/>
      <c r="BH63" s="51"/>
      <c r="BI63" s="51"/>
      <c r="BJ63" s="51"/>
      <c r="BK63" s="51"/>
      <c r="BL63" s="51"/>
      <c r="BP63" s="51"/>
      <c r="BQ63" s="51"/>
      <c r="BS63" s="142"/>
      <c r="BT63" s="142"/>
      <c r="BW63" s="51"/>
      <c r="BX63" s="51"/>
      <c r="BY63" s="51"/>
      <c r="BZ63" s="51"/>
      <c r="CA63" s="51"/>
    </row>
    <row r="64" spans="1:79" s="29" customFormat="1" x14ac:dyDescent="0.15">
      <c r="A64" s="51"/>
      <c r="F64" s="51"/>
      <c r="G64" s="52"/>
      <c r="H64" s="52"/>
      <c r="I64" s="52"/>
      <c r="J64" s="51"/>
      <c r="K64" s="51"/>
      <c r="L64" s="66"/>
      <c r="M64" s="67"/>
      <c r="N64" s="67"/>
      <c r="O64" s="66"/>
      <c r="AQ64" s="51"/>
      <c r="AR64" s="51"/>
      <c r="AS64" s="51"/>
      <c r="AT64" s="51"/>
      <c r="AU64" s="51"/>
      <c r="AV64" s="51"/>
      <c r="AW64" s="51"/>
      <c r="AX64" s="51"/>
      <c r="AY64" s="51"/>
      <c r="AZ64" s="51"/>
      <c r="BA64" s="51"/>
      <c r="BB64" s="51"/>
      <c r="BC64" s="51"/>
      <c r="BD64" s="51"/>
      <c r="BE64" s="51"/>
      <c r="BF64" s="51"/>
      <c r="BG64" s="51"/>
      <c r="BH64" s="51"/>
      <c r="BI64" s="51"/>
      <c r="BJ64" s="51"/>
      <c r="BK64" s="51"/>
      <c r="BL64" s="51"/>
      <c r="BP64" s="51"/>
      <c r="BQ64" s="51"/>
      <c r="BS64" s="142"/>
      <c r="BT64" s="142"/>
      <c r="BW64" s="51"/>
      <c r="BX64" s="51"/>
      <c r="BY64" s="51"/>
      <c r="BZ64" s="51"/>
      <c r="CA64" s="51"/>
    </row>
    <row r="65" spans="1:79" s="29" customFormat="1" x14ac:dyDescent="0.15">
      <c r="A65" s="51"/>
      <c r="F65" s="51"/>
      <c r="G65" s="52"/>
      <c r="H65" s="52"/>
      <c r="I65" s="52"/>
      <c r="J65" s="51"/>
      <c r="K65" s="51"/>
      <c r="L65" s="66"/>
      <c r="M65" s="67"/>
      <c r="N65" s="67"/>
      <c r="O65" s="66"/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A65" s="51"/>
      <c r="BB65" s="51"/>
      <c r="BC65" s="51"/>
      <c r="BD65" s="51"/>
      <c r="BE65" s="51"/>
      <c r="BF65" s="51"/>
      <c r="BG65" s="51"/>
      <c r="BH65" s="51"/>
      <c r="BI65" s="51"/>
      <c r="BJ65" s="51"/>
      <c r="BK65" s="51"/>
      <c r="BL65" s="51"/>
      <c r="BP65" s="51"/>
      <c r="BQ65" s="51"/>
      <c r="BS65" s="142"/>
      <c r="BT65" s="142"/>
      <c r="BW65" s="51"/>
      <c r="BX65" s="51"/>
      <c r="BY65" s="51"/>
      <c r="BZ65" s="51"/>
      <c r="CA65" s="51"/>
    </row>
    <row r="66" spans="1:79" s="29" customFormat="1" x14ac:dyDescent="0.15">
      <c r="A66" s="51"/>
      <c r="F66" s="51"/>
      <c r="G66" s="52"/>
      <c r="H66" s="52"/>
      <c r="I66" s="52"/>
      <c r="J66" s="51"/>
      <c r="K66" s="51"/>
      <c r="L66" s="66"/>
      <c r="M66" s="67"/>
      <c r="N66" s="67"/>
      <c r="O66" s="66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  <c r="BB66" s="51"/>
      <c r="BC66" s="51"/>
      <c r="BD66" s="51"/>
      <c r="BE66" s="51"/>
      <c r="BF66" s="51"/>
      <c r="BG66" s="51"/>
      <c r="BH66" s="51"/>
      <c r="BI66" s="51"/>
      <c r="BJ66" s="51"/>
      <c r="BK66" s="51"/>
      <c r="BL66" s="51"/>
      <c r="BP66" s="51"/>
      <c r="BQ66" s="51"/>
      <c r="BS66" s="142"/>
      <c r="BT66" s="142"/>
      <c r="BW66" s="51"/>
      <c r="BX66" s="51"/>
      <c r="BY66" s="51"/>
      <c r="BZ66" s="51"/>
      <c r="CA66" s="51"/>
    </row>
    <row r="67" spans="1:79" s="29" customFormat="1" x14ac:dyDescent="0.15">
      <c r="A67" s="51"/>
      <c r="F67" s="51"/>
      <c r="G67" s="52"/>
      <c r="H67" s="52"/>
      <c r="I67" s="52"/>
      <c r="J67" s="51"/>
      <c r="K67" s="51"/>
      <c r="L67" s="66"/>
      <c r="M67" s="67"/>
      <c r="N67" s="67"/>
      <c r="O67" s="66"/>
      <c r="AQ67" s="51"/>
      <c r="AR67" s="51"/>
      <c r="AS67" s="51"/>
      <c r="AT67" s="51"/>
      <c r="AU67" s="51"/>
      <c r="AV67" s="51"/>
      <c r="AW67" s="51"/>
      <c r="AX67" s="51"/>
      <c r="AY67" s="51"/>
      <c r="AZ67" s="51"/>
      <c r="BA67" s="51"/>
      <c r="BB67" s="51"/>
      <c r="BC67" s="51"/>
      <c r="BD67" s="51"/>
      <c r="BE67" s="51"/>
      <c r="BF67" s="51"/>
      <c r="BG67" s="51"/>
      <c r="BH67" s="51"/>
      <c r="BI67" s="51"/>
      <c r="BJ67" s="51"/>
      <c r="BK67" s="51"/>
      <c r="BL67" s="51"/>
      <c r="BP67" s="51"/>
      <c r="BQ67" s="51"/>
      <c r="BS67" s="142"/>
      <c r="BT67" s="142"/>
      <c r="BW67" s="51"/>
      <c r="BX67" s="51"/>
      <c r="BY67" s="51"/>
      <c r="BZ67" s="51"/>
      <c r="CA67" s="51"/>
    </row>
    <row r="68" spans="1:79" s="29" customFormat="1" x14ac:dyDescent="0.15">
      <c r="A68" s="51"/>
      <c r="F68" s="51"/>
      <c r="G68" s="52"/>
      <c r="H68" s="52"/>
      <c r="I68" s="52"/>
      <c r="J68" s="51"/>
      <c r="K68" s="51"/>
      <c r="L68" s="66"/>
      <c r="M68" s="67"/>
      <c r="N68" s="67"/>
      <c r="O68" s="66"/>
      <c r="AQ68" s="51"/>
      <c r="AR68" s="51"/>
      <c r="AS68" s="51"/>
      <c r="AT68" s="51"/>
      <c r="AU68" s="51"/>
      <c r="AV68" s="51"/>
      <c r="AW68" s="51"/>
      <c r="AX68" s="51"/>
      <c r="AY68" s="51"/>
      <c r="AZ68" s="51"/>
      <c r="BA68" s="51"/>
      <c r="BB68" s="51"/>
      <c r="BC68" s="51"/>
      <c r="BD68" s="51"/>
      <c r="BE68" s="51"/>
      <c r="BF68" s="51"/>
      <c r="BG68" s="51"/>
      <c r="BH68" s="51"/>
      <c r="BI68" s="51"/>
      <c r="BJ68" s="51"/>
      <c r="BK68" s="51"/>
      <c r="BL68" s="51"/>
      <c r="BP68" s="51"/>
      <c r="BQ68" s="51"/>
      <c r="BS68" s="142"/>
      <c r="BT68" s="142"/>
      <c r="BW68" s="51"/>
      <c r="BX68" s="51"/>
      <c r="BY68" s="51"/>
      <c r="BZ68" s="51"/>
      <c r="CA68" s="51"/>
    </row>
    <row r="69" spans="1:79" s="29" customFormat="1" x14ac:dyDescent="0.15">
      <c r="A69" s="51"/>
      <c r="F69" s="51"/>
      <c r="G69" s="52"/>
      <c r="H69" s="52"/>
      <c r="I69" s="52"/>
      <c r="J69" s="51"/>
      <c r="K69" s="51"/>
      <c r="L69" s="66"/>
      <c r="M69" s="67"/>
      <c r="N69" s="67"/>
      <c r="O69" s="66"/>
      <c r="AQ69" s="51"/>
      <c r="AR69" s="51"/>
      <c r="AS69" s="51"/>
      <c r="AT69" s="51"/>
      <c r="AU69" s="51"/>
      <c r="AV69" s="51"/>
      <c r="AW69" s="51"/>
      <c r="AX69" s="51"/>
      <c r="AY69" s="51"/>
      <c r="AZ69" s="51"/>
      <c r="BA69" s="51"/>
      <c r="BB69" s="51"/>
      <c r="BC69" s="51"/>
      <c r="BD69" s="51"/>
      <c r="BE69" s="51"/>
      <c r="BF69" s="51"/>
      <c r="BG69" s="51"/>
      <c r="BH69" s="51"/>
      <c r="BI69" s="51"/>
      <c r="BJ69" s="51"/>
      <c r="BK69" s="51"/>
      <c r="BL69" s="51"/>
      <c r="BP69" s="51"/>
      <c r="BQ69" s="51"/>
      <c r="BS69" s="142"/>
      <c r="BT69" s="142"/>
      <c r="BW69" s="51"/>
      <c r="BX69" s="51"/>
      <c r="BY69" s="51"/>
      <c r="BZ69" s="51"/>
      <c r="CA69" s="51"/>
    </row>
    <row r="70" spans="1:79" s="29" customFormat="1" x14ac:dyDescent="0.15">
      <c r="A70" s="51"/>
      <c r="F70" s="51"/>
      <c r="G70" s="52"/>
      <c r="H70" s="52"/>
      <c r="I70" s="52"/>
      <c r="J70" s="51"/>
      <c r="K70" s="51"/>
      <c r="L70" s="66"/>
      <c r="M70" s="67"/>
      <c r="N70" s="67"/>
      <c r="O70" s="66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  <c r="BB70" s="51"/>
      <c r="BC70" s="51"/>
      <c r="BD70" s="51"/>
      <c r="BE70" s="51"/>
      <c r="BF70" s="51"/>
      <c r="BG70" s="51"/>
      <c r="BH70" s="51"/>
      <c r="BI70" s="51"/>
      <c r="BJ70" s="51"/>
      <c r="BK70" s="51"/>
      <c r="BL70" s="51"/>
      <c r="BP70" s="51"/>
      <c r="BQ70" s="51"/>
      <c r="BS70" s="142"/>
      <c r="BT70" s="142"/>
      <c r="BW70" s="51"/>
      <c r="BX70" s="51"/>
      <c r="BY70" s="51"/>
      <c r="BZ70" s="51"/>
      <c r="CA70" s="51"/>
    </row>
    <row r="71" spans="1:79" s="29" customFormat="1" x14ac:dyDescent="0.15">
      <c r="A71" s="51"/>
      <c r="F71" s="51"/>
      <c r="G71" s="52"/>
      <c r="H71" s="52"/>
      <c r="I71" s="52"/>
      <c r="J71" s="51"/>
      <c r="K71" s="51"/>
      <c r="L71" s="66"/>
      <c r="M71" s="67"/>
      <c r="N71" s="67"/>
      <c r="O71" s="66"/>
      <c r="AQ71" s="51"/>
      <c r="AR71" s="51"/>
      <c r="AS71" s="51"/>
      <c r="AT71" s="51"/>
      <c r="AU71" s="51"/>
      <c r="AV71" s="51"/>
      <c r="AW71" s="51"/>
      <c r="AX71" s="51"/>
      <c r="AY71" s="51"/>
      <c r="AZ71" s="51"/>
      <c r="BA71" s="51"/>
      <c r="BB71" s="51"/>
      <c r="BC71" s="51"/>
      <c r="BD71" s="51"/>
      <c r="BE71" s="51"/>
      <c r="BF71" s="51"/>
      <c r="BG71" s="51"/>
      <c r="BH71" s="51"/>
      <c r="BI71" s="51"/>
      <c r="BJ71" s="51"/>
      <c r="BK71" s="51"/>
      <c r="BL71" s="51"/>
      <c r="BP71" s="51"/>
      <c r="BQ71" s="51"/>
      <c r="BS71" s="142"/>
      <c r="BT71" s="142"/>
      <c r="BW71" s="51"/>
      <c r="BX71" s="51"/>
      <c r="BY71" s="51"/>
      <c r="BZ71" s="51"/>
      <c r="CA71" s="51"/>
    </row>
    <row r="72" spans="1:79" s="29" customFormat="1" x14ac:dyDescent="0.15">
      <c r="A72" s="51"/>
      <c r="F72" s="51"/>
      <c r="G72" s="52"/>
      <c r="H72" s="52"/>
      <c r="I72" s="52"/>
      <c r="J72" s="51"/>
      <c r="K72" s="51"/>
      <c r="L72" s="66"/>
      <c r="M72" s="67"/>
      <c r="N72" s="67"/>
      <c r="O72" s="66"/>
      <c r="AQ72" s="51"/>
      <c r="AR72" s="51"/>
      <c r="AS72" s="51"/>
      <c r="AT72" s="51"/>
      <c r="AU72" s="51"/>
      <c r="AV72" s="51"/>
      <c r="AW72" s="51"/>
      <c r="AX72" s="51"/>
      <c r="AY72" s="51"/>
      <c r="AZ72" s="51"/>
      <c r="BA72" s="51"/>
      <c r="BB72" s="51"/>
      <c r="BC72" s="51"/>
      <c r="BD72" s="51"/>
      <c r="BE72" s="51"/>
      <c r="BF72" s="51"/>
      <c r="BG72" s="51"/>
      <c r="BH72" s="51"/>
      <c r="BI72" s="51"/>
      <c r="BJ72" s="51"/>
      <c r="BK72" s="51"/>
      <c r="BL72" s="51"/>
      <c r="BP72" s="51"/>
      <c r="BQ72" s="51"/>
      <c r="BS72" s="142"/>
      <c r="BT72" s="142"/>
      <c r="BW72" s="51"/>
      <c r="BX72" s="51"/>
      <c r="BY72" s="51"/>
      <c r="BZ72" s="51"/>
      <c r="CA72" s="51"/>
    </row>
    <row r="73" spans="1:79" s="29" customFormat="1" x14ac:dyDescent="0.15">
      <c r="A73" s="51"/>
      <c r="F73" s="51"/>
      <c r="G73" s="52"/>
      <c r="H73" s="52"/>
      <c r="I73" s="52"/>
      <c r="J73" s="51"/>
      <c r="K73" s="51"/>
      <c r="L73" s="66"/>
      <c r="M73" s="67"/>
      <c r="N73" s="67"/>
      <c r="O73" s="66"/>
      <c r="AQ73" s="51"/>
      <c r="AR73" s="51"/>
      <c r="AS73" s="51"/>
      <c r="AT73" s="51"/>
      <c r="AU73" s="51"/>
      <c r="AV73" s="51"/>
      <c r="AW73" s="51"/>
      <c r="AX73" s="51"/>
      <c r="AY73" s="51"/>
      <c r="AZ73" s="51"/>
      <c r="BA73" s="51"/>
      <c r="BB73" s="51"/>
      <c r="BC73" s="51"/>
      <c r="BD73" s="51"/>
      <c r="BE73" s="51"/>
      <c r="BF73" s="51"/>
      <c r="BG73" s="51"/>
      <c r="BH73" s="51"/>
      <c r="BI73" s="51"/>
      <c r="BJ73" s="51"/>
      <c r="BK73" s="51"/>
      <c r="BL73" s="51"/>
      <c r="BP73" s="51"/>
      <c r="BQ73" s="51"/>
      <c r="BS73" s="142"/>
      <c r="BT73" s="142"/>
      <c r="BW73" s="51"/>
      <c r="BX73" s="51"/>
      <c r="BY73" s="51"/>
      <c r="BZ73" s="51"/>
      <c r="CA73" s="51"/>
    </row>
    <row r="74" spans="1:79" s="29" customFormat="1" x14ac:dyDescent="0.15">
      <c r="A74" s="51"/>
      <c r="F74" s="51"/>
      <c r="G74" s="52"/>
      <c r="H74" s="52"/>
      <c r="I74" s="52"/>
      <c r="J74" s="51"/>
      <c r="K74" s="51"/>
      <c r="L74" s="66"/>
      <c r="M74" s="67"/>
      <c r="N74" s="67"/>
      <c r="O74" s="66"/>
      <c r="AQ74" s="51"/>
      <c r="AR74" s="51"/>
      <c r="AS74" s="51"/>
      <c r="AT74" s="51"/>
      <c r="AU74" s="51"/>
      <c r="AV74" s="51"/>
      <c r="AW74" s="51"/>
      <c r="AX74" s="51"/>
      <c r="AY74" s="51"/>
      <c r="AZ74" s="51"/>
      <c r="BA74" s="51"/>
      <c r="BB74" s="51"/>
      <c r="BC74" s="51"/>
      <c r="BD74" s="51"/>
      <c r="BE74" s="51"/>
      <c r="BF74" s="51"/>
      <c r="BG74" s="51"/>
      <c r="BH74" s="51"/>
      <c r="BI74" s="51"/>
      <c r="BJ74" s="51"/>
      <c r="BK74" s="51"/>
      <c r="BL74" s="51"/>
      <c r="BP74" s="51"/>
      <c r="BQ74" s="51"/>
      <c r="BS74" s="142"/>
      <c r="BT74" s="142"/>
      <c r="BW74" s="51"/>
      <c r="BX74" s="51"/>
      <c r="BY74" s="51"/>
      <c r="BZ74" s="51"/>
      <c r="CA74" s="51"/>
    </row>
    <row r="75" spans="1:79" s="29" customFormat="1" x14ac:dyDescent="0.15">
      <c r="A75" s="51"/>
      <c r="F75" s="51"/>
      <c r="G75" s="52"/>
      <c r="H75" s="52"/>
      <c r="I75" s="52"/>
      <c r="J75" s="51"/>
      <c r="K75" s="51"/>
      <c r="L75" s="66"/>
      <c r="M75" s="67"/>
      <c r="N75" s="67"/>
      <c r="O75" s="66"/>
      <c r="AQ75" s="51"/>
      <c r="AR75" s="51"/>
      <c r="AS75" s="51"/>
      <c r="AT75" s="51"/>
      <c r="AU75" s="51"/>
      <c r="AV75" s="51"/>
      <c r="AW75" s="51"/>
      <c r="AX75" s="51"/>
      <c r="AY75" s="51"/>
      <c r="AZ75" s="51"/>
      <c r="BA75" s="51"/>
      <c r="BB75" s="51"/>
      <c r="BC75" s="51"/>
      <c r="BD75" s="51"/>
      <c r="BE75" s="51"/>
      <c r="BF75" s="51"/>
      <c r="BG75" s="51"/>
      <c r="BH75" s="51"/>
      <c r="BI75" s="51"/>
      <c r="BJ75" s="51"/>
      <c r="BK75" s="51"/>
      <c r="BL75" s="51"/>
      <c r="BP75" s="51"/>
      <c r="BQ75" s="51"/>
      <c r="BS75" s="142"/>
      <c r="BT75" s="142"/>
      <c r="BW75" s="51"/>
      <c r="BX75" s="51"/>
      <c r="BY75" s="51"/>
      <c r="BZ75" s="51"/>
      <c r="CA75" s="51"/>
    </row>
    <row r="76" spans="1:79" s="29" customFormat="1" x14ac:dyDescent="0.15">
      <c r="A76" s="51"/>
      <c r="F76" s="51"/>
      <c r="G76" s="52"/>
      <c r="H76" s="52"/>
      <c r="I76" s="52"/>
      <c r="J76" s="51"/>
      <c r="K76" s="51"/>
      <c r="L76" s="66"/>
      <c r="M76" s="67"/>
      <c r="N76" s="67"/>
      <c r="O76" s="66"/>
      <c r="AQ76" s="51"/>
      <c r="AR76" s="51"/>
      <c r="AS76" s="51"/>
      <c r="AT76" s="51"/>
      <c r="AU76" s="51"/>
      <c r="AV76" s="51"/>
      <c r="AW76" s="51"/>
      <c r="AX76" s="51"/>
      <c r="AY76" s="51"/>
      <c r="AZ76" s="51"/>
      <c r="BA76" s="51"/>
      <c r="BB76" s="51"/>
      <c r="BC76" s="51"/>
      <c r="BD76" s="51"/>
      <c r="BE76" s="51"/>
      <c r="BF76" s="51"/>
      <c r="BG76" s="51"/>
      <c r="BH76" s="51"/>
      <c r="BI76" s="51"/>
      <c r="BJ76" s="51"/>
      <c r="BK76" s="51"/>
      <c r="BL76" s="51"/>
      <c r="BP76" s="51"/>
      <c r="BQ76" s="51"/>
      <c r="BS76" s="142"/>
      <c r="BT76" s="142"/>
      <c r="BW76" s="51"/>
      <c r="BX76" s="51"/>
      <c r="BY76" s="51"/>
      <c r="BZ76" s="51"/>
      <c r="CA76" s="51"/>
    </row>
    <row r="77" spans="1:79" s="29" customFormat="1" x14ac:dyDescent="0.15">
      <c r="A77" s="51"/>
      <c r="F77" s="51"/>
      <c r="G77" s="52"/>
      <c r="H77" s="52"/>
      <c r="I77" s="52"/>
      <c r="J77" s="51"/>
      <c r="K77" s="51"/>
      <c r="L77" s="66"/>
      <c r="M77" s="67"/>
      <c r="N77" s="67"/>
      <c r="O77" s="66"/>
      <c r="AQ77" s="51"/>
      <c r="AR77" s="51"/>
      <c r="AS77" s="51"/>
      <c r="AT77" s="51"/>
      <c r="AU77" s="51"/>
      <c r="AV77" s="51"/>
      <c r="AW77" s="51"/>
      <c r="AX77" s="51"/>
      <c r="AY77" s="51"/>
      <c r="AZ77" s="51"/>
      <c r="BA77" s="51"/>
      <c r="BB77" s="51"/>
      <c r="BC77" s="51"/>
      <c r="BD77" s="51"/>
      <c r="BE77" s="51"/>
      <c r="BF77" s="51"/>
      <c r="BG77" s="51"/>
      <c r="BH77" s="51"/>
      <c r="BI77" s="51"/>
      <c r="BJ77" s="51"/>
      <c r="BK77" s="51"/>
      <c r="BL77" s="51"/>
      <c r="BP77" s="51"/>
      <c r="BQ77" s="51"/>
      <c r="BS77" s="142"/>
      <c r="BT77" s="142"/>
      <c r="BW77" s="51"/>
      <c r="BX77" s="51"/>
      <c r="BY77" s="51"/>
      <c r="BZ77" s="51"/>
      <c r="CA77" s="51"/>
    </row>
    <row r="78" spans="1:79" s="29" customFormat="1" x14ac:dyDescent="0.15">
      <c r="A78" s="51"/>
      <c r="F78" s="51"/>
      <c r="G78" s="52"/>
      <c r="H78" s="52"/>
      <c r="I78" s="52"/>
      <c r="J78" s="51"/>
      <c r="K78" s="51"/>
      <c r="L78" s="66"/>
      <c r="M78" s="67"/>
      <c r="N78" s="67"/>
      <c r="O78" s="66"/>
      <c r="AQ78" s="51"/>
      <c r="AR78" s="51"/>
      <c r="AS78" s="51"/>
      <c r="AT78" s="51"/>
      <c r="AU78" s="51"/>
      <c r="AV78" s="51"/>
      <c r="AW78" s="51"/>
      <c r="AX78" s="51"/>
      <c r="AY78" s="51"/>
      <c r="AZ78" s="51"/>
      <c r="BA78" s="51"/>
      <c r="BB78" s="51"/>
      <c r="BC78" s="51"/>
      <c r="BD78" s="51"/>
      <c r="BE78" s="51"/>
      <c r="BF78" s="51"/>
      <c r="BG78" s="51"/>
      <c r="BH78" s="51"/>
      <c r="BI78" s="51"/>
      <c r="BJ78" s="51"/>
      <c r="BK78" s="51"/>
      <c r="BL78" s="51"/>
      <c r="BP78" s="51"/>
      <c r="BQ78" s="51"/>
      <c r="BS78" s="142"/>
      <c r="BT78" s="142"/>
      <c r="BW78" s="51"/>
      <c r="BX78" s="51"/>
      <c r="BY78" s="51"/>
      <c r="BZ78" s="51"/>
      <c r="CA78" s="51"/>
    </row>
    <row r="79" spans="1:79" s="29" customFormat="1" x14ac:dyDescent="0.15">
      <c r="A79" s="51"/>
      <c r="F79" s="51"/>
      <c r="G79" s="52"/>
      <c r="H79" s="52"/>
      <c r="I79" s="52"/>
      <c r="J79" s="51"/>
      <c r="K79" s="51"/>
      <c r="L79" s="66"/>
      <c r="M79" s="67"/>
      <c r="N79" s="67"/>
      <c r="O79" s="66"/>
      <c r="AQ79" s="51"/>
      <c r="AR79" s="51"/>
      <c r="AS79" s="51"/>
      <c r="AT79" s="51"/>
      <c r="AU79" s="51"/>
      <c r="AV79" s="51"/>
      <c r="AW79" s="51"/>
      <c r="AX79" s="51"/>
      <c r="AY79" s="51"/>
      <c r="AZ79" s="51"/>
      <c r="BA79" s="51"/>
      <c r="BB79" s="51"/>
      <c r="BC79" s="51"/>
      <c r="BD79" s="51"/>
      <c r="BE79" s="51"/>
      <c r="BF79" s="51"/>
      <c r="BG79" s="51"/>
      <c r="BH79" s="51"/>
      <c r="BI79" s="51"/>
      <c r="BJ79" s="51"/>
      <c r="BK79" s="51"/>
      <c r="BL79" s="51"/>
      <c r="BP79" s="51"/>
      <c r="BQ79" s="51"/>
      <c r="BS79" s="142"/>
      <c r="BT79" s="142"/>
      <c r="BW79" s="51"/>
      <c r="BX79" s="51"/>
      <c r="BY79" s="51"/>
      <c r="BZ79" s="51"/>
      <c r="CA79" s="51"/>
    </row>
    <row r="80" spans="1:79" s="29" customFormat="1" x14ac:dyDescent="0.15">
      <c r="A80" s="51"/>
      <c r="F80" s="51"/>
      <c r="G80" s="52"/>
      <c r="H80" s="52"/>
      <c r="I80" s="52"/>
      <c r="J80" s="51"/>
      <c r="K80" s="51"/>
      <c r="L80" s="66"/>
      <c r="M80" s="67"/>
      <c r="N80" s="67"/>
      <c r="O80" s="66"/>
      <c r="AQ80" s="51"/>
      <c r="AR80" s="51"/>
      <c r="AS80" s="51"/>
      <c r="AT80" s="51"/>
      <c r="AU80" s="51"/>
      <c r="AV80" s="51"/>
      <c r="AW80" s="51"/>
      <c r="AX80" s="51"/>
      <c r="AY80" s="51"/>
      <c r="AZ80" s="51"/>
      <c r="BA80" s="51"/>
      <c r="BB80" s="51"/>
      <c r="BC80" s="51"/>
      <c r="BD80" s="51"/>
      <c r="BE80" s="51"/>
      <c r="BF80" s="51"/>
      <c r="BG80" s="51"/>
      <c r="BH80" s="51"/>
      <c r="BI80" s="51"/>
      <c r="BJ80" s="51"/>
      <c r="BK80" s="51"/>
      <c r="BL80" s="51"/>
      <c r="BP80" s="51"/>
      <c r="BQ80" s="51"/>
      <c r="BS80" s="142"/>
      <c r="BT80" s="142"/>
      <c r="BW80" s="51"/>
      <c r="BX80" s="51"/>
      <c r="BY80" s="51"/>
      <c r="BZ80" s="51"/>
      <c r="CA80" s="51"/>
    </row>
    <row r="81" spans="1:79" s="29" customFormat="1" x14ac:dyDescent="0.15">
      <c r="A81" s="51"/>
      <c r="F81" s="51"/>
      <c r="G81" s="52"/>
      <c r="H81" s="52"/>
      <c r="I81" s="52"/>
      <c r="J81" s="51"/>
      <c r="K81" s="51"/>
      <c r="L81" s="66"/>
      <c r="M81" s="67"/>
      <c r="N81" s="67"/>
      <c r="O81" s="66"/>
      <c r="AQ81" s="51"/>
      <c r="AR81" s="51"/>
      <c r="AS81" s="51"/>
      <c r="AT81" s="51"/>
      <c r="AU81" s="51"/>
      <c r="AV81" s="51"/>
      <c r="AW81" s="51"/>
      <c r="AX81" s="51"/>
      <c r="AY81" s="51"/>
      <c r="AZ81" s="51"/>
      <c r="BA81" s="51"/>
      <c r="BB81" s="51"/>
      <c r="BC81" s="51"/>
      <c r="BD81" s="51"/>
      <c r="BE81" s="51"/>
      <c r="BF81" s="51"/>
      <c r="BG81" s="51"/>
      <c r="BH81" s="51"/>
      <c r="BI81" s="51"/>
      <c r="BJ81" s="51"/>
      <c r="BK81" s="51"/>
      <c r="BL81" s="51"/>
      <c r="BP81" s="51"/>
      <c r="BQ81" s="51"/>
      <c r="BS81" s="142"/>
      <c r="BT81" s="142"/>
      <c r="BW81" s="51"/>
      <c r="BX81" s="51"/>
      <c r="BY81" s="51"/>
      <c r="BZ81" s="51"/>
      <c r="CA81" s="51"/>
    </row>
    <row r="82" spans="1:79" s="29" customFormat="1" x14ac:dyDescent="0.15">
      <c r="A82" s="51"/>
      <c r="F82" s="51"/>
      <c r="G82" s="52"/>
      <c r="H82" s="52"/>
      <c r="I82" s="52"/>
      <c r="J82" s="51"/>
      <c r="K82" s="51"/>
      <c r="L82" s="66"/>
      <c r="M82" s="67"/>
      <c r="N82" s="67"/>
      <c r="O82" s="66"/>
      <c r="AQ82" s="51"/>
      <c r="AR82" s="51"/>
      <c r="AS82" s="51"/>
      <c r="AT82" s="51"/>
      <c r="AU82" s="51"/>
      <c r="AV82" s="51"/>
      <c r="AW82" s="51"/>
      <c r="AX82" s="51"/>
      <c r="AY82" s="51"/>
      <c r="AZ82" s="51"/>
      <c r="BA82" s="51"/>
      <c r="BB82" s="51"/>
      <c r="BC82" s="51"/>
      <c r="BD82" s="51"/>
      <c r="BE82" s="51"/>
      <c r="BF82" s="51"/>
      <c r="BG82" s="51"/>
      <c r="BH82" s="51"/>
      <c r="BI82" s="51"/>
      <c r="BJ82" s="51"/>
      <c r="BK82" s="51"/>
      <c r="BL82" s="51"/>
      <c r="BP82" s="51"/>
      <c r="BQ82" s="51"/>
      <c r="BS82" s="142"/>
      <c r="BT82" s="142"/>
      <c r="BW82" s="51"/>
      <c r="BX82" s="51"/>
      <c r="BY82" s="51"/>
      <c r="BZ82" s="51"/>
      <c r="CA82" s="51"/>
    </row>
    <row r="83" spans="1:79" s="29" customFormat="1" x14ac:dyDescent="0.15">
      <c r="A83" s="51"/>
      <c r="F83" s="51"/>
      <c r="G83" s="52"/>
      <c r="H83" s="52"/>
      <c r="I83" s="52"/>
      <c r="J83" s="51"/>
      <c r="K83" s="51"/>
      <c r="L83" s="66"/>
      <c r="M83" s="67"/>
      <c r="N83" s="67"/>
      <c r="O83" s="66"/>
      <c r="AQ83" s="51"/>
      <c r="AR83" s="51"/>
      <c r="AS83" s="51"/>
      <c r="AT83" s="51"/>
      <c r="AU83" s="51"/>
      <c r="AV83" s="51"/>
      <c r="AW83" s="51"/>
      <c r="AX83" s="51"/>
      <c r="AY83" s="51"/>
      <c r="AZ83" s="51"/>
      <c r="BA83" s="51"/>
      <c r="BB83" s="51"/>
      <c r="BC83" s="51"/>
      <c r="BD83" s="51"/>
      <c r="BE83" s="51"/>
      <c r="BF83" s="51"/>
      <c r="BG83" s="51"/>
      <c r="BH83" s="51"/>
      <c r="BI83" s="51"/>
      <c r="BJ83" s="51"/>
      <c r="BK83" s="51"/>
      <c r="BL83" s="51"/>
      <c r="BP83" s="51"/>
      <c r="BQ83" s="51"/>
      <c r="BS83" s="142"/>
      <c r="BT83" s="142"/>
      <c r="BW83" s="51"/>
      <c r="BX83" s="51"/>
      <c r="BY83" s="51"/>
      <c r="BZ83" s="51"/>
      <c r="CA83" s="51"/>
    </row>
    <row r="84" spans="1:79" s="29" customFormat="1" x14ac:dyDescent="0.15">
      <c r="A84" s="51"/>
      <c r="F84" s="51"/>
      <c r="G84" s="52"/>
      <c r="H84" s="52"/>
      <c r="I84" s="52"/>
      <c r="J84" s="51"/>
      <c r="K84" s="51"/>
      <c r="L84" s="66"/>
      <c r="M84" s="67"/>
      <c r="N84" s="67"/>
      <c r="O84" s="66"/>
      <c r="AQ84" s="51"/>
      <c r="AR84" s="51"/>
      <c r="AS84" s="51"/>
      <c r="AT84" s="51"/>
      <c r="AU84" s="51"/>
      <c r="AV84" s="51"/>
      <c r="AW84" s="51"/>
      <c r="AX84" s="51"/>
      <c r="AY84" s="51"/>
      <c r="AZ84" s="51"/>
      <c r="BA84" s="51"/>
      <c r="BB84" s="51"/>
      <c r="BC84" s="51"/>
      <c r="BD84" s="51"/>
      <c r="BE84" s="51"/>
      <c r="BF84" s="51"/>
      <c r="BG84" s="51"/>
      <c r="BH84" s="51"/>
      <c r="BI84" s="51"/>
      <c r="BJ84" s="51"/>
      <c r="BK84" s="51"/>
      <c r="BL84" s="51"/>
      <c r="BP84" s="51"/>
      <c r="BQ84" s="51"/>
      <c r="BS84" s="142"/>
      <c r="BT84" s="142"/>
      <c r="BW84" s="51"/>
      <c r="BX84" s="51"/>
      <c r="BY84" s="51"/>
      <c r="BZ84" s="51"/>
      <c r="CA84" s="51"/>
    </row>
    <row r="85" spans="1:79" s="29" customFormat="1" x14ac:dyDescent="0.15">
      <c r="A85" s="51"/>
      <c r="F85" s="51"/>
      <c r="G85" s="52"/>
      <c r="H85" s="52"/>
      <c r="I85" s="52"/>
      <c r="J85" s="51"/>
      <c r="K85" s="51"/>
      <c r="L85" s="66"/>
      <c r="M85" s="67"/>
      <c r="N85" s="67"/>
      <c r="O85" s="66"/>
      <c r="AQ85" s="51"/>
      <c r="AR85" s="51"/>
      <c r="AS85" s="51"/>
      <c r="AT85" s="51"/>
      <c r="AU85" s="51"/>
      <c r="AV85" s="51"/>
      <c r="AW85" s="51"/>
      <c r="AX85" s="51"/>
      <c r="AY85" s="51"/>
      <c r="AZ85" s="51"/>
      <c r="BA85" s="51"/>
      <c r="BB85" s="51"/>
      <c r="BC85" s="51"/>
      <c r="BD85" s="51"/>
      <c r="BE85" s="51"/>
      <c r="BF85" s="51"/>
      <c r="BG85" s="51"/>
      <c r="BH85" s="51"/>
      <c r="BI85" s="51"/>
      <c r="BJ85" s="51"/>
      <c r="BK85" s="51"/>
      <c r="BL85" s="51"/>
      <c r="BP85" s="51"/>
      <c r="BQ85" s="51"/>
      <c r="BS85" s="142"/>
      <c r="BT85" s="142"/>
      <c r="BW85" s="51"/>
      <c r="BX85" s="51"/>
      <c r="BY85" s="51"/>
      <c r="BZ85" s="51"/>
      <c r="CA85" s="51"/>
    </row>
    <row r="86" spans="1:79" s="29" customFormat="1" x14ac:dyDescent="0.15">
      <c r="A86" s="51"/>
      <c r="F86" s="51"/>
      <c r="G86" s="52"/>
      <c r="H86" s="52"/>
      <c r="I86" s="52"/>
      <c r="J86" s="51"/>
      <c r="K86" s="51"/>
      <c r="L86" s="66"/>
      <c r="M86" s="67"/>
      <c r="N86" s="67"/>
      <c r="O86" s="66"/>
      <c r="AQ86" s="51"/>
      <c r="AR86" s="51"/>
      <c r="AS86" s="51"/>
      <c r="AT86" s="51"/>
      <c r="AU86" s="51"/>
      <c r="AV86" s="51"/>
      <c r="AW86" s="51"/>
      <c r="AX86" s="51"/>
      <c r="AY86" s="51"/>
      <c r="AZ86" s="51"/>
      <c r="BA86" s="51"/>
      <c r="BB86" s="51"/>
      <c r="BC86" s="51"/>
      <c r="BD86" s="51"/>
      <c r="BE86" s="51"/>
      <c r="BF86" s="51"/>
      <c r="BG86" s="51"/>
      <c r="BH86" s="51"/>
      <c r="BI86" s="51"/>
      <c r="BJ86" s="51"/>
      <c r="BK86" s="51"/>
      <c r="BL86" s="51"/>
      <c r="BP86" s="51"/>
      <c r="BQ86" s="51"/>
      <c r="BS86" s="142"/>
      <c r="BT86" s="142"/>
      <c r="BW86" s="51"/>
      <c r="BX86" s="51"/>
      <c r="BY86" s="51"/>
      <c r="BZ86" s="51"/>
      <c r="CA86" s="51"/>
    </row>
    <row r="87" spans="1:79" s="29" customFormat="1" x14ac:dyDescent="0.15">
      <c r="A87" s="51"/>
      <c r="F87" s="51"/>
      <c r="G87" s="52"/>
      <c r="H87" s="52"/>
      <c r="I87" s="52"/>
      <c r="J87" s="51"/>
      <c r="K87" s="51"/>
      <c r="L87" s="66"/>
      <c r="M87" s="67"/>
      <c r="N87" s="67"/>
      <c r="O87" s="66"/>
      <c r="AQ87" s="51"/>
      <c r="AR87" s="51"/>
      <c r="AS87" s="51"/>
      <c r="AT87" s="51"/>
      <c r="AU87" s="51"/>
      <c r="AV87" s="51"/>
      <c r="AW87" s="51"/>
      <c r="AX87" s="51"/>
      <c r="AY87" s="51"/>
      <c r="AZ87" s="51"/>
      <c r="BA87" s="51"/>
      <c r="BB87" s="51"/>
      <c r="BC87" s="51"/>
      <c r="BD87" s="51"/>
      <c r="BE87" s="51"/>
      <c r="BF87" s="51"/>
      <c r="BG87" s="51"/>
      <c r="BH87" s="51"/>
      <c r="BI87" s="51"/>
      <c r="BJ87" s="51"/>
      <c r="BK87" s="51"/>
      <c r="BL87" s="51"/>
      <c r="BP87" s="51"/>
      <c r="BQ87" s="51"/>
      <c r="BS87" s="142"/>
      <c r="BT87" s="142"/>
      <c r="BW87" s="51"/>
      <c r="BX87" s="51"/>
      <c r="BY87" s="51"/>
      <c r="BZ87" s="51"/>
      <c r="CA87" s="51"/>
    </row>
    <row r="88" spans="1:79" s="29" customFormat="1" x14ac:dyDescent="0.15">
      <c r="A88" s="51"/>
      <c r="F88" s="51"/>
      <c r="G88" s="52"/>
      <c r="H88" s="52"/>
      <c r="I88" s="52"/>
      <c r="J88" s="51"/>
      <c r="K88" s="51"/>
      <c r="L88" s="66"/>
      <c r="M88" s="67"/>
      <c r="N88" s="67"/>
      <c r="O88" s="66"/>
      <c r="AQ88" s="51"/>
      <c r="AR88" s="51"/>
      <c r="AS88" s="51"/>
      <c r="AT88" s="51"/>
      <c r="AU88" s="51"/>
      <c r="AV88" s="51"/>
      <c r="AW88" s="51"/>
      <c r="AX88" s="51"/>
      <c r="AY88" s="51"/>
      <c r="AZ88" s="51"/>
      <c r="BA88" s="51"/>
      <c r="BB88" s="51"/>
      <c r="BC88" s="51"/>
      <c r="BD88" s="51"/>
      <c r="BE88" s="51"/>
      <c r="BF88" s="51"/>
      <c r="BG88" s="51"/>
      <c r="BH88" s="51"/>
      <c r="BI88" s="51"/>
      <c r="BJ88" s="51"/>
      <c r="BK88" s="51"/>
      <c r="BL88" s="51"/>
      <c r="BP88" s="51"/>
      <c r="BQ88" s="51"/>
      <c r="BS88" s="142"/>
      <c r="BT88" s="142"/>
      <c r="BW88" s="51"/>
      <c r="BX88" s="51"/>
      <c r="BY88" s="51"/>
      <c r="BZ88" s="51"/>
      <c r="CA88" s="51"/>
    </row>
    <row r="89" spans="1:79" s="29" customFormat="1" x14ac:dyDescent="0.15">
      <c r="A89" s="51"/>
      <c r="F89" s="51"/>
      <c r="G89" s="52"/>
      <c r="H89" s="52"/>
      <c r="I89" s="52"/>
      <c r="J89" s="51"/>
      <c r="K89" s="51"/>
      <c r="L89" s="66"/>
      <c r="M89" s="67"/>
      <c r="N89" s="67"/>
      <c r="O89" s="66"/>
      <c r="AQ89" s="51"/>
      <c r="AR89" s="51"/>
      <c r="AS89" s="51"/>
      <c r="AT89" s="51"/>
      <c r="AU89" s="51"/>
      <c r="AV89" s="51"/>
      <c r="AW89" s="51"/>
      <c r="AX89" s="51"/>
      <c r="AY89" s="51"/>
      <c r="AZ89" s="51"/>
      <c r="BA89" s="51"/>
      <c r="BB89" s="51"/>
      <c r="BC89" s="51"/>
      <c r="BD89" s="51"/>
      <c r="BE89" s="51"/>
      <c r="BF89" s="51"/>
      <c r="BG89" s="51"/>
      <c r="BH89" s="51"/>
      <c r="BI89" s="51"/>
      <c r="BJ89" s="51"/>
      <c r="BK89" s="51"/>
      <c r="BL89" s="51"/>
      <c r="BP89" s="51"/>
      <c r="BQ89" s="51"/>
      <c r="BS89" s="142"/>
      <c r="BT89" s="142"/>
      <c r="BW89" s="51"/>
      <c r="BX89" s="51"/>
      <c r="BY89" s="51"/>
      <c r="BZ89" s="51"/>
      <c r="CA89" s="51"/>
    </row>
    <row r="90" spans="1:79" s="29" customFormat="1" x14ac:dyDescent="0.15">
      <c r="A90" s="51"/>
      <c r="F90" s="51"/>
      <c r="G90" s="52"/>
      <c r="H90" s="52"/>
      <c r="I90" s="52"/>
      <c r="J90" s="51"/>
      <c r="K90" s="51"/>
      <c r="L90" s="66"/>
      <c r="M90" s="67"/>
      <c r="N90" s="67"/>
      <c r="O90" s="66"/>
      <c r="AQ90" s="51"/>
      <c r="AR90" s="51"/>
      <c r="AS90" s="51"/>
      <c r="AT90" s="51"/>
      <c r="AU90" s="51"/>
      <c r="AV90" s="51"/>
      <c r="AW90" s="51"/>
      <c r="AX90" s="51"/>
      <c r="AY90" s="51"/>
      <c r="AZ90" s="51"/>
      <c r="BA90" s="51"/>
      <c r="BB90" s="51"/>
      <c r="BC90" s="51"/>
      <c r="BD90" s="51"/>
      <c r="BE90" s="51"/>
      <c r="BF90" s="51"/>
      <c r="BG90" s="51"/>
      <c r="BH90" s="51"/>
      <c r="BI90" s="51"/>
      <c r="BJ90" s="51"/>
      <c r="BK90" s="51"/>
      <c r="BL90" s="51"/>
      <c r="BP90" s="51"/>
      <c r="BQ90" s="51"/>
      <c r="BS90" s="142"/>
      <c r="BT90" s="142"/>
      <c r="BW90" s="51"/>
      <c r="BX90" s="51"/>
      <c r="BY90" s="51"/>
      <c r="BZ90" s="51"/>
      <c r="CA90" s="51"/>
    </row>
    <row r="91" spans="1:79" s="29" customFormat="1" x14ac:dyDescent="0.15">
      <c r="A91" s="51"/>
      <c r="F91" s="51"/>
      <c r="G91" s="52"/>
      <c r="H91" s="52"/>
      <c r="I91" s="52"/>
      <c r="J91" s="51"/>
      <c r="K91" s="51"/>
      <c r="L91" s="66"/>
      <c r="M91" s="67"/>
      <c r="N91" s="67"/>
      <c r="O91" s="66"/>
      <c r="AQ91" s="51"/>
      <c r="AR91" s="51"/>
      <c r="AS91" s="51"/>
      <c r="AT91" s="51"/>
      <c r="AU91" s="51"/>
      <c r="AV91" s="51"/>
      <c r="AW91" s="51"/>
      <c r="AX91" s="51"/>
      <c r="AY91" s="51"/>
      <c r="AZ91" s="51"/>
      <c r="BA91" s="51"/>
      <c r="BB91" s="51"/>
      <c r="BC91" s="51"/>
      <c r="BD91" s="51"/>
      <c r="BE91" s="51"/>
      <c r="BF91" s="51"/>
      <c r="BG91" s="51"/>
      <c r="BH91" s="51"/>
      <c r="BI91" s="51"/>
      <c r="BJ91" s="51"/>
      <c r="BK91" s="51"/>
      <c r="BL91" s="51"/>
      <c r="BP91" s="51"/>
      <c r="BQ91" s="51"/>
      <c r="BS91" s="142"/>
      <c r="BT91" s="142"/>
      <c r="BW91" s="51"/>
      <c r="BX91" s="51"/>
      <c r="BY91" s="51"/>
      <c r="BZ91" s="51"/>
      <c r="CA91" s="51"/>
    </row>
    <row r="92" spans="1:79" s="29" customFormat="1" x14ac:dyDescent="0.15">
      <c r="A92" s="51"/>
      <c r="F92" s="51"/>
      <c r="G92" s="52"/>
      <c r="H92" s="52"/>
      <c r="I92" s="52"/>
      <c r="J92" s="51"/>
      <c r="K92" s="51"/>
      <c r="L92" s="66"/>
      <c r="M92" s="67"/>
      <c r="N92" s="67"/>
      <c r="O92" s="66"/>
      <c r="AQ92" s="51"/>
      <c r="AR92" s="51"/>
      <c r="AS92" s="51"/>
      <c r="AT92" s="51"/>
      <c r="AU92" s="51"/>
      <c r="AV92" s="51"/>
      <c r="AW92" s="51"/>
      <c r="AX92" s="51"/>
      <c r="AY92" s="51"/>
      <c r="AZ92" s="51"/>
      <c r="BA92" s="51"/>
      <c r="BB92" s="51"/>
      <c r="BC92" s="51"/>
      <c r="BD92" s="51"/>
      <c r="BE92" s="51"/>
      <c r="BF92" s="51"/>
      <c r="BG92" s="51"/>
      <c r="BH92" s="51"/>
      <c r="BI92" s="51"/>
      <c r="BJ92" s="51"/>
      <c r="BK92" s="51"/>
      <c r="BL92" s="51"/>
      <c r="BP92" s="51"/>
      <c r="BQ92" s="51"/>
      <c r="BS92" s="142"/>
      <c r="BT92" s="142"/>
      <c r="BW92" s="51"/>
      <c r="BX92" s="51"/>
      <c r="BY92" s="51"/>
      <c r="BZ92" s="51"/>
      <c r="CA92" s="51"/>
    </row>
    <row r="93" spans="1:79" s="29" customFormat="1" x14ac:dyDescent="0.15">
      <c r="A93" s="51"/>
      <c r="F93" s="51"/>
      <c r="G93" s="52"/>
      <c r="H93" s="52"/>
      <c r="I93" s="52"/>
      <c r="J93" s="51"/>
      <c r="K93" s="51"/>
      <c r="L93" s="66"/>
      <c r="M93" s="67"/>
      <c r="N93" s="67"/>
      <c r="O93" s="66"/>
      <c r="AQ93" s="51"/>
      <c r="AR93" s="51"/>
      <c r="AS93" s="51"/>
      <c r="AT93" s="51"/>
      <c r="AU93" s="51"/>
      <c r="AV93" s="51"/>
      <c r="AW93" s="51"/>
      <c r="AX93" s="51"/>
      <c r="AY93" s="51"/>
      <c r="AZ93" s="51"/>
      <c r="BA93" s="51"/>
      <c r="BB93" s="51"/>
      <c r="BC93" s="51"/>
      <c r="BD93" s="51"/>
      <c r="BE93" s="51"/>
      <c r="BF93" s="51"/>
      <c r="BG93" s="51"/>
      <c r="BH93" s="51"/>
      <c r="BI93" s="51"/>
      <c r="BJ93" s="51"/>
      <c r="BK93" s="51"/>
      <c r="BL93" s="51"/>
      <c r="BP93" s="51"/>
      <c r="BQ93" s="51"/>
      <c r="BS93" s="142"/>
      <c r="BT93" s="142"/>
      <c r="BW93" s="51"/>
      <c r="BX93" s="51"/>
      <c r="BY93" s="51"/>
      <c r="BZ93" s="51"/>
      <c r="CA93" s="51"/>
    </row>
    <row r="94" spans="1:79" s="29" customFormat="1" x14ac:dyDescent="0.15">
      <c r="A94" s="51"/>
      <c r="F94" s="51"/>
      <c r="G94" s="52"/>
      <c r="H94" s="52"/>
      <c r="I94" s="52"/>
      <c r="J94" s="51"/>
      <c r="K94" s="51"/>
      <c r="L94" s="66"/>
      <c r="M94" s="67"/>
      <c r="N94" s="67"/>
      <c r="O94" s="66"/>
      <c r="AQ94" s="51"/>
      <c r="AR94" s="51"/>
      <c r="AS94" s="51"/>
      <c r="AT94" s="51"/>
      <c r="AU94" s="51"/>
      <c r="AV94" s="51"/>
      <c r="AW94" s="51"/>
      <c r="AX94" s="51"/>
      <c r="AY94" s="51"/>
      <c r="AZ94" s="51"/>
      <c r="BA94" s="51"/>
      <c r="BB94" s="51"/>
      <c r="BC94" s="51"/>
      <c r="BD94" s="51"/>
      <c r="BE94" s="51"/>
      <c r="BF94" s="51"/>
      <c r="BG94" s="51"/>
      <c r="BH94" s="51"/>
      <c r="BI94" s="51"/>
      <c r="BJ94" s="51"/>
      <c r="BK94" s="51"/>
      <c r="BL94" s="51"/>
      <c r="BP94" s="51"/>
      <c r="BQ94" s="51"/>
      <c r="BS94" s="142"/>
      <c r="BT94" s="142"/>
      <c r="BW94" s="51"/>
      <c r="BX94" s="51"/>
      <c r="BY94" s="51"/>
      <c r="BZ94" s="51"/>
      <c r="CA94" s="51"/>
    </row>
    <row r="95" spans="1:79" s="29" customFormat="1" x14ac:dyDescent="0.15">
      <c r="A95" s="51"/>
      <c r="F95" s="51"/>
      <c r="G95" s="52"/>
      <c r="H95" s="52"/>
      <c r="I95" s="52"/>
      <c r="J95" s="51"/>
      <c r="K95" s="51"/>
      <c r="L95" s="66"/>
      <c r="M95" s="67"/>
      <c r="N95" s="67"/>
      <c r="O95" s="66"/>
      <c r="AQ95" s="51"/>
      <c r="AR95" s="51"/>
      <c r="AS95" s="51"/>
      <c r="AT95" s="51"/>
      <c r="AU95" s="51"/>
      <c r="AV95" s="51"/>
      <c r="AW95" s="51"/>
      <c r="AX95" s="51"/>
      <c r="AY95" s="51"/>
      <c r="AZ95" s="51"/>
      <c r="BA95" s="51"/>
      <c r="BB95" s="51"/>
      <c r="BC95" s="51"/>
      <c r="BD95" s="51"/>
      <c r="BE95" s="51"/>
      <c r="BF95" s="51"/>
      <c r="BG95" s="51"/>
      <c r="BH95" s="51"/>
      <c r="BI95" s="51"/>
      <c r="BJ95" s="51"/>
      <c r="BK95" s="51"/>
      <c r="BL95" s="51"/>
      <c r="BP95" s="51"/>
      <c r="BQ95" s="51"/>
      <c r="BS95" s="142"/>
      <c r="BT95" s="142"/>
      <c r="BW95" s="51"/>
      <c r="BX95" s="51"/>
      <c r="BY95" s="51"/>
      <c r="BZ95" s="51"/>
      <c r="CA95" s="51"/>
    </row>
    <row r="96" spans="1:79" s="29" customFormat="1" x14ac:dyDescent="0.15">
      <c r="A96" s="51"/>
      <c r="F96" s="51"/>
      <c r="G96" s="52"/>
      <c r="H96" s="52"/>
      <c r="I96" s="52"/>
      <c r="J96" s="51"/>
      <c r="K96" s="51"/>
      <c r="L96" s="66"/>
      <c r="M96" s="67"/>
      <c r="N96" s="67"/>
      <c r="O96" s="66"/>
      <c r="AQ96" s="51"/>
      <c r="AR96" s="51"/>
      <c r="AS96" s="51"/>
      <c r="AT96" s="51"/>
      <c r="AU96" s="51"/>
      <c r="AV96" s="51"/>
      <c r="AW96" s="51"/>
      <c r="AX96" s="51"/>
      <c r="AY96" s="51"/>
      <c r="AZ96" s="51"/>
      <c r="BA96" s="51"/>
      <c r="BB96" s="51"/>
      <c r="BC96" s="51"/>
      <c r="BD96" s="51"/>
      <c r="BE96" s="51"/>
      <c r="BF96" s="51"/>
      <c r="BG96" s="51"/>
      <c r="BH96" s="51"/>
      <c r="BI96" s="51"/>
      <c r="BJ96" s="51"/>
      <c r="BK96" s="51"/>
      <c r="BL96" s="51"/>
      <c r="BP96" s="51"/>
      <c r="BQ96" s="51"/>
      <c r="BS96" s="142"/>
      <c r="BT96" s="142"/>
      <c r="BW96" s="51"/>
      <c r="BX96" s="51"/>
      <c r="BY96" s="51"/>
      <c r="BZ96" s="51"/>
      <c r="CA96" s="51"/>
    </row>
    <row r="97" spans="1:79" s="29" customFormat="1" x14ac:dyDescent="0.15">
      <c r="A97" s="51"/>
      <c r="F97" s="51"/>
      <c r="G97" s="52"/>
      <c r="H97" s="52"/>
      <c r="I97" s="52"/>
      <c r="J97" s="51"/>
      <c r="K97" s="51"/>
      <c r="L97" s="66"/>
      <c r="M97" s="67"/>
      <c r="N97" s="67"/>
      <c r="O97" s="66"/>
      <c r="AQ97" s="51"/>
      <c r="AR97" s="51"/>
      <c r="AS97" s="51"/>
      <c r="AT97" s="51"/>
      <c r="AU97" s="51"/>
      <c r="AV97" s="51"/>
      <c r="AW97" s="51"/>
      <c r="AX97" s="51"/>
      <c r="AY97" s="51"/>
      <c r="AZ97" s="51"/>
      <c r="BA97" s="51"/>
      <c r="BB97" s="51"/>
      <c r="BC97" s="51"/>
      <c r="BD97" s="51"/>
      <c r="BE97" s="51"/>
      <c r="BF97" s="51"/>
      <c r="BG97" s="51"/>
      <c r="BH97" s="51"/>
      <c r="BI97" s="51"/>
      <c r="BJ97" s="51"/>
      <c r="BK97" s="51"/>
      <c r="BL97" s="51"/>
      <c r="BP97" s="51"/>
      <c r="BQ97" s="51"/>
      <c r="BS97" s="142"/>
      <c r="BT97" s="142"/>
      <c r="BW97" s="51"/>
      <c r="BX97" s="51"/>
      <c r="BY97" s="51"/>
      <c r="BZ97" s="51"/>
      <c r="CA97" s="51"/>
    </row>
    <row r="98" spans="1:79" s="29" customFormat="1" x14ac:dyDescent="0.15"/>
    <row r="99" spans="1:79" s="29" customFormat="1" x14ac:dyDescent="0.15"/>
    <row r="100" spans="1:79" s="29" customFormat="1" x14ac:dyDescent="0.15"/>
    <row r="101" spans="1:79" s="29" customFormat="1" x14ac:dyDescent="0.15"/>
    <row r="102" spans="1:79" s="29" customFormat="1" x14ac:dyDescent="0.15"/>
    <row r="103" spans="1:79" s="29" customFormat="1" x14ac:dyDescent="0.15"/>
    <row r="104" spans="1:79" s="29" customFormat="1" x14ac:dyDescent="0.15"/>
    <row r="105" spans="1:79" s="29" customFormat="1" x14ac:dyDescent="0.15"/>
    <row r="106" spans="1:79" s="29" customFormat="1" x14ac:dyDescent="0.15"/>
    <row r="107" spans="1:79" s="29" customFormat="1" x14ac:dyDescent="0.15"/>
    <row r="108" spans="1:79" s="29" customFormat="1" x14ac:dyDescent="0.15"/>
    <row r="109" spans="1:79" s="29" customFormat="1" x14ac:dyDescent="0.15"/>
    <row r="110" spans="1:79" s="29" customFormat="1" x14ac:dyDescent="0.15"/>
    <row r="111" spans="1:79" s="29" customFormat="1" x14ac:dyDescent="0.15"/>
    <row r="112" spans="1:79" s="29" customFormat="1" x14ac:dyDescent="0.15"/>
    <row r="113" s="29" customFormat="1" x14ac:dyDescent="0.15"/>
    <row r="114" s="29" customFormat="1" x14ac:dyDescent="0.15"/>
    <row r="115" s="29" customFormat="1" x14ac:dyDescent="0.15"/>
    <row r="116" s="29" customFormat="1" x14ac:dyDescent="0.15"/>
    <row r="117" s="29" customFormat="1" x14ac:dyDescent="0.15"/>
    <row r="118" s="29" customFormat="1" x14ac:dyDescent="0.15"/>
    <row r="119" s="29" customFormat="1" x14ac:dyDescent="0.15"/>
    <row r="120" s="29" customFormat="1" x14ac:dyDescent="0.15"/>
    <row r="121" s="29" customFormat="1" x14ac:dyDescent="0.15"/>
    <row r="122" s="29" customFormat="1" x14ac:dyDescent="0.15"/>
    <row r="123" s="29" customFormat="1" x14ac:dyDescent="0.15"/>
    <row r="124" s="29" customFormat="1" x14ac:dyDescent="0.15"/>
    <row r="125" s="29" customFormat="1" x14ac:dyDescent="0.15"/>
    <row r="126" s="29" customFormat="1" x14ac:dyDescent="0.15"/>
    <row r="127" s="29" customFormat="1" x14ac:dyDescent="0.15"/>
    <row r="128" s="29" customFormat="1" x14ac:dyDescent="0.15"/>
    <row r="129" s="29" customFormat="1" x14ac:dyDescent="0.15"/>
    <row r="130" s="29" customFormat="1" x14ac:dyDescent="0.15"/>
    <row r="131" s="29" customFormat="1" x14ac:dyDescent="0.15"/>
    <row r="132" s="29" customFormat="1" x14ac:dyDescent="0.15"/>
    <row r="133" s="29" customFormat="1" x14ac:dyDescent="0.15"/>
    <row r="134" s="29" customFormat="1" x14ac:dyDescent="0.15"/>
    <row r="135" s="29" customFormat="1" x14ac:dyDescent="0.15"/>
    <row r="136" s="29" customFormat="1" x14ac:dyDescent="0.15"/>
    <row r="137" s="29" customFormat="1" x14ac:dyDescent="0.15"/>
    <row r="138" s="29" customFormat="1" x14ac:dyDescent="0.15"/>
    <row r="139" s="29" customFormat="1" x14ac:dyDescent="0.15"/>
    <row r="140" s="29" customFormat="1" x14ac:dyDescent="0.15"/>
    <row r="141" s="29" customFormat="1" x14ac:dyDescent="0.15"/>
    <row r="142" s="29" customFormat="1" x14ac:dyDescent="0.15"/>
    <row r="143" s="29" customFormat="1" x14ac:dyDescent="0.15"/>
    <row r="144" s="29" customFormat="1" x14ac:dyDescent="0.15"/>
    <row r="145" s="29" customFormat="1" x14ac:dyDescent="0.15"/>
    <row r="146" s="29" customFormat="1" x14ac:dyDescent="0.15"/>
    <row r="147" s="29" customFormat="1" x14ac:dyDescent="0.15"/>
    <row r="148" s="29" customFormat="1" x14ac:dyDescent="0.15"/>
  </sheetData>
  <phoneticPr fontId="20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F148"/>
  <sheetViews>
    <sheetView topLeftCell="Z1" workbookViewId="0">
      <selection activeCell="X1" sqref="A1:XFD1048576"/>
    </sheetView>
  </sheetViews>
  <sheetFormatPr defaultColWidth="9" defaultRowHeight="13.5" x14ac:dyDescent="0.15"/>
  <cols>
    <col min="1" max="2" width="4.5" style="28" customWidth="1"/>
    <col min="3" max="3" width="13" style="28" customWidth="1"/>
    <col min="4" max="4" width="9" style="28" customWidth="1"/>
    <col min="5" max="6" width="8.75" style="28" hidden="1" customWidth="1"/>
    <col min="7" max="7" width="8.625" style="28" customWidth="1"/>
    <col min="8" max="8" width="5.25" style="28" customWidth="1"/>
    <col min="9" max="9" width="7.875" style="28" customWidth="1"/>
    <col min="10" max="10" width="6.75" style="28" customWidth="1"/>
    <col min="11" max="11" width="4.75" style="28" customWidth="1"/>
    <col min="12" max="12" width="8.75" style="28" customWidth="1"/>
    <col min="13" max="13" width="7.625" style="28" customWidth="1"/>
    <col min="14" max="14" width="5.375" style="28" customWidth="1"/>
    <col min="15" max="15" width="5.75" style="28" customWidth="1"/>
    <col min="16" max="16" width="7.25" style="28" customWidth="1"/>
    <col min="17" max="22" width="5.625" style="28" customWidth="1"/>
    <col min="23" max="23" width="7.875" style="28" customWidth="1"/>
    <col min="24" max="24" width="10.75" style="28" customWidth="1"/>
    <col min="25" max="26" width="8.75" style="28" customWidth="1"/>
    <col min="27" max="27" width="5.25" style="28" customWidth="1"/>
    <col min="28" max="28" width="7.375" style="28" customWidth="1"/>
    <col min="29" max="29" width="7.5" style="28" customWidth="1"/>
    <col min="30" max="30" width="6.25" style="28" customWidth="1"/>
    <col min="31" max="31" width="6.875" style="28" customWidth="1"/>
    <col min="32" max="32" width="7.125" style="28" customWidth="1"/>
    <col min="33" max="33" width="7" style="28" customWidth="1"/>
    <col min="34" max="34" width="6.625" style="28" customWidth="1"/>
    <col min="35" max="35" width="9.5" style="28" customWidth="1"/>
    <col min="36" max="36" width="8.75" style="28" hidden="1" customWidth="1"/>
    <col min="37" max="37" width="6.5" style="28" hidden="1" customWidth="1"/>
    <col min="38" max="38" width="5.75" style="28" hidden="1" customWidth="1"/>
    <col min="39" max="39" width="8.75" style="28" hidden="1" customWidth="1"/>
    <col min="40" max="40" width="7" style="28" hidden="1" customWidth="1"/>
    <col min="41" max="41" width="6.125" style="28" hidden="1" customWidth="1"/>
    <col min="42" max="42" width="8.5" style="28" customWidth="1"/>
    <col min="43" max="43" width="11" style="30" customWidth="1"/>
    <col min="44" max="44" width="10.625" style="30" customWidth="1"/>
    <col min="45" max="45" width="6.25" style="30" hidden="1" customWidth="1"/>
    <col min="46" max="46" width="10.5" style="30" hidden="1" customWidth="1"/>
    <col min="47" max="47" width="6.75" style="30" customWidth="1"/>
    <col min="48" max="49" width="8.75" style="30" customWidth="1"/>
    <col min="50" max="50" width="13.75" style="30" customWidth="1"/>
    <col min="51" max="51" width="14.25" style="30" customWidth="1"/>
    <col min="52" max="52" width="8.75" style="30" customWidth="1"/>
    <col min="53" max="53" width="9.75" style="30" customWidth="1"/>
    <col min="54" max="57" width="7" style="30" customWidth="1"/>
    <col min="58" max="58" width="9.75" style="30" customWidth="1"/>
    <col min="59" max="59" width="9.875" style="30" customWidth="1"/>
    <col min="60" max="60" width="8.375" style="30" customWidth="1"/>
    <col min="61" max="61" width="7" style="30" customWidth="1"/>
    <col min="62" max="62" width="9" style="30" customWidth="1"/>
    <col min="63" max="63" width="10.5" style="28" customWidth="1"/>
    <col min="64" max="66" width="9" style="28" hidden="1" customWidth="1"/>
    <col min="67" max="67" width="7" style="28" hidden="1" customWidth="1"/>
    <col min="68" max="68" width="8" style="28" hidden="1" customWidth="1"/>
    <col min="69" max="69" width="8.5" style="28" hidden="1" customWidth="1"/>
    <col min="70" max="70" width="7.5" style="28" hidden="1" customWidth="1"/>
    <col min="71" max="71" width="39.75" style="28" customWidth="1"/>
    <col min="72" max="72" width="7.25" style="28" customWidth="1"/>
    <col min="73" max="73" width="9" style="28" customWidth="1"/>
    <col min="74" max="16384" width="9" style="28"/>
  </cols>
  <sheetData>
    <row r="1" spans="1:84" s="27" customFormat="1" ht="20.25" x14ac:dyDescent="0.15">
      <c r="A1" s="31" t="s">
        <v>90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102"/>
      <c r="AS1" s="102"/>
      <c r="AT1" s="102"/>
      <c r="AU1" s="102"/>
      <c r="AV1" s="102"/>
      <c r="AW1" s="102"/>
      <c r="AX1" s="102"/>
      <c r="AY1" s="102"/>
      <c r="AZ1" s="102"/>
      <c r="BA1" s="102"/>
      <c r="BB1" s="102"/>
      <c r="BC1" s="102"/>
      <c r="BD1" s="102"/>
      <c r="BE1" s="102"/>
      <c r="BF1" s="102"/>
      <c r="BG1" s="102"/>
      <c r="BH1" s="102"/>
      <c r="BI1" s="102"/>
      <c r="BJ1" s="102"/>
      <c r="BK1" s="102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</row>
    <row r="2" spans="1:84" x14ac:dyDescent="0.15">
      <c r="A2" s="32" t="s">
        <v>1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53"/>
      <c r="Q2" s="68"/>
      <c r="R2" s="69"/>
      <c r="S2" s="69"/>
      <c r="T2" s="69"/>
      <c r="U2" s="69"/>
      <c r="V2" s="69"/>
      <c r="W2" s="68"/>
      <c r="X2" s="69"/>
      <c r="Y2" s="69"/>
      <c r="Z2" s="69"/>
      <c r="AA2" s="82"/>
      <c r="AB2" s="82"/>
      <c r="AC2" s="82"/>
      <c r="AD2" s="82"/>
      <c r="AE2" s="82"/>
      <c r="AF2" s="82"/>
      <c r="AG2" s="82"/>
      <c r="AH2" s="82"/>
      <c r="AI2" s="82"/>
      <c r="AJ2" s="87"/>
      <c r="AK2" s="87"/>
      <c r="AL2" s="88" t="s">
        <v>2</v>
      </c>
      <c r="AM2" s="89"/>
      <c r="AN2" s="89"/>
      <c r="AO2" s="89"/>
      <c r="AP2" s="92"/>
      <c r="AQ2" s="88" t="s">
        <v>3</v>
      </c>
      <c r="AR2" s="89"/>
      <c r="AS2" s="89"/>
      <c r="AT2" s="89"/>
      <c r="AU2" s="89"/>
      <c r="AV2" s="89"/>
      <c r="AW2" s="89"/>
      <c r="AX2" s="89"/>
      <c r="AY2" s="89"/>
      <c r="AZ2" s="89"/>
      <c r="BA2" s="89"/>
      <c r="BB2" s="89"/>
      <c r="BC2" s="89"/>
      <c r="BD2" s="89"/>
      <c r="BE2" s="89"/>
      <c r="BF2" s="89"/>
      <c r="BG2" s="89"/>
      <c r="BH2" s="119"/>
      <c r="BI2" s="120" t="s">
        <v>4</v>
      </c>
      <c r="BJ2" s="82"/>
      <c r="BK2" s="82"/>
      <c r="BL2" s="82"/>
      <c r="BM2" s="133"/>
      <c r="BN2" s="134" t="s">
        <v>5</v>
      </c>
      <c r="BO2" s="120" t="s">
        <v>6</v>
      </c>
      <c r="BP2" s="121"/>
      <c r="BQ2" s="119"/>
      <c r="BR2" s="135" t="s">
        <v>7</v>
      </c>
      <c r="BS2" s="134"/>
      <c r="BT2" s="134"/>
      <c r="BU2" s="143"/>
      <c r="BV2" s="134"/>
      <c r="BW2" s="134"/>
      <c r="BX2" s="134"/>
    </row>
    <row r="3" spans="1:84" x14ac:dyDescent="0.15">
      <c r="A3" s="34"/>
      <c r="P3" s="54"/>
      <c r="Q3" s="70" t="s">
        <v>8</v>
      </c>
      <c r="R3" s="71"/>
      <c r="S3" s="71"/>
      <c r="T3" s="71"/>
      <c r="U3" s="71"/>
      <c r="V3" s="71"/>
      <c r="W3" s="72" t="s">
        <v>9</v>
      </c>
      <c r="X3" s="73"/>
      <c r="Y3" s="73"/>
      <c r="Z3" s="73"/>
      <c r="AA3" s="33"/>
      <c r="AB3" s="33"/>
      <c r="AC3" s="33"/>
      <c r="AD3" s="33"/>
      <c r="AE3" s="33"/>
      <c r="AF3" s="33"/>
      <c r="AG3" s="33"/>
      <c r="AH3" s="33"/>
      <c r="AI3" s="33"/>
      <c r="AJ3" s="90"/>
      <c r="AK3" s="90"/>
      <c r="AL3" s="91"/>
      <c r="AM3" s="88" t="s">
        <v>10</v>
      </c>
      <c r="AN3" s="92"/>
      <c r="AO3" s="103"/>
      <c r="AP3" s="91"/>
      <c r="AQ3" s="88" t="s">
        <v>8</v>
      </c>
      <c r="AR3" s="89"/>
      <c r="AS3" s="89"/>
      <c r="AT3" s="89"/>
      <c r="AU3" s="89"/>
      <c r="AV3" s="92"/>
      <c r="AW3" s="91" t="s">
        <v>11</v>
      </c>
      <c r="AX3" s="103" t="s">
        <v>12</v>
      </c>
      <c r="AY3" s="91" t="s">
        <v>11</v>
      </c>
      <c r="AZ3" s="103" t="s">
        <v>12</v>
      </c>
      <c r="BA3" s="88" t="s">
        <v>9</v>
      </c>
      <c r="BB3" s="92"/>
      <c r="BC3" s="89"/>
      <c r="BD3" s="89"/>
      <c r="BE3" s="89"/>
      <c r="BF3" s="89"/>
      <c r="BG3" s="89"/>
      <c r="BH3" s="119"/>
      <c r="BI3" s="121"/>
      <c r="BJ3" s="121"/>
      <c r="BK3" s="121"/>
      <c r="BL3" s="121"/>
      <c r="BM3" s="121"/>
      <c r="BN3" s="120"/>
      <c r="BO3" s="121"/>
      <c r="BP3" s="121"/>
      <c r="BQ3" s="121"/>
      <c r="BR3" s="121"/>
      <c r="BS3" s="136"/>
      <c r="BT3" s="136"/>
      <c r="BU3" s="121"/>
      <c r="BV3" s="121"/>
      <c r="BW3" s="119"/>
      <c r="BX3" s="144"/>
    </row>
    <row r="4" spans="1:84" x14ac:dyDescent="0.15">
      <c r="A4" s="35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55"/>
      <c r="Q4" s="74"/>
      <c r="R4" s="35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83"/>
      <c r="AF4" s="83"/>
      <c r="AG4" s="93">
        <v>1</v>
      </c>
      <c r="AH4" s="93">
        <v>2</v>
      </c>
      <c r="AI4" s="93"/>
      <c r="AJ4" s="93">
        <v>4</v>
      </c>
      <c r="AK4" s="93">
        <v>5</v>
      </c>
      <c r="AL4" s="93">
        <v>6</v>
      </c>
      <c r="AM4" s="93">
        <v>7</v>
      </c>
      <c r="AN4" s="93">
        <v>8</v>
      </c>
      <c r="AO4" s="93">
        <v>9</v>
      </c>
      <c r="AP4" s="93">
        <v>10</v>
      </c>
      <c r="AQ4" s="93">
        <v>11</v>
      </c>
      <c r="AR4" s="93">
        <v>12</v>
      </c>
      <c r="AS4" s="93"/>
      <c r="AT4" s="93"/>
      <c r="AU4" s="93">
        <v>13</v>
      </c>
      <c r="AV4" s="93">
        <v>14</v>
      </c>
      <c r="AW4" s="93">
        <v>16</v>
      </c>
      <c r="AX4" s="93">
        <v>17</v>
      </c>
      <c r="AY4" s="93">
        <v>18</v>
      </c>
      <c r="AZ4" s="93">
        <v>19</v>
      </c>
      <c r="BA4" s="93">
        <v>20</v>
      </c>
      <c r="BB4" s="114">
        <v>21</v>
      </c>
      <c r="BC4" s="114">
        <v>27</v>
      </c>
      <c r="BD4" s="114">
        <v>28</v>
      </c>
      <c r="BE4" s="114">
        <v>29</v>
      </c>
      <c r="BF4" s="114">
        <v>30</v>
      </c>
      <c r="BG4" s="114">
        <v>31</v>
      </c>
      <c r="BH4" s="114">
        <v>22</v>
      </c>
      <c r="BI4" s="114">
        <v>23</v>
      </c>
      <c r="BJ4" s="114">
        <v>24</v>
      </c>
      <c r="BK4" s="114">
        <v>25</v>
      </c>
      <c r="BL4" s="114">
        <v>26</v>
      </c>
      <c r="BM4" s="114">
        <v>34</v>
      </c>
      <c r="BN4" s="114">
        <v>35</v>
      </c>
      <c r="BO4" s="114">
        <v>36</v>
      </c>
      <c r="BP4" s="114">
        <v>37</v>
      </c>
      <c r="BQ4" s="114">
        <v>38</v>
      </c>
      <c r="BR4" s="137">
        <v>39</v>
      </c>
      <c r="BS4" s="138"/>
      <c r="BT4" s="138"/>
      <c r="BV4" s="145"/>
      <c r="BW4" s="145"/>
      <c r="BX4" s="145"/>
      <c r="BY4" s="145"/>
      <c r="BZ4" s="145"/>
      <c r="CA4" s="145"/>
      <c r="CB4" s="145"/>
      <c r="CC4" s="145"/>
      <c r="CD4" s="145"/>
      <c r="CE4" s="145"/>
      <c r="CF4" s="145"/>
    </row>
    <row r="5" spans="1:84" s="29" customFormat="1" ht="51" customHeight="1" x14ac:dyDescent="0.15">
      <c r="A5" s="37" t="s">
        <v>13</v>
      </c>
      <c r="B5" s="38" t="s">
        <v>14</v>
      </c>
      <c r="C5" s="38" t="s">
        <v>15</v>
      </c>
      <c r="D5" s="38" t="s">
        <v>16</v>
      </c>
      <c r="E5" s="38" t="s">
        <v>17</v>
      </c>
      <c r="F5" s="37" t="s">
        <v>18</v>
      </c>
      <c r="G5" s="39" t="s">
        <v>19</v>
      </c>
      <c r="H5" s="39" t="s">
        <v>20</v>
      </c>
      <c r="I5" s="39" t="s">
        <v>21</v>
      </c>
      <c r="J5" s="39" t="s">
        <v>22</v>
      </c>
      <c r="K5" s="56" t="s">
        <v>23</v>
      </c>
      <c r="L5" s="56"/>
      <c r="M5" s="56" t="s">
        <v>24</v>
      </c>
      <c r="N5" s="57" t="s">
        <v>25</v>
      </c>
      <c r="O5" s="57" t="s">
        <v>26</v>
      </c>
      <c r="P5" s="56" t="s">
        <v>27</v>
      </c>
      <c r="Q5" s="75" t="s">
        <v>28</v>
      </c>
      <c r="R5" s="75" t="s">
        <v>29</v>
      </c>
      <c r="S5" s="75" t="s">
        <v>30</v>
      </c>
      <c r="T5" s="39" t="s">
        <v>31</v>
      </c>
      <c r="U5" s="39" t="s">
        <v>32</v>
      </c>
      <c r="V5" s="39" t="s">
        <v>33</v>
      </c>
      <c r="W5" s="39" t="s">
        <v>34</v>
      </c>
      <c r="X5" s="39" t="s">
        <v>35</v>
      </c>
      <c r="Y5" s="39" t="s">
        <v>36</v>
      </c>
      <c r="Z5" s="39" t="s">
        <v>37</v>
      </c>
      <c r="AA5" s="39" t="s">
        <v>38</v>
      </c>
      <c r="AB5" s="39" t="s">
        <v>39</v>
      </c>
      <c r="AC5" s="39" t="s">
        <v>40</v>
      </c>
      <c r="AD5" s="39" t="s">
        <v>41</v>
      </c>
      <c r="AE5" s="39" t="s">
        <v>42</v>
      </c>
      <c r="AF5" s="84" t="s">
        <v>43</v>
      </c>
      <c r="AG5" s="94" t="s">
        <v>44</v>
      </c>
      <c r="AH5" s="94" t="s">
        <v>45</v>
      </c>
      <c r="AI5" s="94" t="s">
        <v>46</v>
      </c>
      <c r="AJ5" s="95" t="s">
        <v>47</v>
      </c>
      <c r="AK5" s="96"/>
      <c r="AL5" s="39" t="s">
        <v>48</v>
      </c>
      <c r="AM5" s="39" t="s">
        <v>49</v>
      </c>
      <c r="AN5" s="95" t="s">
        <v>50</v>
      </c>
      <c r="AO5" s="95" t="s">
        <v>51</v>
      </c>
      <c r="AP5" s="95" t="s">
        <v>52</v>
      </c>
      <c r="AQ5" s="104" t="s">
        <v>53</v>
      </c>
      <c r="AR5" s="38" t="s">
        <v>54</v>
      </c>
      <c r="AS5" s="38"/>
      <c r="AT5" s="38"/>
      <c r="AU5" s="94" t="s">
        <v>55</v>
      </c>
      <c r="AV5" s="94" t="s">
        <v>56</v>
      </c>
      <c r="AW5" s="94" t="s">
        <v>57</v>
      </c>
      <c r="AX5" s="94" t="s">
        <v>58</v>
      </c>
      <c r="AY5" s="94" t="s">
        <v>59</v>
      </c>
      <c r="AZ5" s="94" t="s">
        <v>60</v>
      </c>
      <c r="BA5" s="94" t="s">
        <v>61</v>
      </c>
      <c r="BB5" s="94" t="s">
        <v>62</v>
      </c>
      <c r="BC5" s="94" t="s">
        <v>63</v>
      </c>
      <c r="BD5" s="94" t="s">
        <v>64</v>
      </c>
      <c r="BE5" s="94" t="s">
        <v>65</v>
      </c>
      <c r="BF5" s="94" t="s">
        <v>66</v>
      </c>
      <c r="BG5" s="94" t="s">
        <v>5</v>
      </c>
      <c r="BH5" s="122" t="s">
        <v>67</v>
      </c>
      <c r="BI5" s="123" t="s">
        <v>68</v>
      </c>
      <c r="BJ5" s="123" t="s">
        <v>69</v>
      </c>
      <c r="BK5" s="94" t="s">
        <v>70</v>
      </c>
      <c r="BL5" s="94" t="s">
        <v>71</v>
      </c>
      <c r="BM5" s="38" t="s">
        <v>72</v>
      </c>
      <c r="BN5" s="38" t="s">
        <v>73</v>
      </c>
      <c r="BO5" s="38" t="s">
        <v>74</v>
      </c>
      <c r="BP5" s="38" t="s">
        <v>75</v>
      </c>
      <c r="BQ5" s="39" t="s">
        <v>76</v>
      </c>
      <c r="BS5" s="139"/>
      <c r="BT5" s="139"/>
      <c r="BU5" s="146"/>
      <c r="BV5" s="146"/>
      <c r="BW5" s="146"/>
      <c r="BX5" s="146"/>
      <c r="BY5" s="146"/>
      <c r="BZ5" s="146"/>
      <c r="CA5" s="146"/>
      <c r="CB5" s="146"/>
      <c r="CC5" s="146"/>
      <c r="CD5" s="146"/>
      <c r="CE5" s="146"/>
    </row>
    <row r="6" spans="1:84" s="29" customFormat="1" ht="0.75" customHeight="1" x14ac:dyDescent="0.15">
      <c r="A6" s="40"/>
      <c r="B6" s="41"/>
      <c r="C6" s="41"/>
      <c r="D6" s="41"/>
      <c r="E6" s="42"/>
      <c r="F6" s="40"/>
      <c r="G6" s="43"/>
      <c r="H6" s="43"/>
      <c r="I6" s="43"/>
      <c r="J6" s="43"/>
      <c r="K6" s="43"/>
      <c r="L6" s="43"/>
      <c r="M6" s="58"/>
      <c r="N6" s="42"/>
      <c r="O6" s="42"/>
      <c r="P6" s="58"/>
      <c r="Q6" s="76"/>
      <c r="R6" s="76"/>
      <c r="S6" s="76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2"/>
      <c r="AG6" s="42"/>
      <c r="AH6" s="42"/>
      <c r="AI6" s="42"/>
      <c r="AJ6" s="97" t="s">
        <v>77</v>
      </c>
      <c r="AK6" s="95" t="s">
        <v>78</v>
      </c>
      <c r="AL6" s="43"/>
      <c r="AM6" s="43"/>
      <c r="AN6" s="98" t="s">
        <v>79</v>
      </c>
      <c r="AO6" s="98" t="s">
        <v>80</v>
      </c>
      <c r="AP6" s="98" t="s">
        <v>80</v>
      </c>
      <c r="AQ6" s="105"/>
      <c r="AR6" s="41"/>
      <c r="AS6" s="41"/>
      <c r="AT6" s="41"/>
      <c r="AU6" s="106"/>
      <c r="AV6" s="106"/>
      <c r="AW6" s="105" t="s">
        <v>81</v>
      </c>
      <c r="AY6" s="105" t="s">
        <v>59</v>
      </c>
      <c r="AZ6" s="42"/>
      <c r="BA6" s="106"/>
      <c r="BB6" s="106"/>
      <c r="BC6" s="106"/>
      <c r="BD6" s="106"/>
      <c r="BE6" s="42"/>
      <c r="BF6" s="106"/>
      <c r="BG6" s="106"/>
      <c r="BH6" s="124"/>
      <c r="BI6" s="125"/>
      <c r="BJ6" s="125"/>
      <c r="BK6" s="106"/>
      <c r="BL6" s="42"/>
      <c r="BM6" s="41"/>
      <c r="BN6" s="41"/>
      <c r="BO6" s="41"/>
      <c r="BP6" s="41"/>
      <c r="BQ6" s="43"/>
      <c r="BS6" s="95"/>
      <c r="BT6" s="95"/>
      <c r="BU6" s="147"/>
      <c r="BV6" s="147"/>
      <c r="BW6" s="147"/>
      <c r="BX6" s="147"/>
      <c r="BY6" s="147"/>
      <c r="BZ6" s="147"/>
      <c r="CA6" s="147"/>
      <c r="CB6" s="147"/>
      <c r="CC6" s="147"/>
    </row>
    <row r="7" spans="1:84" s="29" customFormat="1" ht="0.75" customHeight="1" x14ac:dyDescent="0.15">
      <c r="A7" s="44"/>
      <c r="B7" s="45"/>
      <c r="C7" s="41"/>
      <c r="D7" s="41"/>
      <c r="E7" s="42"/>
      <c r="F7" s="40"/>
      <c r="G7" s="43"/>
      <c r="H7" s="43"/>
      <c r="I7" s="43"/>
      <c r="J7" s="43"/>
      <c r="K7" s="43"/>
      <c r="L7" s="43"/>
      <c r="M7" s="58"/>
      <c r="N7" s="42"/>
      <c r="O7" s="59"/>
      <c r="P7" s="58"/>
      <c r="Q7" s="76"/>
      <c r="R7" s="76"/>
      <c r="S7" s="76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42"/>
      <c r="AG7" s="42"/>
      <c r="AH7" s="42"/>
      <c r="AI7" s="42"/>
      <c r="AJ7" s="97"/>
      <c r="AK7" s="95"/>
      <c r="AL7" s="43"/>
      <c r="AM7" s="43"/>
      <c r="AN7" s="94"/>
      <c r="AO7" s="98"/>
      <c r="AP7" s="98"/>
      <c r="AQ7" s="105"/>
      <c r="AR7" s="41"/>
      <c r="AS7" s="107"/>
      <c r="AT7" s="107"/>
      <c r="AU7" s="108"/>
      <c r="AV7" s="106"/>
      <c r="AW7" s="105"/>
      <c r="AY7" s="105"/>
      <c r="AZ7" s="42"/>
      <c r="BA7" s="106"/>
      <c r="BB7" s="106"/>
      <c r="BC7" s="106"/>
      <c r="BD7" s="106"/>
      <c r="BE7" s="42"/>
      <c r="BF7" s="106"/>
      <c r="BG7" s="106"/>
      <c r="BH7" s="124"/>
      <c r="BI7" s="125"/>
      <c r="BJ7" s="125"/>
      <c r="BK7" s="106"/>
      <c r="BL7" s="42"/>
      <c r="BM7" s="41"/>
      <c r="BN7" s="41"/>
      <c r="BO7" s="41"/>
      <c r="BP7" s="41"/>
      <c r="BQ7" s="43"/>
      <c r="BS7" s="95"/>
      <c r="BT7" s="95"/>
      <c r="BU7" s="147"/>
      <c r="BV7" s="147"/>
      <c r="BW7" s="147"/>
      <c r="BX7" s="147"/>
      <c r="BY7" s="147"/>
      <c r="BZ7" s="147"/>
      <c r="CA7" s="147"/>
      <c r="CB7" s="147"/>
      <c r="CC7" s="147"/>
    </row>
    <row r="8" spans="1:84" s="30" customFormat="1" ht="23.25" customHeight="1" x14ac:dyDescent="0.15">
      <c r="A8" s="46">
        <v>1</v>
      </c>
      <c r="B8" s="46" t="s">
        <v>91</v>
      </c>
      <c r="C8" s="47" t="s">
        <v>82</v>
      </c>
      <c r="D8" s="48" t="s">
        <v>83</v>
      </c>
      <c r="E8" s="47"/>
      <c r="F8" s="49"/>
      <c r="G8" s="50" t="s">
        <v>84</v>
      </c>
      <c r="H8" s="50" t="s">
        <v>85</v>
      </c>
      <c r="I8" s="50" t="s">
        <v>86</v>
      </c>
      <c r="J8" s="60" t="s">
        <v>87</v>
      </c>
      <c r="K8" s="61"/>
      <c r="L8" s="61"/>
      <c r="M8" s="62"/>
      <c r="N8" s="63">
        <v>31</v>
      </c>
      <c r="O8" s="64">
        <v>31</v>
      </c>
      <c r="P8" s="65"/>
      <c r="Q8" s="78"/>
      <c r="R8" s="78"/>
      <c r="S8" s="78"/>
      <c r="T8" s="79">
        <v>0</v>
      </c>
      <c r="U8" s="79"/>
      <c r="V8" s="79"/>
      <c r="W8" s="80">
        <v>31</v>
      </c>
      <c r="X8" s="81">
        <v>1051940</v>
      </c>
      <c r="Y8" s="85"/>
      <c r="Z8" s="85"/>
      <c r="AA8" s="85"/>
      <c r="AB8" s="85"/>
      <c r="AC8" s="85"/>
      <c r="AD8" s="79">
        <v>15</v>
      </c>
      <c r="AE8" s="79">
        <v>24</v>
      </c>
      <c r="AF8" s="86"/>
      <c r="AG8" s="99"/>
      <c r="AH8" s="99"/>
      <c r="AI8" s="100"/>
      <c r="AJ8" s="99"/>
      <c r="AK8" s="99"/>
      <c r="AL8" s="101"/>
      <c r="AM8" s="101"/>
      <c r="AN8" s="101"/>
      <c r="AO8" s="109"/>
      <c r="AP8" s="110">
        <f>(W8-AE8)*250</f>
        <v>1750</v>
      </c>
      <c r="AQ8" s="111"/>
      <c r="AR8" s="149">
        <f>46141/3</f>
        <v>15380.333333333334</v>
      </c>
      <c r="AS8" s="113"/>
      <c r="AT8" s="113"/>
      <c r="AU8" s="112"/>
      <c r="AV8" s="101"/>
      <c r="AW8" s="101">
        <f>X8*0.015</f>
        <v>15779.099999999999</v>
      </c>
      <c r="AX8" s="115"/>
      <c r="AY8" s="101">
        <v>2700</v>
      </c>
      <c r="AZ8" s="101">
        <f>80*50-800</f>
        <v>3200</v>
      </c>
      <c r="BA8" s="116">
        <f>AF8+AG8+AH8+AI8+AP8+AR8+AU8+AV8+AW8+AX8+AY8+AZ8</f>
        <v>38809.433333333334</v>
      </c>
      <c r="BB8" s="117"/>
      <c r="BC8" s="101"/>
      <c r="BD8" s="118"/>
      <c r="BE8" s="115"/>
      <c r="BF8" s="126">
        <f t="shared" ref="BF8" si="0">SUM(BB8:BE8)</f>
        <v>0</v>
      </c>
      <c r="BG8" s="127">
        <f t="shared" ref="BG8" si="1">AI8+BA8+BF8</f>
        <v>38809.433333333334</v>
      </c>
      <c r="BH8" s="101">
        <v>100</v>
      </c>
      <c r="BI8" s="128">
        <v>317.45</v>
      </c>
      <c r="BJ8" s="129">
        <f>ROUND(MAX((BG8-BH8-BI8-3500)*{0.03,0.1,0.2,0.25,0.3,0.35,0.45}-{0,105,555,1005,2755,5505,13505},0),2)</f>
        <v>7718</v>
      </c>
      <c r="BK8" s="130">
        <f t="shared" ref="BK8" si="2">BG8-BH8-BI8-BJ8</f>
        <v>30673.983333333337</v>
      </c>
      <c r="BL8" s="131"/>
      <c r="BM8" s="101"/>
      <c r="BN8" s="115"/>
      <c r="BO8" s="101"/>
      <c r="BP8" s="101"/>
      <c r="BQ8" s="101"/>
      <c r="BR8" s="140"/>
      <c r="BS8" s="141"/>
      <c r="BT8" s="91"/>
      <c r="BU8" s="148"/>
      <c r="BV8" s="148"/>
      <c r="BW8" s="148"/>
      <c r="BX8" s="148"/>
      <c r="BY8" s="148"/>
      <c r="BZ8" s="148"/>
      <c r="CA8" s="148"/>
      <c r="CB8" s="148"/>
      <c r="CC8" s="148"/>
    </row>
    <row r="9" spans="1:84" s="29" customFormat="1" x14ac:dyDescent="0.15">
      <c r="A9" s="51"/>
      <c r="F9" s="51"/>
      <c r="G9" s="52"/>
      <c r="H9" s="52"/>
      <c r="I9" s="52"/>
      <c r="J9" s="51"/>
      <c r="K9" s="51"/>
      <c r="L9" s="66"/>
      <c r="M9" s="67"/>
      <c r="N9" s="67"/>
      <c r="O9" s="66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  <c r="BL9" s="51"/>
      <c r="BP9" s="51"/>
      <c r="BQ9" s="51"/>
      <c r="BS9" s="142"/>
      <c r="BT9" s="142"/>
      <c r="BW9" s="51"/>
      <c r="BX9" s="51"/>
      <c r="BY9" s="51"/>
      <c r="BZ9" s="51"/>
      <c r="CA9" s="51"/>
    </row>
    <row r="10" spans="1:84" s="29" customFormat="1" x14ac:dyDescent="0.15">
      <c r="A10" s="51"/>
      <c r="F10" s="51"/>
      <c r="G10" s="52"/>
      <c r="H10" s="52"/>
      <c r="I10" s="52"/>
      <c r="J10" s="51"/>
      <c r="K10" s="51"/>
      <c r="L10" s="66"/>
      <c r="M10" s="67"/>
      <c r="N10" s="67"/>
      <c r="O10" s="66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  <c r="BL10" s="51"/>
      <c r="BP10" s="51"/>
      <c r="BQ10" s="51"/>
      <c r="BS10" s="142"/>
      <c r="BT10" s="142"/>
      <c r="BW10" s="51"/>
      <c r="BX10" s="51"/>
      <c r="BY10" s="51"/>
      <c r="BZ10" s="51"/>
      <c r="CA10" s="51"/>
    </row>
    <row r="11" spans="1:84" s="29" customFormat="1" x14ac:dyDescent="0.15">
      <c r="A11" s="51"/>
      <c r="F11" s="51"/>
      <c r="G11" s="52"/>
      <c r="H11" s="52"/>
      <c r="I11" s="52"/>
      <c r="J11" s="51"/>
      <c r="K11" s="51"/>
      <c r="L11" s="66"/>
      <c r="M11" s="67"/>
      <c r="N11" s="67"/>
      <c r="O11" s="66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P11" s="51"/>
      <c r="BQ11" s="51"/>
      <c r="BS11" s="142"/>
      <c r="BT11" s="142"/>
      <c r="BW11" s="51"/>
      <c r="BX11" s="51"/>
      <c r="BY11" s="51"/>
      <c r="BZ11" s="51"/>
      <c r="CA11" s="51"/>
    </row>
    <row r="12" spans="1:84" s="29" customFormat="1" x14ac:dyDescent="0.15">
      <c r="A12" s="51"/>
      <c r="F12" s="51"/>
      <c r="G12" s="52"/>
      <c r="H12" s="52"/>
      <c r="I12" s="52"/>
      <c r="J12" s="51"/>
      <c r="K12" s="51"/>
      <c r="L12" s="66"/>
      <c r="M12" s="67"/>
      <c r="N12" s="67"/>
      <c r="O12" s="66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P12" s="51"/>
      <c r="BQ12" s="51"/>
      <c r="BS12" s="142"/>
      <c r="BT12" s="142"/>
      <c r="BW12" s="51"/>
      <c r="BX12" s="51"/>
      <c r="BY12" s="51"/>
      <c r="BZ12" s="51"/>
      <c r="CA12" s="51"/>
    </row>
    <row r="13" spans="1:84" s="29" customFormat="1" x14ac:dyDescent="0.15">
      <c r="A13" s="51"/>
      <c r="F13" s="51"/>
      <c r="G13" s="52"/>
      <c r="H13" s="52"/>
      <c r="I13" s="52"/>
      <c r="J13" s="51"/>
      <c r="K13" s="51"/>
      <c r="L13" s="66"/>
      <c r="M13" s="67"/>
      <c r="N13" s="67"/>
      <c r="O13" s="66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  <c r="BL13" s="51"/>
      <c r="BP13" s="51"/>
      <c r="BQ13" s="51"/>
      <c r="BS13" s="142"/>
      <c r="BT13" s="142"/>
      <c r="BW13" s="51"/>
      <c r="BX13" s="51"/>
      <c r="BY13" s="51"/>
      <c r="BZ13" s="51"/>
      <c r="CA13" s="51"/>
    </row>
    <row r="14" spans="1:84" s="29" customFormat="1" x14ac:dyDescent="0.15">
      <c r="A14" s="51"/>
      <c r="F14" s="51"/>
      <c r="G14" s="52"/>
      <c r="H14" s="52"/>
      <c r="I14" s="52"/>
      <c r="J14" s="51"/>
      <c r="K14" s="51"/>
      <c r="L14" s="66"/>
      <c r="M14" s="67"/>
      <c r="N14" s="67"/>
      <c r="O14" s="66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  <c r="BL14" s="51"/>
      <c r="BP14" s="51"/>
      <c r="BQ14" s="51"/>
      <c r="BS14" s="142"/>
      <c r="BT14" s="142"/>
      <c r="BW14" s="51"/>
      <c r="BX14" s="51"/>
      <c r="BY14" s="51"/>
      <c r="BZ14" s="51"/>
      <c r="CA14" s="51"/>
    </row>
    <row r="15" spans="1:84" s="29" customFormat="1" x14ac:dyDescent="0.15">
      <c r="A15" s="51"/>
      <c r="F15" s="51"/>
      <c r="G15" s="52"/>
      <c r="H15" s="52"/>
      <c r="I15" s="52"/>
      <c r="J15" s="51"/>
      <c r="K15" s="51"/>
      <c r="L15" s="66"/>
      <c r="M15" s="67"/>
      <c r="N15" s="67"/>
      <c r="O15" s="66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P15" s="51"/>
      <c r="BQ15" s="51"/>
      <c r="BS15" s="142"/>
      <c r="BT15" s="142"/>
      <c r="BW15" s="51"/>
      <c r="BX15" s="51"/>
      <c r="BY15" s="51"/>
      <c r="BZ15" s="51"/>
      <c r="CA15" s="51"/>
    </row>
    <row r="16" spans="1:84" s="29" customFormat="1" x14ac:dyDescent="0.15">
      <c r="A16" s="51"/>
      <c r="F16" s="51"/>
      <c r="G16" s="52"/>
      <c r="H16" s="52"/>
      <c r="I16" s="52"/>
      <c r="J16" s="51"/>
      <c r="K16" s="51"/>
      <c r="L16" s="66"/>
      <c r="M16" s="67"/>
      <c r="N16" s="67"/>
      <c r="O16" s="66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  <c r="BL16" s="51"/>
      <c r="BP16" s="51"/>
      <c r="BQ16" s="51"/>
      <c r="BS16" s="142"/>
      <c r="BT16" s="142"/>
      <c r="BW16" s="51"/>
      <c r="BX16" s="51"/>
      <c r="BY16" s="51"/>
      <c r="BZ16" s="51"/>
      <c r="CA16" s="51"/>
    </row>
    <row r="17" spans="1:79" s="29" customFormat="1" x14ac:dyDescent="0.15">
      <c r="A17" s="51"/>
      <c r="F17" s="51"/>
      <c r="G17" s="52"/>
      <c r="H17" s="52"/>
      <c r="I17" s="52"/>
      <c r="J17" s="51"/>
      <c r="K17" s="51"/>
      <c r="L17" s="66"/>
      <c r="M17" s="67"/>
      <c r="N17" s="67"/>
      <c r="O17" s="66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P17" s="51"/>
      <c r="BQ17" s="51"/>
      <c r="BS17" s="142"/>
      <c r="BT17" s="142"/>
      <c r="BW17" s="51"/>
      <c r="BX17" s="51"/>
      <c r="BY17" s="51"/>
      <c r="BZ17" s="51"/>
      <c r="CA17" s="51"/>
    </row>
    <row r="18" spans="1:79" s="29" customFormat="1" x14ac:dyDescent="0.15">
      <c r="A18" s="51"/>
      <c r="F18" s="51"/>
      <c r="G18" s="52"/>
      <c r="H18" s="52"/>
      <c r="I18" s="52"/>
      <c r="J18" s="51"/>
      <c r="K18" s="51"/>
      <c r="L18" s="66"/>
      <c r="M18" s="67"/>
      <c r="N18" s="67"/>
      <c r="O18" s="66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P18" s="51"/>
      <c r="BQ18" s="51"/>
      <c r="BS18" s="142"/>
      <c r="BT18" s="142"/>
      <c r="BW18" s="51"/>
      <c r="BX18" s="51"/>
      <c r="BY18" s="51"/>
      <c r="BZ18" s="51"/>
      <c r="CA18" s="51"/>
    </row>
    <row r="19" spans="1:79" s="29" customFormat="1" x14ac:dyDescent="0.15">
      <c r="A19" s="51"/>
      <c r="F19" s="51"/>
      <c r="G19" s="52"/>
      <c r="H19" s="52"/>
      <c r="I19" s="52"/>
      <c r="J19" s="51"/>
      <c r="K19" s="51"/>
      <c r="L19" s="66"/>
      <c r="M19" s="67"/>
      <c r="N19" s="67"/>
      <c r="O19" s="66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P19" s="51"/>
      <c r="BQ19" s="51"/>
      <c r="BS19" s="142"/>
      <c r="BT19" s="142"/>
      <c r="BW19" s="51"/>
      <c r="BX19" s="51"/>
      <c r="BY19" s="51"/>
      <c r="BZ19" s="51"/>
      <c r="CA19" s="51"/>
    </row>
    <row r="20" spans="1:79" s="29" customFormat="1" x14ac:dyDescent="0.15">
      <c r="A20" s="51"/>
      <c r="F20" s="51"/>
      <c r="G20" s="52"/>
      <c r="H20" s="52"/>
      <c r="I20" s="52"/>
      <c r="J20" s="51"/>
      <c r="K20" s="51"/>
      <c r="L20" s="66"/>
      <c r="M20" s="67"/>
      <c r="N20" s="67"/>
      <c r="O20" s="66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P20" s="51"/>
      <c r="BQ20" s="51"/>
      <c r="BS20" s="142"/>
      <c r="BT20" s="142"/>
      <c r="BW20" s="51"/>
      <c r="BX20" s="51"/>
      <c r="BY20" s="51"/>
      <c r="BZ20" s="51"/>
      <c r="CA20" s="51"/>
    </row>
    <row r="21" spans="1:79" s="29" customFormat="1" x14ac:dyDescent="0.15">
      <c r="A21" s="51"/>
      <c r="F21" s="51"/>
      <c r="G21" s="52"/>
      <c r="H21" s="52"/>
      <c r="I21" s="52"/>
      <c r="J21" s="51"/>
      <c r="K21" s="51"/>
      <c r="L21" s="66"/>
      <c r="M21" s="67"/>
      <c r="N21" s="67"/>
      <c r="O21" s="66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  <c r="BL21" s="51"/>
      <c r="BP21" s="51"/>
      <c r="BQ21" s="51"/>
      <c r="BS21" s="142"/>
      <c r="BT21" s="142"/>
      <c r="BW21" s="51"/>
      <c r="BX21" s="51"/>
      <c r="BY21" s="51"/>
      <c r="BZ21" s="51"/>
      <c r="CA21" s="51"/>
    </row>
    <row r="22" spans="1:79" s="29" customFormat="1" x14ac:dyDescent="0.15">
      <c r="A22" s="51"/>
      <c r="F22" s="51"/>
      <c r="G22" s="52"/>
      <c r="H22" s="52"/>
      <c r="I22" s="52"/>
      <c r="J22" s="51"/>
      <c r="K22" s="51"/>
      <c r="L22" s="66"/>
      <c r="M22" s="67"/>
      <c r="N22" s="67"/>
      <c r="O22" s="66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P22" s="51"/>
      <c r="BQ22" s="51"/>
      <c r="BS22" s="142"/>
      <c r="BT22" s="142"/>
      <c r="BW22" s="51"/>
      <c r="BX22" s="51"/>
      <c r="BY22" s="51"/>
      <c r="BZ22" s="51"/>
      <c r="CA22" s="51"/>
    </row>
    <row r="23" spans="1:79" s="29" customFormat="1" x14ac:dyDescent="0.15">
      <c r="A23" s="51"/>
      <c r="F23" s="51"/>
      <c r="G23" s="52"/>
      <c r="H23" s="52"/>
      <c r="I23" s="52"/>
      <c r="J23" s="51"/>
      <c r="K23" s="51"/>
      <c r="L23" s="66"/>
      <c r="M23" s="67"/>
      <c r="N23" s="67"/>
      <c r="O23" s="66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P23" s="51"/>
      <c r="BQ23" s="51"/>
      <c r="BS23" s="142"/>
      <c r="BT23" s="142"/>
      <c r="BW23" s="51"/>
      <c r="BX23" s="51"/>
      <c r="BY23" s="51"/>
      <c r="BZ23" s="51"/>
      <c r="CA23" s="51"/>
    </row>
    <row r="24" spans="1:79" s="29" customFormat="1" x14ac:dyDescent="0.15">
      <c r="A24" s="51"/>
      <c r="F24" s="51"/>
      <c r="G24" s="52"/>
      <c r="H24" s="52"/>
      <c r="I24" s="52"/>
      <c r="J24" s="51"/>
      <c r="K24" s="51"/>
      <c r="L24" s="66"/>
      <c r="M24" s="67"/>
      <c r="N24" s="67"/>
      <c r="O24" s="66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P24" s="51"/>
      <c r="BQ24" s="51"/>
      <c r="BS24" s="142"/>
      <c r="BT24" s="142"/>
      <c r="BW24" s="51"/>
      <c r="BX24" s="51"/>
      <c r="BY24" s="51"/>
      <c r="BZ24" s="51"/>
      <c r="CA24" s="51"/>
    </row>
    <row r="25" spans="1:79" s="29" customFormat="1" x14ac:dyDescent="0.15">
      <c r="A25" s="51"/>
      <c r="F25" s="51"/>
      <c r="G25" s="52"/>
      <c r="H25" s="52"/>
      <c r="I25" s="52"/>
      <c r="J25" s="51"/>
      <c r="K25" s="51"/>
      <c r="L25" s="66"/>
      <c r="M25" s="67"/>
      <c r="N25" s="67"/>
      <c r="O25" s="66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51"/>
      <c r="BP25" s="51"/>
      <c r="BQ25" s="51"/>
      <c r="BS25" s="142"/>
      <c r="BT25" s="142"/>
      <c r="BW25" s="51"/>
      <c r="BX25" s="51"/>
      <c r="BY25" s="51"/>
      <c r="BZ25" s="51"/>
      <c r="CA25" s="51"/>
    </row>
    <row r="26" spans="1:79" s="29" customFormat="1" x14ac:dyDescent="0.15">
      <c r="A26" s="51"/>
      <c r="F26" s="51"/>
      <c r="G26" s="52"/>
      <c r="H26" s="52"/>
      <c r="I26" s="52"/>
      <c r="J26" s="51"/>
      <c r="K26" s="51"/>
      <c r="L26" s="66"/>
      <c r="M26" s="67"/>
      <c r="N26" s="67"/>
      <c r="O26" s="66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P26" s="51"/>
      <c r="BQ26" s="51"/>
      <c r="BS26" s="142"/>
      <c r="BT26" s="142"/>
      <c r="BW26" s="51"/>
      <c r="BX26" s="51"/>
      <c r="BY26" s="51"/>
      <c r="BZ26" s="51"/>
      <c r="CA26" s="51"/>
    </row>
    <row r="27" spans="1:79" s="29" customFormat="1" x14ac:dyDescent="0.15">
      <c r="A27" s="51"/>
      <c r="F27" s="51"/>
      <c r="G27" s="52"/>
      <c r="H27" s="52"/>
      <c r="I27" s="52"/>
      <c r="J27" s="51"/>
      <c r="K27" s="51"/>
      <c r="L27" s="66"/>
      <c r="M27" s="67"/>
      <c r="N27" s="67"/>
      <c r="O27" s="66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P27" s="51"/>
      <c r="BQ27" s="51"/>
      <c r="BS27" s="142"/>
      <c r="BT27" s="142"/>
      <c r="BW27" s="51"/>
      <c r="BX27" s="51"/>
      <c r="BY27" s="51"/>
      <c r="BZ27" s="51"/>
      <c r="CA27" s="51"/>
    </row>
    <row r="28" spans="1:79" s="29" customFormat="1" x14ac:dyDescent="0.15">
      <c r="A28" s="51"/>
      <c r="F28" s="51"/>
      <c r="G28" s="52"/>
      <c r="H28" s="52"/>
      <c r="I28" s="52"/>
      <c r="J28" s="51"/>
      <c r="K28" s="51"/>
      <c r="L28" s="66"/>
      <c r="M28" s="67"/>
      <c r="N28" s="67"/>
      <c r="O28" s="66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P28" s="51"/>
      <c r="BQ28" s="51"/>
      <c r="BS28" s="142"/>
      <c r="BT28" s="142"/>
      <c r="BW28" s="51"/>
      <c r="BX28" s="51"/>
      <c r="BY28" s="51"/>
      <c r="BZ28" s="51"/>
      <c r="CA28" s="51"/>
    </row>
    <row r="29" spans="1:79" s="29" customFormat="1" x14ac:dyDescent="0.15">
      <c r="A29" s="51"/>
      <c r="F29" s="51"/>
      <c r="G29" s="52"/>
      <c r="H29" s="52"/>
      <c r="I29" s="52"/>
      <c r="J29" s="51"/>
      <c r="K29" s="51"/>
      <c r="L29" s="66"/>
      <c r="M29" s="67"/>
      <c r="N29" s="67"/>
      <c r="O29" s="66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P29" s="51"/>
      <c r="BQ29" s="51"/>
      <c r="BS29" s="142"/>
      <c r="BT29" s="142"/>
      <c r="BW29" s="51"/>
      <c r="BX29" s="51"/>
      <c r="BY29" s="51"/>
      <c r="BZ29" s="51"/>
      <c r="CA29" s="51"/>
    </row>
    <row r="30" spans="1:79" s="29" customFormat="1" x14ac:dyDescent="0.15">
      <c r="A30" s="51"/>
      <c r="F30" s="51"/>
      <c r="G30" s="52"/>
      <c r="H30" s="52"/>
      <c r="I30" s="52"/>
      <c r="J30" s="51"/>
      <c r="K30" s="51"/>
      <c r="L30" s="66"/>
      <c r="M30" s="67"/>
      <c r="N30" s="67"/>
      <c r="O30" s="66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P30" s="51"/>
      <c r="BQ30" s="51"/>
      <c r="BS30" s="142"/>
      <c r="BT30" s="142"/>
      <c r="BW30" s="51"/>
      <c r="BX30" s="51"/>
      <c r="BY30" s="51"/>
      <c r="BZ30" s="51"/>
      <c r="CA30" s="51"/>
    </row>
    <row r="31" spans="1:79" s="29" customFormat="1" x14ac:dyDescent="0.15">
      <c r="A31" s="51"/>
      <c r="F31" s="51"/>
      <c r="G31" s="52"/>
      <c r="H31" s="52"/>
      <c r="I31" s="52"/>
      <c r="J31" s="51"/>
      <c r="K31" s="51"/>
      <c r="L31" s="66"/>
      <c r="M31" s="67"/>
      <c r="N31" s="67"/>
      <c r="O31" s="66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P31" s="51"/>
      <c r="BQ31" s="51"/>
      <c r="BS31" s="142"/>
      <c r="BT31" s="142"/>
      <c r="BW31" s="51"/>
      <c r="BX31" s="51"/>
      <c r="BY31" s="51"/>
      <c r="BZ31" s="51"/>
      <c r="CA31" s="51"/>
    </row>
    <row r="32" spans="1:79" s="29" customFormat="1" x14ac:dyDescent="0.15">
      <c r="A32" s="51"/>
      <c r="F32" s="51"/>
      <c r="G32" s="52"/>
      <c r="H32" s="52"/>
      <c r="I32" s="52"/>
      <c r="J32" s="51"/>
      <c r="K32" s="51"/>
      <c r="L32" s="66"/>
      <c r="M32" s="67"/>
      <c r="N32" s="67"/>
      <c r="O32" s="66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P32" s="51"/>
      <c r="BQ32" s="51"/>
      <c r="BS32" s="142"/>
      <c r="BT32" s="142"/>
      <c r="BW32" s="51"/>
      <c r="BX32" s="51"/>
      <c r="BY32" s="51"/>
      <c r="BZ32" s="51"/>
      <c r="CA32" s="51"/>
    </row>
    <row r="33" spans="1:79" s="29" customFormat="1" x14ac:dyDescent="0.15">
      <c r="A33" s="51"/>
      <c r="F33" s="51"/>
      <c r="G33" s="52"/>
      <c r="H33" s="52"/>
      <c r="I33" s="52"/>
      <c r="J33" s="51"/>
      <c r="K33" s="51"/>
      <c r="L33" s="66"/>
      <c r="M33" s="67"/>
      <c r="N33" s="67"/>
      <c r="O33" s="66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P33" s="51"/>
      <c r="BQ33" s="51"/>
      <c r="BS33" s="142"/>
      <c r="BT33" s="142"/>
      <c r="BW33" s="51"/>
      <c r="BX33" s="51"/>
      <c r="BY33" s="51"/>
      <c r="BZ33" s="51"/>
      <c r="CA33" s="51"/>
    </row>
    <row r="34" spans="1:79" s="29" customFormat="1" x14ac:dyDescent="0.15">
      <c r="A34" s="51"/>
      <c r="F34" s="51"/>
      <c r="G34" s="52"/>
      <c r="H34" s="52"/>
      <c r="I34" s="52"/>
      <c r="J34" s="51"/>
      <c r="K34" s="51"/>
      <c r="L34" s="66"/>
      <c r="M34" s="67"/>
      <c r="N34" s="67"/>
      <c r="O34" s="66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P34" s="51"/>
      <c r="BQ34" s="51"/>
      <c r="BS34" s="142"/>
      <c r="BT34" s="142"/>
      <c r="BW34" s="51"/>
      <c r="BX34" s="51"/>
      <c r="BY34" s="51"/>
      <c r="BZ34" s="51"/>
      <c r="CA34" s="51"/>
    </row>
    <row r="35" spans="1:79" s="29" customFormat="1" x14ac:dyDescent="0.15">
      <c r="A35" s="51"/>
      <c r="F35" s="51"/>
      <c r="G35" s="52"/>
      <c r="H35" s="52"/>
      <c r="I35" s="52"/>
      <c r="J35" s="51"/>
      <c r="K35" s="51"/>
      <c r="L35" s="66"/>
      <c r="M35" s="67"/>
      <c r="N35" s="67"/>
      <c r="O35" s="66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1"/>
      <c r="BJ35" s="51"/>
      <c r="BK35" s="51"/>
      <c r="BL35" s="51"/>
      <c r="BP35" s="51"/>
      <c r="BQ35" s="51"/>
      <c r="BS35" s="142"/>
      <c r="BT35" s="142"/>
      <c r="BW35" s="51"/>
      <c r="BX35" s="51"/>
      <c r="BY35" s="51"/>
      <c r="BZ35" s="51"/>
      <c r="CA35" s="51"/>
    </row>
    <row r="36" spans="1:79" s="29" customFormat="1" x14ac:dyDescent="0.15">
      <c r="A36" s="51"/>
      <c r="F36" s="51"/>
      <c r="G36" s="52"/>
      <c r="H36" s="52"/>
      <c r="I36" s="52"/>
      <c r="J36" s="51"/>
      <c r="K36" s="51"/>
      <c r="L36" s="66"/>
      <c r="M36" s="67"/>
      <c r="N36" s="67"/>
      <c r="O36" s="66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P36" s="51"/>
      <c r="BQ36" s="51"/>
      <c r="BS36" s="142"/>
      <c r="BT36" s="142"/>
      <c r="BW36" s="51"/>
      <c r="BX36" s="51"/>
      <c r="BY36" s="51"/>
      <c r="BZ36" s="51"/>
      <c r="CA36" s="51"/>
    </row>
    <row r="37" spans="1:79" s="29" customFormat="1" x14ac:dyDescent="0.15">
      <c r="A37" s="51"/>
      <c r="F37" s="51"/>
      <c r="G37" s="52"/>
      <c r="H37" s="52"/>
      <c r="I37" s="52"/>
      <c r="J37" s="51"/>
      <c r="K37" s="51"/>
      <c r="L37" s="66"/>
      <c r="M37" s="67"/>
      <c r="N37" s="67"/>
      <c r="O37" s="66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P37" s="51"/>
      <c r="BQ37" s="51"/>
      <c r="BS37" s="142"/>
      <c r="BT37" s="142"/>
      <c r="BW37" s="51"/>
      <c r="BX37" s="51"/>
      <c r="BY37" s="51"/>
      <c r="BZ37" s="51"/>
      <c r="CA37" s="51"/>
    </row>
    <row r="38" spans="1:79" s="29" customFormat="1" x14ac:dyDescent="0.15">
      <c r="A38" s="51"/>
      <c r="F38" s="51"/>
      <c r="G38" s="52"/>
      <c r="H38" s="52"/>
      <c r="I38" s="52"/>
      <c r="J38" s="51"/>
      <c r="K38" s="51"/>
      <c r="L38" s="66"/>
      <c r="M38" s="67"/>
      <c r="N38" s="67"/>
      <c r="O38" s="66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1"/>
      <c r="BL38" s="51"/>
      <c r="BP38" s="51"/>
      <c r="BQ38" s="51"/>
      <c r="BS38" s="142"/>
      <c r="BT38" s="142"/>
      <c r="BW38" s="51"/>
      <c r="BX38" s="51"/>
      <c r="BY38" s="51"/>
      <c r="BZ38" s="51"/>
      <c r="CA38" s="51"/>
    </row>
    <row r="39" spans="1:79" s="29" customFormat="1" x14ac:dyDescent="0.15">
      <c r="A39" s="51"/>
      <c r="F39" s="51"/>
      <c r="G39" s="52"/>
      <c r="H39" s="52"/>
      <c r="I39" s="52"/>
      <c r="J39" s="51"/>
      <c r="K39" s="51"/>
      <c r="L39" s="66"/>
      <c r="M39" s="67"/>
      <c r="N39" s="67"/>
      <c r="O39" s="66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P39" s="51"/>
      <c r="BQ39" s="51"/>
      <c r="BS39" s="142"/>
      <c r="BT39" s="142"/>
      <c r="BW39" s="51"/>
      <c r="BX39" s="51"/>
      <c r="BY39" s="51"/>
      <c r="BZ39" s="51"/>
      <c r="CA39" s="51"/>
    </row>
    <row r="40" spans="1:79" s="29" customFormat="1" x14ac:dyDescent="0.15">
      <c r="A40" s="51"/>
      <c r="F40" s="51"/>
      <c r="G40" s="52"/>
      <c r="H40" s="52"/>
      <c r="I40" s="52"/>
      <c r="J40" s="51"/>
      <c r="K40" s="51"/>
      <c r="L40" s="66"/>
      <c r="M40" s="67"/>
      <c r="N40" s="67"/>
      <c r="O40" s="66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P40" s="51"/>
      <c r="BQ40" s="51"/>
      <c r="BS40" s="142"/>
      <c r="BT40" s="142"/>
      <c r="BW40" s="51"/>
      <c r="BX40" s="51"/>
      <c r="BY40" s="51"/>
      <c r="BZ40" s="51"/>
      <c r="CA40" s="51"/>
    </row>
    <row r="41" spans="1:79" s="29" customFormat="1" x14ac:dyDescent="0.15">
      <c r="A41" s="51"/>
      <c r="F41" s="51"/>
      <c r="G41" s="52"/>
      <c r="H41" s="52"/>
      <c r="I41" s="52"/>
      <c r="J41" s="51"/>
      <c r="K41" s="51"/>
      <c r="L41" s="66"/>
      <c r="M41" s="67"/>
      <c r="N41" s="67"/>
      <c r="O41" s="66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51"/>
      <c r="BJ41" s="51"/>
      <c r="BK41" s="51"/>
      <c r="BL41" s="51"/>
      <c r="BP41" s="51"/>
      <c r="BQ41" s="51"/>
      <c r="BS41" s="142"/>
      <c r="BT41" s="142"/>
      <c r="BW41" s="51"/>
      <c r="BX41" s="51"/>
      <c r="BY41" s="51"/>
      <c r="BZ41" s="51"/>
      <c r="CA41" s="51"/>
    </row>
    <row r="42" spans="1:79" s="29" customFormat="1" x14ac:dyDescent="0.15">
      <c r="A42" s="51"/>
      <c r="F42" s="51"/>
      <c r="G42" s="52"/>
      <c r="H42" s="52"/>
      <c r="I42" s="52"/>
      <c r="J42" s="51"/>
      <c r="K42" s="51"/>
      <c r="L42" s="66"/>
      <c r="M42" s="67"/>
      <c r="N42" s="67"/>
      <c r="O42" s="66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P42" s="51"/>
      <c r="BQ42" s="51"/>
      <c r="BS42" s="142"/>
      <c r="BT42" s="142"/>
      <c r="BW42" s="51"/>
      <c r="BX42" s="51"/>
      <c r="BY42" s="51"/>
      <c r="BZ42" s="51"/>
      <c r="CA42" s="51"/>
    </row>
    <row r="43" spans="1:79" s="29" customFormat="1" x14ac:dyDescent="0.15">
      <c r="A43" s="51"/>
      <c r="F43" s="51"/>
      <c r="G43" s="52"/>
      <c r="H43" s="52"/>
      <c r="I43" s="52"/>
      <c r="J43" s="51"/>
      <c r="K43" s="51"/>
      <c r="L43" s="66"/>
      <c r="M43" s="67"/>
      <c r="N43" s="67"/>
      <c r="O43" s="66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P43" s="51"/>
      <c r="BQ43" s="51"/>
      <c r="BS43" s="142"/>
      <c r="BT43" s="142"/>
      <c r="BW43" s="51"/>
      <c r="BX43" s="51"/>
      <c r="BY43" s="51"/>
      <c r="BZ43" s="51"/>
      <c r="CA43" s="51"/>
    </row>
    <row r="44" spans="1:79" s="29" customFormat="1" x14ac:dyDescent="0.15">
      <c r="A44" s="51"/>
      <c r="F44" s="51"/>
      <c r="G44" s="52"/>
      <c r="H44" s="52"/>
      <c r="I44" s="52"/>
      <c r="J44" s="51"/>
      <c r="K44" s="51"/>
      <c r="L44" s="66"/>
      <c r="M44" s="67"/>
      <c r="N44" s="67"/>
      <c r="O44" s="66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  <c r="BH44" s="51"/>
      <c r="BI44" s="51"/>
      <c r="BJ44" s="51"/>
      <c r="BK44" s="51"/>
      <c r="BL44" s="51"/>
      <c r="BP44" s="51"/>
      <c r="BQ44" s="51"/>
      <c r="BS44" s="142"/>
      <c r="BT44" s="142"/>
      <c r="BW44" s="51"/>
      <c r="BX44" s="51"/>
      <c r="BY44" s="51"/>
      <c r="BZ44" s="51"/>
      <c r="CA44" s="51"/>
    </row>
    <row r="45" spans="1:79" s="29" customFormat="1" x14ac:dyDescent="0.15">
      <c r="A45" s="51"/>
      <c r="F45" s="51"/>
      <c r="G45" s="52"/>
      <c r="H45" s="52"/>
      <c r="I45" s="52"/>
      <c r="J45" s="51"/>
      <c r="K45" s="51"/>
      <c r="L45" s="66"/>
      <c r="M45" s="67"/>
      <c r="N45" s="67"/>
      <c r="O45" s="66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1"/>
      <c r="BP45" s="51"/>
      <c r="BQ45" s="51"/>
      <c r="BS45" s="142"/>
      <c r="BT45" s="142"/>
      <c r="BW45" s="51"/>
      <c r="BX45" s="51"/>
      <c r="BY45" s="51"/>
      <c r="BZ45" s="51"/>
      <c r="CA45" s="51"/>
    </row>
    <row r="46" spans="1:79" s="29" customFormat="1" x14ac:dyDescent="0.15">
      <c r="A46" s="51"/>
      <c r="F46" s="51"/>
      <c r="G46" s="52"/>
      <c r="H46" s="52"/>
      <c r="I46" s="52"/>
      <c r="J46" s="51"/>
      <c r="K46" s="51"/>
      <c r="L46" s="66"/>
      <c r="M46" s="67"/>
      <c r="N46" s="67"/>
      <c r="O46" s="66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P46" s="51"/>
      <c r="BQ46" s="51"/>
      <c r="BS46" s="142"/>
      <c r="BT46" s="142"/>
      <c r="BW46" s="51"/>
      <c r="BX46" s="51"/>
      <c r="BY46" s="51"/>
      <c r="BZ46" s="51"/>
      <c r="CA46" s="51"/>
    </row>
    <row r="47" spans="1:79" s="29" customFormat="1" x14ac:dyDescent="0.15">
      <c r="A47" s="51"/>
      <c r="F47" s="51"/>
      <c r="G47" s="52"/>
      <c r="H47" s="52"/>
      <c r="I47" s="52"/>
      <c r="J47" s="51"/>
      <c r="K47" s="51"/>
      <c r="L47" s="66"/>
      <c r="M47" s="67"/>
      <c r="N47" s="67"/>
      <c r="O47" s="66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  <c r="BJ47" s="51"/>
      <c r="BK47" s="51"/>
      <c r="BL47" s="51"/>
      <c r="BP47" s="51"/>
      <c r="BQ47" s="51"/>
      <c r="BS47" s="142"/>
      <c r="BT47" s="142"/>
      <c r="BW47" s="51"/>
      <c r="BX47" s="51"/>
      <c r="BY47" s="51"/>
      <c r="BZ47" s="51"/>
      <c r="CA47" s="51"/>
    </row>
    <row r="48" spans="1:79" s="29" customFormat="1" x14ac:dyDescent="0.15">
      <c r="A48" s="51"/>
      <c r="F48" s="51"/>
      <c r="G48" s="52"/>
      <c r="H48" s="52"/>
      <c r="I48" s="52"/>
      <c r="J48" s="51"/>
      <c r="K48" s="51"/>
      <c r="L48" s="66"/>
      <c r="M48" s="67"/>
      <c r="N48" s="67"/>
      <c r="O48" s="66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  <c r="BB48" s="51"/>
      <c r="BC48" s="51"/>
      <c r="BD48" s="51"/>
      <c r="BE48" s="51"/>
      <c r="BF48" s="51"/>
      <c r="BG48" s="51"/>
      <c r="BH48" s="51"/>
      <c r="BI48" s="51"/>
      <c r="BJ48" s="51"/>
      <c r="BK48" s="51"/>
      <c r="BL48" s="51"/>
      <c r="BP48" s="51"/>
      <c r="BQ48" s="51"/>
      <c r="BS48" s="142"/>
      <c r="BT48" s="142"/>
      <c r="BW48" s="51"/>
      <c r="BX48" s="51"/>
      <c r="BY48" s="51"/>
      <c r="BZ48" s="51"/>
      <c r="CA48" s="51"/>
    </row>
    <row r="49" spans="1:79" s="29" customFormat="1" x14ac:dyDescent="0.15">
      <c r="A49" s="51"/>
      <c r="F49" s="51"/>
      <c r="G49" s="52"/>
      <c r="H49" s="52"/>
      <c r="I49" s="52"/>
      <c r="J49" s="51"/>
      <c r="K49" s="51"/>
      <c r="L49" s="66"/>
      <c r="M49" s="67"/>
      <c r="N49" s="67"/>
      <c r="O49" s="66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P49" s="51"/>
      <c r="BQ49" s="51"/>
      <c r="BS49" s="142"/>
      <c r="BT49" s="142"/>
      <c r="BW49" s="51"/>
      <c r="BX49" s="51"/>
      <c r="BY49" s="51"/>
      <c r="BZ49" s="51"/>
      <c r="CA49" s="51"/>
    </row>
    <row r="50" spans="1:79" s="29" customFormat="1" x14ac:dyDescent="0.15">
      <c r="A50" s="51"/>
      <c r="F50" s="51"/>
      <c r="G50" s="52"/>
      <c r="H50" s="52"/>
      <c r="I50" s="52"/>
      <c r="J50" s="51"/>
      <c r="K50" s="51"/>
      <c r="L50" s="66"/>
      <c r="M50" s="67"/>
      <c r="N50" s="67"/>
      <c r="O50" s="66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51"/>
      <c r="BL50" s="51"/>
      <c r="BP50" s="51"/>
      <c r="BQ50" s="51"/>
      <c r="BS50" s="142"/>
      <c r="BT50" s="142"/>
      <c r="BW50" s="51"/>
      <c r="BX50" s="51"/>
      <c r="BY50" s="51"/>
      <c r="BZ50" s="51"/>
      <c r="CA50" s="51"/>
    </row>
    <row r="51" spans="1:79" s="29" customFormat="1" x14ac:dyDescent="0.15">
      <c r="A51" s="51"/>
      <c r="F51" s="51"/>
      <c r="G51" s="52"/>
      <c r="H51" s="52"/>
      <c r="I51" s="52"/>
      <c r="J51" s="51"/>
      <c r="K51" s="51"/>
      <c r="L51" s="66"/>
      <c r="M51" s="67"/>
      <c r="N51" s="67"/>
      <c r="O51" s="66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P51" s="51"/>
      <c r="BQ51" s="51"/>
      <c r="BS51" s="142"/>
      <c r="BT51" s="142"/>
      <c r="BW51" s="51"/>
      <c r="BX51" s="51"/>
      <c r="BY51" s="51"/>
      <c r="BZ51" s="51"/>
      <c r="CA51" s="51"/>
    </row>
    <row r="52" spans="1:79" s="29" customFormat="1" x14ac:dyDescent="0.15">
      <c r="A52" s="51"/>
      <c r="F52" s="51"/>
      <c r="G52" s="52"/>
      <c r="H52" s="52"/>
      <c r="I52" s="52"/>
      <c r="J52" s="51"/>
      <c r="K52" s="51"/>
      <c r="L52" s="66"/>
      <c r="M52" s="67"/>
      <c r="N52" s="67"/>
      <c r="O52" s="66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1"/>
      <c r="BJ52" s="51"/>
      <c r="BK52" s="51"/>
      <c r="BL52" s="51"/>
      <c r="BP52" s="51"/>
      <c r="BQ52" s="51"/>
      <c r="BS52" s="142"/>
      <c r="BT52" s="142"/>
      <c r="BW52" s="51"/>
      <c r="BX52" s="51"/>
      <c r="BY52" s="51"/>
      <c r="BZ52" s="51"/>
      <c r="CA52" s="51"/>
    </row>
    <row r="53" spans="1:79" s="29" customFormat="1" x14ac:dyDescent="0.15">
      <c r="A53" s="51"/>
      <c r="F53" s="51"/>
      <c r="G53" s="52"/>
      <c r="H53" s="52"/>
      <c r="I53" s="52"/>
      <c r="J53" s="51"/>
      <c r="K53" s="51"/>
      <c r="L53" s="66"/>
      <c r="M53" s="67"/>
      <c r="N53" s="67"/>
      <c r="O53" s="66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P53" s="51"/>
      <c r="BQ53" s="51"/>
      <c r="BS53" s="142"/>
      <c r="BT53" s="142"/>
      <c r="BW53" s="51"/>
      <c r="BX53" s="51"/>
      <c r="BY53" s="51"/>
      <c r="BZ53" s="51"/>
      <c r="CA53" s="51"/>
    </row>
    <row r="54" spans="1:79" s="29" customFormat="1" x14ac:dyDescent="0.15">
      <c r="A54" s="51"/>
      <c r="F54" s="51"/>
      <c r="G54" s="52"/>
      <c r="H54" s="52"/>
      <c r="I54" s="52"/>
      <c r="J54" s="51"/>
      <c r="K54" s="51"/>
      <c r="L54" s="66"/>
      <c r="M54" s="67"/>
      <c r="N54" s="67"/>
      <c r="O54" s="66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  <c r="BK54" s="51"/>
      <c r="BL54" s="51"/>
      <c r="BP54" s="51"/>
      <c r="BQ54" s="51"/>
      <c r="BS54" s="142"/>
      <c r="BT54" s="142"/>
      <c r="BW54" s="51"/>
      <c r="BX54" s="51"/>
      <c r="BY54" s="51"/>
      <c r="BZ54" s="51"/>
      <c r="CA54" s="51"/>
    </row>
    <row r="55" spans="1:79" s="29" customFormat="1" x14ac:dyDescent="0.15">
      <c r="A55" s="51"/>
      <c r="F55" s="51"/>
      <c r="G55" s="52"/>
      <c r="H55" s="52"/>
      <c r="I55" s="52"/>
      <c r="J55" s="51"/>
      <c r="K55" s="51"/>
      <c r="L55" s="66"/>
      <c r="M55" s="67"/>
      <c r="N55" s="67"/>
      <c r="O55" s="66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  <c r="BH55" s="51"/>
      <c r="BI55" s="51"/>
      <c r="BJ55" s="51"/>
      <c r="BK55" s="51"/>
      <c r="BL55" s="51"/>
      <c r="BP55" s="51"/>
      <c r="BQ55" s="51"/>
      <c r="BS55" s="142"/>
      <c r="BT55" s="142"/>
      <c r="BW55" s="51"/>
      <c r="BX55" s="51"/>
      <c r="BY55" s="51"/>
      <c r="BZ55" s="51"/>
      <c r="CA55" s="51"/>
    </row>
    <row r="56" spans="1:79" s="29" customFormat="1" x14ac:dyDescent="0.15">
      <c r="A56" s="51"/>
      <c r="F56" s="51"/>
      <c r="G56" s="52"/>
      <c r="H56" s="52"/>
      <c r="I56" s="52"/>
      <c r="J56" s="51"/>
      <c r="K56" s="51"/>
      <c r="L56" s="66"/>
      <c r="M56" s="67"/>
      <c r="N56" s="67"/>
      <c r="O56" s="66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  <c r="BJ56" s="51"/>
      <c r="BK56" s="51"/>
      <c r="BL56" s="51"/>
      <c r="BP56" s="51"/>
      <c r="BQ56" s="51"/>
      <c r="BS56" s="142"/>
      <c r="BT56" s="142"/>
      <c r="BW56" s="51"/>
      <c r="BX56" s="51"/>
      <c r="BY56" s="51"/>
      <c r="BZ56" s="51"/>
      <c r="CA56" s="51"/>
    </row>
    <row r="57" spans="1:79" s="29" customFormat="1" x14ac:dyDescent="0.15">
      <c r="A57" s="51"/>
      <c r="F57" s="51"/>
      <c r="G57" s="52"/>
      <c r="H57" s="52"/>
      <c r="I57" s="52"/>
      <c r="J57" s="51"/>
      <c r="K57" s="51"/>
      <c r="L57" s="66"/>
      <c r="M57" s="67"/>
      <c r="N57" s="67"/>
      <c r="O57" s="66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  <c r="BH57" s="51"/>
      <c r="BI57" s="51"/>
      <c r="BJ57" s="51"/>
      <c r="BK57" s="51"/>
      <c r="BL57" s="51"/>
      <c r="BP57" s="51"/>
      <c r="BQ57" s="51"/>
      <c r="BS57" s="142"/>
      <c r="BT57" s="142"/>
      <c r="BW57" s="51"/>
      <c r="BX57" s="51"/>
      <c r="BY57" s="51"/>
      <c r="BZ57" s="51"/>
      <c r="CA57" s="51"/>
    </row>
    <row r="58" spans="1:79" s="29" customFormat="1" x14ac:dyDescent="0.15">
      <c r="A58" s="51"/>
      <c r="F58" s="51"/>
      <c r="G58" s="52"/>
      <c r="H58" s="52"/>
      <c r="I58" s="52"/>
      <c r="J58" s="51"/>
      <c r="K58" s="51"/>
      <c r="L58" s="66"/>
      <c r="M58" s="67"/>
      <c r="N58" s="67"/>
      <c r="O58" s="66"/>
      <c r="AQ58" s="51"/>
      <c r="AR58" s="51"/>
      <c r="AS58" s="51"/>
      <c r="AT58" s="51"/>
      <c r="AU58" s="51"/>
      <c r="AV58" s="51"/>
      <c r="AW58" s="51"/>
      <c r="AX58" s="51"/>
      <c r="AY58" s="51"/>
      <c r="AZ58" s="51"/>
      <c r="BA58" s="51"/>
      <c r="BB58" s="51"/>
      <c r="BC58" s="51"/>
      <c r="BD58" s="51"/>
      <c r="BE58" s="51"/>
      <c r="BF58" s="51"/>
      <c r="BG58" s="51"/>
      <c r="BH58" s="51"/>
      <c r="BI58" s="51"/>
      <c r="BJ58" s="51"/>
      <c r="BK58" s="51"/>
      <c r="BL58" s="51"/>
      <c r="BP58" s="51"/>
      <c r="BQ58" s="51"/>
      <c r="BS58" s="142"/>
      <c r="BT58" s="142"/>
      <c r="BW58" s="51"/>
      <c r="BX58" s="51"/>
      <c r="BY58" s="51"/>
      <c r="BZ58" s="51"/>
      <c r="CA58" s="51"/>
    </row>
    <row r="59" spans="1:79" s="29" customFormat="1" x14ac:dyDescent="0.15">
      <c r="A59" s="51"/>
      <c r="F59" s="51"/>
      <c r="G59" s="52"/>
      <c r="H59" s="52"/>
      <c r="I59" s="52"/>
      <c r="J59" s="51"/>
      <c r="K59" s="51"/>
      <c r="L59" s="66"/>
      <c r="M59" s="67"/>
      <c r="N59" s="67"/>
      <c r="O59" s="66"/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1"/>
      <c r="BB59" s="51"/>
      <c r="BC59" s="51"/>
      <c r="BD59" s="51"/>
      <c r="BE59" s="51"/>
      <c r="BF59" s="51"/>
      <c r="BG59" s="51"/>
      <c r="BH59" s="51"/>
      <c r="BI59" s="51"/>
      <c r="BJ59" s="51"/>
      <c r="BK59" s="51"/>
      <c r="BL59" s="51"/>
      <c r="BP59" s="51"/>
      <c r="BQ59" s="51"/>
      <c r="BS59" s="142"/>
      <c r="BT59" s="142"/>
      <c r="BW59" s="51"/>
      <c r="BX59" s="51"/>
      <c r="BY59" s="51"/>
      <c r="BZ59" s="51"/>
      <c r="CA59" s="51"/>
    </row>
    <row r="60" spans="1:79" s="29" customFormat="1" x14ac:dyDescent="0.15">
      <c r="A60" s="51"/>
      <c r="F60" s="51"/>
      <c r="G60" s="52"/>
      <c r="H60" s="52"/>
      <c r="I60" s="52"/>
      <c r="J60" s="51"/>
      <c r="K60" s="51"/>
      <c r="L60" s="66"/>
      <c r="M60" s="67"/>
      <c r="N60" s="67"/>
      <c r="O60" s="66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1"/>
      <c r="BL60" s="51"/>
      <c r="BP60" s="51"/>
      <c r="BQ60" s="51"/>
      <c r="BS60" s="142"/>
      <c r="BT60" s="142"/>
      <c r="BW60" s="51"/>
      <c r="BX60" s="51"/>
      <c r="BY60" s="51"/>
      <c r="BZ60" s="51"/>
      <c r="CA60" s="51"/>
    </row>
    <row r="61" spans="1:79" s="29" customFormat="1" x14ac:dyDescent="0.15">
      <c r="A61" s="51"/>
      <c r="F61" s="51"/>
      <c r="G61" s="52"/>
      <c r="H61" s="52"/>
      <c r="I61" s="52"/>
      <c r="J61" s="51"/>
      <c r="K61" s="51"/>
      <c r="L61" s="66"/>
      <c r="M61" s="67"/>
      <c r="N61" s="67"/>
      <c r="O61" s="66"/>
      <c r="AQ61" s="51"/>
      <c r="AR61" s="51"/>
      <c r="AS61" s="51"/>
      <c r="AT61" s="51"/>
      <c r="AU61" s="51"/>
      <c r="AV61" s="51"/>
      <c r="AW61" s="51"/>
      <c r="AX61" s="51"/>
      <c r="AY61" s="51"/>
      <c r="AZ61" s="51"/>
      <c r="BA61" s="51"/>
      <c r="BB61" s="51"/>
      <c r="BC61" s="51"/>
      <c r="BD61" s="51"/>
      <c r="BE61" s="51"/>
      <c r="BF61" s="51"/>
      <c r="BG61" s="51"/>
      <c r="BH61" s="51"/>
      <c r="BI61" s="51"/>
      <c r="BJ61" s="51"/>
      <c r="BK61" s="51"/>
      <c r="BL61" s="51"/>
      <c r="BP61" s="51"/>
      <c r="BQ61" s="51"/>
      <c r="BS61" s="142"/>
      <c r="BT61" s="142"/>
      <c r="BW61" s="51"/>
      <c r="BX61" s="51"/>
      <c r="BY61" s="51"/>
      <c r="BZ61" s="51"/>
      <c r="CA61" s="51"/>
    </row>
    <row r="62" spans="1:79" s="29" customFormat="1" x14ac:dyDescent="0.15">
      <c r="A62" s="51"/>
      <c r="F62" s="51"/>
      <c r="G62" s="52"/>
      <c r="H62" s="52"/>
      <c r="I62" s="52"/>
      <c r="J62" s="51"/>
      <c r="K62" s="51"/>
      <c r="L62" s="66"/>
      <c r="M62" s="67"/>
      <c r="N62" s="67"/>
      <c r="O62" s="66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P62" s="51"/>
      <c r="BQ62" s="51"/>
      <c r="BS62" s="142"/>
      <c r="BT62" s="142"/>
      <c r="BW62" s="51"/>
      <c r="BX62" s="51"/>
      <c r="BY62" s="51"/>
      <c r="BZ62" s="51"/>
      <c r="CA62" s="51"/>
    </row>
    <row r="63" spans="1:79" s="29" customFormat="1" x14ac:dyDescent="0.15">
      <c r="A63" s="51"/>
      <c r="F63" s="51"/>
      <c r="G63" s="52"/>
      <c r="H63" s="52"/>
      <c r="I63" s="52"/>
      <c r="J63" s="51"/>
      <c r="K63" s="51"/>
      <c r="L63" s="66"/>
      <c r="M63" s="67"/>
      <c r="N63" s="67"/>
      <c r="O63" s="66"/>
      <c r="AQ63" s="51"/>
      <c r="AR63" s="51"/>
      <c r="AS63" s="51"/>
      <c r="AT63" s="51"/>
      <c r="AU63" s="51"/>
      <c r="AV63" s="51"/>
      <c r="AW63" s="51"/>
      <c r="AX63" s="51"/>
      <c r="AY63" s="51"/>
      <c r="AZ63" s="51"/>
      <c r="BA63" s="51"/>
      <c r="BB63" s="51"/>
      <c r="BC63" s="51"/>
      <c r="BD63" s="51"/>
      <c r="BE63" s="51"/>
      <c r="BF63" s="51"/>
      <c r="BG63" s="51"/>
      <c r="BH63" s="51"/>
      <c r="BI63" s="51"/>
      <c r="BJ63" s="51"/>
      <c r="BK63" s="51"/>
      <c r="BL63" s="51"/>
      <c r="BP63" s="51"/>
      <c r="BQ63" s="51"/>
      <c r="BS63" s="142"/>
      <c r="BT63" s="142"/>
      <c r="BW63" s="51"/>
      <c r="BX63" s="51"/>
      <c r="BY63" s="51"/>
      <c r="BZ63" s="51"/>
      <c r="CA63" s="51"/>
    </row>
    <row r="64" spans="1:79" s="29" customFormat="1" x14ac:dyDescent="0.15">
      <c r="A64" s="51"/>
      <c r="F64" s="51"/>
      <c r="G64" s="52"/>
      <c r="H64" s="52"/>
      <c r="I64" s="52"/>
      <c r="J64" s="51"/>
      <c r="K64" s="51"/>
      <c r="L64" s="66"/>
      <c r="M64" s="67"/>
      <c r="N64" s="67"/>
      <c r="O64" s="66"/>
      <c r="AQ64" s="51"/>
      <c r="AR64" s="51"/>
      <c r="AS64" s="51"/>
      <c r="AT64" s="51"/>
      <c r="AU64" s="51"/>
      <c r="AV64" s="51"/>
      <c r="AW64" s="51"/>
      <c r="AX64" s="51"/>
      <c r="AY64" s="51"/>
      <c r="AZ64" s="51"/>
      <c r="BA64" s="51"/>
      <c r="BB64" s="51"/>
      <c r="BC64" s="51"/>
      <c r="BD64" s="51"/>
      <c r="BE64" s="51"/>
      <c r="BF64" s="51"/>
      <c r="BG64" s="51"/>
      <c r="BH64" s="51"/>
      <c r="BI64" s="51"/>
      <c r="BJ64" s="51"/>
      <c r="BK64" s="51"/>
      <c r="BL64" s="51"/>
      <c r="BP64" s="51"/>
      <c r="BQ64" s="51"/>
      <c r="BS64" s="142"/>
      <c r="BT64" s="142"/>
      <c r="BW64" s="51"/>
      <c r="BX64" s="51"/>
      <c r="BY64" s="51"/>
      <c r="BZ64" s="51"/>
      <c r="CA64" s="51"/>
    </row>
    <row r="65" spans="1:79" s="29" customFormat="1" x14ac:dyDescent="0.15">
      <c r="A65" s="51"/>
      <c r="F65" s="51"/>
      <c r="G65" s="52"/>
      <c r="H65" s="52"/>
      <c r="I65" s="52"/>
      <c r="J65" s="51"/>
      <c r="K65" s="51"/>
      <c r="L65" s="66"/>
      <c r="M65" s="67"/>
      <c r="N65" s="67"/>
      <c r="O65" s="66"/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A65" s="51"/>
      <c r="BB65" s="51"/>
      <c r="BC65" s="51"/>
      <c r="BD65" s="51"/>
      <c r="BE65" s="51"/>
      <c r="BF65" s="51"/>
      <c r="BG65" s="51"/>
      <c r="BH65" s="51"/>
      <c r="BI65" s="51"/>
      <c r="BJ65" s="51"/>
      <c r="BK65" s="51"/>
      <c r="BL65" s="51"/>
      <c r="BP65" s="51"/>
      <c r="BQ65" s="51"/>
      <c r="BS65" s="142"/>
      <c r="BT65" s="142"/>
      <c r="BW65" s="51"/>
      <c r="BX65" s="51"/>
      <c r="BY65" s="51"/>
      <c r="BZ65" s="51"/>
      <c r="CA65" s="51"/>
    </row>
    <row r="66" spans="1:79" s="29" customFormat="1" x14ac:dyDescent="0.15">
      <c r="A66" s="51"/>
      <c r="F66" s="51"/>
      <c r="G66" s="52"/>
      <c r="H66" s="52"/>
      <c r="I66" s="52"/>
      <c r="J66" s="51"/>
      <c r="K66" s="51"/>
      <c r="L66" s="66"/>
      <c r="M66" s="67"/>
      <c r="N66" s="67"/>
      <c r="O66" s="66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  <c r="BB66" s="51"/>
      <c r="BC66" s="51"/>
      <c r="BD66" s="51"/>
      <c r="BE66" s="51"/>
      <c r="BF66" s="51"/>
      <c r="BG66" s="51"/>
      <c r="BH66" s="51"/>
      <c r="BI66" s="51"/>
      <c r="BJ66" s="51"/>
      <c r="BK66" s="51"/>
      <c r="BL66" s="51"/>
      <c r="BP66" s="51"/>
      <c r="BQ66" s="51"/>
      <c r="BS66" s="142"/>
      <c r="BT66" s="142"/>
      <c r="BW66" s="51"/>
      <c r="BX66" s="51"/>
      <c r="BY66" s="51"/>
      <c r="BZ66" s="51"/>
      <c r="CA66" s="51"/>
    </row>
    <row r="67" spans="1:79" s="29" customFormat="1" x14ac:dyDescent="0.15">
      <c r="A67" s="51"/>
      <c r="F67" s="51"/>
      <c r="G67" s="52"/>
      <c r="H67" s="52"/>
      <c r="I67" s="52"/>
      <c r="J67" s="51"/>
      <c r="K67" s="51"/>
      <c r="L67" s="66"/>
      <c r="M67" s="67"/>
      <c r="N67" s="67"/>
      <c r="O67" s="66"/>
      <c r="AQ67" s="51"/>
      <c r="AR67" s="51"/>
      <c r="AS67" s="51"/>
      <c r="AT67" s="51"/>
      <c r="AU67" s="51"/>
      <c r="AV67" s="51"/>
      <c r="AW67" s="51"/>
      <c r="AX67" s="51"/>
      <c r="AY67" s="51"/>
      <c r="AZ67" s="51"/>
      <c r="BA67" s="51"/>
      <c r="BB67" s="51"/>
      <c r="BC67" s="51"/>
      <c r="BD67" s="51"/>
      <c r="BE67" s="51"/>
      <c r="BF67" s="51"/>
      <c r="BG67" s="51"/>
      <c r="BH67" s="51"/>
      <c r="BI67" s="51"/>
      <c r="BJ67" s="51"/>
      <c r="BK67" s="51"/>
      <c r="BL67" s="51"/>
      <c r="BP67" s="51"/>
      <c r="BQ67" s="51"/>
      <c r="BS67" s="142"/>
      <c r="BT67" s="142"/>
      <c r="BW67" s="51"/>
      <c r="BX67" s="51"/>
      <c r="BY67" s="51"/>
      <c r="BZ67" s="51"/>
      <c r="CA67" s="51"/>
    </row>
    <row r="68" spans="1:79" s="29" customFormat="1" x14ac:dyDescent="0.15">
      <c r="A68" s="51"/>
      <c r="F68" s="51"/>
      <c r="G68" s="52"/>
      <c r="H68" s="52"/>
      <c r="I68" s="52"/>
      <c r="J68" s="51"/>
      <c r="K68" s="51"/>
      <c r="L68" s="66"/>
      <c r="M68" s="67"/>
      <c r="N68" s="67"/>
      <c r="O68" s="66"/>
      <c r="AQ68" s="51"/>
      <c r="AR68" s="51"/>
      <c r="AS68" s="51"/>
      <c r="AT68" s="51"/>
      <c r="AU68" s="51"/>
      <c r="AV68" s="51"/>
      <c r="AW68" s="51"/>
      <c r="AX68" s="51"/>
      <c r="AY68" s="51"/>
      <c r="AZ68" s="51"/>
      <c r="BA68" s="51"/>
      <c r="BB68" s="51"/>
      <c r="BC68" s="51"/>
      <c r="BD68" s="51"/>
      <c r="BE68" s="51"/>
      <c r="BF68" s="51"/>
      <c r="BG68" s="51"/>
      <c r="BH68" s="51"/>
      <c r="BI68" s="51"/>
      <c r="BJ68" s="51"/>
      <c r="BK68" s="51"/>
      <c r="BL68" s="51"/>
      <c r="BP68" s="51"/>
      <c r="BQ68" s="51"/>
      <c r="BS68" s="142"/>
      <c r="BT68" s="142"/>
      <c r="BW68" s="51"/>
      <c r="BX68" s="51"/>
      <c r="BY68" s="51"/>
      <c r="BZ68" s="51"/>
      <c r="CA68" s="51"/>
    </row>
    <row r="69" spans="1:79" s="29" customFormat="1" x14ac:dyDescent="0.15">
      <c r="A69" s="51"/>
      <c r="F69" s="51"/>
      <c r="G69" s="52"/>
      <c r="H69" s="52"/>
      <c r="I69" s="52"/>
      <c r="J69" s="51"/>
      <c r="K69" s="51"/>
      <c r="L69" s="66"/>
      <c r="M69" s="67"/>
      <c r="N69" s="67"/>
      <c r="O69" s="66"/>
      <c r="AQ69" s="51"/>
      <c r="AR69" s="51"/>
      <c r="AS69" s="51"/>
      <c r="AT69" s="51"/>
      <c r="AU69" s="51"/>
      <c r="AV69" s="51"/>
      <c r="AW69" s="51"/>
      <c r="AX69" s="51"/>
      <c r="AY69" s="51"/>
      <c r="AZ69" s="51"/>
      <c r="BA69" s="51"/>
      <c r="BB69" s="51"/>
      <c r="BC69" s="51"/>
      <c r="BD69" s="51"/>
      <c r="BE69" s="51"/>
      <c r="BF69" s="51"/>
      <c r="BG69" s="51"/>
      <c r="BH69" s="51"/>
      <c r="BI69" s="51"/>
      <c r="BJ69" s="51"/>
      <c r="BK69" s="51"/>
      <c r="BL69" s="51"/>
      <c r="BP69" s="51"/>
      <c r="BQ69" s="51"/>
      <c r="BS69" s="142"/>
      <c r="BT69" s="142"/>
      <c r="BW69" s="51"/>
      <c r="BX69" s="51"/>
      <c r="BY69" s="51"/>
      <c r="BZ69" s="51"/>
      <c r="CA69" s="51"/>
    </row>
    <row r="70" spans="1:79" s="29" customFormat="1" x14ac:dyDescent="0.15">
      <c r="A70" s="51"/>
      <c r="F70" s="51"/>
      <c r="G70" s="52"/>
      <c r="H70" s="52"/>
      <c r="I70" s="52"/>
      <c r="J70" s="51"/>
      <c r="K70" s="51"/>
      <c r="L70" s="66"/>
      <c r="M70" s="67"/>
      <c r="N70" s="67"/>
      <c r="O70" s="66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  <c r="BB70" s="51"/>
      <c r="BC70" s="51"/>
      <c r="BD70" s="51"/>
      <c r="BE70" s="51"/>
      <c r="BF70" s="51"/>
      <c r="BG70" s="51"/>
      <c r="BH70" s="51"/>
      <c r="BI70" s="51"/>
      <c r="BJ70" s="51"/>
      <c r="BK70" s="51"/>
      <c r="BL70" s="51"/>
      <c r="BP70" s="51"/>
      <c r="BQ70" s="51"/>
      <c r="BS70" s="142"/>
      <c r="BT70" s="142"/>
      <c r="BW70" s="51"/>
      <c r="BX70" s="51"/>
      <c r="BY70" s="51"/>
      <c r="BZ70" s="51"/>
      <c r="CA70" s="51"/>
    </row>
    <row r="71" spans="1:79" s="29" customFormat="1" x14ac:dyDescent="0.15">
      <c r="A71" s="51"/>
      <c r="F71" s="51"/>
      <c r="G71" s="52"/>
      <c r="H71" s="52"/>
      <c r="I71" s="52"/>
      <c r="J71" s="51"/>
      <c r="K71" s="51"/>
      <c r="L71" s="66"/>
      <c r="M71" s="67"/>
      <c r="N71" s="67"/>
      <c r="O71" s="66"/>
      <c r="AQ71" s="51"/>
      <c r="AR71" s="51"/>
      <c r="AS71" s="51"/>
      <c r="AT71" s="51"/>
      <c r="AU71" s="51"/>
      <c r="AV71" s="51"/>
      <c r="AW71" s="51"/>
      <c r="AX71" s="51"/>
      <c r="AY71" s="51"/>
      <c r="AZ71" s="51"/>
      <c r="BA71" s="51"/>
      <c r="BB71" s="51"/>
      <c r="BC71" s="51"/>
      <c r="BD71" s="51"/>
      <c r="BE71" s="51"/>
      <c r="BF71" s="51"/>
      <c r="BG71" s="51"/>
      <c r="BH71" s="51"/>
      <c r="BI71" s="51"/>
      <c r="BJ71" s="51"/>
      <c r="BK71" s="51"/>
      <c r="BL71" s="51"/>
      <c r="BP71" s="51"/>
      <c r="BQ71" s="51"/>
      <c r="BS71" s="142"/>
      <c r="BT71" s="142"/>
      <c r="BW71" s="51"/>
      <c r="BX71" s="51"/>
      <c r="BY71" s="51"/>
      <c r="BZ71" s="51"/>
      <c r="CA71" s="51"/>
    </row>
    <row r="72" spans="1:79" s="29" customFormat="1" x14ac:dyDescent="0.15">
      <c r="A72" s="51"/>
      <c r="F72" s="51"/>
      <c r="G72" s="52"/>
      <c r="H72" s="52"/>
      <c r="I72" s="52"/>
      <c r="J72" s="51"/>
      <c r="K72" s="51"/>
      <c r="L72" s="66"/>
      <c r="M72" s="67"/>
      <c r="N72" s="67"/>
      <c r="O72" s="66"/>
      <c r="AQ72" s="51"/>
      <c r="AR72" s="51"/>
      <c r="AS72" s="51"/>
      <c r="AT72" s="51"/>
      <c r="AU72" s="51"/>
      <c r="AV72" s="51"/>
      <c r="AW72" s="51"/>
      <c r="AX72" s="51"/>
      <c r="AY72" s="51"/>
      <c r="AZ72" s="51"/>
      <c r="BA72" s="51"/>
      <c r="BB72" s="51"/>
      <c r="BC72" s="51"/>
      <c r="BD72" s="51"/>
      <c r="BE72" s="51"/>
      <c r="BF72" s="51"/>
      <c r="BG72" s="51"/>
      <c r="BH72" s="51"/>
      <c r="BI72" s="51"/>
      <c r="BJ72" s="51"/>
      <c r="BK72" s="51"/>
      <c r="BL72" s="51"/>
      <c r="BP72" s="51"/>
      <c r="BQ72" s="51"/>
      <c r="BS72" s="142"/>
      <c r="BT72" s="142"/>
      <c r="BW72" s="51"/>
      <c r="BX72" s="51"/>
      <c r="BY72" s="51"/>
      <c r="BZ72" s="51"/>
      <c r="CA72" s="51"/>
    </row>
    <row r="73" spans="1:79" s="29" customFormat="1" x14ac:dyDescent="0.15">
      <c r="A73" s="51"/>
      <c r="F73" s="51"/>
      <c r="G73" s="52"/>
      <c r="H73" s="52"/>
      <c r="I73" s="52"/>
      <c r="J73" s="51"/>
      <c r="K73" s="51"/>
      <c r="L73" s="66"/>
      <c r="M73" s="67"/>
      <c r="N73" s="67"/>
      <c r="O73" s="66"/>
      <c r="AQ73" s="51"/>
      <c r="AR73" s="51"/>
      <c r="AS73" s="51"/>
      <c r="AT73" s="51"/>
      <c r="AU73" s="51"/>
      <c r="AV73" s="51"/>
      <c r="AW73" s="51"/>
      <c r="AX73" s="51"/>
      <c r="AY73" s="51"/>
      <c r="AZ73" s="51"/>
      <c r="BA73" s="51"/>
      <c r="BB73" s="51"/>
      <c r="BC73" s="51"/>
      <c r="BD73" s="51"/>
      <c r="BE73" s="51"/>
      <c r="BF73" s="51"/>
      <c r="BG73" s="51"/>
      <c r="BH73" s="51"/>
      <c r="BI73" s="51"/>
      <c r="BJ73" s="51"/>
      <c r="BK73" s="51"/>
      <c r="BL73" s="51"/>
      <c r="BP73" s="51"/>
      <c r="BQ73" s="51"/>
      <c r="BS73" s="142"/>
      <c r="BT73" s="142"/>
      <c r="BW73" s="51"/>
      <c r="BX73" s="51"/>
      <c r="BY73" s="51"/>
      <c r="BZ73" s="51"/>
      <c r="CA73" s="51"/>
    </row>
    <row r="74" spans="1:79" s="29" customFormat="1" x14ac:dyDescent="0.15">
      <c r="A74" s="51"/>
      <c r="F74" s="51"/>
      <c r="G74" s="52"/>
      <c r="H74" s="52"/>
      <c r="I74" s="52"/>
      <c r="J74" s="51"/>
      <c r="K74" s="51"/>
      <c r="L74" s="66"/>
      <c r="M74" s="67"/>
      <c r="N74" s="67"/>
      <c r="O74" s="66"/>
      <c r="AQ74" s="51"/>
      <c r="AR74" s="51"/>
      <c r="AS74" s="51"/>
      <c r="AT74" s="51"/>
      <c r="AU74" s="51"/>
      <c r="AV74" s="51"/>
      <c r="AW74" s="51"/>
      <c r="AX74" s="51"/>
      <c r="AY74" s="51"/>
      <c r="AZ74" s="51"/>
      <c r="BA74" s="51"/>
      <c r="BB74" s="51"/>
      <c r="BC74" s="51"/>
      <c r="BD74" s="51"/>
      <c r="BE74" s="51"/>
      <c r="BF74" s="51"/>
      <c r="BG74" s="51"/>
      <c r="BH74" s="51"/>
      <c r="BI74" s="51"/>
      <c r="BJ74" s="51"/>
      <c r="BK74" s="51"/>
      <c r="BL74" s="51"/>
      <c r="BP74" s="51"/>
      <c r="BQ74" s="51"/>
      <c r="BS74" s="142"/>
      <c r="BT74" s="142"/>
      <c r="BW74" s="51"/>
      <c r="BX74" s="51"/>
      <c r="BY74" s="51"/>
      <c r="BZ74" s="51"/>
      <c r="CA74" s="51"/>
    </row>
    <row r="75" spans="1:79" s="29" customFormat="1" x14ac:dyDescent="0.15">
      <c r="A75" s="51"/>
      <c r="F75" s="51"/>
      <c r="G75" s="52"/>
      <c r="H75" s="52"/>
      <c r="I75" s="52"/>
      <c r="J75" s="51"/>
      <c r="K75" s="51"/>
      <c r="L75" s="66"/>
      <c r="M75" s="67"/>
      <c r="N75" s="67"/>
      <c r="O75" s="66"/>
      <c r="AQ75" s="51"/>
      <c r="AR75" s="51"/>
      <c r="AS75" s="51"/>
      <c r="AT75" s="51"/>
      <c r="AU75" s="51"/>
      <c r="AV75" s="51"/>
      <c r="AW75" s="51"/>
      <c r="AX75" s="51"/>
      <c r="AY75" s="51"/>
      <c r="AZ75" s="51"/>
      <c r="BA75" s="51"/>
      <c r="BB75" s="51"/>
      <c r="BC75" s="51"/>
      <c r="BD75" s="51"/>
      <c r="BE75" s="51"/>
      <c r="BF75" s="51"/>
      <c r="BG75" s="51"/>
      <c r="BH75" s="51"/>
      <c r="BI75" s="51"/>
      <c r="BJ75" s="51"/>
      <c r="BK75" s="51"/>
      <c r="BL75" s="51"/>
      <c r="BP75" s="51"/>
      <c r="BQ75" s="51"/>
      <c r="BS75" s="142"/>
      <c r="BT75" s="142"/>
      <c r="BW75" s="51"/>
      <c r="BX75" s="51"/>
      <c r="BY75" s="51"/>
      <c r="BZ75" s="51"/>
      <c r="CA75" s="51"/>
    </row>
    <row r="76" spans="1:79" s="29" customFormat="1" x14ac:dyDescent="0.15">
      <c r="A76" s="51"/>
      <c r="F76" s="51"/>
      <c r="G76" s="52"/>
      <c r="H76" s="52"/>
      <c r="I76" s="52"/>
      <c r="J76" s="51"/>
      <c r="K76" s="51"/>
      <c r="L76" s="66"/>
      <c r="M76" s="67"/>
      <c r="N76" s="67"/>
      <c r="O76" s="66"/>
      <c r="AQ76" s="51"/>
      <c r="AR76" s="51"/>
      <c r="AS76" s="51"/>
      <c r="AT76" s="51"/>
      <c r="AU76" s="51"/>
      <c r="AV76" s="51"/>
      <c r="AW76" s="51"/>
      <c r="AX76" s="51"/>
      <c r="AY76" s="51"/>
      <c r="AZ76" s="51"/>
      <c r="BA76" s="51"/>
      <c r="BB76" s="51"/>
      <c r="BC76" s="51"/>
      <c r="BD76" s="51"/>
      <c r="BE76" s="51"/>
      <c r="BF76" s="51"/>
      <c r="BG76" s="51"/>
      <c r="BH76" s="51"/>
      <c r="BI76" s="51"/>
      <c r="BJ76" s="51"/>
      <c r="BK76" s="51"/>
      <c r="BL76" s="51"/>
      <c r="BP76" s="51"/>
      <c r="BQ76" s="51"/>
      <c r="BS76" s="142"/>
      <c r="BT76" s="142"/>
      <c r="BW76" s="51"/>
      <c r="BX76" s="51"/>
      <c r="BY76" s="51"/>
      <c r="BZ76" s="51"/>
      <c r="CA76" s="51"/>
    </row>
    <row r="77" spans="1:79" s="29" customFormat="1" x14ac:dyDescent="0.15">
      <c r="A77" s="51"/>
      <c r="F77" s="51"/>
      <c r="G77" s="52"/>
      <c r="H77" s="52"/>
      <c r="I77" s="52"/>
      <c r="J77" s="51"/>
      <c r="K77" s="51"/>
      <c r="L77" s="66"/>
      <c r="M77" s="67"/>
      <c r="N77" s="67"/>
      <c r="O77" s="66"/>
      <c r="AQ77" s="51"/>
      <c r="AR77" s="51"/>
      <c r="AS77" s="51"/>
      <c r="AT77" s="51"/>
      <c r="AU77" s="51"/>
      <c r="AV77" s="51"/>
      <c r="AW77" s="51"/>
      <c r="AX77" s="51"/>
      <c r="AY77" s="51"/>
      <c r="AZ77" s="51"/>
      <c r="BA77" s="51"/>
      <c r="BB77" s="51"/>
      <c r="BC77" s="51"/>
      <c r="BD77" s="51"/>
      <c r="BE77" s="51"/>
      <c r="BF77" s="51"/>
      <c r="BG77" s="51"/>
      <c r="BH77" s="51"/>
      <c r="BI77" s="51"/>
      <c r="BJ77" s="51"/>
      <c r="BK77" s="51"/>
      <c r="BL77" s="51"/>
      <c r="BP77" s="51"/>
      <c r="BQ77" s="51"/>
      <c r="BS77" s="142"/>
      <c r="BT77" s="142"/>
      <c r="BW77" s="51"/>
      <c r="BX77" s="51"/>
      <c r="BY77" s="51"/>
      <c r="BZ77" s="51"/>
      <c r="CA77" s="51"/>
    </row>
    <row r="78" spans="1:79" s="29" customFormat="1" x14ac:dyDescent="0.15">
      <c r="A78" s="51"/>
      <c r="F78" s="51"/>
      <c r="G78" s="52"/>
      <c r="H78" s="52"/>
      <c r="I78" s="52"/>
      <c r="J78" s="51"/>
      <c r="K78" s="51"/>
      <c r="L78" s="66"/>
      <c r="M78" s="67"/>
      <c r="N78" s="67"/>
      <c r="O78" s="66"/>
      <c r="AQ78" s="51"/>
      <c r="AR78" s="51"/>
      <c r="AS78" s="51"/>
      <c r="AT78" s="51"/>
      <c r="AU78" s="51"/>
      <c r="AV78" s="51"/>
      <c r="AW78" s="51"/>
      <c r="AX78" s="51"/>
      <c r="AY78" s="51"/>
      <c r="AZ78" s="51"/>
      <c r="BA78" s="51"/>
      <c r="BB78" s="51"/>
      <c r="BC78" s="51"/>
      <c r="BD78" s="51"/>
      <c r="BE78" s="51"/>
      <c r="BF78" s="51"/>
      <c r="BG78" s="51"/>
      <c r="BH78" s="51"/>
      <c r="BI78" s="51"/>
      <c r="BJ78" s="51"/>
      <c r="BK78" s="51"/>
      <c r="BL78" s="51"/>
      <c r="BP78" s="51"/>
      <c r="BQ78" s="51"/>
      <c r="BS78" s="142"/>
      <c r="BT78" s="142"/>
      <c r="BW78" s="51"/>
      <c r="BX78" s="51"/>
      <c r="BY78" s="51"/>
      <c r="BZ78" s="51"/>
      <c r="CA78" s="51"/>
    </row>
    <row r="79" spans="1:79" s="29" customFormat="1" x14ac:dyDescent="0.15">
      <c r="A79" s="51"/>
      <c r="F79" s="51"/>
      <c r="G79" s="52"/>
      <c r="H79" s="52"/>
      <c r="I79" s="52"/>
      <c r="J79" s="51"/>
      <c r="K79" s="51"/>
      <c r="L79" s="66"/>
      <c r="M79" s="67"/>
      <c r="N79" s="67"/>
      <c r="O79" s="66"/>
      <c r="AQ79" s="51"/>
      <c r="AR79" s="51"/>
      <c r="AS79" s="51"/>
      <c r="AT79" s="51"/>
      <c r="AU79" s="51"/>
      <c r="AV79" s="51"/>
      <c r="AW79" s="51"/>
      <c r="AX79" s="51"/>
      <c r="AY79" s="51"/>
      <c r="AZ79" s="51"/>
      <c r="BA79" s="51"/>
      <c r="BB79" s="51"/>
      <c r="BC79" s="51"/>
      <c r="BD79" s="51"/>
      <c r="BE79" s="51"/>
      <c r="BF79" s="51"/>
      <c r="BG79" s="51"/>
      <c r="BH79" s="51"/>
      <c r="BI79" s="51"/>
      <c r="BJ79" s="51"/>
      <c r="BK79" s="51"/>
      <c r="BL79" s="51"/>
      <c r="BP79" s="51"/>
      <c r="BQ79" s="51"/>
      <c r="BS79" s="142"/>
      <c r="BT79" s="142"/>
      <c r="BW79" s="51"/>
      <c r="BX79" s="51"/>
      <c r="BY79" s="51"/>
      <c r="BZ79" s="51"/>
      <c r="CA79" s="51"/>
    </row>
    <row r="80" spans="1:79" s="29" customFormat="1" x14ac:dyDescent="0.15">
      <c r="A80" s="51"/>
      <c r="F80" s="51"/>
      <c r="G80" s="52"/>
      <c r="H80" s="52"/>
      <c r="I80" s="52"/>
      <c r="J80" s="51"/>
      <c r="K80" s="51"/>
      <c r="L80" s="66"/>
      <c r="M80" s="67"/>
      <c r="N80" s="67"/>
      <c r="O80" s="66"/>
      <c r="AQ80" s="51"/>
      <c r="AR80" s="51"/>
      <c r="AS80" s="51"/>
      <c r="AT80" s="51"/>
      <c r="AU80" s="51"/>
      <c r="AV80" s="51"/>
      <c r="AW80" s="51"/>
      <c r="AX80" s="51"/>
      <c r="AY80" s="51"/>
      <c r="AZ80" s="51"/>
      <c r="BA80" s="51"/>
      <c r="BB80" s="51"/>
      <c r="BC80" s="51"/>
      <c r="BD80" s="51"/>
      <c r="BE80" s="51"/>
      <c r="BF80" s="51"/>
      <c r="BG80" s="51"/>
      <c r="BH80" s="51"/>
      <c r="BI80" s="51"/>
      <c r="BJ80" s="51"/>
      <c r="BK80" s="51"/>
      <c r="BL80" s="51"/>
      <c r="BP80" s="51"/>
      <c r="BQ80" s="51"/>
      <c r="BS80" s="142"/>
      <c r="BT80" s="142"/>
      <c r="BW80" s="51"/>
      <c r="BX80" s="51"/>
      <c r="BY80" s="51"/>
      <c r="BZ80" s="51"/>
      <c r="CA80" s="51"/>
    </row>
    <row r="81" spans="1:79" s="29" customFormat="1" x14ac:dyDescent="0.15">
      <c r="A81" s="51"/>
      <c r="F81" s="51"/>
      <c r="G81" s="52"/>
      <c r="H81" s="52"/>
      <c r="I81" s="52"/>
      <c r="J81" s="51"/>
      <c r="K81" s="51"/>
      <c r="L81" s="66"/>
      <c r="M81" s="67"/>
      <c r="N81" s="67"/>
      <c r="O81" s="66"/>
      <c r="AQ81" s="51"/>
      <c r="AR81" s="51"/>
      <c r="AS81" s="51"/>
      <c r="AT81" s="51"/>
      <c r="AU81" s="51"/>
      <c r="AV81" s="51"/>
      <c r="AW81" s="51"/>
      <c r="AX81" s="51"/>
      <c r="AY81" s="51"/>
      <c r="AZ81" s="51"/>
      <c r="BA81" s="51"/>
      <c r="BB81" s="51"/>
      <c r="BC81" s="51"/>
      <c r="BD81" s="51"/>
      <c r="BE81" s="51"/>
      <c r="BF81" s="51"/>
      <c r="BG81" s="51"/>
      <c r="BH81" s="51"/>
      <c r="BI81" s="51"/>
      <c r="BJ81" s="51"/>
      <c r="BK81" s="51"/>
      <c r="BL81" s="51"/>
      <c r="BP81" s="51"/>
      <c r="BQ81" s="51"/>
      <c r="BS81" s="142"/>
      <c r="BT81" s="142"/>
      <c r="BW81" s="51"/>
      <c r="BX81" s="51"/>
      <c r="BY81" s="51"/>
      <c r="BZ81" s="51"/>
      <c r="CA81" s="51"/>
    </row>
    <row r="82" spans="1:79" s="29" customFormat="1" x14ac:dyDescent="0.15">
      <c r="A82" s="51"/>
      <c r="F82" s="51"/>
      <c r="G82" s="52"/>
      <c r="H82" s="52"/>
      <c r="I82" s="52"/>
      <c r="J82" s="51"/>
      <c r="K82" s="51"/>
      <c r="L82" s="66"/>
      <c r="M82" s="67"/>
      <c r="N82" s="67"/>
      <c r="O82" s="66"/>
      <c r="AQ82" s="51"/>
      <c r="AR82" s="51"/>
      <c r="AS82" s="51"/>
      <c r="AT82" s="51"/>
      <c r="AU82" s="51"/>
      <c r="AV82" s="51"/>
      <c r="AW82" s="51"/>
      <c r="AX82" s="51"/>
      <c r="AY82" s="51"/>
      <c r="AZ82" s="51"/>
      <c r="BA82" s="51"/>
      <c r="BB82" s="51"/>
      <c r="BC82" s="51"/>
      <c r="BD82" s="51"/>
      <c r="BE82" s="51"/>
      <c r="BF82" s="51"/>
      <c r="BG82" s="51"/>
      <c r="BH82" s="51"/>
      <c r="BI82" s="51"/>
      <c r="BJ82" s="51"/>
      <c r="BK82" s="51"/>
      <c r="BL82" s="51"/>
      <c r="BP82" s="51"/>
      <c r="BQ82" s="51"/>
      <c r="BS82" s="142"/>
      <c r="BT82" s="142"/>
      <c r="BW82" s="51"/>
      <c r="BX82" s="51"/>
      <c r="BY82" s="51"/>
      <c r="BZ82" s="51"/>
      <c r="CA82" s="51"/>
    </row>
    <row r="83" spans="1:79" s="29" customFormat="1" x14ac:dyDescent="0.15">
      <c r="A83" s="51"/>
      <c r="F83" s="51"/>
      <c r="G83" s="52"/>
      <c r="H83" s="52"/>
      <c r="I83" s="52"/>
      <c r="J83" s="51"/>
      <c r="K83" s="51"/>
      <c r="L83" s="66"/>
      <c r="M83" s="67"/>
      <c r="N83" s="67"/>
      <c r="O83" s="66"/>
      <c r="AQ83" s="51"/>
      <c r="AR83" s="51"/>
      <c r="AS83" s="51"/>
      <c r="AT83" s="51"/>
      <c r="AU83" s="51"/>
      <c r="AV83" s="51"/>
      <c r="AW83" s="51"/>
      <c r="AX83" s="51"/>
      <c r="AY83" s="51"/>
      <c r="AZ83" s="51"/>
      <c r="BA83" s="51"/>
      <c r="BB83" s="51"/>
      <c r="BC83" s="51"/>
      <c r="BD83" s="51"/>
      <c r="BE83" s="51"/>
      <c r="BF83" s="51"/>
      <c r="BG83" s="51"/>
      <c r="BH83" s="51"/>
      <c r="BI83" s="51"/>
      <c r="BJ83" s="51"/>
      <c r="BK83" s="51"/>
      <c r="BL83" s="51"/>
      <c r="BP83" s="51"/>
      <c r="BQ83" s="51"/>
      <c r="BS83" s="142"/>
      <c r="BT83" s="142"/>
      <c r="BW83" s="51"/>
      <c r="BX83" s="51"/>
      <c r="BY83" s="51"/>
      <c r="BZ83" s="51"/>
      <c r="CA83" s="51"/>
    </row>
    <row r="84" spans="1:79" s="29" customFormat="1" x14ac:dyDescent="0.15">
      <c r="A84" s="51"/>
      <c r="F84" s="51"/>
      <c r="G84" s="52"/>
      <c r="H84" s="52"/>
      <c r="I84" s="52"/>
      <c r="J84" s="51"/>
      <c r="K84" s="51"/>
      <c r="L84" s="66"/>
      <c r="M84" s="67"/>
      <c r="N84" s="67"/>
      <c r="O84" s="66"/>
      <c r="AQ84" s="51"/>
      <c r="AR84" s="51"/>
      <c r="AS84" s="51"/>
      <c r="AT84" s="51"/>
      <c r="AU84" s="51"/>
      <c r="AV84" s="51"/>
      <c r="AW84" s="51"/>
      <c r="AX84" s="51"/>
      <c r="AY84" s="51"/>
      <c r="AZ84" s="51"/>
      <c r="BA84" s="51"/>
      <c r="BB84" s="51"/>
      <c r="BC84" s="51"/>
      <c r="BD84" s="51"/>
      <c r="BE84" s="51"/>
      <c r="BF84" s="51"/>
      <c r="BG84" s="51"/>
      <c r="BH84" s="51"/>
      <c r="BI84" s="51"/>
      <c r="BJ84" s="51"/>
      <c r="BK84" s="51"/>
      <c r="BL84" s="51"/>
      <c r="BP84" s="51"/>
      <c r="BQ84" s="51"/>
      <c r="BS84" s="142"/>
      <c r="BT84" s="142"/>
      <c r="BW84" s="51"/>
      <c r="BX84" s="51"/>
      <c r="BY84" s="51"/>
      <c r="BZ84" s="51"/>
      <c r="CA84" s="51"/>
    </row>
    <row r="85" spans="1:79" s="29" customFormat="1" x14ac:dyDescent="0.15">
      <c r="A85" s="51"/>
      <c r="F85" s="51"/>
      <c r="G85" s="52"/>
      <c r="H85" s="52"/>
      <c r="I85" s="52"/>
      <c r="J85" s="51"/>
      <c r="K85" s="51"/>
      <c r="L85" s="66"/>
      <c r="M85" s="67"/>
      <c r="N85" s="67"/>
      <c r="O85" s="66"/>
      <c r="AQ85" s="51"/>
      <c r="AR85" s="51"/>
      <c r="AS85" s="51"/>
      <c r="AT85" s="51"/>
      <c r="AU85" s="51"/>
      <c r="AV85" s="51"/>
      <c r="AW85" s="51"/>
      <c r="AX85" s="51"/>
      <c r="AY85" s="51"/>
      <c r="AZ85" s="51"/>
      <c r="BA85" s="51"/>
      <c r="BB85" s="51"/>
      <c r="BC85" s="51"/>
      <c r="BD85" s="51"/>
      <c r="BE85" s="51"/>
      <c r="BF85" s="51"/>
      <c r="BG85" s="51"/>
      <c r="BH85" s="51"/>
      <c r="BI85" s="51"/>
      <c r="BJ85" s="51"/>
      <c r="BK85" s="51"/>
      <c r="BL85" s="51"/>
      <c r="BP85" s="51"/>
      <c r="BQ85" s="51"/>
      <c r="BS85" s="142"/>
      <c r="BT85" s="142"/>
      <c r="BW85" s="51"/>
      <c r="BX85" s="51"/>
      <c r="BY85" s="51"/>
      <c r="BZ85" s="51"/>
      <c r="CA85" s="51"/>
    </row>
    <row r="86" spans="1:79" s="29" customFormat="1" x14ac:dyDescent="0.15">
      <c r="A86" s="51"/>
      <c r="F86" s="51"/>
      <c r="G86" s="52"/>
      <c r="H86" s="52"/>
      <c r="I86" s="52"/>
      <c r="J86" s="51"/>
      <c r="K86" s="51"/>
      <c r="L86" s="66"/>
      <c r="M86" s="67"/>
      <c r="N86" s="67"/>
      <c r="O86" s="66"/>
      <c r="AQ86" s="51"/>
      <c r="AR86" s="51"/>
      <c r="AS86" s="51"/>
      <c r="AT86" s="51"/>
      <c r="AU86" s="51"/>
      <c r="AV86" s="51"/>
      <c r="AW86" s="51"/>
      <c r="AX86" s="51"/>
      <c r="AY86" s="51"/>
      <c r="AZ86" s="51"/>
      <c r="BA86" s="51"/>
      <c r="BB86" s="51"/>
      <c r="BC86" s="51"/>
      <c r="BD86" s="51"/>
      <c r="BE86" s="51"/>
      <c r="BF86" s="51"/>
      <c r="BG86" s="51"/>
      <c r="BH86" s="51"/>
      <c r="BI86" s="51"/>
      <c r="BJ86" s="51"/>
      <c r="BK86" s="51"/>
      <c r="BL86" s="51"/>
      <c r="BP86" s="51"/>
      <c r="BQ86" s="51"/>
      <c r="BS86" s="142"/>
      <c r="BT86" s="142"/>
      <c r="BW86" s="51"/>
      <c r="BX86" s="51"/>
      <c r="BY86" s="51"/>
      <c r="BZ86" s="51"/>
      <c r="CA86" s="51"/>
    </row>
    <row r="87" spans="1:79" s="29" customFormat="1" x14ac:dyDescent="0.15">
      <c r="A87" s="51"/>
      <c r="F87" s="51"/>
      <c r="G87" s="52"/>
      <c r="H87" s="52"/>
      <c r="I87" s="52"/>
      <c r="J87" s="51"/>
      <c r="K87" s="51"/>
      <c r="L87" s="66"/>
      <c r="M87" s="67"/>
      <c r="N87" s="67"/>
      <c r="O87" s="66"/>
      <c r="AQ87" s="51"/>
      <c r="AR87" s="51"/>
      <c r="AS87" s="51"/>
      <c r="AT87" s="51"/>
      <c r="AU87" s="51"/>
      <c r="AV87" s="51"/>
      <c r="AW87" s="51"/>
      <c r="AX87" s="51"/>
      <c r="AY87" s="51"/>
      <c r="AZ87" s="51"/>
      <c r="BA87" s="51"/>
      <c r="BB87" s="51"/>
      <c r="BC87" s="51"/>
      <c r="BD87" s="51"/>
      <c r="BE87" s="51"/>
      <c r="BF87" s="51"/>
      <c r="BG87" s="51"/>
      <c r="BH87" s="51"/>
      <c r="BI87" s="51"/>
      <c r="BJ87" s="51"/>
      <c r="BK87" s="51"/>
      <c r="BL87" s="51"/>
      <c r="BP87" s="51"/>
      <c r="BQ87" s="51"/>
      <c r="BS87" s="142"/>
      <c r="BT87" s="142"/>
      <c r="BW87" s="51"/>
      <c r="BX87" s="51"/>
      <c r="BY87" s="51"/>
      <c r="BZ87" s="51"/>
      <c r="CA87" s="51"/>
    </row>
    <row r="88" spans="1:79" s="29" customFormat="1" x14ac:dyDescent="0.15">
      <c r="A88" s="51"/>
      <c r="F88" s="51"/>
      <c r="G88" s="52"/>
      <c r="H88" s="52"/>
      <c r="I88" s="52"/>
      <c r="J88" s="51"/>
      <c r="K88" s="51"/>
      <c r="L88" s="66"/>
      <c r="M88" s="67"/>
      <c r="N88" s="67"/>
      <c r="O88" s="66"/>
      <c r="AQ88" s="51"/>
      <c r="AR88" s="51"/>
      <c r="AS88" s="51"/>
      <c r="AT88" s="51"/>
      <c r="AU88" s="51"/>
      <c r="AV88" s="51"/>
      <c r="AW88" s="51"/>
      <c r="AX88" s="51"/>
      <c r="AY88" s="51"/>
      <c r="AZ88" s="51"/>
      <c r="BA88" s="51"/>
      <c r="BB88" s="51"/>
      <c r="BC88" s="51"/>
      <c r="BD88" s="51"/>
      <c r="BE88" s="51"/>
      <c r="BF88" s="51"/>
      <c r="BG88" s="51"/>
      <c r="BH88" s="51"/>
      <c r="BI88" s="51"/>
      <c r="BJ88" s="51"/>
      <c r="BK88" s="51"/>
      <c r="BL88" s="51"/>
      <c r="BP88" s="51"/>
      <c r="BQ88" s="51"/>
      <c r="BS88" s="142"/>
      <c r="BT88" s="142"/>
      <c r="BW88" s="51"/>
      <c r="BX88" s="51"/>
      <c r="BY88" s="51"/>
      <c r="BZ88" s="51"/>
      <c r="CA88" s="51"/>
    </row>
    <row r="89" spans="1:79" s="29" customFormat="1" x14ac:dyDescent="0.15">
      <c r="A89" s="51"/>
      <c r="F89" s="51"/>
      <c r="G89" s="52"/>
      <c r="H89" s="52"/>
      <c r="I89" s="52"/>
      <c r="J89" s="51"/>
      <c r="K89" s="51"/>
      <c r="L89" s="66"/>
      <c r="M89" s="67"/>
      <c r="N89" s="67"/>
      <c r="O89" s="66"/>
      <c r="AQ89" s="51"/>
      <c r="AR89" s="51"/>
      <c r="AS89" s="51"/>
      <c r="AT89" s="51"/>
      <c r="AU89" s="51"/>
      <c r="AV89" s="51"/>
      <c r="AW89" s="51"/>
      <c r="AX89" s="51"/>
      <c r="AY89" s="51"/>
      <c r="AZ89" s="51"/>
      <c r="BA89" s="51"/>
      <c r="BB89" s="51"/>
      <c r="BC89" s="51"/>
      <c r="BD89" s="51"/>
      <c r="BE89" s="51"/>
      <c r="BF89" s="51"/>
      <c r="BG89" s="51"/>
      <c r="BH89" s="51"/>
      <c r="BI89" s="51"/>
      <c r="BJ89" s="51"/>
      <c r="BK89" s="51"/>
      <c r="BL89" s="51"/>
      <c r="BP89" s="51"/>
      <c r="BQ89" s="51"/>
      <c r="BS89" s="142"/>
      <c r="BT89" s="142"/>
      <c r="BW89" s="51"/>
      <c r="BX89" s="51"/>
      <c r="BY89" s="51"/>
      <c r="BZ89" s="51"/>
      <c r="CA89" s="51"/>
    </row>
    <row r="90" spans="1:79" s="29" customFormat="1" x14ac:dyDescent="0.15">
      <c r="A90" s="51"/>
      <c r="F90" s="51"/>
      <c r="G90" s="52"/>
      <c r="H90" s="52"/>
      <c r="I90" s="52"/>
      <c r="J90" s="51"/>
      <c r="K90" s="51"/>
      <c r="L90" s="66"/>
      <c r="M90" s="67"/>
      <c r="N90" s="67"/>
      <c r="O90" s="66"/>
      <c r="AQ90" s="51"/>
      <c r="AR90" s="51"/>
      <c r="AS90" s="51"/>
      <c r="AT90" s="51"/>
      <c r="AU90" s="51"/>
      <c r="AV90" s="51"/>
      <c r="AW90" s="51"/>
      <c r="AX90" s="51"/>
      <c r="AY90" s="51"/>
      <c r="AZ90" s="51"/>
      <c r="BA90" s="51"/>
      <c r="BB90" s="51"/>
      <c r="BC90" s="51"/>
      <c r="BD90" s="51"/>
      <c r="BE90" s="51"/>
      <c r="BF90" s="51"/>
      <c r="BG90" s="51"/>
      <c r="BH90" s="51"/>
      <c r="BI90" s="51"/>
      <c r="BJ90" s="51"/>
      <c r="BK90" s="51"/>
      <c r="BL90" s="51"/>
      <c r="BP90" s="51"/>
      <c r="BQ90" s="51"/>
      <c r="BS90" s="142"/>
      <c r="BT90" s="142"/>
      <c r="BW90" s="51"/>
      <c r="BX90" s="51"/>
      <c r="BY90" s="51"/>
      <c r="BZ90" s="51"/>
      <c r="CA90" s="51"/>
    </row>
    <row r="91" spans="1:79" s="29" customFormat="1" x14ac:dyDescent="0.15">
      <c r="A91" s="51"/>
      <c r="F91" s="51"/>
      <c r="G91" s="52"/>
      <c r="H91" s="52"/>
      <c r="I91" s="52"/>
      <c r="J91" s="51"/>
      <c r="K91" s="51"/>
      <c r="L91" s="66"/>
      <c r="M91" s="67"/>
      <c r="N91" s="67"/>
      <c r="O91" s="66"/>
      <c r="AQ91" s="51"/>
      <c r="AR91" s="51"/>
      <c r="AS91" s="51"/>
      <c r="AT91" s="51"/>
      <c r="AU91" s="51"/>
      <c r="AV91" s="51"/>
      <c r="AW91" s="51"/>
      <c r="AX91" s="51"/>
      <c r="AY91" s="51"/>
      <c r="AZ91" s="51"/>
      <c r="BA91" s="51"/>
      <c r="BB91" s="51"/>
      <c r="BC91" s="51"/>
      <c r="BD91" s="51"/>
      <c r="BE91" s="51"/>
      <c r="BF91" s="51"/>
      <c r="BG91" s="51"/>
      <c r="BH91" s="51"/>
      <c r="BI91" s="51"/>
      <c r="BJ91" s="51"/>
      <c r="BK91" s="51"/>
      <c r="BL91" s="51"/>
      <c r="BP91" s="51"/>
      <c r="BQ91" s="51"/>
      <c r="BS91" s="142"/>
      <c r="BT91" s="142"/>
      <c r="BW91" s="51"/>
      <c r="BX91" s="51"/>
      <c r="BY91" s="51"/>
      <c r="BZ91" s="51"/>
      <c r="CA91" s="51"/>
    </row>
    <row r="92" spans="1:79" s="29" customFormat="1" x14ac:dyDescent="0.15">
      <c r="A92" s="51"/>
      <c r="F92" s="51"/>
      <c r="G92" s="52"/>
      <c r="H92" s="52"/>
      <c r="I92" s="52"/>
      <c r="J92" s="51"/>
      <c r="K92" s="51"/>
      <c r="L92" s="66"/>
      <c r="M92" s="67"/>
      <c r="N92" s="67"/>
      <c r="O92" s="66"/>
      <c r="AQ92" s="51"/>
      <c r="AR92" s="51"/>
      <c r="AS92" s="51"/>
      <c r="AT92" s="51"/>
      <c r="AU92" s="51"/>
      <c r="AV92" s="51"/>
      <c r="AW92" s="51"/>
      <c r="AX92" s="51"/>
      <c r="AY92" s="51"/>
      <c r="AZ92" s="51"/>
      <c r="BA92" s="51"/>
      <c r="BB92" s="51"/>
      <c r="BC92" s="51"/>
      <c r="BD92" s="51"/>
      <c r="BE92" s="51"/>
      <c r="BF92" s="51"/>
      <c r="BG92" s="51"/>
      <c r="BH92" s="51"/>
      <c r="BI92" s="51"/>
      <c r="BJ92" s="51"/>
      <c r="BK92" s="51"/>
      <c r="BL92" s="51"/>
      <c r="BP92" s="51"/>
      <c r="BQ92" s="51"/>
      <c r="BS92" s="142"/>
      <c r="BT92" s="142"/>
      <c r="BW92" s="51"/>
      <c r="BX92" s="51"/>
      <c r="BY92" s="51"/>
      <c r="BZ92" s="51"/>
      <c r="CA92" s="51"/>
    </row>
    <row r="93" spans="1:79" s="29" customFormat="1" x14ac:dyDescent="0.15">
      <c r="A93" s="51"/>
      <c r="F93" s="51"/>
      <c r="G93" s="52"/>
      <c r="H93" s="52"/>
      <c r="I93" s="52"/>
      <c r="J93" s="51"/>
      <c r="K93" s="51"/>
      <c r="L93" s="66"/>
      <c r="M93" s="67"/>
      <c r="N93" s="67"/>
      <c r="O93" s="66"/>
      <c r="AQ93" s="51"/>
      <c r="AR93" s="51"/>
      <c r="AS93" s="51"/>
      <c r="AT93" s="51"/>
      <c r="AU93" s="51"/>
      <c r="AV93" s="51"/>
      <c r="AW93" s="51"/>
      <c r="AX93" s="51"/>
      <c r="AY93" s="51"/>
      <c r="AZ93" s="51"/>
      <c r="BA93" s="51"/>
      <c r="BB93" s="51"/>
      <c r="BC93" s="51"/>
      <c r="BD93" s="51"/>
      <c r="BE93" s="51"/>
      <c r="BF93" s="51"/>
      <c r="BG93" s="51"/>
      <c r="BH93" s="51"/>
      <c r="BI93" s="51"/>
      <c r="BJ93" s="51"/>
      <c r="BK93" s="51"/>
      <c r="BL93" s="51"/>
      <c r="BP93" s="51"/>
      <c r="BQ93" s="51"/>
      <c r="BS93" s="142"/>
      <c r="BT93" s="142"/>
      <c r="BW93" s="51"/>
      <c r="BX93" s="51"/>
      <c r="BY93" s="51"/>
      <c r="BZ93" s="51"/>
      <c r="CA93" s="51"/>
    </row>
    <row r="94" spans="1:79" s="29" customFormat="1" x14ac:dyDescent="0.15">
      <c r="A94" s="51"/>
      <c r="F94" s="51"/>
      <c r="G94" s="52"/>
      <c r="H94" s="52"/>
      <c r="I94" s="52"/>
      <c r="J94" s="51"/>
      <c r="K94" s="51"/>
      <c r="L94" s="66"/>
      <c r="M94" s="67"/>
      <c r="N94" s="67"/>
      <c r="O94" s="66"/>
      <c r="AQ94" s="51"/>
      <c r="AR94" s="51"/>
      <c r="AS94" s="51"/>
      <c r="AT94" s="51"/>
      <c r="AU94" s="51"/>
      <c r="AV94" s="51"/>
      <c r="AW94" s="51"/>
      <c r="AX94" s="51"/>
      <c r="AY94" s="51"/>
      <c r="AZ94" s="51"/>
      <c r="BA94" s="51"/>
      <c r="BB94" s="51"/>
      <c r="BC94" s="51"/>
      <c r="BD94" s="51"/>
      <c r="BE94" s="51"/>
      <c r="BF94" s="51"/>
      <c r="BG94" s="51"/>
      <c r="BH94" s="51"/>
      <c r="BI94" s="51"/>
      <c r="BJ94" s="51"/>
      <c r="BK94" s="51"/>
      <c r="BL94" s="51"/>
      <c r="BP94" s="51"/>
      <c r="BQ94" s="51"/>
      <c r="BS94" s="142"/>
      <c r="BT94" s="142"/>
      <c r="BW94" s="51"/>
      <c r="BX94" s="51"/>
      <c r="BY94" s="51"/>
      <c r="BZ94" s="51"/>
      <c r="CA94" s="51"/>
    </row>
    <row r="95" spans="1:79" s="29" customFormat="1" x14ac:dyDescent="0.15">
      <c r="A95" s="51"/>
      <c r="F95" s="51"/>
      <c r="G95" s="52"/>
      <c r="H95" s="52"/>
      <c r="I95" s="52"/>
      <c r="J95" s="51"/>
      <c r="K95" s="51"/>
      <c r="L95" s="66"/>
      <c r="M95" s="67"/>
      <c r="N95" s="67"/>
      <c r="O95" s="66"/>
      <c r="AQ95" s="51"/>
      <c r="AR95" s="51"/>
      <c r="AS95" s="51"/>
      <c r="AT95" s="51"/>
      <c r="AU95" s="51"/>
      <c r="AV95" s="51"/>
      <c r="AW95" s="51"/>
      <c r="AX95" s="51"/>
      <c r="AY95" s="51"/>
      <c r="AZ95" s="51"/>
      <c r="BA95" s="51"/>
      <c r="BB95" s="51"/>
      <c r="BC95" s="51"/>
      <c r="BD95" s="51"/>
      <c r="BE95" s="51"/>
      <c r="BF95" s="51"/>
      <c r="BG95" s="51"/>
      <c r="BH95" s="51"/>
      <c r="BI95" s="51"/>
      <c r="BJ95" s="51"/>
      <c r="BK95" s="51"/>
      <c r="BL95" s="51"/>
      <c r="BP95" s="51"/>
      <c r="BQ95" s="51"/>
      <c r="BS95" s="142"/>
      <c r="BT95" s="142"/>
      <c r="BW95" s="51"/>
      <c r="BX95" s="51"/>
      <c r="BY95" s="51"/>
      <c r="BZ95" s="51"/>
      <c r="CA95" s="51"/>
    </row>
    <row r="96" spans="1:79" s="29" customFormat="1" x14ac:dyDescent="0.15">
      <c r="A96" s="51"/>
      <c r="F96" s="51"/>
      <c r="G96" s="52"/>
      <c r="H96" s="52"/>
      <c r="I96" s="52"/>
      <c r="J96" s="51"/>
      <c r="K96" s="51"/>
      <c r="L96" s="66"/>
      <c r="M96" s="67"/>
      <c r="N96" s="67"/>
      <c r="O96" s="66"/>
      <c r="AQ96" s="51"/>
      <c r="AR96" s="51"/>
      <c r="AS96" s="51"/>
      <c r="AT96" s="51"/>
      <c r="AU96" s="51"/>
      <c r="AV96" s="51"/>
      <c r="AW96" s="51"/>
      <c r="AX96" s="51"/>
      <c r="AY96" s="51"/>
      <c r="AZ96" s="51"/>
      <c r="BA96" s="51"/>
      <c r="BB96" s="51"/>
      <c r="BC96" s="51"/>
      <c r="BD96" s="51"/>
      <c r="BE96" s="51"/>
      <c r="BF96" s="51"/>
      <c r="BG96" s="51"/>
      <c r="BH96" s="51"/>
      <c r="BI96" s="51"/>
      <c r="BJ96" s="51"/>
      <c r="BK96" s="51"/>
      <c r="BL96" s="51"/>
      <c r="BP96" s="51"/>
      <c r="BQ96" s="51"/>
      <c r="BS96" s="142"/>
      <c r="BT96" s="142"/>
      <c r="BW96" s="51"/>
      <c r="BX96" s="51"/>
      <c r="BY96" s="51"/>
      <c r="BZ96" s="51"/>
      <c r="CA96" s="51"/>
    </row>
    <row r="97" spans="1:79" s="29" customFormat="1" x14ac:dyDescent="0.15">
      <c r="A97" s="51"/>
      <c r="F97" s="51"/>
      <c r="G97" s="52"/>
      <c r="H97" s="52"/>
      <c r="I97" s="52"/>
      <c r="J97" s="51"/>
      <c r="K97" s="51"/>
      <c r="L97" s="66"/>
      <c r="M97" s="67"/>
      <c r="N97" s="67"/>
      <c r="O97" s="66"/>
      <c r="AQ97" s="51"/>
      <c r="AR97" s="51"/>
      <c r="AS97" s="51"/>
      <c r="AT97" s="51"/>
      <c r="AU97" s="51"/>
      <c r="AV97" s="51"/>
      <c r="AW97" s="51"/>
      <c r="AX97" s="51"/>
      <c r="AY97" s="51"/>
      <c r="AZ97" s="51"/>
      <c r="BA97" s="51"/>
      <c r="BB97" s="51"/>
      <c r="BC97" s="51"/>
      <c r="BD97" s="51"/>
      <c r="BE97" s="51"/>
      <c r="BF97" s="51"/>
      <c r="BG97" s="51"/>
      <c r="BH97" s="51"/>
      <c r="BI97" s="51"/>
      <c r="BJ97" s="51"/>
      <c r="BK97" s="51"/>
      <c r="BL97" s="51"/>
      <c r="BP97" s="51"/>
      <c r="BQ97" s="51"/>
      <c r="BS97" s="142"/>
      <c r="BT97" s="142"/>
      <c r="BW97" s="51"/>
      <c r="BX97" s="51"/>
      <c r="BY97" s="51"/>
      <c r="BZ97" s="51"/>
      <c r="CA97" s="51"/>
    </row>
    <row r="98" spans="1:79" s="29" customFormat="1" x14ac:dyDescent="0.15"/>
    <row r="99" spans="1:79" s="29" customFormat="1" x14ac:dyDescent="0.15"/>
    <row r="100" spans="1:79" s="29" customFormat="1" x14ac:dyDescent="0.15"/>
    <row r="101" spans="1:79" s="29" customFormat="1" x14ac:dyDescent="0.15"/>
    <row r="102" spans="1:79" s="29" customFormat="1" x14ac:dyDescent="0.15"/>
    <row r="103" spans="1:79" s="29" customFormat="1" x14ac:dyDescent="0.15"/>
    <row r="104" spans="1:79" s="29" customFormat="1" x14ac:dyDescent="0.15"/>
    <row r="105" spans="1:79" s="29" customFormat="1" x14ac:dyDescent="0.15"/>
    <row r="106" spans="1:79" s="29" customFormat="1" x14ac:dyDescent="0.15"/>
    <row r="107" spans="1:79" s="29" customFormat="1" x14ac:dyDescent="0.15"/>
    <row r="108" spans="1:79" s="29" customFormat="1" x14ac:dyDescent="0.15"/>
    <row r="109" spans="1:79" s="29" customFormat="1" x14ac:dyDescent="0.15"/>
    <row r="110" spans="1:79" s="29" customFormat="1" x14ac:dyDescent="0.15"/>
    <row r="111" spans="1:79" s="29" customFormat="1" x14ac:dyDescent="0.15"/>
    <row r="112" spans="1:79" s="29" customFormat="1" x14ac:dyDescent="0.15"/>
    <row r="113" s="29" customFormat="1" x14ac:dyDescent="0.15"/>
    <row r="114" s="29" customFormat="1" x14ac:dyDescent="0.15"/>
    <row r="115" s="29" customFormat="1" x14ac:dyDescent="0.15"/>
    <row r="116" s="29" customFormat="1" x14ac:dyDescent="0.15"/>
    <row r="117" s="29" customFormat="1" x14ac:dyDescent="0.15"/>
    <row r="118" s="29" customFormat="1" x14ac:dyDescent="0.15"/>
    <row r="119" s="29" customFormat="1" x14ac:dyDescent="0.15"/>
    <row r="120" s="29" customFormat="1" x14ac:dyDescent="0.15"/>
    <row r="121" s="29" customFormat="1" x14ac:dyDescent="0.15"/>
    <row r="122" s="29" customFormat="1" x14ac:dyDescent="0.15"/>
    <row r="123" s="29" customFormat="1" x14ac:dyDescent="0.15"/>
    <row r="124" s="29" customFormat="1" x14ac:dyDescent="0.15"/>
    <row r="125" s="29" customFormat="1" x14ac:dyDescent="0.15"/>
    <row r="126" s="29" customFormat="1" x14ac:dyDescent="0.15"/>
    <row r="127" s="29" customFormat="1" x14ac:dyDescent="0.15"/>
    <row r="128" s="29" customFormat="1" x14ac:dyDescent="0.15"/>
    <row r="129" s="29" customFormat="1" x14ac:dyDescent="0.15"/>
    <row r="130" s="29" customFormat="1" x14ac:dyDescent="0.15"/>
    <row r="131" s="29" customFormat="1" x14ac:dyDescent="0.15"/>
    <row r="132" s="29" customFormat="1" x14ac:dyDescent="0.15"/>
    <row r="133" s="29" customFormat="1" x14ac:dyDescent="0.15"/>
    <row r="134" s="29" customFormat="1" x14ac:dyDescent="0.15"/>
    <row r="135" s="29" customFormat="1" x14ac:dyDescent="0.15"/>
    <row r="136" s="29" customFormat="1" x14ac:dyDescent="0.15"/>
    <row r="137" s="29" customFormat="1" x14ac:dyDescent="0.15"/>
    <row r="138" s="29" customFormat="1" x14ac:dyDescent="0.15"/>
    <row r="139" s="29" customFormat="1" x14ac:dyDescent="0.15"/>
    <row r="140" s="29" customFormat="1" x14ac:dyDescent="0.15"/>
    <row r="141" s="29" customFormat="1" x14ac:dyDescent="0.15"/>
    <row r="142" s="29" customFormat="1" x14ac:dyDescent="0.15"/>
    <row r="143" s="29" customFormat="1" x14ac:dyDescent="0.15"/>
    <row r="144" s="29" customFormat="1" x14ac:dyDescent="0.15"/>
    <row r="145" s="29" customFormat="1" x14ac:dyDescent="0.15"/>
    <row r="146" s="29" customFormat="1" x14ac:dyDescent="0.15"/>
    <row r="147" s="29" customFormat="1" x14ac:dyDescent="0.15"/>
    <row r="148" s="29" customFormat="1" x14ac:dyDescent="0.15"/>
  </sheetData>
  <phoneticPr fontId="20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F148"/>
  <sheetViews>
    <sheetView workbookViewId="0">
      <selection sqref="A1:XFD1048576"/>
    </sheetView>
  </sheetViews>
  <sheetFormatPr defaultColWidth="9" defaultRowHeight="13.5" x14ac:dyDescent="0.15"/>
  <cols>
    <col min="1" max="2" width="4.5" style="28" customWidth="1"/>
    <col min="3" max="3" width="13" style="28" customWidth="1"/>
    <col min="4" max="4" width="9" style="28" customWidth="1"/>
    <col min="5" max="6" width="8.75" style="28" hidden="1" customWidth="1"/>
    <col min="7" max="7" width="8.625" style="28" customWidth="1"/>
    <col min="8" max="8" width="5.25" style="28" customWidth="1"/>
    <col min="9" max="9" width="7.875" style="28" customWidth="1"/>
    <col min="10" max="10" width="6.75" style="28" customWidth="1"/>
    <col min="11" max="11" width="4.75" style="28" customWidth="1"/>
    <col min="12" max="12" width="8.75" style="28" customWidth="1"/>
    <col min="13" max="13" width="7.625" style="28" customWidth="1"/>
    <col min="14" max="14" width="5.375" style="28" customWidth="1"/>
    <col min="15" max="15" width="5.75" style="28" customWidth="1"/>
    <col min="16" max="16" width="7.25" style="28" customWidth="1"/>
    <col min="17" max="22" width="5.625" style="28" customWidth="1"/>
    <col min="23" max="23" width="7.875" style="28" customWidth="1"/>
    <col min="24" max="24" width="10.75" style="28" customWidth="1"/>
    <col min="25" max="26" width="8.75" style="28" customWidth="1"/>
    <col min="27" max="27" width="5.25" style="28" customWidth="1"/>
    <col min="28" max="28" width="7.375" style="28" customWidth="1"/>
    <col min="29" max="29" width="7.5" style="28" customWidth="1"/>
    <col min="30" max="30" width="6.25" style="28" customWidth="1"/>
    <col min="31" max="31" width="6.875" style="28" customWidth="1"/>
    <col min="32" max="32" width="7.125" style="28" customWidth="1"/>
    <col min="33" max="33" width="7" style="28" customWidth="1"/>
    <col min="34" max="34" width="6.625" style="28" customWidth="1"/>
    <col min="35" max="35" width="9.5" style="28" customWidth="1"/>
    <col min="36" max="36" width="8.75" style="28" hidden="1" customWidth="1"/>
    <col min="37" max="37" width="6.5" style="28" hidden="1" customWidth="1"/>
    <col min="38" max="38" width="5.75" style="28" hidden="1" customWidth="1"/>
    <col min="39" max="39" width="8.75" style="28" hidden="1" customWidth="1"/>
    <col min="40" max="40" width="7" style="28" hidden="1" customWidth="1"/>
    <col min="41" max="41" width="6.125" style="28" hidden="1" customWidth="1"/>
    <col min="42" max="42" width="8.5" style="28" customWidth="1"/>
    <col min="43" max="43" width="11" style="30" customWidth="1"/>
    <col min="44" max="44" width="10.625" style="30" customWidth="1"/>
    <col min="45" max="45" width="6.25" style="30" hidden="1" customWidth="1"/>
    <col min="46" max="46" width="10.5" style="30" hidden="1" customWidth="1"/>
    <col min="47" max="47" width="6.75" style="30" customWidth="1"/>
    <col min="48" max="49" width="8.75" style="30" customWidth="1"/>
    <col min="50" max="50" width="13.75" style="30" customWidth="1"/>
    <col min="51" max="51" width="14.25" style="30" customWidth="1"/>
    <col min="52" max="52" width="8.75" style="30" customWidth="1"/>
    <col min="53" max="53" width="9.75" style="30" customWidth="1"/>
    <col min="54" max="57" width="7" style="30" customWidth="1"/>
    <col min="58" max="58" width="9.75" style="30" customWidth="1"/>
    <col min="59" max="59" width="9.875" style="30" customWidth="1"/>
    <col min="60" max="60" width="8.375" style="30" customWidth="1"/>
    <col min="61" max="61" width="7" style="30" customWidth="1"/>
    <col min="62" max="62" width="9" style="30" customWidth="1"/>
    <col min="63" max="63" width="10.5" style="28" customWidth="1"/>
    <col min="64" max="66" width="9" style="28" hidden="1" customWidth="1"/>
    <col min="67" max="67" width="7" style="28" hidden="1" customWidth="1"/>
    <col min="68" max="68" width="8" style="28" hidden="1" customWidth="1"/>
    <col min="69" max="69" width="8.5" style="28" hidden="1" customWidth="1"/>
    <col min="70" max="70" width="7.5" style="28" hidden="1" customWidth="1"/>
    <col min="71" max="71" width="39.75" style="28" customWidth="1"/>
    <col min="72" max="72" width="7.25" style="28" customWidth="1"/>
    <col min="73" max="73" width="9" style="28" customWidth="1"/>
    <col min="74" max="16384" width="9" style="28"/>
  </cols>
  <sheetData>
    <row r="1" spans="1:84" s="27" customFormat="1" ht="20.25" x14ac:dyDescent="0.15">
      <c r="A1" s="31" t="s">
        <v>92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102"/>
      <c r="AS1" s="102"/>
      <c r="AT1" s="102"/>
      <c r="AU1" s="102"/>
      <c r="AV1" s="102"/>
      <c r="AW1" s="102"/>
      <c r="AX1" s="102"/>
      <c r="AY1" s="102"/>
      <c r="AZ1" s="102"/>
      <c r="BA1" s="102"/>
      <c r="BB1" s="102"/>
      <c r="BC1" s="102"/>
      <c r="BD1" s="102"/>
      <c r="BE1" s="102"/>
      <c r="BF1" s="102"/>
      <c r="BG1" s="102"/>
      <c r="BH1" s="102"/>
      <c r="BI1" s="102"/>
      <c r="BJ1" s="102"/>
      <c r="BK1" s="102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</row>
    <row r="2" spans="1:84" x14ac:dyDescent="0.15">
      <c r="A2" s="32" t="s">
        <v>1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53"/>
      <c r="Q2" s="68"/>
      <c r="R2" s="69"/>
      <c r="S2" s="69"/>
      <c r="T2" s="69"/>
      <c r="U2" s="69"/>
      <c r="V2" s="69"/>
      <c r="W2" s="68"/>
      <c r="X2" s="69"/>
      <c r="Y2" s="69"/>
      <c r="Z2" s="69"/>
      <c r="AA2" s="82"/>
      <c r="AB2" s="82"/>
      <c r="AC2" s="82"/>
      <c r="AD2" s="82"/>
      <c r="AE2" s="82"/>
      <c r="AF2" s="82"/>
      <c r="AG2" s="82"/>
      <c r="AH2" s="82"/>
      <c r="AI2" s="82"/>
      <c r="AJ2" s="87"/>
      <c r="AK2" s="87"/>
      <c r="AL2" s="88" t="s">
        <v>2</v>
      </c>
      <c r="AM2" s="89"/>
      <c r="AN2" s="89"/>
      <c r="AO2" s="89"/>
      <c r="AP2" s="92"/>
      <c r="AQ2" s="88" t="s">
        <v>3</v>
      </c>
      <c r="AR2" s="89"/>
      <c r="AS2" s="89"/>
      <c r="AT2" s="89"/>
      <c r="AU2" s="89"/>
      <c r="AV2" s="89"/>
      <c r="AW2" s="89"/>
      <c r="AX2" s="89"/>
      <c r="AY2" s="89"/>
      <c r="AZ2" s="89"/>
      <c r="BA2" s="89"/>
      <c r="BB2" s="89"/>
      <c r="BC2" s="89"/>
      <c r="BD2" s="89"/>
      <c r="BE2" s="89"/>
      <c r="BF2" s="89"/>
      <c r="BG2" s="89"/>
      <c r="BH2" s="119"/>
      <c r="BI2" s="120" t="s">
        <v>4</v>
      </c>
      <c r="BJ2" s="82"/>
      <c r="BK2" s="82"/>
      <c r="BL2" s="82"/>
      <c r="BM2" s="133"/>
      <c r="BN2" s="134" t="s">
        <v>5</v>
      </c>
      <c r="BO2" s="120" t="s">
        <v>6</v>
      </c>
      <c r="BP2" s="121"/>
      <c r="BQ2" s="119"/>
      <c r="BR2" s="135" t="s">
        <v>7</v>
      </c>
      <c r="BS2" s="134"/>
      <c r="BT2" s="134"/>
      <c r="BU2" s="143"/>
      <c r="BV2" s="134"/>
      <c r="BW2" s="134"/>
      <c r="BX2" s="134"/>
    </row>
    <row r="3" spans="1:84" x14ac:dyDescent="0.15">
      <c r="A3" s="34"/>
      <c r="P3" s="54"/>
      <c r="Q3" s="70" t="s">
        <v>8</v>
      </c>
      <c r="R3" s="71"/>
      <c r="S3" s="71"/>
      <c r="T3" s="71"/>
      <c r="U3" s="71"/>
      <c r="V3" s="71"/>
      <c r="W3" s="72" t="s">
        <v>9</v>
      </c>
      <c r="X3" s="73"/>
      <c r="Y3" s="73"/>
      <c r="Z3" s="73"/>
      <c r="AA3" s="33"/>
      <c r="AB3" s="33"/>
      <c r="AC3" s="33"/>
      <c r="AD3" s="33"/>
      <c r="AE3" s="33"/>
      <c r="AF3" s="33"/>
      <c r="AG3" s="33"/>
      <c r="AH3" s="33"/>
      <c r="AI3" s="33"/>
      <c r="AJ3" s="90"/>
      <c r="AK3" s="90"/>
      <c r="AL3" s="91"/>
      <c r="AM3" s="88" t="s">
        <v>10</v>
      </c>
      <c r="AN3" s="92"/>
      <c r="AO3" s="103"/>
      <c r="AP3" s="91"/>
      <c r="AQ3" s="88" t="s">
        <v>8</v>
      </c>
      <c r="AR3" s="89"/>
      <c r="AS3" s="89"/>
      <c r="AT3" s="89"/>
      <c r="AU3" s="89"/>
      <c r="AV3" s="92"/>
      <c r="AW3" s="91" t="s">
        <v>11</v>
      </c>
      <c r="AX3" s="103" t="s">
        <v>12</v>
      </c>
      <c r="AY3" s="91" t="s">
        <v>11</v>
      </c>
      <c r="AZ3" s="103" t="s">
        <v>12</v>
      </c>
      <c r="BA3" s="88" t="s">
        <v>9</v>
      </c>
      <c r="BB3" s="92"/>
      <c r="BC3" s="89"/>
      <c r="BD3" s="89"/>
      <c r="BE3" s="89"/>
      <c r="BF3" s="89"/>
      <c r="BG3" s="89"/>
      <c r="BH3" s="119"/>
      <c r="BI3" s="121"/>
      <c r="BJ3" s="121"/>
      <c r="BK3" s="121"/>
      <c r="BL3" s="121"/>
      <c r="BM3" s="121"/>
      <c r="BN3" s="120"/>
      <c r="BO3" s="121"/>
      <c r="BP3" s="121"/>
      <c r="BQ3" s="121"/>
      <c r="BR3" s="121"/>
      <c r="BS3" s="136"/>
      <c r="BT3" s="136"/>
      <c r="BU3" s="121"/>
      <c r="BV3" s="121"/>
      <c r="BW3" s="119"/>
      <c r="BX3" s="144"/>
    </row>
    <row r="4" spans="1:84" x14ac:dyDescent="0.15">
      <c r="A4" s="35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55"/>
      <c r="Q4" s="74"/>
      <c r="R4" s="35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83"/>
      <c r="AF4" s="83"/>
      <c r="AG4" s="93">
        <v>1</v>
      </c>
      <c r="AH4" s="93">
        <v>2</v>
      </c>
      <c r="AI4" s="93"/>
      <c r="AJ4" s="93">
        <v>4</v>
      </c>
      <c r="AK4" s="93">
        <v>5</v>
      </c>
      <c r="AL4" s="93">
        <v>6</v>
      </c>
      <c r="AM4" s="93">
        <v>7</v>
      </c>
      <c r="AN4" s="93">
        <v>8</v>
      </c>
      <c r="AO4" s="93">
        <v>9</v>
      </c>
      <c r="AP4" s="93">
        <v>10</v>
      </c>
      <c r="AQ4" s="93">
        <v>11</v>
      </c>
      <c r="AR4" s="93">
        <v>12</v>
      </c>
      <c r="AS4" s="93"/>
      <c r="AT4" s="93"/>
      <c r="AU4" s="93">
        <v>13</v>
      </c>
      <c r="AV4" s="93">
        <v>14</v>
      </c>
      <c r="AW4" s="93">
        <v>16</v>
      </c>
      <c r="AX4" s="93">
        <v>17</v>
      </c>
      <c r="AY4" s="93">
        <v>18</v>
      </c>
      <c r="AZ4" s="93">
        <v>19</v>
      </c>
      <c r="BA4" s="93">
        <v>20</v>
      </c>
      <c r="BB4" s="114">
        <v>21</v>
      </c>
      <c r="BC4" s="114">
        <v>27</v>
      </c>
      <c r="BD4" s="114">
        <v>28</v>
      </c>
      <c r="BE4" s="114">
        <v>29</v>
      </c>
      <c r="BF4" s="114">
        <v>30</v>
      </c>
      <c r="BG4" s="114">
        <v>31</v>
      </c>
      <c r="BH4" s="114">
        <v>22</v>
      </c>
      <c r="BI4" s="114">
        <v>23</v>
      </c>
      <c r="BJ4" s="114">
        <v>24</v>
      </c>
      <c r="BK4" s="114">
        <v>25</v>
      </c>
      <c r="BL4" s="114">
        <v>26</v>
      </c>
      <c r="BM4" s="114">
        <v>34</v>
      </c>
      <c r="BN4" s="114">
        <v>35</v>
      </c>
      <c r="BO4" s="114">
        <v>36</v>
      </c>
      <c r="BP4" s="114">
        <v>37</v>
      </c>
      <c r="BQ4" s="114">
        <v>38</v>
      </c>
      <c r="BR4" s="137">
        <v>39</v>
      </c>
      <c r="BS4" s="138"/>
      <c r="BT4" s="138"/>
      <c r="BV4" s="145"/>
      <c r="BW4" s="145"/>
      <c r="BX4" s="145"/>
      <c r="BY4" s="145"/>
      <c r="BZ4" s="145"/>
      <c r="CA4" s="145"/>
      <c r="CB4" s="145"/>
      <c r="CC4" s="145"/>
      <c r="CD4" s="145"/>
      <c r="CE4" s="145"/>
      <c r="CF4" s="145"/>
    </row>
    <row r="5" spans="1:84" s="29" customFormat="1" ht="51" customHeight="1" x14ac:dyDescent="0.15">
      <c r="A5" s="37" t="s">
        <v>13</v>
      </c>
      <c r="B5" s="38" t="s">
        <v>14</v>
      </c>
      <c r="C5" s="38" t="s">
        <v>15</v>
      </c>
      <c r="D5" s="38" t="s">
        <v>16</v>
      </c>
      <c r="E5" s="38" t="s">
        <v>17</v>
      </c>
      <c r="F5" s="37" t="s">
        <v>18</v>
      </c>
      <c r="G5" s="39" t="s">
        <v>19</v>
      </c>
      <c r="H5" s="39" t="s">
        <v>20</v>
      </c>
      <c r="I5" s="39" t="s">
        <v>21</v>
      </c>
      <c r="J5" s="39" t="s">
        <v>22</v>
      </c>
      <c r="K5" s="56" t="s">
        <v>23</v>
      </c>
      <c r="L5" s="56"/>
      <c r="M5" s="56" t="s">
        <v>24</v>
      </c>
      <c r="N5" s="57" t="s">
        <v>25</v>
      </c>
      <c r="O5" s="57" t="s">
        <v>26</v>
      </c>
      <c r="P5" s="56" t="s">
        <v>27</v>
      </c>
      <c r="Q5" s="75" t="s">
        <v>28</v>
      </c>
      <c r="R5" s="75" t="s">
        <v>29</v>
      </c>
      <c r="S5" s="75" t="s">
        <v>30</v>
      </c>
      <c r="T5" s="39" t="s">
        <v>31</v>
      </c>
      <c r="U5" s="39" t="s">
        <v>32</v>
      </c>
      <c r="V5" s="39" t="s">
        <v>33</v>
      </c>
      <c r="W5" s="39" t="s">
        <v>34</v>
      </c>
      <c r="X5" s="39" t="s">
        <v>35</v>
      </c>
      <c r="Y5" s="39" t="s">
        <v>36</v>
      </c>
      <c r="Z5" s="39" t="s">
        <v>37</v>
      </c>
      <c r="AA5" s="39" t="s">
        <v>38</v>
      </c>
      <c r="AB5" s="39" t="s">
        <v>39</v>
      </c>
      <c r="AC5" s="39" t="s">
        <v>40</v>
      </c>
      <c r="AD5" s="39" t="s">
        <v>41</v>
      </c>
      <c r="AE5" s="39" t="s">
        <v>42</v>
      </c>
      <c r="AF5" s="84" t="s">
        <v>43</v>
      </c>
      <c r="AG5" s="94" t="s">
        <v>44</v>
      </c>
      <c r="AH5" s="94" t="s">
        <v>45</v>
      </c>
      <c r="AI5" s="94" t="s">
        <v>46</v>
      </c>
      <c r="AJ5" s="95" t="s">
        <v>47</v>
      </c>
      <c r="AK5" s="96"/>
      <c r="AL5" s="39" t="s">
        <v>48</v>
      </c>
      <c r="AM5" s="39" t="s">
        <v>49</v>
      </c>
      <c r="AN5" s="95" t="s">
        <v>50</v>
      </c>
      <c r="AO5" s="95" t="s">
        <v>51</v>
      </c>
      <c r="AP5" s="95" t="s">
        <v>52</v>
      </c>
      <c r="AQ5" s="104" t="s">
        <v>53</v>
      </c>
      <c r="AR5" s="38" t="s">
        <v>54</v>
      </c>
      <c r="AS5" s="38"/>
      <c r="AT5" s="38"/>
      <c r="AU5" s="94" t="s">
        <v>55</v>
      </c>
      <c r="AV5" s="94" t="s">
        <v>56</v>
      </c>
      <c r="AW5" s="94" t="s">
        <v>57</v>
      </c>
      <c r="AX5" s="94" t="s">
        <v>58</v>
      </c>
      <c r="AY5" s="94" t="s">
        <v>59</v>
      </c>
      <c r="AZ5" s="94" t="s">
        <v>60</v>
      </c>
      <c r="BA5" s="94" t="s">
        <v>61</v>
      </c>
      <c r="BB5" s="94" t="s">
        <v>62</v>
      </c>
      <c r="BC5" s="94" t="s">
        <v>63</v>
      </c>
      <c r="BD5" s="94" t="s">
        <v>64</v>
      </c>
      <c r="BE5" s="94" t="s">
        <v>65</v>
      </c>
      <c r="BF5" s="94" t="s">
        <v>66</v>
      </c>
      <c r="BG5" s="94" t="s">
        <v>5</v>
      </c>
      <c r="BH5" s="122" t="s">
        <v>67</v>
      </c>
      <c r="BI5" s="123" t="s">
        <v>68</v>
      </c>
      <c r="BJ5" s="123" t="s">
        <v>69</v>
      </c>
      <c r="BK5" s="94" t="s">
        <v>70</v>
      </c>
      <c r="BL5" s="94" t="s">
        <v>71</v>
      </c>
      <c r="BM5" s="38" t="s">
        <v>72</v>
      </c>
      <c r="BN5" s="38" t="s">
        <v>73</v>
      </c>
      <c r="BO5" s="38" t="s">
        <v>74</v>
      </c>
      <c r="BP5" s="38" t="s">
        <v>75</v>
      </c>
      <c r="BQ5" s="39" t="s">
        <v>76</v>
      </c>
      <c r="BS5" s="139"/>
      <c r="BT5" s="139"/>
      <c r="BU5" s="146"/>
      <c r="BV5" s="146"/>
      <c r="BW5" s="146"/>
      <c r="BX5" s="146"/>
      <c r="BY5" s="146"/>
      <c r="BZ5" s="146"/>
      <c r="CA5" s="146"/>
      <c r="CB5" s="146"/>
      <c r="CC5" s="146"/>
      <c r="CD5" s="146"/>
      <c r="CE5" s="146"/>
    </row>
    <row r="6" spans="1:84" s="29" customFormat="1" ht="0.75" customHeight="1" x14ac:dyDescent="0.15">
      <c r="A6" s="40"/>
      <c r="B6" s="41"/>
      <c r="C6" s="41"/>
      <c r="D6" s="41"/>
      <c r="E6" s="42"/>
      <c r="F6" s="40"/>
      <c r="G6" s="43"/>
      <c r="H6" s="43"/>
      <c r="I6" s="43"/>
      <c r="J6" s="43"/>
      <c r="K6" s="43"/>
      <c r="L6" s="43"/>
      <c r="M6" s="58"/>
      <c r="N6" s="42"/>
      <c r="O6" s="42"/>
      <c r="P6" s="58"/>
      <c r="Q6" s="76"/>
      <c r="R6" s="76"/>
      <c r="S6" s="76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2"/>
      <c r="AG6" s="42"/>
      <c r="AH6" s="42"/>
      <c r="AI6" s="42"/>
      <c r="AJ6" s="97" t="s">
        <v>77</v>
      </c>
      <c r="AK6" s="95" t="s">
        <v>78</v>
      </c>
      <c r="AL6" s="43"/>
      <c r="AM6" s="43"/>
      <c r="AN6" s="98" t="s">
        <v>79</v>
      </c>
      <c r="AO6" s="98" t="s">
        <v>80</v>
      </c>
      <c r="AP6" s="98" t="s">
        <v>80</v>
      </c>
      <c r="AQ6" s="105"/>
      <c r="AR6" s="41"/>
      <c r="AS6" s="41"/>
      <c r="AT6" s="41"/>
      <c r="AU6" s="106"/>
      <c r="AV6" s="106"/>
      <c r="AW6" s="105" t="s">
        <v>81</v>
      </c>
      <c r="AY6" s="105" t="s">
        <v>59</v>
      </c>
      <c r="AZ6" s="42"/>
      <c r="BA6" s="106"/>
      <c r="BB6" s="106"/>
      <c r="BC6" s="106"/>
      <c r="BD6" s="106"/>
      <c r="BE6" s="42"/>
      <c r="BF6" s="106"/>
      <c r="BG6" s="106"/>
      <c r="BH6" s="124"/>
      <c r="BI6" s="125"/>
      <c r="BJ6" s="125"/>
      <c r="BK6" s="106"/>
      <c r="BL6" s="42"/>
      <c r="BM6" s="41"/>
      <c r="BN6" s="41"/>
      <c r="BO6" s="41"/>
      <c r="BP6" s="41"/>
      <c r="BQ6" s="43"/>
      <c r="BS6" s="95"/>
      <c r="BT6" s="95"/>
      <c r="BU6" s="147"/>
      <c r="BV6" s="147"/>
      <c r="BW6" s="147"/>
      <c r="BX6" s="147"/>
      <c r="BY6" s="147"/>
      <c r="BZ6" s="147"/>
      <c r="CA6" s="147"/>
      <c r="CB6" s="147"/>
      <c r="CC6" s="147"/>
    </row>
    <row r="7" spans="1:84" s="29" customFormat="1" ht="0.75" customHeight="1" x14ac:dyDescent="0.15">
      <c r="A7" s="44"/>
      <c r="B7" s="45"/>
      <c r="C7" s="41"/>
      <c r="D7" s="41"/>
      <c r="E7" s="42"/>
      <c r="F7" s="40"/>
      <c r="G7" s="43"/>
      <c r="H7" s="43"/>
      <c r="I7" s="43"/>
      <c r="J7" s="43"/>
      <c r="K7" s="43"/>
      <c r="L7" s="43"/>
      <c r="M7" s="58"/>
      <c r="N7" s="42"/>
      <c r="O7" s="59"/>
      <c r="P7" s="58"/>
      <c r="Q7" s="76"/>
      <c r="R7" s="76"/>
      <c r="S7" s="76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42"/>
      <c r="AG7" s="42"/>
      <c r="AH7" s="42"/>
      <c r="AI7" s="42"/>
      <c r="AJ7" s="97"/>
      <c r="AK7" s="95"/>
      <c r="AL7" s="43"/>
      <c r="AM7" s="43"/>
      <c r="AN7" s="94"/>
      <c r="AO7" s="98"/>
      <c r="AP7" s="98"/>
      <c r="AQ7" s="105"/>
      <c r="AR7" s="41"/>
      <c r="AS7" s="107"/>
      <c r="AT7" s="107"/>
      <c r="AU7" s="108"/>
      <c r="AV7" s="106"/>
      <c r="AW7" s="105"/>
      <c r="AY7" s="105"/>
      <c r="AZ7" s="42"/>
      <c r="BA7" s="106"/>
      <c r="BB7" s="106"/>
      <c r="BC7" s="106"/>
      <c r="BD7" s="106"/>
      <c r="BE7" s="42"/>
      <c r="BF7" s="106"/>
      <c r="BG7" s="106"/>
      <c r="BH7" s="124"/>
      <c r="BI7" s="125"/>
      <c r="BJ7" s="125"/>
      <c r="BK7" s="106"/>
      <c r="BL7" s="42"/>
      <c r="BM7" s="41"/>
      <c r="BN7" s="41"/>
      <c r="BO7" s="41"/>
      <c r="BP7" s="41"/>
      <c r="BQ7" s="43"/>
      <c r="BS7" s="95"/>
      <c r="BT7" s="95"/>
      <c r="BU7" s="147"/>
      <c r="BV7" s="147"/>
      <c r="BW7" s="147"/>
      <c r="BX7" s="147"/>
      <c r="BY7" s="147"/>
      <c r="BZ7" s="147"/>
      <c r="CA7" s="147"/>
      <c r="CB7" s="147"/>
      <c r="CC7" s="147"/>
    </row>
    <row r="8" spans="1:84" s="30" customFormat="1" ht="23.25" customHeight="1" x14ac:dyDescent="0.15">
      <c r="A8" s="46">
        <v>1</v>
      </c>
      <c r="B8" s="46" t="s">
        <v>93</v>
      </c>
      <c r="C8" s="47" t="s">
        <v>82</v>
      </c>
      <c r="D8" s="48" t="s">
        <v>83</v>
      </c>
      <c r="E8" s="47"/>
      <c r="F8" s="49"/>
      <c r="G8" s="50" t="s">
        <v>84</v>
      </c>
      <c r="H8" s="50" t="s">
        <v>85</v>
      </c>
      <c r="I8" s="50" t="s">
        <v>86</v>
      </c>
      <c r="J8" s="60" t="s">
        <v>87</v>
      </c>
      <c r="K8" s="61"/>
      <c r="L8" s="61"/>
      <c r="M8" s="62"/>
      <c r="N8" s="63">
        <v>31</v>
      </c>
      <c r="O8" s="64">
        <v>31</v>
      </c>
      <c r="P8" s="65"/>
      <c r="Q8" s="78"/>
      <c r="R8" s="78"/>
      <c r="S8" s="78"/>
      <c r="T8" s="79">
        <v>0</v>
      </c>
      <c r="U8" s="79"/>
      <c r="V8" s="79"/>
      <c r="W8" s="80">
        <v>12</v>
      </c>
      <c r="X8" s="81">
        <v>374083</v>
      </c>
      <c r="Y8" s="85"/>
      <c r="Z8" s="85"/>
      <c r="AA8" s="85"/>
      <c r="AB8" s="85"/>
      <c r="AC8" s="85"/>
      <c r="AD8" s="79">
        <v>15</v>
      </c>
      <c r="AE8" s="79">
        <v>24</v>
      </c>
      <c r="AF8" s="86"/>
      <c r="AG8" s="99"/>
      <c r="AH8" s="99"/>
      <c r="AI8" s="100"/>
      <c r="AJ8" s="99"/>
      <c r="AK8" s="99"/>
      <c r="AL8" s="101"/>
      <c r="AM8" s="101"/>
      <c r="AN8" s="101"/>
      <c r="AO8" s="109"/>
      <c r="AP8" s="110">
        <f>(W8-AD8)*250</f>
        <v>-750</v>
      </c>
      <c r="AQ8" s="111"/>
      <c r="AR8" s="112"/>
      <c r="AS8" s="113"/>
      <c r="AT8" s="113"/>
      <c r="AU8" s="112"/>
      <c r="AV8" s="101"/>
      <c r="AW8" s="101">
        <f>X8*0.015</f>
        <v>5611.2449999999999</v>
      </c>
      <c r="AX8" s="115"/>
      <c r="AY8" s="101">
        <v>2700</v>
      </c>
      <c r="AZ8" s="101">
        <v>5250</v>
      </c>
      <c r="BA8" s="116">
        <f>AF8+AG8+AH8+AI8+AP8+AR8+AU8+AV8+AW8+AX8+AY8+AZ8</f>
        <v>12811.244999999999</v>
      </c>
      <c r="BB8" s="117"/>
      <c r="BC8" s="101"/>
      <c r="BD8" s="118"/>
      <c r="BE8" s="115"/>
      <c r="BF8" s="126">
        <f t="shared" ref="BF8" si="0">SUM(BB8:BE8)</f>
        <v>0</v>
      </c>
      <c r="BG8" s="127">
        <f t="shared" ref="BG8" si="1">AI8+BA8+BF8</f>
        <v>12811.244999999999</v>
      </c>
      <c r="BH8" s="101">
        <v>100</v>
      </c>
      <c r="BI8" s="128">
        <v>317.45</v>
      </c>
      <c r="BJ8" s="129">
        <f>ROUND(MAX((BG8-BH8-BI8-3500)*{0.03,0.1,0.2,0.25,0.3,0.35,0.45}-{0,105,555,1005,2755,5505,13505},0),2)</f>
        <v>1223.76</v>
      </c>
      <c r="BK8" s="130">
        <f t="shared" ref="BK8" si="2">BG8-BH8-BI8-BJ8</f>
        <v>11170.034999999998</v>
      </c>
      <c r="BL8" s="131"/>
      <c r="BM8" s="101"/>
      <c r="BN8" s="115"/>
      <c r="BO8" s="101"/>
      <c r="BP8" s="101"/>
      <c r="BQ8" s="101"/>
      <c r="BR8" s="140"/>
      <c r="BS8" s="141"/>
      <c r="BT8" s="91"/>
      <c r="BU8" s="148"/>
      <c r="BV8" s="148"/>
      <c r="BW8" s="148"/>
      <c r="BX8" s="148"/>
      <c r="BY8" s="148"/>
      <c r="BZ8" s="148"/>
      <c r="CA8" s="148"/>
      <c r="CB8" s="148"/>
      <c r="CC8" s="148"/>
    </row>
    <row r="9" spans="1:84" s="30" customFormat="1" ht="23.25" customHeight="1" x14ac:dyDescent="0.15">
      <c r="A9" s="46">
        <v>1</v>
      </c>
      <c r="B9" s="46" t="s">
        <v>93</v>
      </c>
      <c r="C9" s="47" t="s">
        <v>94</v>
      </c>
      <c r="D9" s="48" t="s">
        <v>83</v>
      </c>
      <c r="E9" s="47"/>
      <c r="F9" s="49"/>
      <c r="G9" s="50" t="s">
        <v>84</v>
      </c>
      <c r="H9" s="50" t="s">
        <v>85</v>
      </c>
      <c r="I9" s="50" t="s">
        <v>86</v>
      </c>
      <c r="J9" s="60" t="s">
        <v>95</v>
      </c>
      <c r="K9" s="61"/>
      <c r="L9" s="61"/>
      <c r="M9" s="62"/>
      <c r="N9" s="63">
        <v>31</v>
      </c>
      <c r="O9" s="64">
        <v>31</v>
      </c>
      <c r="P9" s="65"/>
      <c r="Q9" s="78"/>
      <c r="R9" s="78"/>
      <c r="S9" s="78"/>
      <c r="T9" s="79">
        <v>0</v>
      </c>
      <c r="U9" s="79"/>
      <c r="V9" s="79"/>
      <c r="W9" s="80">
        <f>(53+2)*0.2</f>
        <v>11</v>
      </c>
      <c r="X9" s="81">
        <f>(1663398+468033)*0.2</f>
        <v>426286.2</v>
      </c>
      <c r="Y9" s="85"/>
      <c r="Z9" s="85"/>
      <c r="AA9" s="85"/>
      <c r="AB9" s="85"/>
      <c r="AC9" s="85"/>
      <c r="AD9" s="79">
        <v>10</v>
      </c>
      <c r="AE9" s="79">
        <v>14</v>
      </c>
      <c r="AF9" s="86"/>
      <c r="AG9" s="99"/>
      <c r="AH9" s="99"/>
      <c r="AI9" s="100"/>
      <c r="AJ9" s="99"/>
      <c r="AK9" s="99"/>
      <c r="AL9" s="101"/>
      <c r="AM9" s="101"/>
      <c r="AN9" s="101"/>
      <c r="AO9" s="109"/>
      <c r="AP9" s="110">
        <f>(W9-AD9)*250</f>
        <v>250</v>
      </c>
      <c r="AQ9" s="111">
        <v>2500</v>
      </c>
      <c r="AR9" s="112">
        <v>6600</v>
      </c>
      <c r="AS9" s="113"/>
      <c r="AT9" s="113"/>
      <c r="AU9" s="112"/>
      <c r="AV9" s="101"/>
      <c r="AW9" s="101">
        <f>X9*0.65%</f>
        <v>2770.8603000000003</v>
      </c>
      <c r="AX9" s="115"/>
      <c r="AY9" s="101">
        <v>2000</v>
      </c>
      <c r="AZ9" s="101"/>
      <c r="BA9" s="116">
        <f>AF9+AG9+AH9+AI9+AP9+AR9+AU9+AV9+AW9+AX9+AY9+AZ9</f>
        <v>11620.8603</v>
      </c>
      <c r="BB9" s="117"/>
      <c r="BC9" s="101"/>
      <c r="BD9" s="118"/>
      <c r="BE9" s="115"/>
      <c r="BF9" s="126">
        <f t="shared" ref="BF9" si="3">SUM(BB9:BE9)</f>
        <v>0</v>
      </c>
      <c r="BG9" s="127">
        <f t="shared" ref="BG9" si="4">AI9+BA9+BF9</f>
        <v>11620.8603</v>
      </c>
      <c r="BH9" s="101">
        <v>920</v>
      </c>
      <c r="BI9" s="132">
        <v>317.43</v>
      </c>
      <c r="BJ9" s="129">
        <f>ROUND(MAX((BG9-BH9-BI9-3500)*{0.03,0.1,0.2,0.25,0.3,0.35,0.45}-{0,105,555,1005,2755,5505,13505},0),2)</f>
        <v>821.69</v>
      </c>
      <c r="BK9" s="130">
        <f t="shared" ref="BK9" si="5">BG9-BH9-BI9-BJ9</f>
        <v>9561.7402999999995</v>
      </c>
      <c r="BL9" s="131"/>
      <c r="BM9" s="101"/>
      <c r="BN9" s="115"/>
      <c r="BO9" s="101"/>
      <c r="BP9" s="101"/>
      <c r="BQ9" s="101"/>
      <c r="BR9" s="140"/>
      <c r="BS9" s="141"/>
      <c r="BT9" s="91"/>
      <c r="BU9" s="148"/>
      <c r="BV9" s="148"/>
      <c r="BW9" s="148"/>
      <c r="BX9" s="148"/>
      <c r="BY9" s="148"/>
      <c r="BZ9" s="148"/>
      <c r="CA9" s="148"/>
      <c r="CB9" s="148"/>
      <c r="CC9" s="148"/>
    </row>
    <row r="10" spans="1:84" s="29" customFormat="1" x14ac:dyDescent="0.15">
      <c r="A10" s="51"/>
      <c r="F10" s="51"/>
      <c r="G10" s="52"/>
      <c r="H10" s="52"/>
      <c r="I10" s="52"/>
      <c r="J10" s="51"/>
      <c r="K10" s="51"/>
      <c r="L10" s="66"/>
      <c r="M10" s="67"/>
      <c r="N10" s="67"/>
      <c r="O10" s="66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  <c r="BL10" s="51"/>
      <c r="BP10" s="51"/>
      <c r="BQ10" s="51"/>
      <c r="BS10" s="142"/>
      <c r="BT10" s="142"/>
      <c r="BW10" s="51"/>
      <c r="BX10" s="51"/>
      <c r="BY10" s="51"/>
      <c r="BZ10" s="51"/>
      <c r="CA10" s="51"/>
    </row>
    <row r="11" spans="1:84" s="29" customFormat="1" x14ac:dyDescent="0.15">
      <c r="A11" s="51"/>
      <c r="F11" s="51"/>
      <c r="G11" s="52"/>
      <c r="H11" s="52"/>
      <c r="I11" s="52"/>
      <c r="J11" s="51"/>
      <c r="K11" s="51"/>
      <c r="L11" s="66"/>
      <c r="M11" s="67"/>
      <c r="N11" s="67"/>
      <c r="O11" s="66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P11" s="51"/>
      <c r="BQ11" s="51"/>
      <c r="BS11" s="142"/>
      <c r="BT11" s="142"/>
      <c r="BW11" s="51"/>
      <c r="BX11" s="51"/>
      <c r="BY11" s="51"/>
      <c r="BZ11" s="51"/>
      <c r="CA11" s="51"/>
    </row>
    <row r="12" spans="1:84" s="29" customFormat="1" x14ac:dyDescent="0.15">
      <c r="A12" s="51"/>
      <c r="F12" s="51"/>
      <c r="G12" s="52"/>
      <c r="H12" s="52"/>
      <c r="I12" s="52"/>
      <c r="J12" s="51"/>
      <c r="K12" s="51"/>
      <c r="L12" s="66"/>
      <c r="M12" s="67"/>
      <c r="N12" s="67"/>
      <c r="O12" s="66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P12" s="51"/>
      <c r="BQ12" s="51"/>
      <c r="BS12" s="142"/>
      <c r="BT12" s="142"/>
      <c r="BW12" s="51"/>
      <c r="BX12" s="51"/>
      <c r="BY12" s="51"/>
      <c r="BZ12" s="51"/>
      <c r="CA12" s="51"/>
    </row>
    <row r="13" spans="1:84" s="29" customFormat="1" x14ac:dyDescent="0.15">
      <c r="A13" s="51"/>
      <c r="F13" s="51"/>
      <c r="G13" s="52"/>
      <c r="H13" s="52"/>
      <c r="I13" s="52"/>
      <c r="J13" s="51"/>
      <c r="K13" s="51"/>
      <c r="L13" s="66"/>
      <c r="M13" s="67"/>
      <c r="N13" s="67"/>
      <c r="O13" s="66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  <c r="BL13" s="51"/>
      <c r="BP13" s="51"/>
      <c r="BQ13" s="51"/>
      <c r="BS13" s="142"/>
      <c r="BT13" s="142"/>
      <c r="BW13" s="51"/>
      <c r="BX13" s="51"/>
      <c r="BY13" s="51"/>
      <c r="BZ13" s="51"/>
      <c r="CA13" s="51"/>
    </row>
    <row r="14" spans="1:84" s="29" customFormat="1" x14ac:dyDescent="0.15">
      <c r="A14" s="51"/>
      <c r="F14" s="51"/>
      <c r="G14" s="52"/>
      <c r="H14" s="52"/>
      <c r="I14" s="52"/>
      <c r="J14" s="51"/>
      <c r="K14" s="51"/>
      <c r="L14" s="66"/>
      <c r="M14" s="67"/>
      <c r="N14" s="67"/>
      <c r="O14" s="66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  <c r="BL14" s="51"/>
      <c r="BP14" s="51"/>
      <c r="BQ14" s="51"/>
      <c r="BS14" s="142"/>
      <c r="BT14" s="142"/>
      <c r="BW14" s="51"/>
      <c r="BX14" s="51"/>
      <c r="BY14" s="51"/>
      <c r="BZ14" s="51"/>
      <c r="CA14" s="51"/>
    </row>
    <row r="15" spans="1:84" s="29" customFormat="1" x14ac:dyDescent="0.15">
      <c r="A15" s="51"/>
      <c r="F15" s="51"/>
      <c r="G15" s="52"/>
      <c r="H15" s="52"/>
      <c r="I15" s="52"/>
      <c r="J15" s="51"/>
      <c r="K15" s="51"/>
      <c r="L15" s="66"/>
      <c r="M15" s="67"/>
      <c r="N15" s="67"/>
      <c r="O15" s="66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P15" s="51"/>
      <c r="BQ15" s="51"/>
      <c r="BS15" s="142"/>
      <c r="BT15" s="142"/>
      <c r="BW15" s="51"/>
      <c r="BX15" s="51"/>
      <c r="BY15" s="51"/>
      <c r="BZ15" s="51"/>
      <c r="CA15" s="51"/>
    </row>
    <row r="16" spans="1:84" s="29" customFormat="1" x14ac:dyDescent="0.15">
      <c r="A16" s="51"/>
      <c r="F16" s="51"/>
      <c r="G16" s="52"/>
      <c r="H16" s="52"/>
      <c r="I16" s="52"/>
      <c r="J16" s="51"/>
      <c r="K16" s="51"/>
      <c r="L16" s="66"/>
      <c r="M16" s="67"/>
      <c r="N16" s="67"/>
      <c r="O16" s="66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  <c r="BL16" s="51"/>
      <c r="BP16" s="51"/>
      <c r="BQ16" s="51"/>
      <c r="BS16" s="142"/>
      <c r="BT16" s="142"/>
      <c r="BW16" s="51"/>
      <c r="BX16" s="51"/>
      <c r="BY16" s="51"/>
      <c r="BZ16" s="51"/>
      <c r="CA16" s="51"/>
    </row>
    <row r="17" spans="1:79" s="29" customFormat="1" x14ac:dyDescent="0.15">
      <c r="A17" s="51"/>
      <c r="F17" s="51"/>
      <c r="G17" s="52"/>
      <c r="H17" s="52"/>
      <c r="I17" s="52"/>
      <c r="J17" s="51"/>
      <c r="K17" s="51"/>
      <c r="L17" s="66"/>
      <c r="M17" s="67"/>
      <c r="N17" s="67"/>
      <c r="O17" s="66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P17" s="51"/>
      <c r="BQ17" s="51"/>
      <c r="BS17" s="142"/>
      <c r="BT17" s="142"/>
      <c r="BW17" s="51"/>
      <c r="BX17" s="51"/>
      <c r="BY17" s="51"/>
      <c r="BZ17" s="51"/>
      <c r="CA17" s="51"/>
    </row>
    <row r="18" spans="1:79" s="29" customFormat="1" x14ac:dyDescent="0.15">
      <c r="A18" s="51"/>
      <c r="F18" s="51"/>
      <c r="G18" s="52"/>
      <c r="H18" s="52"/>
      <c r="I18" s="52"/>
      <c r="J18" s="51"/>
      <c r="K18" s="51"/>
      <c r="L18" s="66"/>
      <c r="M18" s="67"/>
      <c r="N18" s="67"/>
      <c r="O18" s="66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P18" s="51"/>
      <c r="BQ18" s="51"/>
      <c r="BS18" s="142"/>
      <c r="BT18" s="142"/>
      <c r="BW18" s="51"/>
      <c r="BX18" s="51"/>
      <c r="BY18" s="51"/>
      <c r="BZ18" s="51"/>
      <c r="CA18" s="51"/>
    </row>
    <row r="19" spans="1:79" s="29" customFormat="1" x14ac:dyDescent="0.15">
      <c r="A19" s="51"/>
      <c r="F19" s="51"/>
      <c r="G19" s="52"/>
      <c r="H19" s="52"/>
      <c r="I19" s="52"/>
      <c r="J19" s="51"/>
      <c r="K19" s="51"/>
      <c r="L19" s="66"/>
      <c r="M19" s="67"/>
      <c r="N19" s="67"/>
      <c r="O19" s="66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P19" s="51"/>
      <c r="BQ19" s="51"/>
      <c r="BS19" s="142"/>
      <c r="BT19" s="142"/>
      <c r="BW19" s="51"/>
      <c r="BX19" s="51"/>
      <c r="BY19" s="51"/>
      <c r="BZ19" s="51"/>
      <c r="CA19" s="51"/>
    </row>
    <row r="20" spans="1:79" s="29" customFormat="1" x14ac:dyDescent="0.15">
      <c r="A20" s="51"/>
      <c r="F20" s="51"/>
      <c r="G20" s="52"/>
      <c r="H20" s="52"/>
      <c r="I20" s="52"/>
      <c r="J20" s="51"/>
      <c r="K20" s="51"/>
      <c r="L20" s="66"/>
      <c r="M20" s="67"/>
      <c r="N20" s="67"/>
      <c r="O20" s="66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P20" s="51"/>
      <c r="BQ20" s="51"/>
      <c r="BS20" s="142"/>
      <c r="BT20" s="142"/>
      <c r="BW20" s="51"/>
      <c r="BX20" s="51"/>
      <c r="BY20" s="51"/>
      <c r="BZ20" s="51"/>
      <c r="CA20" s="51"/>
    </row>
    <row r="21" spans="1:79" s="29" customFormat="1" x14ac:dyDescent="0.15">
      <c r="A21" s="51"/>
      <c r="F21" s="51"/>
      <c r="G21" s="52"/>
      <c r="H21" s="52"/>
      <c r="I21" s="52"/>
      <c r="J21" s="51"/>
      <c r="K21" s="51"/>
      <c r="L21" s="66"/>
      <c r="M21" s="67"/>
      <c r="N21" s="67"/>
      <c r="O21" s="66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  <c r="BL21" s="51"/>
      <c r="BP21" s="51"/>
      <c r="BQ21" s="51"/>
      <c r="BS21" s="142"/>
      <c r="BT21" s="142"/>
      <c r="BW21" s="51"/>
      <c r="BX21" s="51"/>
      <c r="BY21" s="51"/>
      <c r="BZ21" s="51"/>
      <c r="CA21" s="51"/>
    </row>
    <row r="22" spans="1:79" s="29" customFormat="1" x14ac:dyDescent="0.15">
      <c r="A22" s="51"/>
      <c r="F22" s="51"/>
      <c r="G22" s="52"/>
      <c r="H22" s="52"/>
      <c r="I22" s="52"/>
      <c r="J22" s="51"/>
      <c r="K22" s="51"/>
      <c r="L22" s="66"/>
      <c r="M22" s="67"/>
      <c r="N22" s="67"/>
      <c r="O22" s="66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P22" s="51"/>
      <c r="BQ22" s="51"/>
      <c r="BS22" s="142"/>
      <c r="BT22" s="142"/>
      <c r="BW22" s="51"/>
      <c r="BX22" s="51"/>
      <c r="BY22" s="51"/>
      <c r="BZ22" s="51"/>
      <c r="CA22" s="51"/>
    </row>
    <row r="23" spans="1:79" s="29" customFormat="1" x14ac:dyDescent="0.15">
      <c r="A23" s="51"/>
      <c r="F23" s="51"/>
      <c r="G23" s="52"/>
      <c r="H23" s="52"/>
      <c r="I23" s="52"/>
      <c r="J23" s="51"/>
      <c r="K23" s="51"/>
      <c r="L23" s="66"/>
      <c r="M23" s="67"/>
      <c r="N23" s="67"/>
      <c r="O23" s="66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P23" s="51"/>
      <c r="BQ23" s="51"/>
      <c r="BS23" s="142"/>
      <c r="BT23" s="142"/>
      <c r="BW23" s="51"/>
      <c r="BX23" s="51"/>
      <c r="BY23" s="51"/>
      <c r="BZ23" s="51"/>
      <c r="CA23" s="51"/>
    </row>
    <row r="24" spans="1:79" s="29" customFormat="1" x14ac:dyDescent="0.15">
      <c r="A24" s="51"/>
      <c r="F24" s="51"/>
      <c r="G24" s="52"/>
      <c r="H24" s="52"/>
      <c r="I24" s="52"/>
      <c r="J24" s="51"/>
      <c r="K24" s="51"/>
      <c r="L24" s="66"/>
      <c r="M24" s="67"/>
      <c r="N24" s="67"/>
      <c r="O24" s="66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P24" s="51"/>
      <c r="BQ24" s="51"/>
      <c r="BS24" s="142"/>
      <c r="BT24" s="142"/>
      <c r="BW24" s="51"/>
      <c r="BX24" s="51"/>
      <c r="BY24" s="51"/>
      <c r="BZ24" s="51"/>
      <c r="CA24" s="51"/>
    </row>
    <row r="25" spans="1:79" s="29" customFormat="1" x14ac:dyDescent="0.15">
      <c r="A25" s="51"/>
      <c r="F25" s="51"/>
      <c r="G25" s="52"/>
      <c r="H25" s="52"/>
      <c r="I25" s="52"/>
      <c r="J25" s="51"/>
      <c r="K25" s="51"/>
      <c r="L25" s="66"/>
      <c r="M25" s="67"/>
      <c r="N25" s="67"/>
      <c r="O25" s="66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51"/>
      <c r="BP25" s="51"/>
      <c r="BQ25" s="51"/>
      <c r="BS25" s="142"/>
      <c r="BT25" s="142"/>
      <c r="BW25" s="51"/>
      <c r="BX25" s="51"/>
      <c r="BY25" s="51"/>
      <c r="BZ25" s="51"/>
      <c r="CA25" s="51"/>
    </row>
    <row r="26" spans="1:79" s="29" customFormat="1" x14ac:dyDescent="0.15">
      <c r="A26" s="51"/>
      <c r="F26" s="51"/>
      <c r="G26" s="52"/>
      <c r="H26" s="52"/>
      <c r="I26" s="52"/>
      <c r="J26" s="51"/>
      <c r="K26" s="51"/>
      <c r="L26" s="66"/>
      <c r="M26" s="67"/>
      <c r="N26" s="67"/>
      <c r="O26" s="66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P26" s="51"/>
      <c r="BQ26" s="51"/>
      <c r="BS26" s="142"/>
      <c r="BT26" s="142"/>
      <c r="BW26" s="51"/>
      <c r="BX26" s="51"/>
      <c r="BY26" s="51"/>
      <c r="BZ26" s="51"/>
      <c r="CA26" s="51"/>
    </row>
    <row r="27" spans="1:79" s="29" customFormat="1" x14ac:dyDescent="0.15">
      <c r="A27" s="51"/>
      <c r="F27" s="51"/>
      <c r="G27" s="52"/>
      <c r="H27" s="52"/>
      <c r="I27" s="52"/>
      <c r="J27" s="51"/>
      <c r="K27" s="51"/>
      <c r="L27" s="66"/>
      <c r="M27" s="67"/>
      <c r="N27" s="67"/>
      <c r="O27" s="66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P27" s="51"/>
      <c r="BQ27" s="51"/>
      <c r="BS27" s="142"/>
      <c r="BT27" s="142"/>
      <c r="BW27" s="51"/>
      <c r="BX27" s="51"/>
      <c r="BY27" s="51"/>
      <c r="BZ27" s="51"/>
      <c r="CA27" s="51"/>
    </row>
    <row r="28" spans="1:79" s="29" customFormat="1" x14ac:dyDescent="0.15">
      <c r="A28" s="51"/>
      <c r="F28" s="51"/>
      <c r="G28" s="52"/>
      <c r="H28" s="52"/>
      <c r="I28" s="52"/>
      <c r="J28" s="51"/>
      <c r="K28" s="51"/>
      <c r="L28" s="66"/>
      <c r="M28" s="67"/>
      <c r="N28" s="67"/>
      <c r="O28" s="66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P28" s="51"/>
      <c r="BQ28" s="51"/>
      <c r="BS28" s="142"/>
      <c r="BT28" s="142"/>
      <c r="BW28" s="51"/>
      <c r="BX28" s="51"/>
      <c r="BY28" s="51"/>
      <c r="BZ28" s="51"/>
      <c r="CA28" s="51"/>
    </row>
    <row r="29" spans="1:79" s="29" customFormat="1" x14ac:dyDescent="0.15">
      <c r="A29" s="51"/>
      <c r="F29" s="51"/>
      <c r="G29" s="52"/>
      <c r="H29" s="52"/>
      <c r="I29" s="52"/>
      <c r="J29" s="51"/>
      <c r="K29" s="51"/>
      <c r="L29" s="66"/>
      <c r="M29" s="67"/>
      <c r="N29" s="67"/>
      <c r="O29" s="66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P29" s="51"/>
      <c r="BQ29" s="51"/>
      <c r="BS29" s="142"/>
      <c r="BT29" s="142"/>
      <c r="BW29" s="51"/>
      <c r="BX29" s="51"/>
      <c r="BY29" s="51"/>
      <c r="BZ29" s="51"/>
      <c r="CA29" s="51"/>
    </row>
    <row r="30" spans="1:79" s="29" customFormat="1" x14ac:dyDescent="0.15">
      <c r="A30" s="51"/>
      <c r="F30" s="51"/>
      <c r="G30" s="52"/>
      <c r="H30" s="52"/>
      <c r="I30" s="52"/>
      <c r="J30" s="51"/>
      <c r="K30" s="51"/>
      <c r="L30" s="66"/>
      <c r="M30" s="67"/>
      <c r="N30" s="67"/>
      <c r="O30" s="66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P30" s="51"/>
      <c r="BQ30" s="51"/>
      <c r="BS30" s="142"/>
      <c r="BT30" s="142"/>
      <c r="BW30" s="51"/>
      <c r="BX30" s="51"/>
      <c r="BY30" s="51"/>
      <c r="BZ30" s="51"/>
      <c r="CA30" s="51"/>
    </row>
    <row r="31" spans="1:79" s="29" customFormat="1" x14ac:dyDescent="0.15">
      <c r="A31" s="51"/>
      <c r="F31" s="51"/>
      <c r="G31" s="52"/>
      <c r="H31" s="52"/>
      <c r="I31" s="52"/>
      <c r="J31" s="51"/>
      <c r="K31" s="51"/>
      <c r="L31" s="66"/>
      <c r="M31" s="67"/>
      <c r="N31" s="67"/>
      <c r="O31" s="66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P31" s="51"/>
      <c r="BQ31" s="51"/>
      <c r="BS31" s="142"/>
      <c r="BT31" s="142"/>
      <c r="BW31" s="51"/>
      <c r="BX31" s="51"/>
      <c r="BY31" s="51"/>
      <c r="BZ31" s="51"/>
      <c r="CA31" s="51"/>
    </row>
    <row r="32" spans="1:79" s="29" customFormat="1" x14ac:dyDescent="0.15">
      <c r="A32" s="51"/>
      <c r="F32" s="51"/>
      <c r="G32" s="52"/>
      <c r="H32" s="52"/>
      <c r="I32" s="52"/>
      <c r="J32" s="51"/>
      <c r="K32" s="51"/>
      <c r="L32" s="66"/>
      <c r="M32" s="67"/>
      <c r="N32" s="67"/>
      <c r="O32" s="66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P32" s="51"/>
      <c r="BQ32" s="51"/>
      <c r="BS32" s="142"/>
      <c r="BT32" s="142"/>
      <c r="BW32" s="51"/>
      <c r="BX32" s="51"/>
      <c r="BY32" s="51"/>
      <c r="BZ32" s="51"/>
      <c r="CA32" s="51"/>
    </row>
    <row r="33" spans="1:79" s="29" customFormat="1" x14ac:dyDescent="0.15">
      <c r="A33" s="51"/>
      <c r="F33" s="51"/>
      <c r="G33" s="52"/>
      <c r="H33" s="52"/>
      <c r="I33" s="52"/>
      <c r="J33" s="51"/>
      <c r="K33" s="51"/>
      <c r="L33" s="66"/>
      <c r="M33" s="67"/>
      <c r="N33" s="67"/>
      <c r="O33" s="66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P33" s="51"/>
      <c r="BQ33" s="51"/>
      <c r="BS33" s="142"/>
      <c r="BT33" s="142"/>
      <c r="BW33" s="51"/>
      <c r="BX33" s="51"/>
      <c r="BY33" s="51"/>
      <c r="BZ33" s="51"/>
      <c r="CA33" s="51"/>
    </row>
    <row r="34" spans="1:79" s="29" customFormat="1" x14ac:dyDescent="0.15">
      <c r="A34" s="51"/>
      <c r="F34" s="51"/>
      <c r="G34" s="52"/>
      <c r="H34" s="52"/>
      <c r="I34" s="52"/>
      <c r="J34" s="51"/>
      <c r="K34" s="51"/>
      <c r="L34" s="66"/>
      <c r="M34" s="67"/>
      <c r="N34" s="67"/>
      <c r="O34" s="66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P34" s="51"/>
      <c r="BQ34" s="51"/>
      <c r="BS34" s="142"/>
      <c r="BT34" s="142"/>
      <c r="BW34" s="51"/>
      <c r="BX34" s="51"/>
      <c r="BY34" s="51"/>
      <c r="BZ34" s="51"/>
      <c r="CA34" s="51"/>
    </row>
    <row r="35" spans="1:79" s="29" customFormat="1" x14ac:dyDescent="0.15">
      <c r="A35" s="51"/>
      <c r="F35" s="51"/>
      <c r="G35" s="52"/>
      <c r="H35" s="52"/>
      <c r="I35" s="52"/>
      <c r="J35" s="51"/>
      <c r="K35" s="51"/>
      <c r="L35" s="66"/>
      <c r="M35" s="67"/>
      <c r="N35" s="67"/>
      <c r="O35" s="66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1"/>
      <c r="BJ35" s="51"/>
      <c r="BK35" s="51"/>
      <c r="BL35" s="51"/>
      <c r="BP35" s="51"/>
      <c r="BQ35" s="51"/>
      <c r="BS35" s="142"/>
      <c r="BT35" s="142"/>
      <c r="BW35" s="51"/>
      <c r="BX35" s="51"/>
      <c r="BY35" s="51"/>
      <c r="BZ35" s="51"/>
      <c r="CA35" s="51"/>
    </row>
    <row r="36" spans="1:79" s="29" customFormat="1" x14ac:dyDescent="0.15">
      <c r="A36" s="51"/>
      <c r="F36" s="51"/>
      <c r="G36" s="52"/>
      <c r="H36" s="52"/>
      <c r="I36" s="52"/>
      <c r="J36" s="51"/>
      <c r="K36" s="51"/>
      <c r="L36" s="66"/>
      <c r="M36" s="67"/>
      <c r="N36" s="67"/>
      <c r="O36" s="66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P36" s="51"/>
      <c r="BQ36" s="51"/>
      <c r="BS36" s="142"/>
      <c r="BT36" s="142"/>
      <c r="BW36" s="51"/>
      <c r="BX36" s="51"/>
      <c r="BY36" s="51"/>
      <c r="BZ36" s="51"/>
      <c r="CA36" s="51"/>
    </row>
    <row r="37" spans="1:79" s="29" customFormat="1" x14ac:dyDescent="0.15">
      <c r="A37" s="51"/>
      <c r="F37" s="51"/>
      <c r="G37" s="52"/>
      <c r="H37" s="52"/>
      <c r="I37" s="52"/>
      <c r="J37" s="51"/>
      <c r="K37" s="51"/>
      <c r="L37" s="66"/>
      <c r="M37" s="67"/>
      <c r="N37" s="67"/>
      <c r="O37" s="66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P37" s="51"/>
      <c r="BQ37" s="51"/>
      <c r="BS37" s="142"/>
      <c r="BT37" s="142"/>
      <c r="BW37" s="51"/>
      <c r="BX37" s="51"/>
      <c r="BY37" s="51"/>
      <c r="BZ37" s="51"/>
      <c r="CA37" s="51"/>
    </row>
    <row r="38" spans="1:79" s="29" customFormat="1" x14ac:dyDescent="0.15">
      <c r="A38" s="51"/>
      <c r="F38" s="51"/>
      <c r="G38" s="52"/>
      <c r="H38" s="52"/>
      <c r="I38" s="52"/>
      <c r="J38" s="51"/>
      <c r="K38" s="51"/>
      <c r="L38" s="66"/>
      <c r="M38" s="67"/>
      <c r="N38" s="67"/>
      <c r="O38" s="66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1"/>
      <c r="BL38" s="51"/>
      <c r="BP38" s="51"/>
      <c r="BQ38" s="51"/>
      <c r="BS38" s="142"/>
      <c r="BT38" s="142"/>
      <c r="BW38" s="51"/>
      <c r="BX38" s="51"/>
      <c r="BY38" s="51"/>
      <c r="BZ38" s="51"/>
      <c r="CA38" s="51"/>
    </row>
    <row r="39" spans="1:79" s="29" customFormat="1" x14ac:dyDescent="0.15">
      <c r="A39" s="51"/>
      <c r="F39" s="51"/>
      <c r="G39" s="52"/>
      <c r="H39" s="52"/>
      <c r="I39" s="52"/>
      <c r="J39" s="51"/>
      <c r="K39" s="51"/>
      <c r="L39" s="66"/>
      <c r="M39" s="67"/>
      <c r="N39" s="67"/>
      <c r="O39" s="66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P39" s="51"/>
      <c r="BQ39" s="51"/>
      <c r="BS39" s="142"/>
      <c r="BT39" s="142"/>
      <c r="BW39" s="51"/>
      <c r="BX39" s="51"/>
      <c r="BY39" s="51"/>
      <c r="BZ39" s="51"/>
      <c r="CA39" s="51"/>
    </row>
    <row r="40" spans="1:79" s="29" customFormat="1" x14ac:dyDescent="0.15">
      <c r="A40" s="51"/>
      <c r="F40" s="51"/>
      <c r="G40" s="52"/>
      <c r="H40" s="52"/>
      <c r="I40" s="52"/>
      <c r="J40" s="51"/>
      <c r="K40" s="51"/>
      <c r="L40" s="66"/>
      <c r="M40" s="67"/>
      <c r="N40" s="67"/>
      <c r="O40" s="66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P40" s="51"/>
      <c r="BQ40" s="51"/>
      <c r="BS40" s="142"/>
      <c r="BT40" s="142"/>
      <c r="BW40" s="51"/>
      <c r="BX40" s="51"/>
      <c r="BY40" s="51"/>
      <c r="BZ40" s="51"/>
      <c r="CA40" s="51"/>
    </row>
    <row r="41" spans="1:79" s="29" customFormat="1" x14ac:dyDescent="0.15">
      <c r="A41" s="51"/>
      <c r="F41" s="51"/>
      <c r="G41" s="52"/>
      <c r="H41" s="52"/>
      <c r="I41" s="52"/>
      <c r="J41" s="51"/>
      <c r="K41" s="51"/>
      <c r="L41" s="66"/>
      <c r="M41" s="67"/>
      <c r="N41" s="67"/>
      <c r="O41" s="66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51"/>
      <c r="BJ41" s="51"/>
      <c r="BK41" s="51"/>
      <c r="BL41" s="51"/>
      <c r="BP41" s="51"/>
      <c r="BQ41" s="51"/>
      <c r="BS41" s="142"/>
      <c r="BT41" s="142"/>
      <c r="BW41" s="51"/>
      <c r="BX41" s="51"/>
      <c r="BY41" s="51"/>
      <c r="BZ41" s="51"/>
      <c r="CA41" s="51"/>
    </row>
    <row r="42" spans="1:79" s="29" customFormat="1" x14ac:dyDescent="0.15">
      <c r="A42" s="51"/>
      <c r="F42" s="51"/>
      <c r="G42" s="52"/>
      <c r="H42" s="52"/>
      <c r="I42" s="52"/>
      <c r="J42" s="51"/>
      <c r="K42" s="51"/>
      <c r="L42" s="66"/>
      <c r="M42" s="67"/>
      <c r="N42" s="67"/>
      <c r="O42" s="66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P42" s="51"/>
      <c r="BQ42" s="51"/>
      <c r="BS42" s="142"/>
      <c r="BT42" s="142"/>
      <c r="BW42" s="51"/>
      <c r="BX42" s="51"/>
      <c r="BY42" s="51"/>
      <c r="BZ42" s="51"/>
      <c r="CA42" s="51"/>
    </row>
    <row r="43" spans="1:79" s="29" customFormat="1" x14ac:dyDescent="0.15">
      <c r="A43" s="51"/>
      <c r="F43" s="51"/>
      <c r="G43" s="52"/>
      <c r="H43" s="52"/>
      <c r="I43" s="52"/>
      <c r="J43" s="51"/>
      <c r="K43" s="51"/>
      <c r="L43" s="66"/>
      <c r="M43" s="67"/>
      <c r="N43" s="67"/>
      <c r="O43" s="66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P43" s="51"/>
      <c r="BQ43" s="51"/>
      <c r="BS43" s="142"/>
      <c r="BT43" s="142"/>
      <c r="BW43" s="51"/>
      <c r="BX43" s="51"/>
      <c r="BY43" s="51"/>
      <c r="BZ43" s="51"/>
      <c r="CA43" s="51"/>
    </row>
    <row r="44" spans="1:79" s="29" customFormat="1" x14ac:dyDescent="0.15">
      <c r="A44" s="51"/>
      <c r="F44" s="51"/>
      <c r="G44" s="52"/>
      <c r="H44" s="52"/>
      <c r="I44" s="52"/>
      <c r="J44" s="51"/>
      <c r="K44" s="51"/>
      <c r="L44" s="66"/>
      <c r="M44" s="67"/>
      <c r="N44" s="67"/>
      <c r="O44" s="66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  <c r="BH44" s="51"/>
      <c r="BI44" s="51"/>
      <c r="BJ44" s="51"/>
      <c r="BK44" s="51"/>
      <c r="BL44" s="51"/>
      <c r="BP44" s="51"/>
      <c r="BQ44" s="51"/>
      <c r="BS44" s="142"/>
      <c r="BT44" s="142"/>
      <c r="BW44" s="51"/>
      <c r="BX44" s="51"/>
      <c r="BY44" s="51"/>
      <c r="BZ44" s="51"/>
      <c r="CA44" s="51"/>
    </row>
    <row r="45" spans="1:79" s="29" customFormat="1" x14ac:dyDescent="0.15">
      <c r="A45" s="51"/>
      <c r="F45" s="51"/>
      <c r="G45" s="52"/>
      <c r="H45" s="52"/>
      <c r="I45" s="52"/>
      <c r="J45" s="51"/>
      <c r="K45" s="51"/>
      <c r="L45" s="66"/>
      <c r="M45" s="67"/>
      <c r="N45" s="67"/>
      <c r="O45" s="66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1"/>
      <c r="BP45" s="51"/>
      <c r="BQ45" s="51"/>
      <c r="BS45" s="142"/>
      <c r="BT45" s="142"/>
      <c r="BW45" s="51"/>
      <c r="BX45" s="51"/>
      <c r="BY45" s="51"/>
      <c r="BZ45" s="51"/>
      <c r="CA45" s="51"/>
    </row>
    <row r="46" spans="1:79" s="29" customFormat="1" x14ac:dyDescent="0.15">
      <c r="A46" s="51"/>
      <c r="F46" s="51"/>
      <c r="G46" s="52"/>
      <c r="H46" s="52"/>
      <c r="I46" s="52"/>
      <c r="J46" s="51"/>
      <c r="K46" s="51"/>
      <c r="L46" s="66"/>
      <c r="M46" s="67"/>
      <c r="N46" s="67"/>
      <c r="O46" s="66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P46" s="51"/>
      <c r="BQ46" s="51"/>
      <c r="BS46" s="142"/>
      <c r="BT46" s="142"/>
      <c r="BW46" s="51"/>
      <c r="BX46" s="51"/>
      <c r="BY46" s="51"/>
      <c r="BZ46" s="51"/>
      <c r="CA46" s="51"/>
    </row>
    <row r="47" spans="1:79" s="29" customFormat="1" x14ac:dyDescent="0.15">
      <c r="A47" s="51"/>
      <c r="F47" s="51"/>
      <c r="G47" s="52"/>
      <c r="H47" s="52"/>
      <c r="I47" s="52"/>
      <c r="J47" s="51"/>
      <c r="K47" s="51"/>
      <c r="L47" s="66"/>
      <c r="M47" s="67"/>
      <c r="N47" s="67"/>
      <c r="O47" s="66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  <c r="BJ47" s="51"/>
      <c r="BK47" s="51"/>
      <c r="BL47" s="51"/>
      <c r="BP47" s="51"/>
      <c r="BQ47" s="51"/>
      <c r="BS47" s="142"/>
      <c r="BT47" s="142"/>
      <c r="BW47" s="51"/>
      <c r="BX47" s="51"/>
      <c r="BY47" s="51"/>
      <c r="BZ47" s="51"/>
      <c r="CA47" s="51"/>
    </row>
    <row r="48" spans="1:79" s="29" customFormat="1" x14ac:dyDescent="0.15">
      <c r="A48" s="51"/>
      <c r="F48" s="51"/>
      <c r="G48" s="52"/>
      <c r="H48" s="52"/>
      <c r="I48" s="52"/>
      <c r="J48" s="51"/>
      <c r="K48" s="51"/>
      <c r="L48" s="66"/>
      <c r="M48" s="67"/>
      <c r="N48" s="67"/>
      <c r="O48" s="66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  <c r="BB48" s="51"/>
      <c r="BC48" s="51"/>
      <c r="BD48" s="51"/>
      <c r="BE48" s="51"/>
      <c r="BF48" s="51"/>
      <c r="BG48" s="51"/>
      <c r="BH48" s="51"/>
      <c r="BI48" s="51"/>
      <c r="BJ48" s="51"/>
      <c r="BK48" s="51"/>
      <c r="BL48" s="51"/>
      <c r="BP48" s="51"/>
      <c r="BQ48" s="51"/>
      <c r="BS48" s="142"/>
      <c r="BT48" s="142"/>
      <c r="BW48" s="51"/>
      <c r="BX48" s="51"/>
      <c r="BY48" s="51"/>
      <c r="BZ48" s="51"/>
      <c r="CA48" s="51"/>
    </row>
    <row r="49" spans="1:79" s="29" customFormat="1" x14ac:dyDescent="0.15">
      <c r="A49" s="51"/>
      <c r="F49" s="51"/>
      <c r="G49" s="52"/>
      <c r="H49" s="52"/>
      <c r="I49" s="52"/>
      <c r="J49" s="51"/>
      <c r="K49" s="51"/>
      <c r="L49" s="66"/>
      <c r="M49" s="67"/>
      <c r="N49" s="67"/>
      <c r="O49" s="66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P49" s="51"/>
      <c r="BQ49" s="51"/>
      <c r="BS49" s="142"/>
      <c r="BT49" s="142"/>
      <c r="BW49" s="51"/>
      <c r="BX49" s="51"/>
      <c r="BY49" s="51"/>
      <c r="BZ49" s="51"/>
      <c r="CA49" s="51"/>
    </row>
    <row r="50" spans="1:79" s="29" customFormat="1" x14ac:dyDescent="0.15">
      <c r="A50" s="51"/>
      <c r="F50" s="51"/>
      <c r="G50" s="52"/>
      <c r="H50" s="52"/>
      <c r="I50" s="52"/>
      <c r="J50" s="51"/>
      <c r="K50" s="51"/>
      <c r="L50" s="66"/>
      <c r="M50" s="67"/>
      <c r="N50" s="67"/>
      <c r="O50" s="66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51"/>
      <c r="BL50" s="51"/>
      <c r="BP50" s="51"/>
      <c r="BQ50" s="51"/>
      <c r="BS50" s="142"/>
      <c r="BT50" s="142"/>
      <c r="BW50" s="51"/>
      <c r="BX50" s="51"/>
      <c r="BY50" s="51"/>
      <c r="BZ50" s="51"/>
      <c r="CA50" s="51"/>
    </row>
    <row r="51" spans="1:79" s="29" customFormat="1" x14ac:dyDescent="0.15">
      <c r="A51" s="51"/>
      <c r="F51" s="51"/>
      <c r="G51" s="52"/>
      <c r="H51" s="52"/>
      <c r="I51" s="52"/>
      <c r="J51" s="51"/>
      <c r="K51" s="51"/>
      <c r="L51" s="66"/>
      <c r="M51" s="67"/>
      <c r="N51" s="67"/>
      <c r="O51" s="66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P51" s="51"/>
      <c r="BQ51" s="51"/>
      <c r="BS51" s="142"/>
      <c r="BT51" s="142"/>
      <c r="BW51" s="51"/>
      <c r="BX51" s="51"/>
      <c r="BY51" s="51"/>
      <c r="BZ51" s="51"/>
      <c r="CA51" s="51"/>
    </row>
    <row r="52" spans="1:79" s="29" customFormat="1" x14ac:dyDescent="0.15">
      <c r="A52" s="51"/>
      <c r="F52" s="51"/>
      <c r="G52" s="52"/>
      <c r="H52" s="52"/>
      <c r="I52" s="52"/>
      <c r="J52" s="51"/>
      <c r="K52" s="51"/>
      <c r="L52" s="66"/>
      <c r="M52" s="67"/>
      <c r="N52" s="67"/>
      <c r="O52" s="66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1"/>
      <c r="BJ52" s="51"/>
      <c r="BK52" s="51"/>
      <c r="BL52" s="51"/>
      <c r="BP52" s="51"/>
      <c r="BQ52" s="51"/>
      <c r="BS52" s="142"/>
      <c r="BT52" s="142"/>
      <c r="BW52" s="51"/>
      <c r="BX52" s="51"/>
      <c r="BY52" s="51"/>
      <c r="BZ52" s="51"/>
      <c r="CA52" s="51"/>
    </row>
    <row r="53" spans="1:79" s="29" customFormat="1" x14ac:dyDescent="0.15">
      <c r="A53" s="51"/>
      <c r="F53" s="51"/>
      <c r="G53" s="52"/>
      <c r="H53" s="52"/>
      <c r="I53" s="52"/>
      <c r="J53" s="51"/>
      <c r="K53" s="51"/>
      <c r="L53" s="66"/>
      <c r="M53" s="67"/>
      <c r="N53" s="67"/>
      <c r="O53" s="66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P53" s="51"/>
      <c r="BQ53" s="51"/>
      <c r="BS53" s="142"/>
      <c r="BT53" s="142"/>
      <c r="BW53" s="51"/>
      <c r="BX53" s="51"/>
      <c r="BY53" s="51"/>
      <c r="BZ53" s="51"/>
      <c r="CA53" s="51"/>
    </row>
    <row r="54" spans="1:79" s="29" customFormat="1" x14ac:dyDescent="0.15">
      <c r="A54" s="51"/>
      <c r="F54" s="51"/>
      <c r="G54" s="52"/>
      <c r="H54" s="52"/>
      <c r="I54" s="52"/>
      <c r="J54" s="51"/>
      <c r="K54" s="51"/>
      <c r="L54" s="66"/>
      <c r="M54" s="67"/>
      <c r="N54" s="67"/>
      <c r="O54" s="66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  <c r="BK54" s="51"/>
      <c r="BL54" s="51"/>
      <c r="BP54" s="51"/>
      <c r="BQ54" s="51"/>
      <c r="BS54" s="142"/>
      <c r="BT54" s="142"/>
      <c r="BW54" s="51"/>
      <c r="BX54" s="51"/>
      <c r="BY54" s="51"/>
      <c r="BZ54" s="51"/>
      <c r="CA54" s="51"/>
    </row>
    <row r="55" spans="1:79" s="29" customFormat="1" x14ac:dyDescent="0.15">
      <c r="A55" s="51"/>
      <c r="F55" s="51"/>
      <c r="G55" s="52"/>
      <c r="H55" s="52"/>
      <c r="I55" s="52"/>
      <c r="J55" s="51"/>
      <c r="K55" s="51"/>
      <c r="L55" s="66"/>
      <c r="M55" s="67"/>
      <c r="N55" s="67"/>
      <c r="O55" s="66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  <c r="BH55" s="51"/>
      <c r="BI55" s="51"/>
      <c r="BJ55" s="51"/>
      <c r="BK55" s="51"/>
      <c r="BL55" s="51"/>
      <c r="BP55" s="51"/>
      <c r="BQ55" s="51"/>
      <c r="BS55" s="142"/>
      <c r="BT55" s="142"/>
      <c r="BW55" s="51"/>
      <c r="BX55" s="51"/>
      <c r="BY55" s="51"/>
      <c r="BZ55" s="51"/>
      <c r="CA55" s="51"/>
    </row>
    <row r="56" spans="1:79" s="29" customFormat="1" x14ac:dyDescent="0.15">
      <c r="A56" s="51"/>
      <c r="F56" s="51"/>
      <c r="G56" s="52"/>
      <c r="H56" s="52"/>
      <c r="I56" s="52"/>
      <c r="J56" s="51"/>
      <c r="K56" s="51"/>
      <c r="L56" s="66"/>
      <c r="M56" s="67"/>
      <c r="N56" s="67"/>
      <c r="O56" s="66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  <c r="BJ56" s="51"/>
      <c r="BK56" s="51"/>
      <c r="BL56" s="51"/>
      <c r="BP56" s="51"/>
      <c r="BQ56" s="51"/>
      <c r="BS56" s="142"/>
      <c r="BT56" s="142"/>
      <c r="BW56" s="51"/>
      <c r="BX56" s="51"/>
      <c r="BY56" s="51"/>
      <c r="BZ56" s="51"/>
      <c r="CA56" s="51"/>
    </row>
    <row r="57" spans="1:79" s="29" customFormat="1" x14ac:dyDescent="0.15">
      <c r="A57" s="51"/>
      <c r="F57" s="51"/>
      <c r="G57" s="52"/>
      <c r="H57" s="52"/>
      <c r="I57" s="52"/>
      <c r="J57" s="51"/>
      <c r="K57" s="51"/>
      <c r="L57" s="66"/>
      <c r="M57" s="67"/>
      <c r="N57" s="67"/>
      <c r="O57" s="66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  <c r="BH57" s="51"/>
      <c r="BI57" s="51"/>
      <c r="BJ57" s="51"/>
      <c r="BK57" s="51"/>
      <c r="BL57" s="51"/>
      <c r="BP57" s="51"/>
      <c r="BQ57" s="51"/>
      <c r="BS57" s="142"/>
      <c r="BT57" s="142"/>
      <c r="BW57" s="51"/>
      <c r="BX57" s="51"/>
      <c r="BY57" s="51"/>
      <c r="BZ57" s="51"/>
      <c r="CA57" s="51"/>
    </row>
    <row r="58" spans="1:79" s="29" customFormat="1" x14ac:dyDescent="0.15">
      <c r="A58" s="51"/>
      <c r="F58" s="51"/>
      <c r="G58" s="52"/>
      <c r="H58" s="52"/>
      <c r="I58" s="52"/>
      <c r="J58" s="51"/>
      <c r="K58" s="51"/>
      <c r="L58" s="66"/>
      <c r="M58" s="67"/>
      <c r="N58" s="67"/>
      <c r="O58" s="66"/>
      <c r="AQ58" s="51"/>
      <c r="AR58" s="51"/>
      <c r="AS58" s="51"/>
      <c r="AT58" s="51"/>
      <c r="AU58" s="51"/>
      <c r="AV58" s="51"/>
      <c r="AW58" s="51"/>
      <c r="AX58" s="51"/>
      <c r="AY58" s="51"/>
      <c r="AZ58" s="51"/>
      <c r="BA58" s="51"/>
      <c r="BB58" s="51"/>
      <c r="BC58" s="51"/>
      <c r="BD58" s="51"/>
      <c r="BE58" s="51"/>
      <c r="BF58" s="51"/>
      <c r="BG58" s="51"/>
      <c r="BH58" s="51"/>
      <c r="BI58" s="51"/>
      <c r="BJ58" s="51"/>
      <c r="BK58" s="51"/>
      <c r="BL58" s="51"/>
      <c r="BP58" s="51"/>
      <c r="BQ58" s="51"/>
      <c r="BS58" s="142"/>
      <c r="BT58" s="142"/>
      <c r="BW58" s="51"/>
      <c r="BX58" s="51"/>
      <c r="BY58" s="51"/>
      <c r="BZ58" s="51"/>
      <c r="CA58" s="51"/>
    </row>
    <row r="59" spans="1:79" s="29" customFormat="1" x14ac:dyDescent="0.15">
      <c r="A59" s="51"/>
      <c r="F59" s="51"/>
      <c r="G59" s="52"/>
      <c r="H59" s="52"/>
      <c r="I59" s="52"/>
      <c r="J59" s="51"/>
      <c r="K59" s="51"/>
      <c r="L59" s="66"/>
      <c r="M59" s="67"/>
      <c r="N59" s="67"/>
      <c r="O59" s="66"/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1"/>
      <c r="BB59" s="51"/>
      <c r="BC59" s="51"/>
      <c r="BD59" s="51"/>
      <c r="BE59" s="51"/>
      <c r="BF59" s="51"/>
      <c r="BG59" s="51"/>
      <c r="BH59" s="51"/>
      <c r="BI59" s="51"/>
      <c r="BJ59" s="51"/>
      <c r="BK59" s="51"/>
      <c r="BL59" s="51"/>
      <c r="BP59" s="51"/>
      <c r="BQ59" s="51"/>
      <c r="BS59" s="142"/>
      <c r="BT59" s="142"/>
      <c r="BW59" s="51"/>
      <c r="BX59" s="51"/>
      <c r="BY59" s="51"/>
      <c r="BZ59" s="51"/>
      <c r="CA59" s="51"/>
    </row>
    <row r="60" spans="1:79" s="29" customFormat="1" x14ac:dyDescent="0.15">
      <c r="A60" s="51"/>
      <c r="F60" s="51"/>
      <c r="G60" s="52"/>
      <c r="H60" s="52"/>
      <c r="I60" s="52"/>
      <c r="J60" s="51"/>
      <c r="K60" s="51"/>
      <c r="L60" s="66"/>
      <c r="M60" s="67"/>
      <c r="N60" s="67"/>
      <c r="O60" s="66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1"/>
      <c r="BL60" s="51"/>
      <c r="BP60" s="51"/>
      <c r="BQ60" s="51"/>
      <c r="BS60" s="142"/>
      <c r="BT60" s="142"/>
      <c r="BW60" s="51"/>
      <c r="BX60" s="51"/>
      <c r="BY60" s="51"/>
      <c r="BZ60" s="51"/>
      <c r="CA60" s="51"/>
    </row>
    <row r="61" spans="1:79" s="29" customFormat="1" x14ac:dyDescent="0.15">
      <c r="A61" s="51"/>
      <c r="F61" s="51"/>
      <c r="G61" s="52"/>
      <c r="H61" s="52"/>
      <c r="I61" s="52"/>
      <c r="J61" s="51"/>
      <c r="K61" s="51"/>
      <c r="L61" s="66"/>
      <c r="M61" s="67"/>
      <c r="N61" s="67"/>
      <c r="O61" s="66"/>
      <c r="AQ61" s="51"/>
      <c r="AR61" s="51"/>
      <c r="AS61" s="51"/>
      <c r="AT61" s="51"/>
      <c r="AU61" s="51"/>
      <c r="AV61" s="51"/>
      <c r="AW61" s="51"/>
      <c r="AX61" s="51"/>
      <c r="AY61" s="51"/>
      <c r="AZ61" s="51"/>
      <c r="BA61" s="51"/>
      <c r="BB61" s="51"/>
      <c r="BC61" s="51"/>
      <c r="BD61" s="51"/>
      <c r="BE61" s="51"/>
      <c r="BF61" s="51"/>
      <c r="BG61" s="51"/>
      <c r="BH61" s="51"/>
      <c r="BI61" s="51"/>
      <c r="BJ61" s="51"/>
      <c r="BK61" s="51"/>
      <c r="BL61" s="51"/>
      <c r="BP61" s="51"/>
      <c r="BQ61" s="51"/>
      <c r="BS61" s="142"/>
      <c r="BT61" s="142"/>
      <c r="BW61" s="51"/>
      <c r="BX61" s="51"/>
      <c r="BY61" s="51"/>
      <c r="BZ61" s="51"/>
      <c r="CA61" s="51"/>
    </row>
    <row r="62" spans="1:79" s="29" customFormat="1" x14ac:dyDescent="0.15">
      <c r="A62" s="51"/>
      <c r="F62" s="51"/>
      <c r="G62" s="52"/>
      <c r="H62" s="52"/>
      <c r="I62" s="52"/>
      <c r="J62" s="51"/>
      <c r="K62" s="51"/>
      <c r="L62" s="66"/>
      <c r="M62" s="67"/>
      <c r="N62" s="67"/>
      <c r="O62" s="66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P62" s="51"/>
      <c r="BQ62" s="51"/>
      <c r="BS62" s="142"/>
      <c r="BT62" s="142"/>
      <c r="BW62" s="51"/>
      <c r="BX62" s="51"/>
      <c r="BY62" s="51"/>
      <c r="BZ62" s="51"/>
      <c r="CA62" s="51"/>
    </row>
    <row r="63" spans="1:79" s="29" customFormat="1" x14ac:dyDescent="0.15">
      <c r="A63" s="51"/>
      <c r="F63" s="51"/>
      <c r="G63" s="52"/>
      <c r="H63" s="52"/>
      <c r="I63" s="52"/>
      <c r="J63" s="51"/>
      <c r="K63" s="51"/>
      <c r="L63" s="66"/>
      <c r="M63" s="67"/>
      <c r="N63" s="67"/>
      <c r="O63" s="66"/>
      <c r="AQ63" s="51"/>
      <c r="AR63" s="51"/>
      <c r="AS63" s="51"/>
      <c r="AT63" s="51"/>
      <c r="AU63" s="51"/>
      <c r="AV63" s="51"/>
      <c r="AW63" s="51"/>
      <c r="AX63" s="51"/>
      <c r="AY63" s="51"/>
      <c r="AZ63" s="51"/>
      <c r="BA63" s="51"/>
      <c r="BB63" s="51"/>
      <c r="BC63" s="51"/>
      <c r="BD63" s="51"/>
      <c r="BE63" s="51"/>
      <c r="BF63" s="51"/>
      <c r="BG63" s="51"/>
      <c r="BH63" s="51"/>
      <c r="BI63" s="51"/>
      <c r="BJ63" s="51"/>
      <c r="BK63" s="51"/>
      <c r="BL63" s="51"/>
      <c r="BP63" s="51"/>
      <c r="BQ63" s="51"/>
      <c r="BS63" s="142"/>
      <c r="BT63" s="142"/>
      <c r="BW63" s="51"/>
      <c r="BX63" s="51"/>
      <c r="BY63" s="51"/>
      <c r="BZ63" s="51"/>
      <c r="CA63" s="51"/>
    </row>
    <row r="64" spans="1:79" s="29" customFormat="1" x14ac:dyDescent="0.15">
      <c r="A64" s="51"/>
      <c r="F64" s="51"/>
      <c r="G64" s="52"/>
      <c r="H64" s="52"/>
      <c r="I64" s="52"/>
      <c r="J64" s="51"/>
      <c r="K64" s="51"/>
      <c r="L64" s="66"/>
      <c r="M64" s="67"/>
      <c r="N64" s="67"/>
      <c r="O64" s="66"/>
      <c r="AQ64" s="51"/>
      <c r="AR64" s="51"/>
      <c r="AS64" s="51"/>
      <c r="AT64" s="51"/>
      <c r="AU64" s="51"/>
      <c r="AV64" s="51"/>
      <c r="AW64" s="51"/>
      <c r="AX64" s="51"/>
      <c r="AY64" s="51"/>
      <c r="AZ64" s="51"/>
      <c r="BA64" s="51"/>
      <c r="BB64" s="51"/>
      <c r="BC64" s="51"/>
      <c r="BD64" s="51"/>
      <c r="BE64" s="51"/>
      <c r="BF64" s="51"/>
      <c r="BG64" s="51"/>
      <c r="BH64" s="51"/>
      <c r="BI64" s="51"/>
      <c r="BJ64" s="51"/>
      <c r="BK64" s="51"/>
      <c r="BL64" s="51"/>
      <c r="BP64" s="51"/>
      <c r="BQ64" s="51"/>
      <c r="BS64" s="142"/>
      <c r="BT64" s="142"/>
      <c r="BW64" s="51"/>
      <c r="BX64" s="51"/>
      <c r="BY64" s="51"/>
      <c r="BZ64" s="51"/>
      <c r="CA64" s="51"/>
    </row>
    <row r="65" spans="1:79" s="29" customFormat="1" x14ac:dyDescent="0.15">
      <c r="A65" s="51"/>
      <c r="F65" s="51"/>
      <c r="G65" s="52"/>
      <c r="H65" s="52"/>
      <c r="I65" s="52"/>
      <c r="J65" s="51"/>
      <c r="K65" s="51"/>
      <c r="L65" s="66"/>
      <c r="M65" s="67"/>
      <c r="N65" s="67"/>
      <c r="O65" s="66"/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A65" s="51"/>
      <c r="BB65" s="51"/>
      <c r="BC65" s="51"/>
      <c r="BD65" s="51"/>
      <c r="BE65" s="51"/>
      <c r="BF65" s="51"/>
      <c r="BG65" s="51"/>
      <c r="BH65" s="51"/>
      <c r="BI65" s="51"/>
      <c r="BJ65" s="51"/>
      <c r="BK65" s="51"/>
      <c r="BL65" s="51"/>
      <c r="BP65" s="51"/>
      <c r="BQ65" s="51"/>
      <c r="BS65" s="142"/>
      <c r="BT65" s="142"/>
      <c r="BW65" s="51"/>
      <c r="BX65" s="51"/>
      <c r="BY65" s="51"/>
      <c r="BZ65" s="51"/>
      <c r="CA65" s="51"/>
    </row>
    <row r="66" spans="1:79" s="29" customFormat="1" x14ac:dyDescent="0.15">
      <c r="A66" s="51"/>
      <c r="F66" s="51"/>
      <c r="G66" s="52"/>
      <c r="H66" s="52"/>
      <c r="I66" s="52"/>
      <c r="J66" s="51"/>
      <c r="K66" s="51"/>
      <c r="L66" s="66"/>
      <c r="M66" s="67"/>
      <c r="N66" s="67"/>
      <c r="O66" s="66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  <c r="BB66" s="51"/>
      <c r="BC66" s="51"/>
      <c r="BD66" s="51"/>
      <c r="BE66" s="51"/>
      <c r="BF66" s="51"/>
      <c r="BG66" s="51"/>
      <c r="BH66" s="51"/>
      <c r="BI66" s="51"/>
      <c r="BJ66" s="51"/>
      <c r="BK66" s="51"/>
      <c r="BL66" s="51"/>
      <c r="BP66" s="51"/>
      <c r="BQ66" s="51"/>
      <c r="BS66" s="142"/>
      <c r="BT66" s="142"/>
      <c r="BW66" s="51"/>
      <c r="BX66" s="51"/>
      <c r="BY66" s="51"/>
      <c r="BZ66" s="51"/>
      <c r="CA66" s="51"/>
    </row>
    <row r="67" spans="1:79" s="29" customFormat="1" x14ac:dyDescent="0.15">
      <c r="A67" s="51"/>
      <c r="F67" s="51"/>
      <c r="G67" s="52"/>
      <c r="H67" s="52"/>
      <c r="I67" s="52"/>
      <c r="J67" s="51"/>
      <c r="K67" s="51"/>
      <c r="L67" s="66"/>
      <c r="M67" s="67"/>
      <c r="N67" s="67"/>
      <c r="O67" s="66"/>
      <c r="AQ67" s="51"/>
      <c r="AR67" s="51"/>
      <c r="AS67" s="51"/>
      <c r="AT67" s="51"/>
      <c r="AU67" s="51"/>
      <c r="AV67" s="51"/>
      <c r="AW67" s="51"/>
      <c r="AX67" s="51"/>
      <c r="AY67" s="51"/>
      <c r="AZ67" s="51"/>
      <c r="BA67" s="51"/>
      <c r="BB67" s="51"/>
      <c r="BC67" s="51"/>
      <c r="BD67" s="51"/>
      <c r="BE67" s="51"/>
      <c r="BF67" s="51"/>
      <c r="BG67" s="51"/>
      <c r="BH67" s="51"/>
      <c r="BI67" s="51"/>
      <c r="BJ67" s="51"/>
      <c r="BK67" s="51"/>
      <c r="BL67" s="51"/>
      <c r="BP67" s="51"/>
      <c r="BQ67" s="51"/>
      <c r="BS67" s="142"/>
      <c r="BT67" s="142"/>
      <c r="BW67" s="51"/>
      <c r="BX67" s="51"/>
      <c r="BY67" s="51"/>
      <c r="BZ67" s="51"/>
      <c r="CA67" s="51"/>
    </row>
    <row r="68" spans="1:79" s="29" customFormat="1" x14ac:dyDescent="0.15">
      <c r="A68" s="51"/>
      <c r="F68" s="51"/>
      <c r="G68" s="52"/>
      <c r="H68" s="52"/>
      <c r="I68" s="52"/>
      <c r="J68" s="51"/>
      <c r="K68" s="51"/>
      <c r="L68" s="66"/>
      <c r="M68" s="67"/>
      <c r="N68" s="67"/>
      <c r="O68" s="66"/>
      <c r="AQ68" s="51"/>
      <c r="AR68" s="51"/>
      <c r="AS68" s="51"/>
      <c r="AT68" s="51"/>
      <c r="AU68" s="51"/>
      <c r="AV68" s="51"/>
      <c r="AW68" s="51"/>
      <c r="AX68" s="51"/>
      <c r="AY68" s="51"/>
      <c r="AZ68" s="51"/>
      <c r="BA68" s="51"/>
      <c r="BB68" s="51"/>
      <c r="BC68" s="51"/>
      <c r="BD68" s="51"/>
      <c r="BE68" s="51"/>
      <c r="BF68" s="51"/>
      <c r="BG68" s="51"/>
      <c r="BH68" s="51"/>
      <c r="BI68" s="51"/>
      <c r="BJ68" s="51"/>
      <c r="BK68" s="51"/>
      <c r="BL68" s="51"/>
      <c r="BP68" s="51"/>
      <c r="BQ68" s="51"/>
      <c r="BS68" s="142"/>
      <c r="BT68" s="142"/>
      <c r="BW68" s="51"/>
      <c r="BX68" s="51"/>
      <c r="BY68" s="51"/>
      <c r="BZ68" s="51"/>
      <c r="CA68" s="51"/>
    </row>
    <row r="69" spans="1:79" s="29" customFormat="1" x14ac:dyDescent="0.15">
      <c r="A69" s="51"/>
      <c r="F69" s="51"/>
      <c r="G69" s="52"/>
      <c r="H69" s="52"/>
      <c r="I69" s="52"/>
      <c r="J69" s="51"/>
      <c r="K69" s="51"/>
      <c r="L69" s="66"/>
      <c r="M69" s="67"/>
      <c r="N69" s="67"/>
      <c r="O69" s="66"/>
      <c r="AQ69" s="51"/>
      <c r="AR69" s="51"/>
      <c r="AS69" s="51"/>
      <c r="AT69" s="51"/>
      <c r="AU69" s="51"/>
      <c r="AV69" s="51"/>
      <c r="AW69" s="51"/>
      <c r="AX69" s="51"/>
      <c r="AY69" s="51"/>
      <c r="AZ69" s="51"/>
      <c r="BA69" s="51"/>
      <c r="BB69" s="51"/>
      <c r="BC69" s="51"/>
      <c r="BD69" s="51"/>
      <c r="BE69" s="51"/>
      <c r="BF69" s="51"/>
      <c r="BG69" s="51"/>
      <c r="BH69" s="51"/>
      <c r="BI69" s="51"/>
      <c r="BJ69" s="51"/>
      <c r="BK69" s="51"/>
      <c r="BL69" s="51"/>
      <c r="BP69" s="51"/>
      <c r="BQ69" s="51"/>
      <c r="BS69" s="142"/>
      <c r="BT69" s="142"/>
      <c r="BW69" s="51"/>
      <c r="BX69" s="51"/>
      <c r="BY69" s="51"/>
      <c r="BZ69" s="51"/>
      <c r="CA69" s="51"/>
    </row>
    <row r="70" spans="1:79" s="29" customFormat="1" x14ac:dyDescent="0.15">
      <c r="A70" s="51"/>
      <c r="F70" s="51"/>
      <c r="G70" s="52"/>
      <c r="H70" s="52"/>
      <c r="I70" s="52"/>
      <c r="J70" s="51"/>
      <c r="K70" s="51"/>
      <c r="L70" s="66"/>
      <c r="M70" s="67"/>
      <c r="N70" s="67"/>
      <c r="O70" s="66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  <c r="BB70" s="51"/>
      <c r="BC70" s="51"/>
      <c r="BD70" s="51"/>
      <c r="BE70" s="51"/>
      <c r="BF70" s="51"/>
      <c r="BG70" s="51"/>
      <c r="BH70" s="51"/>
      <c r="BI70" s="51"/>
      <c r="BJ70" s="51"/>
      <c r="BK70" s="51"/>
      <c r="BL70" s="51"/>
      <c r="BP70" s="51"/>
      <c r="BQ70" s="51"/>
      <c r="BS70" s="142"/>
      <c r="BT70" s="142"/>
      <c r="BW70" s="51"/>
      <c r="BX70" s="51"/>
      <c r="BY70" s="51"/>
      <c r="BZ70" s="51"/>
      <c r="CA70" s="51"/>
    </row>
    <row r="71" spans="1:79" s="29" customFormat="1" x14ac:dyDescent="0.15">
      <c r="A71" s="51"/>
      <c r="F71" s="51"/>
      <c r="G71" s="52"/>
      <c r="H71" s="52"/>
      <c r="I71" s="52"/>
      <c r="J71" s="51"/>
      <c r="K71" s="51"/>
      <c r="L71" s="66"/>
      <c r="M71" s="67"/>
      <c r="N71" s="67"/>
      <c r="O71" s="66"/>
      <c r="AQ71" s="51"/>
      <c r="AR71" s="51"/>
      <c r="AS71" s="51"/>
      <c r="AT71" s="51"/>
      <c r="AU71" s="51"/>
      <c r="AV71" s="51"/>
      <c r="AW71" s="51"/>
      <c r="AX71" s="51"/>
      <c r="AY71" s="51"/>
      <c r="AZ71" s="51"/>
      <c r="BA71" s="51"/>
      <c r="BB71" s="51"/>
      <c r="BC71" s="51"/>
      <c r="BD71" s="51"/>
      <c r="BE71" s="51"/>
      <c r="BF71" s="51"/>
      <c r="BG71" s="51"/>
      <c r="BH71" s="51"/>
      <c r="BI71" s="51"/>
      <c r="BJ71" s="51"/>
      <c r="BK71" s="51"/>
      <c r="BL71" s="51"/>
      <c r="BP71" s="51"/>
      <c r="BQ71" s="51"/>
      <c r="BS71" s="142"/>
      <c r="BT71" s="142"/>
      <c r="BW71" s="51"/>
      <c r="BX71" s="51"/>
      <c r="BY71" s="51"/>
      <c r="BZ71" s="51"/>
      <c r="CA71" s="51"/>
    </row>
    <row r="72" spans="1:79" s="29" customFormat="1" x14ac:dyDescent="0.15">
      <c r="A72" s="51"/>
      <c r="F72" s="51"/>
      <c r="G72" s="52"/>
      <c r="H72" s="52"/>
      <c r="I72" s="52"/>
      <c r="J72" s="51"/>
      <c r="K72" s="51"/>
      <c r="L72" s="66"/>
      <c r="M72" s="67"/>
      <c r="N72" s="67"/>
      <c r="O72" s="66"/>
      <c r="AQ72" s="51"/>
      <c r="AR72" s="51"/>
      <c r="AS72" s="51"/>
      <c r="AT72" s="51"/>
      <c r="AU72" s="51"/>
      <c r="AV72" s="51"/>
      <c r="AW72" s="51"/>
      <c r="AX72" s="51"/>
      <c r="AY72" s="51"/>
      <c r="AZ72" s="51"/>
      <c r="BA72" s="51"/>
      <c r="BB72" s="51"/>
      <c r="BC72" s="51"/>
      <c r="BD72" s="51"/>
      <c r="BE72" s="51"/>
      <c r="BF72" s="51"/>
      <c r="BG72" s="51"/>
      <c r="BH72" s="51"/>
      <c r="BI72" s="51"/>
      <c r="BJ72" s="51"/>
      <c r="BK72" s="51"/>
      <c r="BL72" s="51"/>
      <c r="BP72" s="51"/>
      <c r="BQ72" s="51"/>
      <c r="BS72" s="142"/>
      <c r="BT72" s="142"/>
      <c r="BW72" s="51"/>
      <c r="BX72" s="51"/>
      <c r="BY72" s="51"/>
      <c r="BZ72" s="51"/>
      <c r="CA72" s="51"/>
    </row>
    <row r="73" spans="1:79" s="29" customFormat="1" x14ac:dyDescent="0.15">
      <c r="A73" s="51"/>
      <c r="F73" s="51"/>
      <c r="G73" s="52"/>
      <c r="H73" s="52"/>
      <c r="I73" s="52"/>
      <c r="J73" s="51"/>
      <c r="K73" s="51"/>
      <c r="L73" s="66"/>
      <c r="M73" s="67"/>
      <c r="N73" s="67"/>
      <c r="O73" s="66"/>
      <c r="AQ73" s="51"/>
      <c r="AR73" s="51"/>
      <c r="AS73" s="51"/>
      <c r="AT73" s="51"/>
      <c r="AU73" s="51"/>
      <c r="AV73" s="51"/>
      <c r="AW73" s="51"/>
      <c r="AX73" s="51"/>
      <c r="AY73" s="51"/>
      <c r="AZ73" s="51"/>
      <c r="BA73" s="51"/>
      <c r="BB73" s="51"/>
      <c r="BC73" s="51"/>
      <c r="BD73" s="51"/>
      <c r="BE73" s="51"/>
      <c r="BF73" s="51"/>
      <c r="BG73" s="51"/>
      <c r="BH73" s="51"/>
      <c r="BI73" s="51"/>
      <c r="BJ73" s="51"/>
      <c r="BK73" s="51"/>
      <c r="BL73" s="51"/>
      <c r="BP73" s="51"/>
      <c r="BQ73" s="51"/>
      <c r="BS73" s="142"/>
      <c r="BT73" s="142"/>
      <c r="BW73" s="51"/>
      <c r="BX73" s="51"/>
      <c r="BY73" s="51"/>
      <c r="BZ73" s="51"/>
      <c r="CA73" s="51"/>
    </row>
    <row r="74" spans="1:79" s="29" customFormat="1" x14ac:dyDescent="0.15">
      <c r="A74" s="51"/>
      <c r="F74" s="51"/>
      <c r="G74" s="52"/>
      <c r="H74" s="52"/>
      <c r="I74" s="52"/>
      <c r="J74" s="51"/>
      <c r="K74" s="51"/>
      <c r="L74" s="66"/>
      <c r="M74" s="67"/>
      <c r="N74" s="67"/>
      <c r="O74" s="66"/>
      <c r="AQ74" s="51"/>
      <c r="AR74" s="51"/>
      <c r="AS74" s="51"/>
      <c r="AT74" s="51"/>
      <c r="AU74" s="51"/>
      <c r="AV74" s="51"/>
      <c r="AW74" s="51"/>
      <c r="AX74" s="51"/>
      <c r="AY74" s="51"/>
      <c r="AZ74" s="51"/>
      <c r="BA74" s="51"/>
      <c r="BB74" s="51"/>
      <c r="BC74" s="51"/>
      <c r="BD74" s="51"/>
      <c r="BE74" s="51"/>
      <c r="BF74" s="51"/>
      <c r="BG74" s="51"/>
      <c r="BH74" s="51"/>
      <c r="BI74" s="51"/>
      <c r="BJ74" s="51"/>
      <c r="BK74" s="51"/>
      <c r="BL74" s="51"/>
      <c r="BP74" s="51"/>
      <c r="BQ74" s="51"/>
      <c r="BS74" s="142"/>
      <c r="BT74" s="142"/>
      <c r="BW74" s="51"/>
      <c r="BX74" s="51"/>
      <c r="BY74" s="51"/>
      <c r="BZ74" s="51"/>
      <c r="CA74" s="51"/>
    </row>
    <row r="75" spans="1:79" s="29" customFormat="1" x14ac:dyDescent="0.15">
      <c r="A75" s="51"/>
      <c r="F75" s="51"/>
      <c r="G75" s="52"/>
      <c r="H75" s="52"/>
      <c r="I75" s="52"/>
      <c r="J75" s="51"/>
      <c r="K75" s="51"/>
      <c r="L75" s="66"/>
      <c r="M75" s="67"/>
      <c r="N75" s="67"/>
      <c r="O75" s="66"/>
      <c r="AQ75" s="51"/>
      <c r="AR75" s="51"/>
      <c r="AS75" s="51"/>
      <c r="AT75" s="51"/>
      <c r="AU75" s="51"/>
      <c r="AV75" s="51"/>
      <c r="AW75" s="51"/>
      <c r="AX75" s="51"/>
      <c r="AY75" s="51"/>
      <c r="AZ75" s="51"/>
      <c r="BA75" s="51"/>
      <c r="BB75" s="51"/>
      <c r="BC75" s="51"/>
      <c r="BD75" s="51"/>
      <c r="BE75" s="51"/>
      <c r="BF75" s="51"/>
      <c r="BG75" s="51"/>
      <c r="BH75" s="51"/>
      <c r="BI75" s="51"/>
      <c r="BJ75" s="51"/>
      <c r="BK75" s="51"/>
      <c r="BL75" s="51"/>
      <c r="BP75" s="51"/>
      <c r="BQ75" s="51"/>
      <c r="BS75" s="142"/>
      <c r="BT75" s="142"/>
      <c r="BW75" s="51"/>
      <c r="BX75" s="51"/>
      <c r="BY75" s="51"/>
      <c r="BZ75" s="51"/>
      <c r="CA75" s="51"/>
    </row>
    <row r="76" spans="1:79" s="29" customFormat="1" x14ac:dyDescent="0.15">
      <c r="A76" s="51"/>
      <c r="F76" s="51"/>
      <c r="G76" s="52"/>
      <c r="H76" s="52"/>
      <c r="I76" s="52"/>
      <c r="J76" s="51"/>
      <c r="K76" s="51"/>
      <c r="L76" s="66"/>
      <c r="M76" s="67"/>
      <c r="N76" s="67"/>
      <c r="O76" s="66"/>
      <c r="AQ76" s="51"/>
      <c r="AR76" s="51"/>
      <c r="AS76" s="51"/>
      <c r="AT76" s="51"/>
      <c r="AU76" s="51"/>
      <c r="AV76" s="51"/>
      <c r="AW76" s="51"/>
      <c r="AX76" s="51"/>
      <c r="AY76" s="51"/>
      <c r="AZ76" s="51"/>
      <c r="BA76" s="51"/>
      <c r="BB76" s="51"/>
      <c r="BC76" s="51"/>
      <c r="BD76" s="51"/>
      <c r="BE76" s="51"/>
      <c r="BF76" s="51"/>
      <c r="BG76" s="51"/>
      <c r="BH76" s="51"/>
      <c r="BI76" s="51"/>
      <c r="BJ76" s="51"/>
      <c r="BK76" s="51"/>
      <c r="BL76" s="51"/>
      <c r="BP76" s="51"/>
      <c r="BQ76" s="51"/>
      <c r="BS76" s="142"/>
      <c r="BT76" s="142"/>
      <c r="BW76" s="51"/>
      <c r="BX76" s="51"/>
      <c r="BY76" s="51"/>
      <c r="BZ76" s="51"/>
      <c r="CA76" s="51"/>
    </row>
    <row r="77" spans="1:79" s="29" customFormat="1" x14ac:dyDescent="0.15">
      <c r="A77" s="51"/>
      <c r="F77" s="51"/>
      <c r="G77" s="52"/>
      <c r="H77" s="52"/>
      <c r="I77" s="52"/>
      <c r="J77" s="51"/>
      <c r="K77" s="51"/>
      <c r="L77" s="66"/>
      <c r="M77" s="67"/>
      <c r="N77" s="67"/>
      <c r="O77" s="66"/>
      <c r="AQ77" s="51"/>
      <c r="AR77" s="51"/>
      <c r="AS77" s="51"/>
      <c r="AT77" s="51"/>
      <c r="AU77" s="51"/>
      <c r="AV77" s="51"/>
      <c r="AW77" s="51"/>
      <c r="AX77" s="51"/>
      <c r="AY77" s="51"/>
      <c r="AZ77" s="51"/>
      <c r="BA77" s="51"/>
      <c r="BB77" s="51"/>
      <c r="BC77" s="51"/>
      <c r="BD77" s="51"/>
      <c r="BE77" s="51"/>
      <c r="BF77" s="51"/>
      <c r="BG77" s="51"/>
      <c r="BH77" s="51"/>
      <c r="BI77" s="51"/>
      <c r="BJ77" s="51"/>
      <c r="BK77" s="51"/>
      <c r="BL77" s="51"/>
      <c r="BP77" s="51"/>
      <c r="BQ77" s="51"/>
      <c r="BS77" s="142"/>
      <c r="BT77" s="142"/>
      <c r="BW77" s="51"/>
      <c r="BX77" s="51"/>
      <c r="BY77" s="51"/>
      <c r="BZ77" s="51"/>
      <c r="CA77" s="51"/>
    </row>
    <row r="78" spans="1:79" s="29" customFormat="1" x14ac:dyDescent="0.15">
      <c r="A78" s="51"/>
      <c r="F78" s="51"/>
      <c r="G78" s="52"/>
      <c r="H78" s="52"/>
      <c r="I78" s="52"/>
      <c r="J78" s="51"/>
      <c r="K78" s="51"/>
      <c r="L78" s="66"/>
      <c r="M78" s="67"/>
      <c r="N78" s="67"/>
      <c r="O78" s="66"/>
      <c r="AQ78" s="51"/>
      <c r="AR78" s="51"/>
      <c r="AS78" s="51"/>
      <c r="AT78" s="51"/>
      <c r="AU78" s="51"/>
      <c r="AV78" s="51"/>
      <c r="AW78" s="51"/>
      <c r="AX78" s="51"/>
      <c r="AY78" s="51"/>
      <c r="AZ78" s="51"/>
      <c r="BA78" s="51"/>
      <c r="BB78" s="51"/>
      <c r="BC78" s="51"/>
      <c r="BD78" s="51"/>
      <c r="BE78" s="51"/>
      <c r="BF78" s="51"/>
      <c r="BG78" s="51"/>
      <c r="BH78" s="51"/>
      <c r="BI78" s="51"/>
      <c r="BJ78" s="51"/>
      <c r="BK78" s="51"/>
      <c r="BL78" s="51"/>
      <c r="BP78" s="51"/>
      <c r="BQ78" s="51"/>
      <c r="BS78" s="142"/>
      <c r="BT78" s="142"/>
      <c r="BW78" s="51"/>
      <c r="BX78" s="51"/>
      <c r="BY78" s="51"/>
      <c r="BZ78" s="51"/>
      <c r="CA78" s="51"/>
    </row>
    <row r="79" spans="1:79" s="29" customFormat="1" x14ac:dyDescent="0.15">
      <c r="A79" s="51"/>
      <c r="F79" s="51"/>
      <c r="G79" s="52"/>
      <c r="H79" s="52"/>
      <c r="I79" s="52"/>
      <c r="J79" s="51"/>
      <c r="K79" s="51"/>
      <c r="L79" s="66"/>
      <c r="M79" s="67"/>
      <c r="N79" s="67"/>
      <c r="O79" s="66"/>
      <c r="AQ79" s="51"/>
      <c r="AR79" s="51"/>
      <c r="AS79" s="51"/>
      <c r="AT79" s="51"/>
      <c r="AU79" s="51"/>
      <c r="AV79" s="51"/>
      <c r="AW79" s="51"/>
      <c r="AX79" s="51"/>
      <c r="AY79" s="51"/>
      <c r="AZ79" s="51"/>
      <c r="BA79" s="51"/>
      <c r="BB79" s="51"/>
      <c r="BC79" s="51"/>
      <c r="BD79" s="51"/>
      <c r="BE79" s="51"/>
      <c r="BF79" s="51"/>
      <c r="BG79" s="51"/>
      <c r="BH79" s="51"/>
      <c r="BI79" s="51"/>
      <c r="BJ79" s="51"/>
      <c r="BK79" s="51"/>
      <c r="BL79" s="51"/>
      <c r="BP79" s="51"/>
      <c r="BQ79" s="51"/>
      <c r="BS79" s="142"/>
      <c r="BT79" s="142"/>
      <c r="BW79" s="51"/>
      <c r="BX79" s="51"/>
      <c r="BY79" s="51"/>
      <c r="BZ79" s="51"/>
      <c r="CA79" s="51"/>
    </row>
    <row r="80" spans="1:79" s="29" customFormat="1" x14ac:dyDescent="0.15">
      <c r="A80" s="51"/>
      <c r="F80" s="51"/>
      <c r="G80" s="52"/>
      <c r="H80" s="52"/>
      <c r="I80" s="52"/>
      <c r="J80" s="51"/>
      <c r="K80" s="51"/>
      <c r="L80" s="66"/>
      <c r="M80" s="67"/>
      <c r="N80" s="67"/>
      <c r="O80" s="66"/>
      <c r="AQ80" s="51"/>
      <c r="AR80" s="51"/>
      <c r="AS80" s="51"/>
      <c r="AT80" s="51"/>
      <c r="AU80" s="51"/>
      <c r="AV80" s="51"/>
      <c r="AW80" s="51"/>
      <c r="AX80" s="51"/>
      <c r="AY80" s="51"/>
      <c r="AZ80" s="51"/>
      <c r="BA80" s="51"/>
      <c r="BB80" s="51"/>
      <c r="BC80" s="51"/>
      <c r="BD80" s="51"/>
      <c r="BE80" s="51"/>
      <c r="BF80" s="51"/>
      <c r="BG80" s="51"/>
      <c r="BH80" s="51"/>
      <c r="BI80" s="51"/>
      <c r="BJ80" s="51"/>
      <c r="BK80" s="51"/>
      <c r="BL80" s="51"/>
      <c r="BP80" s="51"/>
      <c r="BQ80" s="51"/>
      <c r="BS80" s="142"/>
      <c r="BT80" s="142"/>
      <c r="BW80" s="51"/>
      <c r="BX80" s="51"/>
      <c r="BY80" s="51"/>
      <c r="BZ80" s="51"/>
      <c r="CA80" s="51"/>
    </row>
    <row r="81" spans="1:79" s="29" customFormat="1" x14ac:dyDescent="0.15">
      <c r="A81" s="51"/>
      <c r="F81" s="51"/>
      <c r="G81" s="52"/>
      <c r="H81" s="52"/>
      <c r="I81" s="52"/>
      <c r="J81" s="51"/>
      <c r="K81" s="51"/>
      <c r="L81" s="66"/>
      <c r="M81" s="67"/>
      <c r="N81" s="67"/>
      <c r="O81" s="66"/>
      <c r="AQ81" s="51"/>
      <c r="AR81" s="51"/>
      <c r="AS81" s="51"/>
      <c r="AT81" s="51"/>
      <c r="AU81" s="51"/>
      <c r="AV81" s="51"/>
      <c r="AW81" s="51"/>
      <c r="AX81" s="51"/>
      <c r="AY81" s="51"/>
      <c r="AZ81" s="51"/>
      <c r="BA81" s="51"/>
      <c r="BB81" s="51"/>
      <c r="BC81" s="51"/>
      <c r="BD81" s="51"/>
      <c r="BE81" s="51"/>
      <c r="BF81" s="51"/>
      <c r="BG81" s="51"/>
      <c r="BH81" s="51"/>
      <c r="BI81" s="51"/>
      <c r="BJ81" s="51"/>
      <c r="BK81" s="51"/>
      <c r="BL81" s="51"/>
      <c r="BP81" s="51"/>
      <c r="BQ81" s="51"/>
      <c r="BS81" s="142"/>
      <c r="BT81" s="142"/>
      <c r="BW81" s="51"/>
      <c r="BX81" s="51"/>
      <c r="BY81" s="51"/>
      <c r="BZ81" s="51"/>
      <c r="CA81" s="51"/>
    </row>
    <row r="82" spans="1:79" s="29" customFormat="1" x14ac:dyDescent="0.15">
      <c r="A82" s="51"/>
      <c r="F82" s="51"/>
      <c r="G82" s="52"/>
      <c r="H82" s="52"/>
      <c r="I82" s="52"/>
      <c r="J82" s="51"/>
      <c r="K82" s="51"/>
      <c r="L82" s="66"/>
      <c r="M82" s="67"/>
      <c r="N82" s="67"/>
      <c r="O82" s="66"/>
      <c r="AQ82" s="51"/>
      <c r="AR82" s="51"/>
      <c r="AS82" s="51"/>
      <c r="AT82" s="51"/>
      <c r="AU82" s="51"/>
      <c r="AV82" s="51"/>
      <c r="AW82" s="51"/>
      <c r="AX82" s="51"/>
      <c r="AY82" s="51"/>
      <c r="AZ82" s="51"/>
      <c r="BA82" s="51"/>
      <c r="BB82" s="51"/>
      <c r="BC82" s="51"/>
      <c r="BD82" s="51"/>
      <c r="BE82" s="51"/>
      <c r="BF82" s="51"/>
      <c r="BG82" s="51"/>
      <c r="BH82" s="51"/>
      <c r="BI82" s="51"/>
      <c r="BJ82" s="51"/>
      <c r="BK82" s="51"/>
      <c r="BL82" s="51"/>
      <c r="BP82" s="51"/>
      <c r="BQ82" s="51"/>
      <c r="BS82" s="142"/>
      <c r="BT82" s="142"/>
      <c r="BW82" s="51"/>
      <c r="BX82" s="51"/>
      <c r="BY82" s="51"/>
      <c r="BZ82" s="51"/>
      <c r="CA82" s="51"/>
    </row>
    <row r="83" spans="1:79" s="29" customFormat="1" x14ac:dyDescent="0.15">
      <c r="A83" s="51"/>
      <c r="F83" s="51"/>
      <c r="G83" s="52"/>
      <c r="H83" s="52"/>
      <c r="I83" s="52"/>
      <c r="J83" s="51"/>
      <c r="K83" s="51"/>
      <c r="L83" s="66"/>
      <c r="M83" s="67"/>
      <c r="N83" s="67"/>
      <c r="O83" s="66"/>
      <c r="AQ83" s="51"/>
      <c r="AR83" s="51"/>
      <c r="AS83" s="51"/>
      <c r="AT83" s="51"/>
      <c r="AU83" s="51"/>
      <c r="AV83" s="51"/>
      <c r="AW83" s="51"/>
      <c r="AX83" s="51"/>
      <c r="AY83" s="51"/>
      <c r="AZ83" s="51"/>
      <c r="BA83" s="51"/>
      <c r="BB83" s="51"/>
      <c r="BC83" s="51"/>
      <c r="BD83" s="51"/>
      <c r="BE83" s="51"/>
      <c r="BF83" s="51"/>
      <c r="BG83" s="51"/>
      <c r="BH83" s="51"/>
      <c r="BI83" s="51"/>
      <c r="BJ83" s="51"/>
      <c r="BK83" s="51"/>
      <c r="BL83" s="51"/>
      <c r="BP83" s="51"/>
      <c r="BQ83" s="51"/>
      <c r="BS83" s="142"/>
      <c r="BT83" s="142"/>
      <c r="BW83" s="51"/>
      <c r="BX83" s="51"/>
      <c r="BY83" s="51"/>
      <c r="BZ83" s="51"/>
      <c r="CA83" s="51"/>
    </row>
    <row r="84" spans="1:79" s="29" customFormat="1" x14ac:dyDescent="0.15">
      <c r="A84" s="51"/>
      <c r="F84" s="51"/>
      <c r="G84" s="52"/>
      <c r="H84" s="52"/>
      <c r="I84" s="52"/>
      <c r="J84" s="51"/>
      <c r="K84" s="51"/>
      <c r="L84" s="66"/>
      <c r="M84" s="67"/>
      <c r="N84" s="67"/>
      <c r="O84" s="66"/>
      <c r="AQ84" s="51"/>
      <c r="AR84" s="51"/>
      <c r="AS84" s="51"/>
      <c r="AT84" s="51"/>
      <c r="AU84" s="51"/>
      <c r="AV84" s="51"/>
      <c r="AW84" s="51"/>
      <c r="AX84" s="51"/>
      <c r="AY84" s="51"/>
      <c r="AZ84" s="51"/>
      <c r="BA84" s="51"/>
      <c r="BB84" s="51"/>
      <c r="BC84" s="51"/>
      <c r="BD84" s="51"/>
      <c r="BE84" s="51"/>
      <c r="BF84" s="51"/>
      <c r="BG84" s="51"/>
      <c r="BH84" s="51"/>
      <c r="BI84" s="51"/>
      <c r="BJ84" s="51"/>
      <c r="BK84" s="51"/>
      <c r="BL84" s="51"/>
      <c r="BP84" s="51"/>
      <c r="BQ84" s="51"/>
      <c r="BS84" s="142"/>
      <c r="BT84" s="142"/>
      <c r="BW84" s="51"/>
      <c r="BX84" s="51"/>
      <c r="BY84" s="51"/>
      <c r="BZ84" s="51"/>
      <c r="CA84" s="51"/>
    </row>
    <row r="85" spans="1:79" s="29" customFormat="1" x14ac:dyDescent="0.15">
      <c r="A85" s="51"/>
      <c r="F85" s="51"/>
      <c r="G85" s="52"/>
      <c r="H85" s="52"/>
      <c r="I85" s="52"/>
      <c r="J85" s="51"/>
      <c r="K85" s="51"/>
      <c r="L85" s="66"/>
      <c r="M85" s="67"/>
      <c r="N85" s="67"/>
      <c r="O85" s="66"/>
      <c r="AQ85" s="51"/>
      <c r="AR85" s="51"/>
      <c r="AS85" s="51"/>
      <c r="AT85" s="51"/>
      <c r="AU85" s="51"/>
      <c r="AV85" s="51"/>
      <c r="AW85" s="51"/>
      <c r="AX85" s="51"/>
      <c r="AY85" s="51"/>
      <c r="AZ85" s="51"/>
      <c r="BA85" s="51"/>
      <c r="BB85" s="51"/>
      <c r="BC85" s="51"/>
      <c r="BD85" s="51"/>
      <c r="BE85" s="51"/>
      <c r="BF85" s="51"/>
      <c r="BG85" s="51"/>
      <c r="BH85" s="51"/>
      <c r="BI85" s="51"/>
      <c r="BJ85" s="51"/>
      <c r="BK85" s="51"/>
      <c r="BL85" s="51"/>
      <c r="BP85" s="51"/>
      <c r="BQ85" s="51"/>
      <c r="BS85" s="142"/>
      <c r="BT85" s="142"/>
      <c r="BW85" s="51"/>
      <c r="BX85" s="51"/>
      <c r="BY85" s="51"/>
      <c r="BZ85" s="51"/>
      <c r="CA85" s="51"/>
    </row>
    <row r="86" spans="1:79" s="29" customFormat="1" x14ac:dyDescent="0.15">
      <c r="A86" s="51"/>
      <c r="F86" s="51"/>
      <c r="G86" s="52"/>
      <c r="H86" s="52"/>
      <c r="I86" s="52"/>
      <c r="J86" s="51"/>
      <c r="K86" s="51"/>
      <c r="L86" s="66"/>
      <c r="M86" s="67"/>
      <c r="N86" s="67"/>
      <c r="O86" s="66"/>
      <c r="AQ86" s="51"/>
      <c r="AR86" s="51"/>
      <c r="AS86" s="51"/>
      <c r="AT86" s="51"/>
      <c r="AU86" s="51"/>
      <c r="AV86" s="51"/>
      <c r="AW86" s="51"/>
      <c r="AX86" s="51"/>
      <c r="AY86" s="51"/>
      <c r="AZ86" s="51"/>
      <c r="BA86" s="51"/>
      <c r="BB86" s="51"/>
      <c r="BC86" s="51"/>
      <c r="BD86" s="51"/>
      <c r="BE86" s="51"/>
      <c r="BF86" s="51"/>
      <c r="BG86" s="51"/>
      <c r="BH86" s="51"/>
      <c r="BI86" s="51"/>
      <c r="BJ86" s="51"/>
      <c r="BK86" s="51"/>
      <c r="BL86" s="51"/>
      <c r="BP86" s="51"/>
      <c r="BQ86" s="51"/>
      <c r="BS86" s="142"/>
      <c r="BT86" s="142"/>
      <c r="BW86" s="51"/>
      <c r="BX86" s="51"/>
      <c r="BY86" s="51"/>
      <c r="BZ86" s="51"/>
      <c r="CA86" s="51"/>
    </row>
    <row r="87" spans="1:79" s="29" customFormat="1" x14ac:dyDescent="0.15">
      <c r="A87" s="51"/>
      <c r="F87" s="51"/>
      <c r="G87" s="52"/>
      <c r="H87" s="52"/>
      <c r="I87" s="52"/>
      <c r="J87" s="51"/>
      <c r="K87" s="51"/>
      <c r="L87" s="66"/>
      <c r="M87" s="67"/>
      <c r="N87" s="67"/>
      <c r="O87" s="66"/>
      <c r="AQ87" s="51"/>
      <c r="AR87" s="51"/>
      <c r="AS87" s="51"/>
      <c r="AT87" s="51"/>
      <c r="AU87" s="51"/>
      <c r="AV87" s="51"/>
      <c r="AW87" s="51"/>
      <c r="AX87" s="51"/>
      <c r="AY87" s="51"/>
      <c r="AZ87" s="51"/>
      <c r="BA87" s="51"/>
      <c r="BB87" s="51"/>
      <c r="BC87" s="51"/>
      <c r="BD87" s="51"/>
      <c r="BE87" s="51"/>
      <c r="BF87" s="51"/>
      <c r="BG87" s="51"/>
      <c r="BH87" s="51"/>
      <c r="BI87" s="51"/>
      <c r="BJ87" s="51"/>
      <c r="BK87" s="51"/>
      <c r="BL87" s="51"/>
      <c r="BP87" s="51"/>
      <c r="BQ87" s="51"/>
      <c r="BS87" s="142"/>
      <c r="BT87" s="142"/>
      <c r="BW87" s="51"/>
      <c r="BX87" s="51"/>
      <c r="BY87" s="51"/>
      <c r="BZ87" s="51"/>
      <c r="CA87" s="51"/>
    </row>
    <row r="88" spans="1:79" s="29" customFormat="1" x14ac:dyDescent="0.15">
      <c r="A88" s="51"/>
      <c r="F88" s="51"/>
      <c r="G88" s="52"/>
      <c r="H88" s="52"/>
      <c r="I88" s="52"/>
      <c r="J88" s="51"/>
      <c r="K88" s="51"/>
      <c r="L88" s="66"/>
      <c r="M88" s="67"/>
      <c r="N88" s="67"/>
      <c r="O88" s="66"/>
      <c r="AQ88" s="51"/>
      <c r="AR88" s="51"/>
      <c r="AS88" s="51"/>
      <c r="AT88" s="51"/>
      <c r="AU88" s="51"/>
      <c r="AV88" s="51"/>
      <c r="AW88" s="51"/>
      <c r="AX88" s="51"/>
      <c r="AY88" s="51"/>
      <c r="AZ88" s="51"/>
      <c r="BA88" s="51"/>
      <c r="BB88" s="51"/>
      <c r="BC88" s="51"/>
      <c r="BD88" s="51"/>
      <c r="BE88" s="51"/>
      <c r="BF88" s="51"/>
      <c r="BG88" s="51"/>
      <c r="BH88" s="51"/>
      <c r="BI88" s="51"/>
      <c r="BJ88" s="51"/>
      <c r="BK88" s="51"/>
      <c r="BL88" s="51"/>
      <c r="BP88" s="51"/>
      <c r="BQ88" s="51"/>
      <c r="BS88" s="142"/>
      <c r="BT88" s="142"/>
      <c r="BW88" s="51"/>
      <c r="BX88" s="51"/>
      <c r="BY88" s="51"/>
      <c r="BZ88" s="51"/>
      <c r="CA88" s="51"/>
    </row>
    <row r="89" spans="1:79" s="29" customFormat="1" x14ac:dyDescent="0.15">
      <c r="A89" s="51"/>
      <c r="F89" s="51"/>
      <c r="G89" s="52"/>
      <c r="H89" s="52"/>
      <c r="I89" s="52"/>
      <c r="J89" s="51"/>
      <c r="K89" s="51"/>
      <c r="L89" s="66"/>
      <c r="M89" s="67"/>
      <c r="N89" s="67"/>
      <c r="O89" s="66"/>
      <c r="AQ89" s="51"/>
      <c r="AR89" s="51"/>
      <c r="AS89" s="51"/>
      <c r="AT89" s="51"/>
      <c r="AU89" s="51"/>
      <c r="AV89" s="51"/>
      <c r="AW89" s="51"/>
      <c r="AX89" s="51"/>
      <c r="AY89" s="51"/>
      <c r="AZ89" s="51"/>
      <c r="BA89" s="51"/>
      <c r="BB89" s="51"/>
      <c r="BC89" s="51"/>
      <c r="BD89" s="51"/>
      <c r="BE89" s="51"/>
      <c r="BF89" s="51"/>
      <c r="BG89" s="51"/>
      <c r="BH89" s="51"/>
      <c r="BI89" s="51"/>
      <c r="BJ89" s="51"/>
      <c r="BK89" s="51"/>
      <c r="BL89" s="51"/>
      <c r="BP89" s="51"/>
      <c r="BQ89" s="51"/>
      <c r="BS89" s="142"/>
      <c r="BT89" s="142"/>
      <c r="BW89" s="51"/>
      <c r="BX89" s="51"/>
      <c r="BY89" s="51"/>
      <c r="BZ89" s="51"/>
      <c r="CA89" s="51"/>
    </row>
    <row r="90" spans="1:79" s="29" customFormat="1" x14ac:dyDescent="0.15">
      <c r="A90" s="51"/>
      <c r="F90" s="51"/>
      <c r="G90" s="52"/>
      <c r="H90" s="52"/>
      <c r="I90" s="52"/>
      <c r="J90" s="51"/>
      <c r="K90" s="51"/>
      <c r="L90" s="66"/>
      <c r="M90" s="67"/>
      <c r="N90" s="67"/>
      <c r="O90" s="66"/>
      <c r="AQ90" s="51"/>
      <c r="AR90" s="51"/>
      <c r="AS90" s="51"/>
      <c r="AT90" s="51"/>
      <c r="AU90" s="51"/>
      <c r="AV90" s="51"/>
      <c r="AW90" s="51"/>
      <c r="AX90" s="51"/>
      <c r="AY90" s="51"/>
      <c r="AZ90" s="51"/>
      <c r="BA90" s="51"/>
      <c r="BB90" s="51"/>
      <c r="BC90" s="51"/>
      <c r="BD90" s="51"/>
      <c r="BE90" s="51"/>
      <c r="BF90" s="51"/>
      <c r="BG90" s="51"/>
      <c r="BH90" s="51"/>
      <c r="BI90" s="51"/>
      <c r="BJ90" s="51"/>
      <c r="BK90" s="51"/>
      <c r="BL90" s="51"/>
      <c r="BP90" s="51"/>
      <c r="BQ90" s="51"/>
      <c r="BS90" s="142"/>
      <c r="BT90" s="142"/>
      <c r="BW90" s="51"/>
      <c r="BX90" s="51"/>
      <c r="BY90" s="51"/>
      <c r="BZ90" s="51"/>
      <c r="CA90" s="51"/>
    </row>
    <row r="91" spans="1:79" s="29" customFormat="1" x14ac:dyDescent="0.15">
      <c r="A91" s="51"/>
      <c r="F91" s="51"/>
      <c r="G91" s="52"/>
      <c r="H91" s="52"/>
      <c r="I91" s="52"/>
      <c r="J91" s="51"/>
      <c r="K91" s="51"/>
      <c r="L91" s="66"/>
      <c r="M91" s="67"/>
      <c r="N91" s="67"/>
      <c r="O91" s="66"/>
      <c r="AQ91" s="51"/>
      <c r="AR91" s="51"/>
      <c r="AS91" s="51"/>
      <c r="AT91" s="51"/>
      <c r="AU91" s="51"/>
      <c r="AV91" s="51"/>
      <c r="AW91" s="51"/>
      <c r="AX91" s="51"/>
      <c r="AY91" s="51"/>
      <c r="AZ91" s="51"/>
      <c r="BA91" s="51"/>
      <c r="BB91" s="51"/>
      <c r="BC91" s="51"/>
      <c r="BD91" s="51"/>
      <c r="BE91" s="51"/>
      <c r="BF91" s="51"/>
      <c r="BG91" s="51"/>
      <c r="BH91" s="51"/>
      <c r="BI91" s="51"/>
      <c r="BJ91" s="51"/>
      <c r="BK91" s="51"/>
      <c r="BL91" s="51"/>
      <c r="BP91" s="51"/>
      <c r="BQ91" s="51"/>
      <c r="BS91" s="142"/>
      <c r="BT91" s="142"/>
      <c r="BW91" s="51"/>
      <c r="BX91" s="51"/>
      <c r="BY91" s="51"/>
      <c r="BZ91" s="51"/>
      <c r="CA91" s="51"/>
    </row>
    <row r="92" spans="1:79" s="29" customFormat="1" x14ac:dyDescent="0.15">
      <c r="A92" s="51"/>
      <c r="F92" s="51"/>
      <c r="G92" s="52"/>
      <c r="H92" s="52"/>
      <c r="I92" s="52"/>
      <c r="J92" s="51"/>
      <c r="K92" s="51"/>
      <c r="L92" s="66"/>
      <c r="M92" s="67"/>
      <c r="N92" s="67"/>
      <c r="O92" s="66"/>
      <c r="AQ92" s="51"/>
      <c r="AR92" s="51"/>
      <c r="AS92" s="51"/>
      <c r="AT92" s="51"/>
      <c r="AU92" s="51"/>
      <c r="AV92" s="51"/>
      <c r="AW92" s="51"/>
      <c r="AX92" s="51"/>
      <c r="AY92" s="51"/>
      <c r="AZ92" s="51"/>
      <c r="BA92" s="51"/>
      <c r="BB92" s="51"/>
      <c r="BC92" s="51"/>
      <c r="BD92" s="51"/>
      <c r="BE92" s="51"/>
      <c r="BF92" s="51"/>
      <c r="BG92" s="51"/>
      <c r="BH92" s="51"/>
      <c r="BI92" s="51"/>
      <c r="BJ92" s="51"/>
      <c r="BK92" s="51"/>
      <c r="BL92" s="51"/>
      <c r="BP92" s="51"/>
      <c r="BQ92" s="51"/>
      <c r="BS92" s="142"/>
      <c r="BT92" s="142"/>
      <c r="BW92" s="51"/>
      <c r="BX92" s="51"/>
      <c r="BY92" s="51"/>
      <c r="BZ92" s="51"/>
      <c r="CA92" s="51"/>
    </row>
    <row r="93" spans="1:79" s="29" customFormat="1" x14ac:dyDescent="0.15">
      <c r="A93" s="51"/>
      <c r="F93" s="51"/>
      <c r="G93" s="52"/>
      <c r="H93" s="52"/>
      <c r="I93" s="52"/>
      <c r="J93" s="51"/>
      <c r="K93" s="51"/>
      <c r="L93" s="66"/>
      <c r="M93" s="67"/>
      <c r="N93" s="67"/>
      <c r="O93" s="66"/>
      <c r="AQ93" s="51"/>
      <c r="AR93" s="51"/>
      <c r="AS93" s="51"/>
      <c r="AT93" s="51"/>
      <c r="AU93" s="51"/>
      <c r="AV93" s="51"/>
      <c r="AW93" s="51"/>
      <c r="AX93" s="51"/>
      <c r="AY93" s="51"/>
      <c r="AZ93" s="51"/>
      <c r="BA93" s="51"/>
      <c r="BB93" s="51"/>
      <c r="BC93" s="51"/>
      <c r="BD93" s="51"/>
      <c r="BE93" s="51"/>
      <c r="BF93" s="51"/>
      <c r="BG93" s="51"/>
      <c r="BH93" s="51"/>
      <c r="BI93" s="51"/>
      <c r="BJ93" s="51"/>
      <c r="BK93" s="51"/>
      <c r="BL93" s="51"/>
      <c r="BP93" s="51"/>
      <c r="BQ93" s="51"/>
      <c r="BS93" s="142"/>
      <c r="BT93" s="142"/>
      <c r="BW93" s="51"/>
      <c r="BX93" s="51"/>
      <c r="BY93" s="51"/>
      <c r="BZ93" s="51"/>
      <c r="CA93" s="51"/>
    </row>
    <row r="94" spans="1:79" s="29" customFormat="1" x14ac:dyDescent="0.15">
      <c r="A94" s="51"/>
      <c r="F94" s="51"/>
      <c r="G94" s="52"/>
      <c r="H94" s="52"/>
      <c r="I94" s="52"/>
      <c r="J94" s="51"/>
      <c r="K94" s="51"/>
      <c r="L94" s="66"/>
      <c r="M94" s="67"/>
      <c r="N94" s="67"/>
      <c r="O94" s="66"/>
      <c r="AQ94" s="51"/>
      <c r="AR94" s="51"/>
      <c r="AS94" s="51"/>
      <c r="AT94" s="51"/>
      <c r="AU94" s="51"/>
      <c r="AV94" s="51"/>
      <c r="AW94" s="51"/>
      <c r="AX94" s="51"/>
      <c r="AY94" s="51"/>
      <c r="AZ94" s="51"/>
      <c r="BA94" s="51"/>
      <c r="BB94" s="51"/>
      <c r="BC94" s="51"/>
      <c r="BD94" s="51"/>
      <c r="BE94" s="51"/>
      <c r="BF94" s="51"/>
      <c r="BG94" s="51"/>
      <c r="BH94" s="51"/>
      <c r="BI94" s="51"/>
      <c r="BJ94" s="51"/>
      <c r="BK94" s="51"/>
      <c r="BL94" s="51"/>
      <c r="BP94" s="51"/>
      <c r="BQ94" s="51"/>
      <c r="BS94" s="142"/>
      <c r="BT94" s="142"/>
      <c r="BW94" s="51"/>
      <c r="BX94" s="51"/>
      <c r="BY94" s="51"/>
      <c r="BZ94" s="51"/>
      <c r="CA94" s="51"/>
    </row>
    <row r="95" spans="1:79" s="29" customFormat="1" x14ac:dyDescent="0.15">
      <c r="A95" s="51"/>
      <c r="F95" s="51"/>
      <c r="G95" s="52"/>
      <c r="H95" s="52"/>
      <c r="I95" s="52"/>
      <c r="J95" s="51"/>
      <c r="K95" s="51"/>
      <c r="L95" s="66"/>
      <c r="M95" s="67"/>
      <c r="N95" s="67"/>
      <c r="O95" s="66"/>
      <c r="AQ95" s="51"/>
      <c r="AR95" s="51"/>
      <c r="AS95" s="51"/>
      <c r="AT95" s="51"/>
      <c r="AU95" s="51"/>
      <c r="AV95" s="51"/>
      <c r="AW95" s="51"/>
      <c r="AX95" s="51"/>
      <c r="AY95" s="51"/>
      <c r="AZ95" s="51"/>
      <c r="BA95" s="51"/>
      <c r="BB95" s="51"/>
      <c r="BC95" s="51"/>
      <c r="BD95" s="51"/>
      <c r="BE95" s="51"/>
      <c r="BF95" s="51"/>
      <c r="BG95" s="51"/>
      <c r="BH95" s="51"/>
      <c r="BI95" s="51"/>
      <c r="BJ95" s="51"/>
      <c r="BK95" s="51"/>
      <c r="BL95" s="51"/>
      <c r="BP95" s="51"/>
      <c r="BQ95" s="51"/>
      <c r="BS95" s="142"/>
      <c r="BT95" s="142"/>
      <c r="BW95" s="51"/>
      <c r="BX95" s="51"/>
      <c r="BY95" s="51"/>
      <c r="BZ95" s="51"/>
      <c r="CA95" s="51"/>
    </row>
    <row r="96" spans="1:79" s="29" customFormat="1" x14ac:dyDescent="0.15">
      <c r="A96" s="51"/>
      <c r="F96" s="51"/>
      <c r="G96" s="52"/>
      <c r="H96" s="52"/>
      <c r="I96" s="52"/>
      <c r="J96" s="51"/>
      <c r="K96" s="51"/>
      <c r="L96" s="66"/>
      <c r="M96" s="67"/>
      <c r="N96" s="67"/>
      <c r="O96" s="66"/>
      <c r="AQ96" s="51"/>
      <c r="AR96" s="51"/>
      <c r="AS96" s="51"/>
      <c r="AT96" s="51"/>
      <c r="AU96" s="51"/>
      <c r="AV96" s="51"/>
      <c r="AW96" s="51"/>
      <c r="AX96" s="51"/>
      <c r="AY96" s="51"/>
      <c r="AZ96" s="51"/>
      <c r="BA96" s="51"/>
      <c r="BB96" s="51"/>
      <c r="BC96" s="51"/>
      <c r="BD96" s="51"/>
      <c r="BE96" s="51"/>
      <c r="BF96" s="51"/>
      <c r="BG96" s="51"/>
      <c r="BH96" s="51"/>
      <c r="BI96" s="51"/>
      <c r="BJ96" s="51"/>
      <c r="BK96" s="51"/>
      <c r="BL96" s="51"/>
      <c r="BP96" s="51"/>
      <c r="BQ96" s="51"/>
      <c r="BS96" s="142"/>
      <c r="BT96" s="142"/>
      <c r="BW96" s="51"/>
      <c r="BX96" s="51"/>
      <c r="BY96" s="51"/>
      <c r="BZ96" s="51"/>
      <c r="CA96" s="51"/>
    </row>
    <row r="97" spans="1:79" s="29" customFormat="1" x14ac:dyDescent="0.15">
      <c r="A97" s="51"/>
      <c r="F97" s="51"/>
      <c r="G97" s="52"/>
      <c r="H97" s="52"/>
      <c r="I97" s="52"/>
      <c r="J97" s="51"/>
      <c r="K97" s="51"/>
      <c r="L97" s="66"/>
      <c r="M97" s="67"/>
      <c r="N97" s="67"/>
      <c r="O97" s="66"/>
      <c r="AQ97" s="51"/>
      <c r="AR97" s="51"/>
      <c r="AS97" s="51"/>
      <c r="AT97" s="51"/>
      <c r="AU97" s="51"/>
      <c r="AV97" s="51"/>
      <c r="AW97" s="51"/>
      <c r="AX97" s="51"/>
      <c r="AY97" s="51"/>
      <c r="AZ97" s="51"/>
      <c r="BA97" s="51"/>
      <c r="BB97" s="51"/>
      <c r="BC97" s="51"/>
      <c r="BD97" s="51"/>
      <c r="BE97" s="51"/>
      <c r="BF97" s="51"/>
      <c r="BG97" s="51"/>
      <c r="BH97" s="51"/>
      <c r="BI97" s="51"/>
      <c r="BJ97" s="51"/>
      <c r="BK97" s="51"/>
      <c r="BL97" s="51"/>
      <c r="BP97" s="51"/>
      <c r="BQ97" s="51"/>
      <c r="BS97" s="142"/>
      <c r="BT97" s="142"/>
      <c r="BW97" s="51"/>
      <c r="BX97" s="51"/>
      <c r="BY97" s="51"/>
      <c r="BZ97" s="51"/>
      <c r="CA97" s="51"/>
    </row>
    <row r="98" spans="1:79" s="29" customFormat="1" x14ac:dyDescent="0.15"/>
    <row r="99" spans="1:79" s="29" customFormat="1" x14ac:dyDescent="0.15"/>
    <row r="100" spans="1:79" s="29" customFormat="1" x14ac:dyDescent="0.15"/>
    <row r="101" spans="1:79" s="29" customFormat="1" x14ac:dyDescent="0.15"/>
    <row r="102" spans="1:79" s="29" customFormat="1" x14ac:dyDescent="0.15"/>
    <row r="103" spans="1:79" s="29" customFormat="1" x14ac:dyDescent="0.15"/>
    <row r="104" spans="1:79" s="29" customFormat="1" x14ac:dyDescent="0.15"/>
    <row r="105" spans="1:79" s="29" customFormat="1" x14ac:dyDescent="0.15"/>
    <row r="106" spans="1:79" s="29" customFormat="1" x14ac:dyDescent="0.15"/>
    <row r="107" spans="1:79" s="29" customFormat="1" x14ac:dyDescent="0.15"/>
    <row r="108" spans="1:79" s="29" customFormat="1" x14ac:dyDescent="0.15"/>
    <row r="109" spans="1:79" s="29" customFormat="1" x14ac:dyDescent="0.15"/>
    <row r="110" spans="1:79" s="29" customFormat="1" x14ac:dyDescent="0.15"/>
    <row r="111" spans="1:79" s="29" customFormat="1" x14ac:dyDescent="0.15"/>
    <row r="112" spans="1:79" s="29" customFormat="1" x14ac:dyDescent="0.15"/>
    <row r="113" s="29" customFormat="1" x14ac:dyDescent="0.15"/>
    <row r="114" s="29" customFormat="1" x14ac:dyDescent="0.15"/>
    <row r="115" s="29" customFormat="1" x14ac:dyDescent="0.15"/>
    <row r="116" s="29" customFormat="1" x14ac:dyDescent="0.15"/>
    <row r="117" s="29" customFormat="1" x14ac:dyDescent="0.15"/>
    <row r="118" s="29" customFormat="1" x14ac:dyDescent="0.15"/>
    <row r="119" s="29" customFormat="1" x14ac:dyDescent="0.15"/>
    <row r="120" s="29" customFormat="1" x14ac:dyDescent="0.15"/>
    <row r="121" s="29" customFormat="1" x14ac:dyDescent="0.15"/>
    <row r="122" s="29" customFormat="1" x14ac:dyDescent="0.15"/>
    <row r="123" s="29" customFormat="1" x14ac:dyDescent="0.15"/>
    <row r="124" s="29" customFormat="1" x14ac:dyDescent="0.15"/>
    <row r="125" s="29" customFormat="1" x14ac:dyDescent="0.15"/>
    <row r="126" s="29" customFormat="1" x14ac:dyDescent="0.15"/>
    <row r="127" s="29" customFormat="1" x14ac:dyDescent="0.15"/>
    <row r="128" s="29" customFormat="1" x14ac:dyDescent="0.15"/>
    <row r="129" s="29" customFormat="1" x14ac:dyDescent="0.15"/>
    <row r="130" s="29" customFormat="1" x14ac:dyDescent="0.15"/>
    <row r="131" s="29" customFormat="1" x14ac:dyDescent="0.15"/>
    <row r="132" s="29" customFormat="1" x14ac:dyDescent="0.15"/>
    <row r="133" s="29" customFormat="1" x14ac:dyDescent="0.15"/>
    <row r="134" s="29" customFormat="1" x14ac:dyDescent="0.15"/>
    <row r="135" s="29" customFormat="1" x14ac:dyDescent="0.15"/>
    <row r="136" s="29" customFormat="1" x14ac:dyDescent="0.15"/>
    <row r="137" s="29" customFormat="1" x14ac:dyDescent="0.15"/>
    <row r="138" s="29" customFormat="1" x14ac:dyDescent="0.15"/>
    <row r="139" s="29" customFormat="1" x14ac:dyDescent="0.15"/>
    <row r="140" s="29" customFormat="1" x14ac:dyDescent="0.15"/>
    <row r="141" s="29" customFormat="1" x14ac:dyDescent="0.15"/>
    <row r="142" s="29" customFormat="1" x14ac:dyDescent="0.15"/>
    <row r="143" s="29" customFormat="1" x14ac:dyDescent="0.15"/>
    <row r="144" s="29" customFormat="1" x14ac:dyDescent="0.15"/>
    <row r="145" s="29" customFormat="1" x14ac:dyDescent="0.15"/>
    <row r="146" s="29" customFormat="1" x14ac:dyDescent="0.15"/>
    <row r="147" s="29" customFormat="1" x14ac:dyDescent="0.15"/>
    <row r="148" s="29" customFormat="1" x14ac:dyDescent="0.15"/>
  </sheetData>
  <phoneticPr fontId="20" type="noConversion"/>
  <pageMargins left="0.69930555555555596" right="0.69930555555555596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F138"/>
  <sheetViews>
    <sheetView topLeftCell="T1" workbookViewId="0">
      <selection activeCell="AR9" sqref="AR9"/>
    </sheetView>
  </sheetViews>
  <sheetFormatPr defaultColWidth="9" defaultRowHeight="13.5" x14ac:dyDescent="0.15"/>
  <cols>
    <col min="1" max="2" width="4.5" style="28" customWidth="1"/>
    <col min="3" max="3" width="13" style="28" customWidth="1"/>
    <col min="4" max="4" width="9" style="28" customWidth="1"/>
    <col min="5" max="6" width="8.75" style="28" hidden="1" customWidth="1"/>
    <col min="7" max="7" width="8.625" style="28" customWidth="1"/>
    <col min="8" max="8" width="5.25" style="28" customWidth="1"/>
    <col min="9" max="9" width="7.875" style="28" customWidth="1"/>
    <col min="10" max="10" width="6.75" style="28" customWidth="1"/>
    <col min="11" max="11" width="4.75" style="28" customWidth="1"/>
    <col min="12" max="12" width="8.75" style="28" customWidth="1"/>
    <col min="13" max="13" width="7.625" style="28" customWidth="1"/>
    <col min="14" max="14" width="5.375" style="28" customWidth="1"/>
    <col min="15" max="15" width="5.75" style="28" customWidth="1"/>
    <col min="16" max="16" width="7.25" style="28" customWidth="1"/>
    <col min="17" max="22" width="5.625" style="28" customWidth="1"/>
    <col min="23" max="23" width="7.875" style="28" customWidth="1"/>
    <col min="24" max="24" width="10.75" style="28" customWidth="1"/>
    <col min="25" max="26" width="8.75" style="28" customWidth="1"/>
    <col min="27" max="27" width="5.25" style="28" customWidth="1"/>
    <col min="28" max="28" width="7.375" style="28" customWidth="1"/>
    <col min="29" max="29" width="7.5" style="28" customWidth="1"/>
    <col min="30" max="30" width="6.25" style="28" customWidth="1"/>
    <col min="31" max="31" width="6.875" style="28" customWidth="1"/>
    <col min="32" max="32" width="7.125" style="28" customWidth="1"/>
    <col min="33" max="33" width="7" style="28" customWidth="1"/>
    <col min="34" max="34" width="6.625" style="28" customWidth="1"/>
    <col min="35" max="35" width="9.5" style="28" customWidth="1"/>
    <col min="36" max="36" width="8.75" style="28" hidden="1" customWidth="1"/>
    <col min="37" max="37" width="6.5" style="28" hidden="1" customWidth="1"/>
    <col min="38" max="38" width="5.75" style="28" hidden="1" customWidth="1"/>
    <col min="39" max="39" width="8.75" style="28" hidden="1" customWidth="1"/>
    <col min="40" max="40" width="7" style="28" hidden="1" customWidth="1"/>
    <col min="41" max="41" width="6.125" style="28" hidden="1" customWidth="1"/>
    <col min="42" max="42" width="8.5" style="28" customWidth="1"/>
    <col min="43" max="43" width="11" style="30" customWidth="1"/>
    <col min="44" max="44" width="10.625" style="30" customWidth="1"/>
    <col min="45" max="45" width="6.25" style="30" hidden="1" customWidth="1"/>
    <col min="46" max="46" width="10.5" style="30" hidden="1" customWidth="1"/>
    <col min="47" max="47" width="6.75" style="30" customWidth="1"/>
    <col min="48" max="49" width="8.75" style="30" customWidth="1"/>
    <col min="50" max="50" width="13.75" style="30" customWidth="1"/>
    <col min="51" max="51" width="14.25" style="30" customWidth="1"/>
    <col min="52" max="52" width="8.75" style="30" customWidth="1"/>
    <col min="53" max="53" width="9.75" style="30" customWidth="1"/>
    <col min="54" max="57" width="7" style="30" customWidth="1"/>
    <col min="58" max="58" width="9.75" style="30" customWidth="1"/>
    <col min="59" max="59" width="9.875" style="30" customWidth="1"/>
    <col min="60" max="60" width="8.375" style="30" customWidth="1"/>
    <col min="61" max="61" width="7" style="30" customWidth="1"/>
    <col min="62" max="62" width="9" style="30" customWidth="1"/>
    <col min="63" max="63" width="10.5" style="28" customWidth="1"/>
    <col min="64" max="66" width="9" style="28" hidden="1" customWidth="1"/>
    <col min="67" max="67" width="7" style="28" hidden="1" customWidth="1"/>
    <col min="68" max="68" width="8" style="28" hidden="1" customWidth="1"/>
    <col min="69" max="69" width="8.5" style="28" hidden="1" customWidth="1"/>
    <col min="70" max="70" width="7.5" style="28" hidden="1" customWidth="1"/>
    <col min="71" max="71" width="39.75" style="28" customWidth="1"/>
    <col min="72" max="72" width="7.25" style="28" customWidth="1"/>
    <col min="73" max="73" width="9" style="28" customWidth="1"/>
    <col min="74" max="16384" width="9" style="28"/>
  </cols>
  <sheetData>
    <row r="1" spans="1:84" s="27" customFormat="1" ht="20.25" x14ac:dyDescent="0.15">
      <c r="A1" s="31" t="s">
        <v>96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102"/>
      <c r="AS1" s="102"/>
      <c r="AT1" s="102"/>
      <c r="AU1" s="102"/>
      <c r="AV1" s="102"/>
      <c r="AW1" s="102"/>
      <c r="AX1" s="102"/>
      <c r="AY1" s="102"/>
      <c r="AZ1" s="102"/>
      <c r="BA1" s="102"/>
      <c r="BB1" s="102"/>
      <c r="BC1" s="102"/>
      <c r="BD1" s="102"/>
      <c r="BE1" s="102"/>
      <c r="BF1" s="102"/>
      <c r="BG1" s="102"/>
      <c r="BH1" s="102"/>
      <c r="BI1" s="102"/>
      <c r="BJ1" s="102"/>
      <c r="BK1" s="102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</row>
    <row r="2" spans="1:84" x14ac:dyDescent="0.15">
      <c r="A2" s="32" t="s">
        <v>1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53"/>
      <c r="Q2" s="68"/>
      <c r="R2" s="69"/>
      <c r="S2" s="69"/>
      <c r="T2" s="69"/>
      <c r="U2" s="69"/>
      <c r="V2" s="69"/>
      <c r="W2" s="68"/>
      <c r="X2" s="69"/>
      <c r="Y2" s="69"/>
      <c r="Z2" s="69"/>
      <c r="AA2" s="82"/>
      <c r="AB2" s="82"/>
      <c r="AC2" s="82"/>
      <c r="AD2" s="82"/>
      <c r="AE2" s="82"/>
      <c r="AF2" s="82"/>
      <c r="AG2" s="82"/>
      <c r="AH2" s="82"/>
      <c r="AI2" s="82"/>
      <c r="AJ2" s="87"/>
      <c r="AK2" s="87"/>
      <c r="AL2" s="88" t="s">
        <v>2</v>
      </c>
      <c r="AM2" s="89"/>
      <c r="AN2" s="89"/>
      <c r="AO2" s="89"/>
      <c r="AP2" s="92"/>
      <c r="AQ2" s="88" t="s">
        <v>3</v>
      </c>
      <c r="AR2" s="89"/>
      <c r="AS2" s="89"/>
      <c r="AT2" s="89"/>
      <c r="AU2" s="89"/>
      <c r="AV2" s="89"/>
      <c r="AW2" s="89"/>
      <c r="AX2" s="89"/>
      <c r="AY2" s="89"/>
      <c r="AZ2" s="89"/>
      <c r="BA2" s="89"/>
      <c r="BB2" s="89"/>
      <c r="BC2" s="89"/>
      <c r="BD2" s="89"/>
      <c r="BE2" s="89"/>
      <c r="BF2" s="89"/>
      <c r="BG2" s="89"/>
      <c r="BH2" s="119"/>
      <c r="BI2" s="120" t="s">
        <v>4</v>
      </c>
      <c r="BJ2" s="82"/>
      <c r="BK2" s="82"/>
      <c r="BL2" s="82"/>
      <c r="BM2" s="133"/>
      <c r="BN2" s="134" t="s">
        <v>5</v>
      </c>
      <c r="BO2" s="120" t="s">
        <v>6</v>
      </c>
      <c r="BP2" s="121"/>
      <c r="BQ2" s="119"/>
      <c r="BR2" s="135" t="s">
        <v>7</v>
      </c>
      <c r="BS2" s="134"/>
      <c r="BT2" s="134"/>
      <c r="BU2" s="143"/>
      <c r="BV2" s="134"/>
      <c r="BW2" s="134"/>
      <c r="BX2" s="134"/>
    </row>
    <row r="3" spans="1:84" x14ac:dyDescent="0.15">
      <c r="A3" s="34"/>
      <c r="P3" s="54"/>
      <c r="Q3" s="70" t="s">
        <v>8</v>
      </c>
      <c r="R3" s="71"/>
      <c r="S3" s="71"/>
      <c r="T3" s="71"/>
      <c r="U3" s="71"/>
      <c r="V3" s="71"/>
      <c r="W3" s="72" t="s">
        <v>9</v>
      </c>
      <c r="X3" s="73"/>
      <c r="Y3" s="73"/>
      <c r="Z3" s="73"/>
      <c r="AA3" s="33"/>
      <c r="AB3" s="33"/>
      <c r="AC3" s="33"/>
      <c r="AD3" s="33"/>
      <c r="AE3" s="33"/>
      <c r="AF3" s="33"/>
      <c r="AG3" s="33"/>
      <c r="AH3" s="33"/>
      <c r="AI3" s="33"/>
      <c r="AJ3" s="90"/>
      <c r="AK3" s="90"/>
      <c r="AL3" s="91"/>
      <c r="AM3" s="88" t="s">
        <v>10</v>
      </c>
      <c r="AN3" s="92"/>
      <c r="AO3" s="103"/>
      <c r="AP3" s="91"/>
      <c r="AQ3" s="88" t="s">
        <v>8</v>
      </c>
      <c r="AR3" s="89"/>
      <c r="AS3" s="89"/>
      <c r="AT3" s="89"/>
      <c r="AU3" s="89"/>
      <c r="AV3" s="92"/>
      <c r="AW3" s="91" t="s">
        <v>11</v>
      </c>
      <c r="AX3" s="103" t="s">
        <v>12</v>
      </c>
      <c r="AY3" s="91" t="s">
        <v>11</v>
      </c>
      <c r="AZ3" s="103" t="s">
        <v>12</v>
      </c>
      <c r="BA3" s="88" t="s">
        <v>9</v>
      </c>
      <c r="BB3" s="92"/>
      <c r="BC3" s="89"/>
      <c r="BD3" s="89"/>
      <c r="BE3" s="89"/>
      <c r="BF3" s="89"/>
      <c r="BG3" s="89"/>
      <c r="BH3" s="119"/>
      <c r="BI3" s="121"/>
      <c r="BJ3" s="121"/>
      <c r="BK3" s="121"/>
      <c r="BL3" s="121"/>
      <c r="BM3" s="121"/>
      <c r="BN3" s="120"/>
      <c r="BO3" s="121"/>
      <c r="BP3" s="121"/>
      <c r="BQ3" s="121"/>
      <c r="BR3" s="121"/>
      <c r="BS3" s="136"/>
      <c r="BT3" s="136"/>
      <c r="BU3" s="121"/>
      <c r="BV3" s="121"/>
      <c r="BW3" s="119"/>
      <c r="BX3" s="144"/>
    </row>
    <row r="4" spans="1:84" x14ac:dyDescent="0.15">
      <c r="A4" s="35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55"/>
      <c r="Q4" s="74"/>
      <c r="R4" s="35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83"/>
      <c r="AF4" s="83"/>
      <c r="AG4" s="93">
        <v>1</v>
      </c>
      <c r="AH4" s="93">
        <v>2</v>
      </c>
      <c r="AI4" s="93"/>
      <c r="AJ4" s="93">
        <v>4</v>
      </c>
      <c r="AK4" s="93">
        <v>5</v>
      </c>
      <c r="AL4" s="93">
        <v>6</v>
      </c>
      <c r="AM4" s="93">
        <v>7</v>
      </c>
      <c r="AN4" s="93">
        <v>8</v>
      </c>
      <c r="AO4" s="93">
        <v>9</v>
      </c>
      <c r="AP4" s="93">
        <v>10</v>
      </c>
      <c r="AQ4" s="93">
        <v>11</v>
      </c>
      <c r="AR4" s="93">
        <v>12</v>
      </c>
      <c r="AS4" s="93"/>
      <c r="AT4" s="93"/>
      <c r="AU4" s="93">
        <v>13</v>
      </c>
      <c r="AV4" s="93">
        <v>14</v>
      </c>
      <c r="AW4" s="93">
        <v>16</v>
      </c>
      <c r="AX4" s="93">
        <v>17</v>
      </c>
      <c r="AY4" s="93">
        <v>18</v>
      </c>
      <c r="AZ4" s="93">
        <v>19</v>
      </c>
      <c r="BA4" s="93">
        <v>20</v>
      </c>
      <c r="BB4" s="114">
        <v>21</v>
      </c>
      <c r="BC4" s="114">
        <v>27</v>
      </c>
      <c r="BD4" s="114">
        <v>28</v>
      </c>
      <c r="BE4" s="114">
        <v>29</v>
      </c>
      <c r="BF4" s="114">
        <v>30</v>
      </c>
      <c r="BG4" s="114">
        <v>31</v>
      </c>
      <c r="BH4" s="114">
        <v>22</v>
      </c>
      <c r="BI4" s="114">
        <v>23</v>
      </c>
      <c r="BJ4" s="114">
        <v>24</v>
      </c>
      <c r="BK4" s="114">
        <v>25</v>
      </c>
      <c r="BL4" s="114">
        <v>26</v>
      </c>
      <c r="BM4" s="114">
        <v>34</v>
      </c>
      <c r="BN4" s="114">
        <v>35</v>
      </c>
      <c r="BO4" s="114">
        <v>36</v>
      </c>
      <c r="BP4" s="114">
        <v>37</v>
      </c>
      <c r="BQ4" s="114">
        <v>38</v>
      </c>
      <c r="BR4" s="137">
        <v>39</v>
      </c>
      <c r="BS4" s="138"/>
      <c r="BT4" s="138"/>
      <c r="BV4" s="145"/>
      <c r="BW4" s="145"/>
      <c r="BX4" s="145"/>
      <c r="BY4" s="145"/>
      <c r="BZ4" s="145"/>
      <c r="CA4" s="145"/>
      <c r="CB4" s="145"/>
      <c r="CC4" s="145"/>
      <c r="CD4" s="145"/>
      <c r="CE4" s="145"/>
      <c r="CF4" s="145"/>
    </row>
    <row r="5" spans="1:84" s="29" customFormat="1" ht="51" customHeight="1" x14ac:dyDescent="0.15">
      <c r="A5" s="37" t="s">
        <v>13</v>
      </c>
      <c r="B5" s="38" t="s">
        <v>14</v>
      </c>
      <c r="C5" s="38" t="s">
        <v>15</v>
      </c>
      <c r="D5" s="38" t="s">
        <v>16</v>
      </c>
      <c r="E5" s="38" t="s">
        <v>17</v>
      </c>
      <c r="F5" s="37" t="s">
        <v>18</v>
      </c>
      <c r="G5" s="39" t="s">
        <v>19</v>
      </c>
      <c r="H5" s="39" t="s">
        <v>20</v>
      </c>
      <c r="I5" s="39" t="s">
        <v>21</v>
      </c>
      <c r="J5" s="39" t="s">
        <v>22</v>
      </c>
      <c r="K5" s="56" t="s">
        <v>23</v>
      </c>
      <c r="L5" s="56"/>
      <c r="M5" s="56" t="s">
        <v>24</v>
      </c>
      <c r="N5" s="57" t="s">
        <v>25</v>
      </c>
      <c r="O5" s="57" t="s">
        <v>26</v>
      </c>
      <c r="P5" s="56" t="s">
        <v>27</v>
      </c>
      <c r="Q5" s="75" t="s">
        <v>28</v>
      </c>
      <c r="R5" s="75" t="s">
        <v>29</v>
      </c>
      <c r="S5" s="75" t="s">
        <v>30</v>
      </c>
      <c r="T5" s="39" t="s">
        <v>31</v>
      </c>
      <c r="U5" s="39" t="s">
        <v>32</v>
      </c>
      <c r="V5" s="39" t="s">
        <v>33</v>
      </c>
      <c r="W5" s="39" t="s">
        <v>34</v>
      </c>
      <c r="X5" s="39" t="s">
        <v>97</v>
      </c>
      <c r="Y5" s="39" t="s">
        <v>36</v>
      </c>
      <c r="Z5" s="39" t="s">
        <v>37</v>
      </c>
      <c r="AA5" s="39" t="s">
        <v>38</v>
      </c>
      <c r="AB5" s="39" t="s">
        <v>39</v>
      </c>
      <c r="AC5" s="39" t="s">
        <v>40</v>
      </c>
      <c r="AD5" s="39" t="s">
        <v>41</v>
      </c>
      <c r="AE5" s="39" t="s">
        <v>42</v>
      </c>
      <c r="AF5" s="84" t="s">
        <v>43</v>
      </c>
      <c r="AG5" s="94" t="s">
        <v>44</v>
      </c>
      <c r="AH5" s="94" t="s">
        <v>45</v>
      </c>
      <c r="AI5" s="94" t="s">
        <v>46</v>
      </c>
      <c r="AJ5" s="95" t="s">
        <v>47</v>
      </c>
      <c r="AK5" s="96"/>
      <c r="AL5" s="39" t="s">
        <v>48</v>
      </c>
      <c r="AM5" s="39" t="s">
        <v>49</v>
      </c>
      <c r="AN5" s="95" t="s">
        <v>50</v>
      </c>
      <c r="AO5" s="95" t="s">
        <v>51</v>
      </c>
      <c r="AP5" s="95" t="s">
        <v>52</v>
      </c>
      <c r="AQ5" s="104" t="s">
        <v>53</v>
      </c>
      <c r="AR5" s="38" t="s">
        <v>54</v>
      </c>
      <c r="AS5" s="38"/>
      <c r="AT5" s="38"/>
      <c r="AU5" s="94" t="s">
        <v>55</v>
      </c>
      <c r="AV5" s="94" t="s">
        <v>56</v>
      </c>
      <c r="AW5" s="94" t="s">
        <v>57</v>
      </c>
      <c r="AX5" s="94" t="s">
        <v>58</v>
      </c>
      <c r="AY5" s="94" t="s">
        <v>59</v>
      </c>
      <c r="AZ5" s="94" t="s">
        <v>60</v>
      </c>
      <c r="BA5" s="94" t="s">
        <v>61</v>
      </c>
      <c r="BB5" s="94" t="s">
        <v>62</v>
      </c>
      <c r="BC5" s="94" t="s">
        <v>63</v>
      </c>
      <c r="BD5" s="94" t="s">
        <v>64</v>
      </c>
      <c r="BE5" s="94" t="s">
        <v>65</v>
      </c>
      <c r="BF5" s="94" t="s">
        <v>66</v>
      </c>
      <c r="BG5" s="94" t="s">
        <v>5</v>
      </c>
      <c r="BH5" s="122" t="s">
        <v>67</v>
      </c>
      <c r="BI5" s="123" t="s">
        <v>68</v>
      </c>
      <c r="BJ5" s="123" t="s">
        <v>69</v>
      </c>
      <c r="BK5" s="94" t="s">
        <v>70</v>
      </c>
      <c r="BL5" s="94" t="s">
        <v>71</v>
      </c>
      <c r="BM5" s="38" t="s">
        <v>72</v>
      </c>
      <c r="BN5" s="38" t="s">
        <v>73</v>
      </c>
      <c r="BO5" s="38" t="s">
        <v>74</v>
      </c>
      <c r="BP5" s="38" t="s">
        <v>75</v>
      </c>
      <c r="BQ5" s="39" t="s">
        <v>76</v>
      </c>
      <c r="BS5" s="139"/>
      <c r="BT5" s="139"/>
      <c r="BU5" s="146"/>
      <c r="BV5" s="146"/>
      <c r="BW5" s="146"/>
      <c r="BX5" s="146"/>
      <c r="BY5" s="146"/>
      <c r="BZ5" s="146"/>
      <c r="CA5" s="146"/>
      <c r="CB5" s="146"/>
      <c r="CC5" s="146"/>
      <c r="CD5" s="146"/>
      <c r="CE5" s="146"/>
    </row>
    <row r="6" spans="1:84" s="29" customFormat="1" ht="0.75" customHeight="1" x14ac:dyDescent="0.15">
      <c r="A6" s="40"/>
      <c r="B6" s="41"/>
      <c r="C6" s="41"/>
      <c r="D6" s="41"/>
      <c r="E6" s="42"/>
      <c r="F6" s="40"/>
      <c r="G6" s="43"/>
      <c r="H6" s="43"/>
      <c r="I6" s="43"/>
      <c r="J6" s="43"/>
      <c r="K6" s="43"/>
      <c r="L6" s="43"/>
      <c r="M6" s="58"/>
      <c r="N6" s="42"/>
      <c r="O6" s="42"/>
      <c r="P6" s="58"/>
      <c r="Q6" s="76"/>
      <c r="R6" s="76"/>
      <c r="S6" s="76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2"/>
      <c r="AG6" s="42"/>
      <c r="AH6" s="42"/>
      <c r="AI6" s="42"/>
      <c r="AJ6" s="97" t="s">
        <v>77</v>
      </c>
      <c r="AK6" s="95" t="s">
        <v>78</v>
      </c>
      <c r="AL6" s="43"/>
      <c r="AM6" s="43"/>
      <c r="AN6" s="98" t="s">
        <v>79</v>
      </c>
      <c r="AO6" s="98" t="s">
        <v>80</v>
      </c>
      <c r="AP6" s="98" t="s">
        <v>80</v>
      </c>
      <c r="AQ6" s="105"/>
      <c r="AR6" s="41"/>
      <c r="AS6" s="41"/>
      <c r="AT6" s="41"/>
      <c r="AU6" s="106"/>
      <c r="AV6" s="106"/>
      <c r="AW6" s="105" t="s">
        <v>81</v>
      </c>
      <c r="AY6" s="105" t="s">
        <v>59</v>
      </c>
      <c r="AZ6" s="42"/>
      <c r="BA6" s="106"/>
      <c r="BB6" s="106"/>
      <c r="BC6" s="106"/>
      <c r="BD6" s="106"/>
      <c r="BE6" s="42"/>
      <c r="BF6" s="106"/>
      <c r="BG6" s="106"/>
      <c r="BH6" s="124"/>
      <c r="BI6" s="125"/>
      <c r="BJ6" s="125"/>
      <c r="BK6" s="106"/>
      <c r="BL6" s="42"/>
      <c r="BM6" s="41"/>
      <c r="BN6" s="41"/>
      <c r="BO6" s="41"/>
      <c r="BP6" s="41"/>
      <c r="BQ6" s="43"/>
      <c r="BS6" s="95"/>
      <c r="BT6" s="95"/>
      <c r="BU6" s="147"/>
      <c r="BV6" s="147"/>
      <c r="BW6" s="147"/>
      <c r="BX6" s="147"/>
      <c r="BY6" s="147"/>
      <c r="BZ6" s="147"/>
      <c r="CA6" s="147"/>
      <c r="CB6" s="147"/>
      <c r="CC6" s="147"/>
    </row>
    <row r="7" spans="1:84" s="29" customFormat="1" ht="0.75" customHeight="1" x14ac:dyDescent="0.15">
      <c r="A7" s="44"/>
      <c r="B7" s="45"/>
      <c r="C7" s="41"/>
      <c r="D7" s="41"/>
      <c r="E7" s="42"/>
      <c r="F7" s="40"/>
      <c r="G7" s="43"/>
      <c r="H7" s="43"/>
      <c r="I7" s="43"/>
      <c r="J7" s="43"/>
      <c r="K7" s="43"/>
      <c r="L7" s="43"/>
      <c r="M7" s="58"/>
      <c r="N7" s="42"/>
      <c r="O7" s="59"/>
      <c r="P7" s="58"/>
      <c r="Q7" s="76"/>
      <c r="R7" s="76"/>
      <c r="S7" s="76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42"/>
      <c r="AG7" s="42"/>
      <c r="AH7" s="42"/>
      <c r="AI7" s="42"/>
      <c r="AJ7" s="97"/>
      <c r="AK7" s="95"/>
      <c r="AL7" s="43"/>
      <c r="AM7" s="43"/>
      <c r="AN7" s="94"/>
      <c r="AO7" s="98"/>
      <c r="AP7" s="98"/>
      <c r="AQ7" s="105"/>
      <c r="AR7" s="41"/>
      <c r="AS7" s="107"/>
      <c r="AT7" s="107"/>
      <c r="AU7" s="108"/>
      <c r="AV7" s="106"/>
      <c r="AW7" s="105"/>
      <c r="AY7" s="105"/>
      <c r="AZ7" s="42"/>
      <c r="BA7" s="106"/>
      <c r="BB7" s="106"/>
      <c r="BC7" s="106"/>
      <c r="BD7" s="106"/>
      <c r="BE7" s="42"/>
      <c r="BF7" s="106"/>
      <c r="BG7" s="106"/>
      <c r="BH7" s="124"/>
      <c r="BI7" s="125"/>
      <c r="BJ7" s="125"/>
      <c r="BK7" s="106"/>
      <c r="BL7" s="42"/>
      <c r="BM7" s="41"/>
      <c r="BN7" s="41"/>
      <c r="BO7" s="41"/>
      <c r="BP7" s="41"/>
      <c r="BQ7" s="43"/>
      <c r="BS7" s="95"/>
      <c r="BT7" s="95"/>
      <c r="BU7" s="147"/>
      <c r="BV7" s="147"/>
      <c r="BW7" s="147"/>
      <c r="BX7" s="147"/>
      <c r="BY7" s="147"/>
      <c r="BZ7" s="147"/>
      <c r="CA7" s="147"/>
      <c r="CB7" s="147"/>
      <c r="CC7" s="147"/>
    </row>
    <row r="8" spans="1:84" s="30" customFormat="1" ht="23.25" customHeight="1" x14ac:dyDescent="0.15">
      <c r="A8" s="46">
        <v>1</v>
      </c>
      <c r="B8" s="46" t="s">
        <v>98</v>
      </c>
      <c r="C8" s="47" t="s">
        <v>99</v>
      </c>
      <c r="D8" s="48" t="s">
        <v>83</v>
      </c>
      <c r="E8" s="47"/>
      <c r="F8" s="49"/>
      <c r="G8" s="50" t="s">
        <v>84</v>
      </c>
      <c r="H8" s="50" t="s">
        <v>85</v>
      </c>
      <c r="I8" s="50" t="s">
        <v>86</v>
      </c>
      <c r="J8" s="60" t="s">
        <v>87</v>
      </c>
      <c r="K8" s="61"/>
      <c r="L8" s="61"/>
      <c r="M8" s="62"/>
      <c r="N8" s="63">
        <v>31</v>
      </c>
      <c r="O8" s="64">
        <v>31</v>
      </c>
      <c r="P8" s="65"/>
      <c r="Q8" s="78"/>
      <c r="R8" s="78"/>
      <c r="S8" s="78"/>
      <c r="T8" s="79">
        <v>0</v>
      </c>
      <c r="U8" s="79"/>
      <c r="V8" s="79"/>
      <c r="W8" s="80"/>
      <c r="X8" s="81"/>
      <c r="Y8" s="85"/>
      <c r="Z8" s="85"/>
      <c r="AA8" s="85"/>
      <c r="AB8" s="85"/>
      <c r="AC8" s="85"/>
      <c r="AD8" s="79"/>
      <c r="AE8" s="79"/>
      <c r="AF8" s="86">
        <v>7000</v>
      </c>
      <c r="AG8" s="99"/>
      <c r="AH8" s="99"/>
      <c r="AI8" s="100"/>
      <c r="AJ8" s="99"/>
      <c r="AK8" s="99"/>
      <c r="AL8" s="101"/>
      <c r="AM8" s="101"/>
      <c r="AN8" s="101"/>
      <c r="AO8" s="109"/>
      <c r="AP8" s="110"/>
      <c r="AQ8" s="111"/>
      <c r="AR8" s="112">
        <f>379347*1.8*0.02</f>
        <v>13656.492</v>
      </c>
      <c r="AS8" s="113"/>
      <c r="AT8" s="113"/>
      <c r="AU8" s="112"/>
      <c r="AV8" s="101"/>
      <c r="AW8" s="101"/>
      <c r="AX8" s="115"/>
      <c r="AY8" s="101"/>
      <c r="AZ8" s="101">
        <v>-500</v>
      </c>
      <c r="BA8" s="116">
        <f>AF8+AG8+AH8+AI8+AP8+AR8+AU8+AV8+AW8+AX8+AY8+AZ8</f>
        <v>20156.491999999998</v>
      </c>
      <c r="BB8" s="117"/>
      <c r="BC8" s="101"/>
      <c r="BD8" s="118"/>
      <c r="BE8" s="115"/>
      <c r="BF8" s="126">
        <f t="shared" ref="BF8" si="0">SUM(BB8:BE8)</f>
        <v>0</v>
      </c>
      <c r="BG8" s="127">
        <f t="shared" ref="BG8:BG9" si="1">AI8+BA8+BF8</f>
        <v>20156.491999999998</v>
      </c>
      <c r="BH8" s="101">
        <v>100</v>
      </c>
      <c r="BI8" s="128">
        <v>317.45</v>
      </c>
      <c r="BJ8" s="129">
        <f>ROUND(MAX((BG8-BH8-BI8-3500)*{0.03,0.1,0.2,0.25,0.3,0.35,0.45}-{0,105,555,1005,2755,5505,13505},0),2)</f>
        <v>3054.76</v>
      </c>
      <c r="BK8" s="130">
        <f t="shared" ref="BK8:BK9" si="2">BG8-BH8-BI8-BJ8</f>
        <v>16684.281999999999</v>
      </c>
      <c r="BL8" s="131"/>
      <c r="BM8" s="101"/>
      <c r="BN8" s="115"/>
      <c r="BO8" s="101"/>
      <c r="BP8" s="101"/>
      <c r="BQ8" s="101"/>
      <c r="BR8" s="140"/>
      <c r="BS8" s="141"/>
      <c r="BT8" s="91"/>
      <c r="BU8" s="148"/>
      <c r="BV8" s="148"/>
      <c r="BW8" s="148"/>
      <c r="BX8" s="148"/>
      <c r="BY8" s="148"/>
      <c r="BZ8" s="148"/>
      <c r="CA8" s="148"/>
      <c r="CB8" s="148"/>
      <c r="CC8" s="148"/>
    </row>
    <row r="9" spans="1:84" s="30" customFormat="1" ht="23.25" customHeight="1" x14ac:dyDescent="0.15">
      <c r="A9" s="46">
        <v>1</v>
      </c>
      <c r="B9" s="46" t="s">
        <v>98</v>
      </c>
      <c r="C9" s="47" t="s">
        <v>94</v>
      </c>
      <c r="D9" s="48" t="s">
        <v>83</v>
      </c>
      <c r="E9" s="47"/>
      <c r="F9" s="49"/>
      <c r="G9" s="50" t="s">
        <v>84</v>
      </c>
      <c r="H9" s="50" t="s">
        <v>85</v>
      </c>
      <c r="I9" s="50" t="s">
        <v>86</v>
      </c>
      <c r="J9" s="60" t="s">
        <v>95</v>
      </c>
      <c r="K9" s="61"/>
      <c r="L9" s="61"/>
      <c r="M9" s="62"/>
      <c r="N9" s="63">
        <v>31</v>
      </c>
      <c r="O9" s="64">
        <v>31</v>
      </c>
      <c r="P9" s="65"/>
      <c r="Q9" s="78"/>
      <c r="R9" s="78"/>
      <c r="S9" s="78"/>
      <c r="T9" s="79">
        <v>0</v>
      </c>
      <c r="U9" s="79"/>
      <c r="V9" s="79"/>
      <c r="W9" s="80"/>
      <c r="X9" s="81"/>
      <c r="Y9" s="85"/>
      <c r="Z9" s="85"/>
      <c r="AA9" s="85"/>
      <c r="AB9" s="85"/>
      <c r="AC9" s="85"/>
      <c r="AD9" s="79"/>
      <c r="AE9" s="79"/>
      <c r="AF9" s="86">
        <v>7000</v>
      </c>
      <c r="AG9" s="99"/>
      <c r="AH9" s="99"/>
      <c r="AI9" s="100"/>
      <c r="AJ9" s="99"/>
      <c r="AK9" s="99"/>
      <c r="AL9" s="101"/>
      <c r="AM9" s="101"/>
      <c r="AN9" s="101"/>
      <c r="AO9" s="109"/>
      <c r="AP9" s="110"/>
      <c r="AQ9" s="111"/>
      <c r="AR9" s="112">
        <f>495741*0.02</f>
        <v>9914.82</v>
      </c>
      <c r="AS9" s="113"/>
      <c r="AT9" s="113"/>
      <c r="AU9" s="112"/>
      <c r="AV9" s="101"/>
      <c r="AW9" s="101"/>
      <c r="AX9" s="115"/>
      <c r="AY9" s="101"/>
      <c r="AZ9" s="101">
        <v>-500</v>
      </c>
      <c r="BA9" s="116">
        <f>AF9+AG9+AH9+AI9+AP9+AR9+AU9+AV9+AW9+AX9+AY9+AZ9</f>
        <v>16414.82</v>
      </c>
      <c r="BB9" s="117"/>
      <c r="BC9" s="101"/>
      <c r="BD9" s="118"/>
      <c r="BE9" s="115"/>
      <c r="BF9" s="126">
        <f t="shared" ref="BF9" si="3">SUM(BB9:BE9)</f>
        <v>0</v>
      </c>
      <c r="BG9" s="127">
        <f t="shared" si="1"/>
        <v>16414.82</v>
      </c>
      <c r="BH9" s="101">
        <v>920</v>
      </c>
      <c r="BI9" s="132">
        <v>317.43</v>
      </c>
      <c r="BJ9" s="129">
        <f>ROUND(MAX((BG9-BH9-BI9-3500)*{0.03,0.1,0.2,0.25,0.3,0.35,0.45}-{0,105,555,1005,2755,5505,13505},0),2)</f>
        <v>1914.35</v>
      </c>
      <c r="BK9" s="130">
        <f t="shared" si="2"/>
        <v>13263.039999999999</v>
      </c>
      <c r="BL9" s="131"/>
      <c r="BM9" s="101"/>
      <c r="BN9" s="115"/>
      <c r="BO9" s="101"/>
      <c r="BP9" s="101"/>
      <c r="BQ9" s="101"/>
      <c r="BR9" s="140"/>
      <c r="BS9" s="141"/>
      <c r="BT9" s="91"/>
      <c r="BU9" s="148"/>
      <c r="BV9" s="148"/>
      <c r="BW9" s="148"/>
      <c r="BX9" s="148"/>
      <c r="BY9" s="148"/>
      <c r="BZ9" s="148"/>
      <c r="CA9" s="148"/>
      <c r="CB9" s="148"/>
      <c r="CC9" s="148"/>
    </row>
    <row r="10" spans="1:84" s="29" customFormat="1" x14ac:dyDescent="0.15">
      <c r="A10" s="51"/>
      <c r="F10" s="51"/>
      <c r="G10" s="52"/>
      <c r="H10" s="52"/>
      <c r="I10" s="52"/>
      <c r="J10" s="51"/>
      <c r="K10" s="51"/>
      <c r="L10" s="66"/>
      <c r="M10" s="67"/>
      <c r="N10" s="67"/>
      <c r="O10" s="66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  <c r="BL10" s="51"/>
      <c r="BP10" s="51"/>
      <c r="BQ10" s="51"/>
      <c r="BS10" s="142"/>
      <c r="BT10" s="142"/>
      <c r="BW10" s="51"/>
      <c r="BX10" s="51"/>
      <c r="BY10" s="51"/>
      <c r="BZ10" s="51"/>
      <c r="CA10" s="51"/>
    </row>
    <row r="11" spans="1:84" s="29" customFormat="1" x14ac:dyDescent="0.15">
      <c r="A11" s="51"/>
      <c r="F11" s="51"/>
      <c r="G11" s="52"/>
      <c r="H11" s="52"/>
      <c r="I11" s="52"/>
      <c r="J11" s="51"/>
      <c r="K11" s="51"/>
      <c r="L11" s="66"/>
      <c r="M11" s="67"/>
      <c r="N11" s="67"/>
      <c r="O11" s="66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P11" s="51"/>
      <c r="BQ11" s="51"/>
      <c r="BS11" s="142"/>
      <c r="BT11" s="142"/>
      <c r="BW11" s="51"/>
      <c r="BX11" s="51"/>
      <c r="BY11" s="51"/>
      <c r="BZ11" s="51"/>
      <c r="CA11" s="51"/>
    </row>
    <row r="12" spans="1:84" s="29" customFormat="1" x14ac:dyDescent="0.15">
      <c r="A12" s="51"/>
      <c r="F12" s="51"/>
      <c r="G12" s="52"/>
      <c r="H12" s="52"/>
      <c r="I12" s="52"/>
      <c r="J12" s="51"/>
      <c r="K12" s="51"/>
      <c r="L12" s="66"/>
      <c r="M12" s="67"/>
      <c r="N12" s="67"/>
      <c r="O12" s="66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P12" s="51"/>
      <c r="BQ12" s="51"/>
      <c r="BS12" s="142"/>
      <c r="BT12" s="142"/>
      <c r="BW12" s="51"/>
      <c r="BX12" s="51"/>
      <c r="BY12" s="51"/>
      <c r="BZ12" s="51"/>
      <c r="CA12" s="51"/>
    </row>
    <row r="13" spans="1:84" s="29" customFormat="1" x14ac:dyDescent="0.15">
      <c r="A13" s="51"/>
      <c r="F13" s="51"/>
      <c r="G13" s="52"/>
      <c r="H13" s="52"/>
      <c r="I13" s="52"/>
      <c r="J13" s="51"/>
      <c r="K13" s="51"/>
      <c r="L13" s="66"/>
      <c r="M13" s="67"/>
      <c r="N13" s="67"/>
      <c r="O13" s="66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  <c r="BL13" s="51"/>
      <c r="BP13" s="51"/>
      <c r="BQ13" s="51"/>
      <c r="BS13" s="142"/>
      <c r="BT13" s="142"/>
      <c r="BW13" s="51"/>
      <c r="BX13" s="51"/>
      <c r="BY13" s="51"/>
      <c r="BZ13" s="51"/>
      <c r="CA13" s="51"/>
    </row>
    <row r="14" spans="1:84" s="29" customFormat="1" x14ac:dyDescent="0.15">
      <c r="A14" s="51"/>
      <c r="F14" s="51"/>
      <c r="G14" s="52"/>
      <c r="H14" s="52"/>
      <c r="I14" s="52"/>
      <c r="J14" s="51"/>
      <c r="K14" s="51"/>
      <c r="L14" s="66"/>
      <c r="M14" s="67"/>
      <c r="N14" s="67"/>
      <c r="O14" s="66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  <c r="BL14" s="51"/>
      <c r="BP14" s="51"/>
      <c r="BQ14" s="51"/>
      <c r="BS14" s="142"/>
      <c r="BT14" s="142"/>
      <c r="BW14" s="51"/>
      <c r="BX14" s="51"/>
      <c r="BY14" s="51"/>
      <c r="BZ14" s="51"/>
      <c r="CA14" s="51"/>
    </row>
    <row r="15" spans="1:84" s="29" customFormat="1" x14ac:dyDescent="0.15">
      <c r="A15" s="51"/>
      <c r="F15" s="51"/>
      <c r="G15" s="52"/>
      <c r="H15" s="52"/>
      <c r="I15" s="52"/>
      <c r="J15" s="51"/>
      <c r="K15" s="51"/>
      <c r="L15" s="66"/>
      <c r="M15" s="67"/>
      <c r="N15" s="67"/>
      <c r="O15" s="66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P15" s="51"/>
      <c r="BQ15" s="51"/>
      <c r="BS15" s="142"/>
      <c r="BT15" s="142"/>
      <c r="BW15" s="51"/>
      <c r="BX15" s="51"/>
      <c r="BY15" s="51"/>
      <c r="BZ15" s="51"/>
      <c r="CA15" s="51"/>
    </row>
    <row r="16" spans="1:84" s="29" customFormat="1" x14ac:dyDescent="0.15">
      <c r="A16" s="51"/>
      <c r="F16" s="51"/>
      <c r="G16" s="52"/>
      <c r="H16" s="52"/>
      <c r="I16" s="52"/>
      <c r="J16" s="51"/>
      <c r="K16" s="51"/>
      <c r="L16" s="66"/>
      <c r="M16" s="67"/>
      <c r="N16" s="67"/>
      <c r="O16" s="66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  <c r="BL16" s="51"/>
      <c r="BP16" s="51"/>
      <c r="BQ16" s="51"/>
      <c r="BS16" s="142"/>
      <c r="BT16" s="142"/>
      <c r="BW16" s="51"/>
      <c r="BX16" s="51"/>
      <c r="BY16" s="51"/>
      <c r="BZ16" s="51"/>
      <c r="CA16" s="51"/>
    </row>
    <row r="17" spans="1:79" s="29" customFormat="1" x14ac:dyDescent="0.15">
      <c r="A17" s="51"/>
      <c r="F17" s="51"/>
      <c r="G17" s="52"/>
      <c r="H17" s="52"/>
      <c r="I17" s="52"/>
      <c r="J17" s="51"/>
      <c r="K17" s="51"/>
      <c r="L17" s="66"/>
      <c r="M17" s="67"/>
      <c r="N17" s="67"/>
      <c r="O17" s="66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P17" s="51"/>
      <c r="BQ17" s="51"/>
      <c r="BS17" s="142"/>
      <c r="BT17" s="142"/>
      <c r="BW17" s="51"/>
      <c r="BX17" s="51"/>
      <c r="BY17" s="51"/>
      <c r="BZ17" s="51"/>
      <c r="CA17" s="51"/>
    </row>
    <row r="18" spans="1:79" s="29" customFormat="1" x14ac:dyDescent="0.15">
      <c r="A18" s="51"/>
      <c r="F18" s="51"/>
      <c r="G18" s="52"/>
      <c r="H18" s="52"/>
      <c r="I18" s="52"/>
      <c r="J18" s="51"/>
      <c r="K18" s="51"/>
      <c r="L18" s="66"/>
      <c r="M18" s="67"/>
      <c r="N18" s="67"/>
      <c r="O18" s="66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P18" s="51"/>
      <c r="BQ18" s="51"/>
      <c r="BS18" s="142"/>
      <c r="BT18" s="142"/>
      <c r="BW18" s="51"/>
      <c r="BX18" s="51"/>
      <c r="BY18" s="51"/>
      <c r="BZ18" s="51"/>
      <c r="CA18" s="51"/>
    </row>
    <row r="19" spans="1:79" s="29" customFormat="1" x14ac:dyDescent="0.15">
      <c r="A19" s="51"/>
      <c r="F19" s="51"/>
      <c r="G19" s="52"/>
      <c r="H19" s="52"/>
      <c r="I19" s="52"/>
      <c r="J19" s="51"/>
      <c r="K19" s="51"/>
      <c r="L19" s="66"/>
      <c r="M19" s="67"/>
      <c r="N19" s="67"/>
      <c r="O19" s="66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P19" s="51"/>
      <c r="BQ19" s="51"/>
      <c r="BS19" s="142"/>
      <c r="BT19" s="142"/>
      <c r="BW19" s="51"/>
      <c r="BX19" s="51"/>
      <c r="BY19" s="51"/>
      <c r="BZ19" s="51"/>
      <c r="CA19" s="51"/>
    </row>
    <row r="20" spans="1:79" s="29" customFormat="1" x14ac:dyDescent="0.15">
      <c r="A20" s="51"/>
      <c r="F20" s="51"/>
      <c r="G20" s="52"/>
      <c r="H20" s="52"/>
      <c r="I20" s="52"/>
      <c r="J20" s="51"/>
      <c r="K20" s="51"/>
      <c r="L20" s="66"/>
      <c r="M20" s="67"/>
      <c r="N20" s="67"/>
      <c r="O20" s="66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P20" s="51"/>
      <c r="BQ20" s="51"/>
      <c r="BS20" s="142"/>
      <c r="BT20" s="142"/>
      <c r="BW20" s="51"/>
      <c r="BX20" s="51"/>
      <c r="BY20" s="51"/>
      <c r="BZ20" s="51"/>
      <c r="CA20" s="51"/>
    </row>
    <row r="21" spans="1:79" s="29" customFormat="1" x14ac:dyDescent="0.15">
      <c r="A21" s="51"/>
      <c r="F21" s="51"/>
      <c r="G21" s="52"/>
      <c r="H21" s="52"/>
      <c r="I21" s="52"/>
      <c r="J21" s="51"/>
      <c r="K21" s="51"/>
      <c r="L21" s="66"/>
      <c r="M21" s="67"/>
      <c r="N21" s="67"/>
      <c r="O21" s="66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  <c r="BL21" s="51"/>
      <c r="BP21" s="51"/>
      <c r="BQ21" s="51"/>
      <c r="BS21" s="142"/>
      <c r="BT21" s="142"/>
      <c r="BW21" s="51"/>
      <c r="BX21" s="51"/>
      <c r="BY21" s="51"/>
      <c r="BZ21" s="51"/>
      <c r="CA21" s="51"/>
    </row>
    <row r="22" spans="1:79" s="29" customFormat="1" x14ac:dyDescent="0.15">
      <c r="A22" s="51"/>
      <c r="F22" s="51"/>
      <c r="G22" s="52"/>
      <c r="H22" s="52"/>
      <c r="I22" s="52"/>
      <c r="J22" s="51"/>
      <c r="K22" s="51"/>
      <c r="L22" s="66"/>
      <c r="M22" s="67"/>
      <c r="N22" s="67"/>
      <c r="O22" s="66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P22" s="51"/>
      <c r="BQ22" s="51"/>
      <c r="BS22" s="142"/>
      <c r="BT22" s="142"/>
      <c r="BW22" s="51"/>
      <c r="BX22" s="51"/>
      <c r="BY22" s="51"/>
      <c r="BZ22" s="51"/>
      <c r="CA22" s="51"/>
    </row>
    <row r="23" spans="1:79" s="29" customFormat="1" x14ac:dyDescent="0.15">
      <c r="A23" s="51"/>
      <c r="F23" s="51"/>
      <c r="G23" s="52"/>
      <c r="H23" s="52"/>
      <c r="I23" s="52"/>
      <c r="J23" s="51"/>
      <c r="K23" s="51"/>
      <c r="L23" s="66"/>
      <c r="M23" s="67"/>
      <c r="N23" s="67"/>
      <c r="O23" s="66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P23" s="51"/>
      <c r="BQ23" s="51"/>
      <c r="BS23" s="142"/>
      <c r="BT23" s="142"/>
      <c r="BW23" s="51"/>
      <c r="BX23" s="51"/>
      <c r="BY23" s="51"/>
      <c r="BZ23" s="51"/>
      <c r="CA23" s="51"/>
    </row>
    <row r="24" spans="1:79" s="29" customFormat="1" x14ac:dyDescent="0.15">
      <c r="A24" s="51"/>
      <c r="F24" s="51"/>
      <c r="G24" s="52"/>
      <c r="H24" s="52"/>
      <c r="I24" s="52"/>
      <c r="J24" s="51"/>
      <c r="K24" s="51"/>
      <c r="L24" s="66"/>
      <c r="M24" s="67"/>
      <c r="N24" s="67"/>
      <c r="O24" s="66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P24" s="51"/>
      <c r="BQ24" s="51"/>
      <c r="BS24" s="142"/>
      <c r="BT24" s="142"/>
      <c r="BW24" s="51"/>
      <c r="BX24" s="51"/>
      <c r="BY24" s="51"/>
      <c r="BZ24" s="51"/>
      <c r="CA24" s="51"/>
    </row>
    <row r="25" spans="1:79" s="29" customFormat="1" x14ac:dyDescent="0.15">
      <c r="A25" s="51"/>
      <c r="F25" s="51"/>
      <c r="G25" s="52"/>
      <c r="H25" s="52"/>
      <c r="I25" s="52"/>
      <c r="J25" s="51"/>
      <c r="K25" s="51"/>
      <c r="L25" s="66"/>
      <c r="M25" s="67"/>
      <c r="N25" s="67"/>
      <c r="O25" s="66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51"/>
      <c r="BP25" s="51"/>
      <c r="BQ25" s="51"/>
      <c r="BS25" s="142"/>
      <c r="BT25" s="142"/>
      <c r="BW25" s="51"/>
      <c r="BX25" s="51"/>
      <c r="BY25" s="51"/>
      <c r="BZ25" s="51"/>
      <c r="CA25" s="51"/>
    </row>
    <row r="26" spans="1:79" s="29" customFormat="1" x14ac:dyDescent="0.15">
      <c r="A26" s="51"/>
      <c r="F26" s="51"/>
      <c r="G26" s="52"/>
      <c r="H26" s="52"/>
      <c r="I26" s="52"/>
      <c r="J26" s="51"/>
      <c r="K26" s="51"/>
      <c r="L26" s="66"/>
      <c r="M26" s="67"/>
      <c r="N26" s="67"/>
      <c r="O26" s="66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P26" s="51"/>
      <c r="BQ26" s="51"/>
      <c r="BS26" s="142"/>
      <c r="BT26" s="142"/>
      <c r="BW26" s="51"/>
      <c r="BX26" s="51"/>
      <c r="BY26" s="51"/>
      <c r="BZ26" s="51"/>
      <c r="CA26" s="51"/>
    </row>
    <row r="27" spans="1:79" s="29" customFormat="1" x14ac:dyDescent="0.15">
      <c r="A27" s="51"/>
      <c r="F27" s="51"/>
      <c r="G27" s="52"/>
      <c r="H27" s="52"/>
      <c r="I27" s="52"/>
      <c r="J27" s="51"/>
      <c r="K27" s="51"/>
      <c r="L27" s="66"/>
      <c r="M27" s="67"/>
      <c r="N27" s="67"/>
      <c r="O27" s="66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P27" s="51"/>
      <c r="BQ27" s="51"/>
      <c r="BS27" s="142"/>
      <c r="BT27" s="142"/>
      <c r="BW27" s="51"/>
      <c r="BX27" s="51"/>
      <c r="BY27" s="51"/>
      <c r="BZ27" s="51"/>
      <c r="CA27" s="51"/>
    </row>
    <row r="28" spans="1:79" s="29" customFormat="1" x14ac:dyDescent="0.15">
      <c r="A28" s="51"/>
      <c r="F28" s="51"/>
      <c r="G28" s="52"/>
      <c r="H28" s="52"/>
      <c r="I28" s="52"/>
      <c r="J28" s="51"/>
      <c r="K28" s="51"/>
      <c r="L28" s="66"/>
      <c r="M28" s="67"/>
      <c r="N28" s="67"/>
      <c r="O28" s="66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P28" s="51"/>
      <c r="BQ28" s="51"/>
      <c r="BS28" s="142"/>
      <c r="BT28" s="142"/>
      <c r="BW28" s="51"/>
      <c r="BX28" s="51"/>
      <c r="BY28" s="51"/>
      <c r="BZ28" s="51"/>
      <c r="CA28" s="51"/>
    </row>
    <row r="29" spans="1:79" s="29" customFormat="1" x14ac:dyDescent="0.15">
      <c r="A29" s="51"/>
      <c r="F29" s="51"/>
      <c r="G29" s="52"/>
      <c r="H29" s="52"/>
      <c r="I29" s="52"/>
      <c r="J29" s="51"/>
      <c r="K29" s="51"/>
      <c r="L29" s="66"/>
      <c r="M29" s="67"/>
      <c r="N29" s="67"/>
      <c r="O29" s="66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P29" s="51"/>
      <c r="BQ29" s="51"/>
      <c r="BS29" s="142"/>
      <c r="BT29" s="142"/>
      <c r="BW29" s="51"/>
      <c r="BX29" s="51"/>
      <c r="BY29" s="51"/>
      <c r="BZ29" s="51"/>
      <c r="CA29" s="51"/>
    </row>
    <row r="30" spans="1:79" s="29" customFormat="1" x14ac:dyDescent="0.15">
      <c r="A30" s="51"/>
      <c r="F30" s="51"/>
      <c r="G30" s="52"/>
      <c r="H30" s="52"/>
      <c r="I30" s="52"/>
      <c r="J30" s="51"/>
      <c r="K30" s="51"/>
      <c r="L30" s="66"/>
      <c r="M30" s="67"/>
      <c r="N30" s="67"/>
      <c r="O30" s="66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P30" s="51"/>
      <c r="BQ30" s="51"/>
      <c r="BS30" s="142"/>
      <c r="BT30" s="142"/>
      <c r="BW30" s="51"/>
      <c r="BX30" s="51"/>
      <c r="BY30" s="51"/>
      <c r="BZ30" s="51"/>
      <c r="CA30" s="51"/>
    </row>
    <row r="31" spans="1:79" s="29" customFormat="1" x14ac:dyDescent="0.15">
      <c r="A31" s="51"/>
      <c r="F31" s="51"/>
      <c r="G31" s="52"/>
      <c r="H31" s="52"/>
      <c r="I31" s="52"/>
      <c r="J31" s="51"/>
      <c r="K31" s="51"/>
      <c r="L31" s="66"/>
      <c r="M31" s="67"/>
      <c r="N31" s="67"/>
      <c r="O31" s="66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P31" s="51"/>
      <c r="BQ31" s="51"/>
      <c r="BS31" s="142"/>
      <c r="BT31" s="142"/>
      <c r="BW31" s="51"/>
      <c r="BX31" s="51"/>
      <c r="BY31" s="51"/>
      <c r="BZ31" s="51"/>
      <c r="CA31" s="51"/>
    </row>
    <row r="32" spans="1:79" s="29" customFormat="1" x14ac:dyDescent="0.15">
      <c r="A32" s="51"/>
      <c r="F32" s="51"/>
      <c r="G32" s="52"/>
      <c r="H32" s="52"/>
      <c r="I32" s="52"/>
      <c r="J32" s="51"/>
      <c r="K32" s="51"/>
      <c r="L32" s="66"/>
      <c r="M32" s="67"/>
      <c r="N32" s="67"/>
      <c r="O32" s="66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P32" s="51"/>
      <c r="BQ32" s="51"/>
      <c r="BS32" s="142"/>
      <c r="BT32" s="142"/>
      <c r="BW32" s="51"/>
      <c r="BX32" s="51"/>
      <c r="BY32" s="51"/>
      <c r="BZ32" s="51"/>
      <c r="CA32" s="51"/>
    </row>
    <row r="33" spans="1:79" s="29" customFormat="1" x14ac:dyDescent="0.15">
      <c r="A33" s="51"/>
      <c r="F33" s="51"/>
      <c r="G33" s="52"/>
      <c r="H33" s="52"/>
      <c r="I33" s="52"/>
      <c r="J33" s="51"/>
      <c r="K33" s="51"/>
      <c r="L33" s="66"/>
      <c r="M33" s="67"/>
      <c r="N33" s="67"/>
      <c r="O33" s="66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P33" s="51"/>
      <c r="BQ33" s="51"/>
      <c r="BS33" s="142"/>
      <c r="BT33" s="142"/>
      <c r="BW33" s="51"/>
      <c r="BX33" s="51"/>
      <c r="BY33" s="51"/>
      <c r="BZ33" s="51"/>
      <c r="CA33" s="51"/>
    </row>
    <row r="34" spans="1:79" s="29" customFormat="1" x14ac:dyDescent="0.15">
      <c r="A34" s="51"/>
      <c r="F34" s="51"/>
      <c r="G34" s="52"/>
      <c r="H34" s="52"/>
      <c r="I34" s="52"/>
      <c r="J34" s="51"/>
      <c r="K34" s="51"/>
      <c r="L34" s="66"/>
      <c r="M34" s="67"/>
      <c r="N34" s="67"/>
      <c r="O34" s="66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P34" s="51"/>
      <c r="BQ34" s="51"/>
      <c r="BS34" s="142"/>
      <c r="BT34" s="142"/>
      <c r="BW34" s="51"/>
      <c r="BX34" s="51"/>
      <c r="BY34" s="51"/>
      <c r="BZ34" s="51"/>
      <c r="CA34" s="51"/>
    </row>
    <row r="35" spans="1:79" s="29" customFormat="1" x14ac:dyDescent="0.15">
      <c r="A35" s="51"/>
      <c r="F35" s="51"/>
      <c r="G35" s="52"/>
      <c r="H35" s="52"/>
      <c r="I35" s="52"/>
      <c r="J35" s="51"/>
      <c r="K35" s="51"/>
      <c r="L35" s="66"/>
      <c r="M35" s="67"/>
      <c r="N35" s="67"/>
      <c r="O35" s="66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1"/>
      <c r="BJ35" s="51"/>
      <c r="BK35" s="51"/>
      <c r="BL35" s="51"/>
      <c r="BP35" s="51"/>
      <c r="BQ35" s="51"/>
      <c r="BS35" s="142"/>
      <c r="BT35" s="142"/>
      <c r="BW35" s="51"/>
      <c r="BX35" s="51"/>
      <c r="BY35" s="51"/>
      <c r="BZ35" s="51"/>
      <c r="CA35" s="51"/>
    </row>
    <row r="36" spans="1:79" s="29" customFormat="1" x14ac:dyDescent="0.15">
      <c r="A36" s="51"/>
      <c r="F36" s="51"/>
      <c r="G36" s="52"/>
      <c r="H36" s="52"/>
      <c r="I36" s="52"/>
      <c r="J36" s="51"/>
      <c r="K36" s="51"/>
      <c r="L36" s="66"/>
      <c r="M36" s="67"/>
      <c r="N36" s="67"/>
      <c r="O36" s="66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P36" s="51"/>
      <c r="BQ36" s="51"/>
      <c r="BS36" s="142"/>
      <c r="BT36" s="142"/>
      <c r="BW36" s="51"/>
      <c r="BX36" s="51"/>
      <c r="BY36" s="51"/>
      <c r="BZ36" s="51"/>
      <c r="CA36" s="51"/>
    </row>
    <row r="37" spans="1:79" s="29" customFormat="1" x14ac:dyDescent="0.15">
      <c r="A37" s="51"/>
      <c r="F37" s="51"/>
      <c r="G37" s="52"/>
      <c r="H37" s="52"/>
      <c r="I37" s="52"/>
      <c r="J37" s="51"/>
      <c r="K37" s="51"/>
      <c r="L37" s="66"/>
      <c r="M37" s="67"/>
      <c r="N37" s="67"/>
      <c r="O37" s="66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P37" s="51"/>
      <c r="BQ37" s="51"/>
      <c r="BS37" s="142"/>
      <c r="BT37" s="142"/>
      <c r="BW37" s="51"/>
      <c r="BX37" s="51"/>
      <c r="BY37" s="51"/>
      <c r="BZ37" s="51"/>
      <c r="CA37" s="51"/>
    </row>
    <row r="38" spans="1:79" s="29" customFormat="1" x14ac:dyDescent="0.15">
      <c r="A38" s="51"/>
      <c r="F38" s="51"/>
      <c r="G38" s="52"/>
      <c r="H38" s="52"/>
      <c r="I38" s="52"/>
      <c r="J38" s="51"/>
      <c r="K38" s="51"/>
      <c r="L38" s="66"/>
      <c r="M38" s="67"/>
      <c r="N38" s="67"/>
      <c r="O38" s="66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1"/>
      <c r="BL38" s="51"/>
      <c r="BP38" s="51"/>
      <c r="BQ38" s="51"/>
      <c r="BS38" s="142"/>
      <c r="BT38" s="142"/>
      <c r="BW38" s="51"/>
      <c r="BX38" s="51"/>
      <c r="BY38" s="51"/>
      <c r="BZ38" s="51"/>
      <c r="CA38" s="51"/>
    </row>
    <row r="39" spans="1:79" s="29" customFormat="1" x14ac:dyDescent="0.15">
      <c r="A39" s="51"/>
      <c r="F39" s="51"/>
      <c r="G39" s="52"/>
      <c r="H39" s="52"/>
      <c r="I39" s="52"/>
      <c r="J39" s="51"/>
      <c r="K39" s="51"/>
      <c r="L39" s="66"/>
      <c r="M39" s="67"/>
      <c r="N39" s="67"/>
      <c r="O39" s="66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P39" s="51"/>
      <c r="BQ39" s="51"/>
      <c r="BS39" s="142"/>
      <c r="BT39" s="142"/>
      <c r="BW39" s="51"/>
      <c r="BX39" s="51"/>
      <c r="BY39" s="51"/>
      <c r="BZ39" s="51"/>
      <c r="CA39" s="51"/>
    </row>
    <row r="40" spans="1:79" s="29" customFormat="1" x14ac:dyDescent="0.15">
      <c r="A40" s="51"/>
      <c r="F40" s="51"/>
      <c r="G40" s="52"/>
      <c r="H40" s="52"/>
      <c r="I40" s="52"/>
      <c r="J40" s="51"/>
      <c r="K40" s="51"/>
      <c r="L40" s="66"/>
      <c r="M40" s="67"/>
      <c r="N40" s="67"/>
      <c r="O40" s="66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P40" s="51"/>
      <c r="BQ40" s="51"/>
      <c r="BS40" s="142"/>
      <c r="BT40" s="142"/>
      <c r="BW40" s="51"/>
      <c r="BX40" s="51"/>
      <c r="BY40" s="51"/>
      <c r="BZ40" s="51"/>
      <c r="CA40" s="51"/>
    </row>
    <row r="41" spans="1:79" s="29" customFormat="1" x14ac:dyDescent="0.15">
      <c r="A41" s="51"/>
      <c r="F41" s="51"/>
      <c r="G41" s="52"/>
      <c r="H41" s="52"/>
      <c r="I41" s="52"/>
      <c r="J41" s="51"/>
      <c r="K41" s="51"/>
      <c r="L41" s="66"/>
      <c r="M41" s="67"/>
      <c r="N41" s="67"/>
      <c r="O41" s="66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51"/>
      <c r="BJ41" s="51"/>
      <c r="BK41" s="51"/>
      <c r="BL41" s="51"/>
      <c r="BP41" s="51"/>
      <c r="BQ41" s="51"/>
      <c r="BS41" s="142"/>
      <c r="BT41" s="142"/>
      <c r="BW41" s="51"/>
      <c r="BX41" s="51"/>
      <c r="BY41" s="51"/>
      <c r="BZ41" s="51"/>
      <c r="CA41" s="51"/>
    </row>
    <row r="42" spans="1:79" s="29" customFormat="1" x14ac:dyDescent="0.15">
      <c r="A42" s="51"/>
      <c r="F42" s="51"/>
      <c r="G42" s="52"/>
      <c r="H42" s="52"/>
      <c r="I42" s="52"/>
      <c r="J42" s="51"/>
      <c r="K42" s="51"/>
      <c r="L42" s="66"/>
      <c r="M42" s="67"/>
      <c r="N42" s="67"/>
      <c r="O42" s="66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P42" s="51"/>
      <c r="BQ42" s="51"/>
      <c r="BS42" s="142"/>
      <c r="BT42" s="142"/>
      <c r="BW42" s="51"/>
      <c r="BX42" s="51"/>
      <c r="BY42" s="51"/>
      <c r="BZ42" s="51"/>
      <c r="CA42" s="51"/>
    </row>
    <row r="43" spans="1:79" s="29" customFormat="1" x14ac:dyDescent="0.15">
      <c r="A43" s="51"/>
      <c r="F43" s="51"/>
      <c r="G43" s="52"/>
      <c r="H43" s="52"/>
      <c r="I43" s="52"/>
      <c r="J43" s="51"/>
      <c r="K43" s="51"/>
      <c r="L43" s="66"/>
      <c r="M43" s="67"/>
      <c r="N43" s="67"/>
      <c r="O43" s="66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P43" s="51"/>
      <c r="BQ43" s="51"/>
      <c r="BS43" s="142"/>
      <c r="BT43" s="142"/>
      <c r="BW43" s="51"/>
      <c r="BX43" s="51"/>
      <c r="BY43" s="51"/>
      <c r="BZ43" s="51"/>
      <c r="CA43" s="51"/>
    </row>
    <row r="44" spans="1:79" s="29" customFormat="1" x14ac:dyDescent="0.15">
      <c r="A44" s="51"/>
      <c r="F44" s="51"/>
      <c r="G44" s="52"/>
      <c r="H44" s="52"/>
      <c r="I44" s="52"/>
      <c r="J44" s="51"/>
      <c r="K44" s="51"/>
      <c r="L44" s="66"/>
      <c r="M44" s="67"/>
      <c r="N44" s="67"/>
      <c r="O44" s="66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  <c r="BH44" s="51"/>
      <c r="BI44" s="51"/>
      <c r="BJ44" s="51"/>
      <c r="BK44" s="51"/>
      <c r="BL44" s="51"/>
      <c r="BP44" s="51"/>
      <c r="BQ44" s="51"/>
      <c r="BS44" s="142"/>
      <c r="BT44" s="142"/>
      <c r="BW44" s="51"/>
      <c r="BX44" s="51"/>
      <c r="BY44" s="51"/>
      <c r="BZ44" s="51"/>
      <c r="CA44" s="51"/>
    </row>
    <row r="45" spans="1:79" s="29" customFormat="1" x14ac:dyDescent="0.15">
      <c r="A45" s="51"/>
      <c r="F45" s="51"/>
      <c r="G45" s="52"/>
      <c r="H45" s="52"/>
      <c r="I45" s="52"/>
      <c r="J45" s="51"/>
      <c r="K45" s="51"/>
      <c r="L45" s="66"/>
      <c r="M45" s="67"/>
      <c r="N45" s="67"/>
      <c r="O45" s="66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1"/>
      <c r="BP45" s="51"/>
      <c r="BQ45" s="51"/>
      <c r="BS45" s="142"/>
      <c r="BT45" s="142"/>
      <c r="BW45" s="51"/>
      <c r="BX45" s="51"/>
      <c r="BY45" s="51"/>
      <c r="BZ45" s="51"/>
      <c r="CA45" s="51"/>
    </row>
    <row r="46" spans="1:79" s="29" customFormat="1" x14ac:dyDescent="0.15">
      <c r="A46" s="51"/>
      <c r="F46" s="51"/>
      <c r="G46" s="52"/>
      <c r="H46" s="52"/>
      <c r="I46" s="52"/>
      <c r="J46" s="51"/>
      <c r="K46" s="51"/>
      <c r="L46" s="66"/>
      <c r="M46" s="67"/>
      <c r="N46" s="67"/>
      <c r="O46" s="66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P46" s="51"/>
      <c r="BQ46" s="51"/>
      <c r="BS46" s="142"/>
      <c r="BT46" s="142"/>
      <c r="BW46" s="51"/>
      <c r="BX46" s="51"/>
      <c r="BY46" s="51"/>
      <c r="BZ46" s="51"/>
      <c r="CA46" s="51"/>
    </row>
    <row r="47" spans="1:79" s="29" customFormat="1" x14ac:dyDescent="0.15">
      <c r="A47" s="51"/>
      <c r="F47" s="51"/>
      <c r="G47" s="52"/>
      <c r="H47" s="52"/>
      <c r="I47" s="52"/>
      <c r="J47" s="51"/>
      <c r="K47" s="51"/>
      <c r="L47" s="66"/>
      <c r="M47" s="67"/>
      <c r="N47" s="67"/>
      <c r="O47" s="66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  <c r="BJ47" s="51"/>
      <c r="BK47" s="51"/>
      <c r="BL47" s="51"/>
      <c r="BP47" s="51"/>
      <c r="BQ47" s="51"/>
      <c r="BS47" s="142"/>
      <c r="BT47" s="142"/>
      <c r="BW47" s="51"/>
      <c r="BX47" s="51"/>
      <c r="BY47" s="51"/>
      <c r="BZ47" s="51"/>
      <c r="CA47" s="51"/>
    </row>
    <row r="48" spans="1:79" s="29" customFormat="1" x14ac:dyDescent="0.15">
      <c r="A48" s="51"/>
      <c r="F48" s="51"/>
      <c r="G48" s="52"/>
      <c r="H48" s="52"/>
      <c r="I48" s="52"/>
      <c r="J48" s="51"/>
      <c r="K48" s="51"/>
      <c r="L48" s="66"/>
      <c r="M48" s="67"/>
      <c r="N48" s="67"/>
      <c r="O48" s="66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  <c r="BB48" s="51"/>
      <c r="BC48" s="51"/>
      <c r="BD48" s="51"/>
      <c r="BE48" s="51"/>
      <c r="BF48" s="51"/>
      <c r="BG48" s="51"/>
      <c r="BH48" s="51"/>
      <c r="BI48" s="51"/>
      <c r="BJ48" s="51"/>
      <c r="BK48" s="51"/>
      <c r="BL48" s="51"/>
      <c r="BP48" s="51"/>
      <c r="BQ48" s="51"/>
      <c r="BS48" s="142"/>
      <c r="BT48" s="142"/>
      <c r="BW48" s="51"/>
      <c r="BX48" s="51"/>
      <c r="BY48" s="51"/>
      <c r="BZ48" s="51"/>
      <c r="CA48" s="51"/>
    </row>
    <row r="49" spans="1:79" s="29" customFormat="1" x14ac:dyDescent="0.15">
      <c r="A49" s="51"/>
      <c r="F49" s="51"/>
      <c r="G49" s="52"/>
      <c r="H49" s="52"/>
      <c r="I49" s="52"/>
      <c r="J49" s="51"/>
      <c r="K49" s="51"/>
      <c r="L49" s="66"/>
      <c r="M49" s="67"/>
      <c r="N49" s="67"/>
      <c r="O49" s="66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P49" s="51"/>
      <c r="BQ49" s="51"/>
      <c r="BS49" s="142"/>
      <c r="BT49" s="142"/>
      <c r="BW49" s="51"/>
      <c r="BX49" s="51"/>
      <c r="BY49" s="51"/>
      <c r="BZ49" s="51"/>
      <c r="CA49" s="51"/>
    </row>
    <row r="50" spans="1:79" s="29" customFormat="1" x14ac:dyDescent="0.15">
      <c r="A50" s="51"/>
      <c r="F50" s="51"/>
      <c r="G50" s="52"/>
      <c r="H50" s="52"/>
      <c r="I50" s="52"/>
      <c r="J50" s="51"/>
      <c r="K50" s="51"/>
      <c r="L50" s="66"/>
      <c r="M50" s="67"/>
      <c r="N50" s="67"/>
      <c r="O50" s="66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51"/>
      <c r="BL50" s="51"/>
      <c r="BP50" s="51"/>
      <c r="BQ50" s="51"/>
      <c r="BS50" s="142"/>
      <c r="BT50" s="142"/>
      <c r="BW50" s="51"/>
      <c r="BX50" s="51"/>
      <c r="BY50" s="51"/>
      <c r="BZ50" s="51"/>
      <c r="CA50" s="51"/>
    </row>
    <row r="51" spans="1:79" s="29" customFormat="1" x14ac:dyDescent="0.15">
      <c r="A51" s="51"/>
      <c r="F51" s="51"/>
      <c r="G51" s="52"/>
      <c r="H51" s="52"/>
      <c r="I51" s="52"/>
      <c r="J51" s="51"/>
      <c r="K51" s="51"/>
      <c r="L51" s="66"/>
      <c r="M51" s="67"/>
      <c r="N51" s="67"/>
      <c r="O51" s="66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P51" s="51"/>
      <c r="BQ51" s="51"/>
      <c r="BS51" s="142"/>
      <c r="BT51" s="142"/>
      <c r="BW51" s="51"/>
      <c r="BX51" s="51"/>
      <c r="BY51" s="51"/>
      <c r="BZ51" s="51"/>
      <c r="CA51" s="51"/>
    </row>
    <row r="52" spans="1:79" s="29" customFormat="1" x14ac:dyDescent="0.15">
      <c r="A52" s="51"/>
      <c r="F52" s="51"/>
      <c r="G52" s="52"/>
      <c r="H52" s="52"/>
      <c r="I52" s="52"/>
      <c r="J52" s="51"/>
      <c r="K52" s="51"/>
      <c r="L52" s="66"/>
      <c r="M52" s="67"/>
      <c r="N52" s="67"/>
      <c r="O52" s="66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1"/>
      <c r="BJ52" s="51"/>
      <c r="BK52" s="51"/>
      <c r="BL52" s="51"/>
      <c r="BP52" s="51"/>
      <c r="BQ52" s="51"/>
      <c r="BS52" s="142"/>
      <c r="BT52" s="142"/>
      <c r="BW52" s="51"/>
      <c r="BX52" s="51"/>
      <c r="BY52" s="51"/>
      <c r="BZ52" s="51"/>
      <c r="CA52" s="51"/>
    </row>
    <row r="53" spans="1:79" s="29" customFormat="1" x14ac:dyDescent="0.15">
      <c r="A53" s="51"/>
      <c r="F53" s="51"/>
      <c r="G53" s="52"/>
      <c r="H53" s="52"/>
      <c r="I53" s="52"/>
      <c r="J53" s="51"/>
      <c r="K53" s="51"/>
      <c r="L53" s="66"/>
      <c r="M53" s="67"/>
      <c r="N53" s="67"/>
      <c r="O53" s="66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P53" s="51"/>
      <c r="BQ53" s="51"/>
      <c r="BS53" s="142"/>
      <c r="BT53" s="142"/>
      <c r="BW53" s="51"/>
      <c r="BX53" s="51"/>
      <c r="BY53" s="51"/>
      <c r="BZ53" s="51"/>
      <c r="CA53" s="51"/>
    </row>
    <row r="54" spans="1:79" s="29" customFormat="1" x14ac:dyDescent="0.15">
      <c r="A54" s="51"/>
      <c r="F54" s="51"/>
      <c r="G54" s="52"/>
      <c r="H54" s="52"/>
      <c r="I54" s="52"/>
      <c r="J54" s="51"/>
      <c r="K54" s="51"/>
      <c r="L54" s="66"/>
      <c r="M54" s="67"/>
      <c r="N54" s="67"/>
      <c r="O54" s="66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  <c r="BK54" s="51"/>
      <c r="BL54" s="51"/>
      <c r="BP54" s="51"/>
      <c r="BQ54" s="51"/>
      <c r="BS54" s="142"/>
      <c r="BT54" s="142"/>
      <c r="BW54" s="51"/>
      <c r="BX54" s="51"/>
      <c r="BY54" s="51"/>
      <c r="BZ54" s="51"/>
      <c r="CA54" s="51"/>
    </row>
    <row r="55" spans="1:79" s="29" customFormat="1" x14ac:dyDescent="0.15">
      <c r="A55" s="51"/>
      <c r="F55" s="51"/>
      <c r="G55" s="52"/>
      <c r="H55" s="52"/>
      <c r="I55" s="52"/>
      <c r="J55" s="51"/>
      <c r="K55" s="51"/>
      <c r="L55" s="66"/>
      <c r="M55" s="67"/>
      <c r="N55" s="67"/>
      <c r="O55" s="66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  <c r="BH55" s="51"/>
      <c r="BI55" s="51"/>
      <c r="BJ55" s="51"/>
      <c r="BK55" s="51"/>
      <c r="BL55" s="51"/>
      <c r="BP55" s="51"/>
      <c r="BQ55" s="51"/>
      <c r="BS55" s="142"/>
      <c r="BT55" s="142"/>
      <c r="BW55" s="51"/>
      <c r="BX55" s="51"/>
      <c r="BY55" s="51"/>
      <c r="BZ55" s="51"/>
      <c r="CA55" s="51"/>
    </row>
    <row r="56" spans="1:79" s="29" customFormat="1" x14ac:dyDescent="0.15">
      <c r="A56" s="51"/>
      <c r="F56" s="51"/>
      <c r="G56" s="52"/>
      <c r="H56" s="52"/>
      <c r="I56" s="52"/>
      <c r="J56" s="51"/>
      <c r="K56" s="51"/>
      <c r="L56" s="66"/>
      <c r="M56" s="67"/>
      <c r="N56" s="67"/>
      <c r="O56" s="66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  <c r="BJ56" s="51"/>
      <c r="BK56" s="51"/>
      <c r="BL56" s="51"/>
      <c r="BP56" s="51"/>
      <c r="BQ56" s="51"/>
      <c r="BS56" s="142"/>
      <c r="BT56" s="142"/>
      <c r="BW56" s="51"/>
      <c r="BX56" s="51"/>
      <c r="BY56" s="51"/>
      <c r="BZ56" s="51"/>
      <c r="CA56" s="51"/>
    </row>
    <row r="57" spans="1:79" s="29" customFormat="1" x14ac:dyDescent="0.15">
      <c r="A57" s="51"/>
      <c r="F57" s="51"/>
      <c r="G57" s="52"/>
      <c r="H57" s="52"/>
      <c r="I57" s="52"/>
      <c r="J57" s="51"/>
      <c r="K57" s="51"/>
      <c r="L57" s="66"/>
      <c r="M57" s="67"/>
      <c r="N57" s="67"/>
      <c r="O57" s="66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  <c r="BH57" s="51"/>
      <c r="BI57" s="51"/>
      <c r="BJ57" s="51"/>
      <c r="BK57" s="51"/>
      <c r="BL57" s="51"/>
      <c r="BP57" s="51"/>
      <c r="BQ57" s="51"/>
      <c r="BS57" s="142"/>
      <c r="BT57" s="142"/>
      <c r="BW57" s="51"/>
      <c r="BX57" s="51"/>
      <c r="BY57" s="51"/>
      <c r="BZ57" s="51"/>
      <c r="CA57" s="51"/>
    </row>
    <row r="58" spans="1:79" s="29" customFormat="1" x14ac:dyDescent="0.15">
      <c r="A58" s="51"/>
      <c r="F58" s="51"/>
      <c r="G58" s="52"/>
      <c r="H58" s="52"/>
      <c r="I58" s="52"/>
      <c r="J58" s="51"/>
      <c r="K58" s="51"/>
      <c r="L58" s="66"/>
      <c r="M58" s="67"/>
      <c r="N58" s="67"/>
      <c r="O58" s="66"/>
      <c r="AQ58" s="51"/>
      <c r="AR58" s="51"/>
      <c r="AS58" s="51"/>
      <c r="AT58" s="51"/>
      <c r="AU58" s="51"/>
      <c r="AV58" s="51"/>
      <c r="AW58" s="51"/>
      <c r="AX58" s="51"/>
      <c r="AY58" s="51"/>
      <c r="AZ58" s="51"/>
      <c r="BA58" s="51"/>
      <c r="BB58" s="51"/>
      <c r="BC58" s="51"/>
      <c r="BD58" s="51"/>
      <c r="BE58" s="51"/>
      <c r="BF58" s="51"/>
      <c r="BG58" s="51"/>
      <c r="BH58" s="51"/>
      <c r="BI58" s="51"/>
      <c r="BJ58" s="51"/>
      <c r="BK58" s="51"/>
      <c r="BL58" s="51"/>
      <c r="BP58" s="51"/>
      <c r="BQ58" s="51"/>
      <c r="BS58" s="142"/>
      <c r="BT58" s="142"/>
      <c r="BW58" s="51"/>
      <c r="BX58" s="51"/>
      <c r="BY58" s="51"/>
      <c r="BZ58" s="51"/>
      <c r="CA58" s="51"/>
    </row>
    <row r="59" spans="1:79" s="29" customFormat="1" x14ac:dyDescent="0.15">
      <c r="A59" s="51"/>
      <c r="F59" s="51"/>
      <c r="G59" s="52"/>
      <c r="H59" s="52"/>
      <c r="I59" s="52"/>
      <c r="J59" s="51"/>
      <c r="K59" s="51"/>
      <c r="L59" s="66"/>
      <c r="M59" s="67"/>
      <c r="N59" s="67"/>
      <c r="O59" s="66"/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1"/>
      <c r="BB59" s="51"/>
      <c r="BC59" s="51"/>
      <c r="BD59" s="51"/>
      <c r="BE59" s="51"/>
      <c r="BF59" s="51"/>
      <c r="BG59" s="51"/>
      <c r="BH59" s="51"/>
      <c r="BI59" s="51"/>
      <c r="BJ59" s="51"/>
      <c r="BK59" s="51"/>
      <c r="BL59" s="51"/>
      <c r="BP59" s="51"/>
      <c r="BQ59" s="51"/>
      <c r="BS59" s="142"/>
      <c r="BT59" s="142"/>
      <c r="BW59" s="51"/>
      <c r="BX59" s="51"/>
      <c r="BY59" s="51"/>
      <c r="BZ59" s="51"/>
      <c r="CA59" s="51"/>
    </row>
    <row r="60" spans="1:79" s="29" customFormat="1" x14ac:dyDescent="0.15">
      <c r="A60" s="51"/>
      <c r="F60" s="51"/>
      <c r="G60" s="52"/>
      <c r="H60" s="52"/>
      <c r="I60" s="52"/>
      <c r="J60" s="51"/>
      <c r="K60" s="51"/>
      <c r="L60" s="66"/>
      <c r="M60" s="67"/>
      <c r="N60" s="67"/>
      <c r="O60" s="66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1"/>
      <c r="BL60" s="51"/>
      <c r="BP60" s="51"/>
      <c r="BQ60" s="51"/>
      <c r="BS60" s="142"/>
      <c r="BT60" s="142"/>
      <c r="BW60" s="51"/>
      <c r="BX60" s="51"/>
      <c r="BY60" s="51"/>
      <c r="BZ60" s="51"/>
      <c r="CA60" s="51"/>
    </row>
    <row r="61" spans="1:79" s="29" customFormat="1" x14ac:dyDescent="0.15">
      <c r="A61" s="51"/>
      <c r="F61" s="51"/>
      <c r="G61" s="52"/>
      <c r="H61" s="52"/>
      <c r="I61" s="52"/>
      <c r="J61" s="51"/>
      <c r="K61" s="51"/>
      <c r="L61" s="66"/>
      <c r="M61" s="67"/>
      <c r="N61" s="67"/>
      <c r="O61" s="66"/>
      <c r="AQ61" s="51"/>
      <c r="AR61" s="51"/>
      <c r="AS61" s="51"/>
      <c r="AT61" s="51"/>
      <c r="AU61" s="51"/>
      <c r="AV61" s="51"/>
      <c r="AW61" s="51"/>
      <c r="AX61" s="51"/>
      <c r="AY61" s="51"/>
      <c r="AZ61" s="51"/>
      <c r="BA61" s="51"/>
      <c r="BB61" s="51"/>
      <c r="BC61" s="51"/>
      <c r="BD61" s="51"/>
      <c r="BE61" s="51"/>
      <c r="BF61" s="51"/>
      <c r="BG61" s="51"/>
      <c r="BH61" s="51"/>
      <c r="BI61" s="51"/>
      <c r="BJ61" s="51"/>
      <c r="BK61" s="51"/>
      <c r="BL61" s="51"/>
      <c r="BP61" s="51"/>
      <c r="BQ61" s="51"/>
      <c r="BS61" s="142"/>
      <c r="BT61" s="142"/>
      <c r="BW61" s="51"/>
      <c r="BX61" s="51"/>
      <c r="BY61" s="51"/>
      <c r="BZ61" s="51"/>
      <c r="CA61" s="51"/>
    </row>
    <row r="62" spans="1:79" s="29" customFormat="1" x14ac:dyDescent="0.15">
      <c r="A62" s="51"/>
      <c r="F62" s="51"/>
      <c r="G62" s="52"/>
      <c r="H62" s="52"/>
      <c r="I62" s="52"/>
      <c r="J62" s="51"/>
      <c r="K62" s="51"/>
      <c r="L62" s="66"/>
      <c r="M62" s="67"/>
      <c r="N62" s="67"/>
      <c r="O62" s="66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P62" s="51"/>
      <c r="BQ62" s="51"/>
      <c r="BS62" s="142"/>
      <c r="BT62" s="142"/>
      <c r="BW62" s="51"/>
      <c r="BX62" s="51"/>
      <c r="BY62" s="51"/>
      <c r="BZ62" s="51"/>
      <c r="CA62" s="51"/>
    </row>
    <row r="63" spans="1:79" s="29" customFormat="1" x14ac:dyDescent="0.15">
      <c r="A63" s="51"/>
      <c r="F63" s="51"/>
      <c r="G63" s="52"/>
      <c r="H63" s="52"/>
      <c r="I63" s="52"/>
      <c r="J63" s="51"/>
      <c r="K63" s="51"/>
      <c r="L63" s="66"/>
      <c r="M63" s="67"/>
      <c r="N63" s="67"/>
      <c r="O63" s="66"/>
      <c r="AQ63" s="51"/>
      <c r="AR63" s="51"/>
      <c r="AS63" s="51"/>
      <c r="AT63" s="51"/>
      <c r="AU63" s="51"/>
      <c r="AV63" s="51"/>
      <c r="AW63" s="51"/>
      <c r="AX63" s="51"/>
      <c r="AY63" s="51"/>
      <c r="AZ63" s="51"/>
      <c r="BA63" s="51"/>
      <c r="BB63" s="51"/>
      <c r="BC63" s="51"/>
      <c r="BD63" s="51"/>
      <c r="BE63" s="51"/>
      <c r="BF63" s="51"/>
      <c r="BG63" s="51"/>
      <c r="BH63" s="51"/>
      <c r="BI63" s="51"/>
      <c r="BJ63" s="51"/>
      <c r="BK63" s="51"/>
      <c r="BL63" s="51"/>
      <c r="BP63" s="51"/>
      <c r="BQ63" s="51"/>
      <c r="BS63" s="142"/>
      <c r="BT63" s="142"/>
      <c r="BW63" s="51"/>
      <c r="BX63" s="51"/>
      <c r="BY63" s="51"/>
      <c r="BZ63" s="51"/>
      <c r="CA63" s="51"/>
    </row>
    <row r="64" spans="1:79" s="29" customFormat="1" x14ac:dyDescent="0.15">
      <c r="A64" s="51"/>
      <c r="F64" s="51"/>
      <c r="G64" s="52"/>
      <c r="H64" s="52"/>
      <c r="I64" s="52"/>
      <c r="J64" s="51"/>
      <c r="K64" s="51"/>
      <c r="L64" s="66"/>
      <c r="M64" s="67"/>
      <c r="N64" s="67"/>
      <c r="O64" s="66"/>
      <c r="AQ64" s="51"/>
      <c r="AR64" s="51"/>
      <c r="AS64" s="51"/>
      <c r="AT64" s="51"/>
      <c r="AU64" s="51"/>
      <c r="AV64" s="51"/>
      <c r="AW64" s="51"/>
      <c r="AX64" s="51"/>
      <c r="AY64" s="51"/>
      <c r="AZ64" s="51"/>
      <c r="BA64" s="51"/>
      <c r="BB64" s="51"/>
      <c r="BC64" s="51"/>
      <c r="BD64" s="51"/>
      <c r="BE64" s="51"/>
      <c r="BF64" s="51"/>
      <c r="BG64" s="51"/>
      <c r="BH64" s="51"/>
      <c r="BI64" s="51"/>
      <c r="BJ64" s="51"/>
      <c r="BK64" s="51"/>
      <c r="BL64" s="51"/>
      <c r="BP64" s="51"/>
      <c r="BQ64" s="51"/>
      <c r="BS64" s="142"/>
      <c r="BT64" s="142"/>
      <c r="BW64" s="51"/>
      <c r="BX64" s="51"/>
      <c r="BY64" s="51"/>
      <c r="BZ64" s="51"/>
      <c r="CA64" s="51"/>
    </row>
    <row r="65" spans="1:79" s="29" customFormat="1" x14ac:dyDescent="0.15">
      <c r="A65" s="51"/>
      <c r="F65" s="51"/>
      <c r="G65" s="52"/>
      <c r="H65" s="52"/>
      <c r="I65" s="52"/>
      <c r="J65" s="51"/>
      <c r="K65" s="51"/>
      <c r="L65" s="66"/>
      <c r="M65" s="67"/>
      <c r="N65" s="67"/>
      <c r="O65" s="66"/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A65" s="51"/>
      <c r="BB65" s="51"/>
      <c r="BC65" s="51"/>
      <c r="BD65" s="51"/>
      <c r="BE65" s="51"/>
      <c r="BF65" s="51"/>
      <c r="BG65" s="51"/>
      <c r="BH65" s="51"/>
      <c r="BI65" s="51"/>
      <c r="BJ65" s="51"/>
      <c r="BK65" s="51"/>
      <c r="BL65" s="51"/>
      <c r="BP65" s="51"/>
      <c r="BQ65" s="51"/>
      <c r="BS65" s="142"/>
      <c r="BT65" s="142"/>
      <c r="BW65" s="51"/>
      <c r="BX65" s="51"/>
      <c r="BY65" s="51"/>
      <c r="BZ65" s="51"/>
      <c r="CA65" s="51"/>
    </row>
    <row r="66" spans="1:79" s="29" customFormat="1" x14ac:dyDescent="0.15">
      <c r="A66" s="51"/>
      <c r="F66" s="51"/>
      <c r="G66" s="52"/>
      <c r="H66" s="52"/>
      <c r="I66" s="52"/>
      <c r="J66" s="51"/>
      <c r="K66" s="51"/>
      <c r="L66" s="66"/>
      <c r="M66" s="67"/>
      <c r="N66" s="67"/>
      <c r="O66" s="66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  <c r="BB66" s="51"/>
      <c r="BC66" s="51"/>
      <c r="BD66" s="51"/>
      <c r="BE66" s="51"/>
      <c r="BF66" s="51"/>
      <c r="BG66" s="51"/>
      <c r="BH66" s="51"/>
      <c r="BI66" s="51"/>
      <c r="BJ66" s="51"/>
      <c r="BK66" s="51"/>
      <c r="BL66" s="51"/>
      <c r="BP66" s="51"/>
      <c r="BQ66" s="51"/>
      <c r="BS66" s="142"/>
      <c r="BT66" s="142"/>
      <c r="BW66" s="51"/>
      <c r="BX66" s="51"/>
      <c r="BY66" s="51"/>
      <c r="BZ66" s="51"/>
      <c r="CA66" s="51"/>
    </row>
    <row r="67" spans="1:79" s="29" customFormat="1" x14ac:dyDescent="0.15">
      <c r="A67" s="51"/>
      <c r="F67" s="51"/>
      <c r="G67" s="52"/>
      <c r="H67" s="52"/>
      <c r="I67" s="52"/>
      <c r="J67" s="51"/>
      <c r="K67" s="51"/>
      <c r="L67" s="66"/>
      <c r="M67" s="67"/>
      <c r="N67" s="67"/>
      <c r="O67" s="66"/>
      <c r="AQ67" s="51"/>
      <c r="AR67" s="51"/>
      <c r="AS67" s="51"/>
      <c r="AT67" s="51"/>
      <c r="AU67" s="51"/>
      <c r="AV67" s="51"/>
      <c r="AW67" s="51"/>
      <c r="AX67" s="51"/>
      <c r="AY67" s="51"/>
      <c r="AZ67" s="51"/>
      <c r="BA67" s="51"/>
      <c r="BB67" s="51"/>
      <c r="BC67" s="51"/>
      <c r="BD67" s="51"/>
      <c r="BE67" s="51"/>
      <c r="BF67" s="51"/>
      <c r="BG67" s="51"/>
      <c r="BH67" s="51"/>
      <c r="BI67" s="51"/>
      <c r="BJ67" s="51"/>
      <c r="BK67" s="51"/>
      <c r="BL67" s="51"/>
      <c r="BP67" s="51"/>
      <c r="BQ67" s="51"/>
      <c r="BS67" s="142"/>
      <c r="BT67" s="142"/>
      <c r="BW67" s="51"/>
      <c r="BX67" s="51"/>
      <c r="BY67" s="51"/>
      <c r="BZ67" s="51"/>
      <c r="CA67" s="51"/>
    </row>
    <row r="68" spans="1:79" s="29" customFormat="1" x14ac:dyDescent="0.15">
      <c r="A68" s="51"/>
      <c r="F68" s="51"/>
      <c r="G68" s="52"/>
      <c r="H68" s="52"/>
      <c r="I68" s="52"/>
      <c r="J68" s="51"/>
      <c r="K68" s="51"/>
      <c r="L68" s="66"/>
      <c r="M68" s="67"/>
      <c r="N68" s="67"/>
      <c r="O68" s="66"/>
      <c r="AQ68" s="51"/>
      <c r="AR68" s="51"/>
      <c r="AS68" s="51"/>
      <c r="AT68" s="51"/>
      <c r="AU68" s="51"/>
      <c r="AV68" s="51"/>
      <c r="AW68" s="51"/>
      <c r="AX68" s="51"/>
      <c r="AY68" s="51"/>
      <c r="AZ68" s="51"/>
      <c r="BA68" s="51"/>
      <c r="BB68" s="51"/>
      <c r="BC68" s="51"/>
      <c r="BD68" s="51"/>
      <c r="BE68" s="51"/>
      <c r="BF68" s="51"/>
      <c r="BG68" s="51"/>
      <c r="BH68" s="51"/>
      <c r="BI68" s="51"/>
      <c r="BJ68" s="51"/>
      <c r="BK68" s="51"/>
      <c r="BL68" s="51"/>
      <c r="BP68" s="51"/>
      <c r="BQ68" s="51"/>
      <c r="BS68" s="142"/>
      <c r="BT68" s="142"/>
      <c r="BW68" s="51"/>
      <c r="BX68" s="51"/>
      <c r="BY68" s="51"/>
      <c r="BZ68" s="51"/>
      <c r="CA68" s="51"/>
    </row>
    <row r="69" spans="1:79" s="29" customFormat="1" x14ac:dyDescent="0.15">
      <c r="A69" s="51"/>
      <c r="F69" s="51"/>
      <c r="G69" s="52"/>
      <c r="H69" s="52"/>
      <c r="I69" s="52"/>
      <c r="J69" s="51"/>
      <c r="K69" s="51"/>
      <c r="L69" s="66"/>
      <c r="M69" s="67"/>
      <c r="N69" s="67"/>
      <c r="O69" s="66"/>
      <c r="AQ69" s="51"/>
      <c r="AR69" s="51"/>
      <c r="AS69" s="51"/>
      <c r="AT69" s="51"/>
      <c r="AU69" s="51"/>
      <c r="AV69" s="51"/>
      <c r="AW69" s="51"/>
      <c r="AX69" s="51"/>
      <c r="AY69" s="51"/>
      <c r="AZ69" s="51"/>
      <c r="BA69" s="51"/>
      <c r="BB69" s="51"/>
      <c r="BC69" s="51"/>
      <c r="BD69" s="51"/>
      <c r="BE69" s="51"/>
      <c r="BF69" s="51"/>
      <c r="BG69" s="51"/>
      <c r="BH69" s="51"/>
      <c r="BI69" s="51"/>
      <c r="BJ69" s="51"/>
      <c r="BK69" s="51"/>
      <c r="BL69" s="51"/>
      <c r="BP69" s="51"/>
      <c r="BQ69" s="51"/>
      <c r="BS69" s="142"/>
      <c r="BT69" s="142"/>
      <c r="BW69" s="51"/>
      <c r="BX69" s="51"/>
      <c r="BY69" s="51"/>
      <c r="BZ69" s="51"/>
      <c r="CA69" s="51"/>
    </row>
    <row r="70" spans="1:79" s="29" customFormat="1" x14ac:dyDescent="0.15">
      <c r="A70" s="51"/>
      <c r="F70" s="51"/>
      <c r="G70" s="52"/>
      <c r="H70" s="52"/>
      <c r="I70" s="52"/>
      <c r="J70" s="51"/>
      <c r="K70" s="51"/>
      <c r="L70" s="66"/>
      <c r="M70" s="67"/>
      <c r="N70" s="67"/>
      <c r="O70" s="66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  <c r="BB70" s="51"/>
      <c r="BC70" s="51"/>
      <c r="BD70" s="51"/>
      <c r="BE70" s="51"/>
      <c r="BF70" s="51"/>
      <c r="BG70" s="51"/>
      <c r="BH70" s="51"/>
      <c r="BI70" s="51"/>
      <c r="BJ70" s="51"/>
      <c r="BK70" s="51"/>
      <c r="BL70" s="51"/>
      <c r="BP70" s="51"/>
      <c r="BQ70" s="51"/>
      <c r="BS70" s="142"/>
      <c r="BT70" s="142"/>
      <c r="BW70" s="51"/>
      <c r="BX70" s="51"/>
      <c r="BY70" s="51"/>
      <c r="BZ70" s="51"/>
      <c r="CA70" s="51"/>
    </row>
    <row r="71" spans="1:79" s="29" customFormat="1" x14ac:dyDescent="0.15">
      <c r="A71" s="51"/>
      <c r="F71" s="51"/>
      <c r="G71" s="52"/>
      <c r="H71" s="52"/>
      <c r="I71" s="52"/>
      <c r="J71" s="51"/>
      <c r="K71" s="51"/>
      <c r="L71" s="66"/>
      <c r="M71" s="67"/>
      <c r="N71" s="67"/>
      <c r="O71" s="66"/>
      <c r="AQ71" s="51"/>
      <c r="AR71" s="51"/>
      <c r="AS71" s="51"/>
      <c r="AT71" s="51"/>
      <c r="AU71" s="51"/>
      <c r="AV71" s="51"/>
      <c r="AW71" s="51"/>
      <c r="AX71" s="51"/>
      <c r="AY71" s="51"/>
      <c r="AZ71" s="51"/>
      <c r="BA71" s="51"/>
      <c r="BB71" s="51"/>
      <c r="BC71" s="51"/>
      <c r="BD71" s="51"/>
      <c r="BE71" s="51"/>
      <c r="BF71" s="51"/>
      <c r="BG71" s="51"/>
      <c r="BH71" s="51"/>
      <c r="BI71" s="51"/>
      <c r="BJ71" s="51"/>
      <c r="BK71" s="51"/>
      <c r="BL71" s="51"/>
      <c r="BP71" s="51"/>
      <c r="BQ71" s="51"/>
      <c r="BS71" s="142"/>
      <c r="BT71" s="142"/>
      <c r="BW71" s="51"/>
      <c r="BX71" s="51"/>
      <c r="BY71" s="51"/>
      <c r="BZ71" s="51"/>
      <c r="CA71" s="51"/>
    </row>
    <row r="72" spans="1:79" s="29" customFormat="1" x14ac:dyDescent="0.15">
      <c r="A72" s="51"/>
      <c r="F72" s="51"/>
      <c r="G72" s="52"/>
      <c r="H72" s="52"/>
      <c r="I72" s="52"/>
      <c r="J72" s="51"/>
      <c r="K72" s="51"/>
      <c r="L72" s="66"/>
      <c r="M72" s="67"/>
      <c r="N72" s="67"/>
      <c r="O72" s="66"/>
      <c r="AQ72" s="51"/>
      <c r="AR72" s="51"/>
      <c r="AS72" s="51"/>
      <c r="AT72" s="51"/>
      <c r="AU72" s="51"/>
      <c r="AV72" s="51"/>
      <c r="AW72" s="51"/>
      <c r="AX72" s="51"/>
      <c r="AY72" s="51"/>
      <c r="AZ72" s="51"/>
      <c r="BA72" s="51"/>
      <c r="BB72" s="51"/>
      <c r="BC72" s="51"/>
      <c r="BD72" s="51"/>
      <c r="BE72" s="51"/>
      <c r="BF72" s="51"/>
      <c r="BG72" s="51"/>
      <c r="BH72" s="51"/>
      <c r="BI72" s="51"/>
      <c r="BJ72" s="51"/>
      <c r="BK72" s="51"/>
      <c r="BL72" s="51"/>
      <c r="BP72" s="51"/>
      <c r="BQ72" s="51"/>
      <c r="BS72" s="142"/>
      <c r="BT72" s="142"/>
      <c r="BW72" s="51"/>
      <c r="BX72" s="51"/>
      <c r="BY72" s="51"/>
      <c r="BZ72" s="51"/>
      <c r="CA72" s="51"/>
    </row>
    <row r="73" spans="1:79" s="29" customFormat="1" x14ac:dyDescent="0.15">
      <c r="A73" s="51"/>
      <c r="F73" s="51"/>
      <c r="G73" s="52"/>
      <c r="H73" s="52"/>
      <c r="I73" s="52"/>
      <c r="J73" s="51"/>
      <c r="K73" s="51"/>
      <c r="L73" s="66"/>
      <c r="M73" s="67"/>
      <c r="N73" s="67"/>
      <c r="O73" s="66"/>
      <c r="AQ73" s="51"/>
      <c r="AR73" s="51"/>
      <c r="AS73" s="51"/>
      <c r="AT73" s="51"/>
      <c r="AU73" s="51"/>
      <c r="AV73" s="51"/>
      <c r="AW73" s="51"/>
      <c r="AX73" s="51"/>
      <c r="AY73" s="51"/>
      <c r="AZ73" s="51"/>
      <c r="BA73" s="51"/>
      <c r="BB73" s="51"/>
      <c r="BC73" s="51"/>
      <c r="BD73" s="51"/>
      <c r="BE73" s="51"/>
      <c r="BF73" s="51"/>
      <c r="BG73" s="51"/>
      <c r="BH73" s="51"/>
      <c r="BI73" s="51"/>
      <c r="BJ73" s="51"/>
      <c r="BK73" s="51"/>
      <c r="BL73" s="51"/>
      <c r="BP73" s="51"/>
      <c r="BQ73" s="51"/>
      <c r="BS73" s="142"/>
      <c r="BT73" s="142"/>
      <c r="BW73" s="51"/>
      <c r="BX73" s="51"/>
      <c r="BY73" s="51"/>
      <c r="BZ73" s="51"/>
      <c r="CA73" s="51"/>
    </row>
    <row r="74" spans="1:79" s="29" customFormat="1" x14ac:dyDescent="0.15">
      <c r="A74" s="51"/>
      <c r="F74" s="51"/>
      <c r="G74" s="52"/>
      <c r="H74" s="52"/>
      <c r="I74" s="52"/>
      <c r="J74" s="51"/>
      <c r="K74" s="51"/>
      <c r="L74" s="66"/>
      <c r="M74" s="67"/>
      <c r="N74" s="67"/>
      <c r="O74" s="66"/>
      <c r="AQ74" s="51"/>
      <c r="AR74" s="51"/>
      <c r="AS74" s="51"/>
      <c r="AT74" s="51"/>
      <c r="AU74" s="51"/>
      <c r="AV74" s="51"/>
      <c r="AW74" s="51"/>
      <c r="AX74" s="51"/>
      <c r="AY74" s="51"/>
      <c r="AZ74" s="51"/>
      <c r="BA74" s="51"/>
      <c r="BB74" s="51"/>
      <c r="BC74" s="51"/>
      <c r="BD74" s="51"/>
      <c r="BE74" s="51"/>
      <c r="BF74" s="51"/>
      <c r="BG74" s="51"/>
      <c r="BH74" s="51"/>
      <c r="BI74" s="51"/>
      <c r="BJ74" s="51"/>
      <c r="BK74" s="51"/>
      <c r="BL74" s="51"/>
      <c r="BP74" s="51"/>
      <c r="BQ74" s="51"/>
      <c r="BS74" s="142"/>
      <c r="BT74" s="142"/>
      <c r="BW74" s="51"/>
      <c r="BX74" s="51"/>
      <c r="BY74" s="51"/>
      <c r="BZ74" s="51"/>
      <c r="CA74" s="51"/>
    </row>
    <row r="75" spans="1:79" s="29" customFormat="1" x14ac:dyDescent="0.15">
      <c r="A75" s="51"/>
      <c r="F75" s="51"/>
      <c r="G75" s="52"/>
      <c r="H75" s="52"/>
      <c r="I75" s="52"/>
      <c r="J75" s="51"/>
      <c r="K75" s="51"/>
      <c r="L75" s="66"/>
      <c r="M75" s="67"/>
      <c r="N75" s="67"/>
      <c r="O75" s="66"/>
      <c r="AQ75" s="51"/>
      <c r="AR75" s="51"/>
      <c r="AS75" s="51"/>
      <c r="AT75" s="51"/>
      <c r="AU75" s="51"/>
      <c r="AV75" s="51"/>
      <c r="AW75" s="51"/>
      <c r="AX75" s="51"/>
      <c r="AY75" s="51"/>
      <c r="AZ75" s="51"/>
      <c r="BA75" s="51"/>
      <c r="BB75" s="51"/>
      <c r="BC75" s="51"/>
      <c r="BD75" s="51"/>
      <c r="BE75" s="51"/>
      <c r="BF75" s="51"/>
      <c r="BG75" s="51"/>
      <c r="BH75" s="51"/>
      <c r="BI75" s="51"/>
      <c r="BJ75" s="51"/>
      <c r="BK75" s="51"/>
      <c r="BL75" s="51"/>
      <c r="BP75" s="51"/>
      <c r="BQ75" s="51"/>
      <c r="BS75" s="142"/>
      <c r="BT75" s="142"/>
      <c r="BW75" s="51"/>
      <c r="BX75" s="51"/>
      <c r="BY75" s="51"/>
      <c r="BZ75" s="51"/>
      <c r="CA75" s="51"/>
    </row>
    <row r="76" spans="1:79" s="29" customFormat="1" x14ac:dyDescent="0.15">
      <c r="A76" s="51"/>
      <c r="F76" s="51"/>
      <c r="G76" s="52"/>
      <c r="H76" s="52"/>
      <c r="I76" s="52"/>
      <c r="J76" s="51"/>
      <c r="K76" s="51"/>
      <c r="L76" s="66"/>
      <c r="M76" s="67"/>
      <c r="N76" s="67"/>
      <c r="O76" s="66"/>
      <c r="AQ76" s="51"/>
      <c r="AR76" s="51"/>
      <c r="AS76" s="51"/>
      <c r="AT76" s="51"/>
      <c r="AU76" s="51"/>
      <c r="AV76" s="51"/>
      <c r="AW76" s="51"/>
      <c r="AX76" s="51"/>
      <c r="AY76" s="51"/>
      <c r="AZ76" s="51"/>
      <c r="BA76" s="51"/>
      <c r="BB76" s="51"/>
      <c r="BC76" s="51"/>
      <c r="BD76" s="51"/>
      <c r="BE76" s="51"/>
      <c r="BF76" s="51"/>
      <c r="BG76" s="51"/>
      <c r="BH76" s="51"/>
      <c r="BI76" s="51"/>
      <c r="BJ76" s="51"/>
      <c r="BK76" s="51"/>
      <c r="BL76" s="51"/>
      <c r="BP76" s="51"/>
      <c r="BQ76" s="51"/>
      <c r="BS76" s="142"/>
      <c r="BT76" s="142"/>
      <c r="BW76" s="51"/>
      <c r="BX76" s="51"/>
      <c r="BY76" s="51"/>
      <c r="BZ76" s="51"/>
      <c r="CA76" s="51"/>
    </row>
    <row r="77" spans="1:79" s="29" customFormat="1" x14ac:dyDescent="0.15">
      <c r="A77" s="51"/>
      <c r="F77" s="51"/>
      <c r="G77" s="52"/>
      <c r="H77" s="52"/>
      <c r="I77" s="52"/>
      <c r="J77" s="51"/>
      <c r="K77" s="51"/>
      <c r="L77" s="66"/>
      <c r="M77" s="67"/>
      <c r="N77" s="67"/>
      <c r="O77" s="66"/>
      <c r="AQ77" s="51"/>
      <c r="AR77" s="51"/>
      <c r="AS77" s="51"/>
      <c r="AT77" s="51"/>
      <c r="AU77" s="51"/>
      <c r="AV77" s="51"/>
      <c r="AW77" s="51"/>
      <c r="AX77" s="51"/>
      <c r="AY77" s="51"/>
      <c r="AZ77" s="51"/>
      <c r="BA77" s="51"/>
      <c r="BB77" s="51"/>
      <c r="BC77" s="51"/>
      <c r="BD77" s="51"/>
      <c r="BE77" s="51"/>
      <c r="BF77" s="51"/>
      <c r="BG77" s="51"/>
      <c r="BH77" s="51"/>
      <c r="BI77" s="51"/>
      <c r="BJ77" s="51"/>
      <c r="BK77" s="51"/>
      <c r="BL77" s="51"/>
      <c r="BP77" s="51"/>
      <c r="BQ77" s="51"/>
      <c r="BS77" s="142"/>
      <c r="BT77" s="142"/>
      <c r="BW77" s="51"/>
      <c r="BX77" s="51"/>
      <c r="BY77" s="51"/>
      <c r="BZ77" s="51"/>
      <c r="CA77" s="51"/>
    </row>
    <row r="78" spans="1:79" s="29" customFormat="1" x14ac:dyDescent="0.15">
      <c r="A78" s="51"/>
      <c r="F78" s="51"/>
      <c r="G78" s="52"/>
      <c r="H78" s="52"/>
      <c r="I78" s="52"/>
      <c r="J78" s="51"/>
      <c r="K78" s="51"/>
      <c r="L78" s="66"/>
      <c r="M78" s="67"/>
      <c r="N78" s="67"/>
      <c r="O78" s="66"/>
      <c r="AQ78" s="51"/>
      <c r="AR78" s="51"/>
      <c r="AS78" s="51"/>
      <c r="AT78" s="51"/>
      <c r="AU78" s="51"/>
      <c r="AV78" s="51"/>
      <c r="AW78" s="51"/>
      <c r="AX78" s="51"/>
      <c r="AY78" s="51"/>
      <c r="AZ78" s="51"/>
      <c r="BA78" s="51"/>
      <c r="BB78" s="51"/>
      <c r="BC78" s="51"/>
      <c r="BD78" s="51"/>
      <c r="BE78" s="51"/>
      <c r="BF78" s="51"/>
      <c r="BG78" s="51"/>
      <c r="BH78" s="51"/>
      <c r="BI78" s="51"/>
      <c r="BJ78" s="51"/>
      <c r="BK78" s="51"/>
      <c r="BL78" s="51"/>
      <c r="BP78" s="51"/>
      <c r="BQ78" s="51"/>
      <c r="BS78" s="142"/>
      <c r="BT78" s="142"/>
      <c r="BW78" s="51"/>
      <c r="BX78" s="51"/>
      <c r="BY78" s="51"/>
      <c r="BZ78" s="51"/>
      <c r="CA78" s="51"/>
    </row>
    <row r="79" spans="1:79" s="29" customFormat="1" x14ac:dyDescent="0.15">
      <c r="A79" s="51"/>
      <c r="F79" s="51"/>
      <c r="G79" s="52"/>
      <c r="H79" s="52"/>
      <c r="I79" s="52"/>
      <c r="J79" s="51"/>
      <c r="K79" s="51"/>
      <c r="L79" s="66"/>
      <c r="M79" s="67"/>
      <c r="N79" s="67"/>
      <c r="O79" s="66"/>
      <c r="AQ79" s="51"/>
      <c r="AR79" s="51"/>
      <c r="AS79" s="51"/>
      <c r="AT79" s="51"/>
      <c r="AU79" s="51"/>
      <c r="AV79" s="51"/>
      <c r="AW79" s="51"/>
      <c r="AX79" s="51"/>
      <c r="AY79" s="51"/>
      <c r="AZ79" s="51"/>
      <c r="BA79" s="51"/>
      <c r="BB79" s="51"/>
      <c r="BC79" s="51"/>
      <c r="BD79" s="51"/>
      <c r="BE79" s="51"/>
      <c r="BF79" s="51"/>
      <c r="BG79" s="51"/>
      <c r="BH79" s="51"/>
      <c r="BI79" s="51"/>
      <c r="BJ79" s="51"/>
      <c r="BK79" s="51"/>
      <c r="BL79" s="51"/>
      <c r="BP79" s="51"/>
      <c r="BQ79" s="51"/>
      <c r="BS79" s="142"/>
      <c r="BT79" s="142"/>
      <c r="BW79" s="51"/>
      <c r="BX79" s="51"/>
      <c r="BY79" s="51"/>
      <c r="BZ79" s="51"/>
      <c r="CA79" s="51"/>
    </row>
    <row r="80" spans="1:79" s="29" customFormat="1" x14ac:dyDescent="0.15">
      <c r="A80" s="51"/>
      <c r="F80" s="51"/>
      <c r="G80" s="52"/>
      <c r="H80" s="52"/>
      <c r="I80" s="52"/>
      <c r="J80" s="51"/>
      <c r="K80" s="51"/>
      <c r="L80" s="66"/>
      <c r="M80" s="67"/>
      <c r="N80" s="67"/>
      <c r="O80" s="66"/>
      <c r="AQ80" s="51"/>
      <c r="AR80" s="51"/>
      <c r="AS80" s="51"/>
      <c r="AT80" s="51"/>
      <c r="AU80" s="51"/>
      <c r="AV80" s="51"/>
      <c r="AW80" s="51"/>
      <c r="AX80" s="51"/>
      <c r="AY80" s="51"/>
      <c r="AZ80" s="51"/>
      <c r="BA80" s="51"/>
      <c r="BB80" s="51"/>
      <c r="BC80" s="51"/>
      <c r="BD80" s="51"/>
      <c r="BE80" s="51"/>
      <c r="BF80" s="51"/>
      <c r="BG80" s="51"/>
      <c r="BH80" s="51"/>
      <c r="BI80" s="51"/>
      <c r="BJ80" s="51"/>
      <c r="BK80" s="51"/>
      <c r="BL80" s="51"/>
      <c r="BP80" s="51"/>
      <c r="BQ80" s="51"/>
      <c r="BS80" s="142"/>
      <c r="BT80" s="142"/>
      <c r="BW80" s="51"/>
      <c r="BX80" s="51"/>
      <c r="BY80" s="51"/>
      <c r="BZ80" s="51"/>
      <c r="CA80" s="51"/>
    </row>
    <row r="81" spans="1:79" s="29" customFormat="1" x14ac:dyDescent="0.15">
      <c r="A81" s="51"/>
      <c r="F81" s="51"/>
      <c r="G81" s="52"/>
      <c r="H81" s="52"/>
      <c r="I81" s="52"/>
      <c r="J81" s="51"/>
      <c r="K81" s="51"/>
      <c r="L81" s="66"/>
      <c r="M81" s="67"/>
      <c r="N81" s="67"/>
      <c r="O81" s="66"/>
      <c r="AQ81" s="51"/>
      <c r="AR81" s="51"/>
      <c r="AS81" s="51"/>
      <c r="AT81" s="51"/>
      <c r="AU81" s="51"/>
      <c r="AV81" s="51"/>
      <c r="AW81" s="51"/>
      <c r="AX81" s="51"/>
      <c r="AY81" s="51"/>
      <c r="AZ81" s="51"/>
      <c r="BA81" s="51"/>
      <c r="BB81" s="51"/>
      <c r="BC81" s="51"/>
      <c r="BD81" s="51"/>
      <c r="BE81" s="51"/>
      <c r="BF81" s="51"/>
      <c r="BG81" s="51"/>
      <c r="BH81" s="51"/>
      <c r="BI81" s="51"/>
      <c r="BJ81" s="51"/>
      <c r="BK81" s="51"/>
      <c r="BL81" s="51"/>
      <c r="BP81" s="51"/>
      <c r="BQ81" s="51"/>
      <c r="BS81" s="142"/>
      <c r="BT81" s="142"/>
      <c r="BW81" s="51"/>
      <c r="BX81" s="51"/>
      <c r="BY81" s="51"/>
      <c r="BZ81" s="51"/>
      <c r="CA81" s="51"/>
    </row>
    <row r="82" spans="1:79" s="29" customFormat="1" x14ac:dyDescent="0.15">
      <c r="A82" s="51"/>
      <c r="F82" s="51"/>
      <c r="G82" s="52"/>
      <c r="H82" s="52"/>
      <c r="I82" s="52"/>
      <c r="J82" s="51"/>
      <c r="K82" s="51"/>
      <c r="L82" s="66"/>
      <c r="M82" s="67"/>
      <c r="N82" s="67"/>
      <c r="O82" s="66"/>
      <c r="AQ82" s="51"/>
      <c r="AR82" s="51"/>
      <c r="AS82" s="51"/>
      <c r="AT82" s="51"/>
      <c r="AU82" s="51"/>
      <c r="AV82" s="51"/>
      <c r="AW82" s="51"/>
      <c r="AX82" s="51"/>
      <c r="AY82" s="51"/>
      <c r="AZ82" s="51"/>
      <c r="BA82" s="51"/>
      <c r="BB82" s="51"/>
      <c r="BC82" s="51"/>
      <c r="BD82" s="51"/>
      <c r="BE82" s="51"/>
      <c r="BF82" s="51"/>
      <c r="BG82" s="51"/>
      <c r="BH82" s="51"/>
      <c r="BI82" s="51"/>
      <c r="BJ82" s="51"/>
      <c r="BK82" s="51"/>
      <c r="BL82" s="51"/>
      <c r="BP82" s="51"/>
      <c r="BQ82" s="51"/>
      <c r="BS82" s="142"/>
      <c r="BT82" s="142"/>
      <c r="BW82" s="51"/>
      <c r="BX82" s="51"/>
      <c r="BY82" s="51"/>
      <c r="BZ82" s="51"/>
      <c r="CA82" s="51"/>
    </row>
    <row r="83" spans="1:79" s="29" customFormat="1" x14ac:dyDescent="0.15">
      <c r="A83" s="51"/>
      <c r="F83" s="51"/>
      <c r="G83" s="52"/>
      <c r="H83" s="52"/>
      <c r="I83" s="52"/>
      <c r="J83" s="51"/>
      <c r="K83" s="51"/>
      <c r="L83" s="66"/>
      <c r="M83" s="67"/>
      <c r="N83" s="67"/>
      <c r="O83" s="66"/>
      <c r="AQ83" s="51"/>
      <c r="AR83" s="51"/>
      <c r="AS83" s="51"/>
      <c r="AT83" s="51"/>
      <c r="AU83" s="51"/>
      <c r="AV83" s="51"/>
      <c r="AW83" s="51"/>
      <c r="AX83" s="51"/>
      <c r="AY83" s="51"/>
      <c r="AZ83" s="51"/>
      <c r="BA83" s="51"/>
      <c r="BB83" s="51"/>
      <c r="BC83" s="51"/>
      <c r="BD83" s="51"/>
      <c r="BE83" s="51"/>
      <c r="BF83" s="51"/>
      <c r="BG83" s="51"/>
      <c r="BH83" s="51"/>
      <c r="BI83" s="51"/>
      <c r="BJ83" s="51"/>
      <c r="BK83" s="51"/>
      <c r="BL83" s="51"/>
      <c r="BP83" s="51"/>
      <c r="BQ83" s="51"/>
      <c r="BS83" s="142"/>
      <c r="BT83" s="142"/>
      <c r="BW83" s="51"/>
      <c r="BX83" s="51"/>
      <c r="BY83" s="51"/>
      <c r="BZ83" s="51"/>
      <c r="CA83" s="51"/>
    </row>
    <row r="84" spans="1:79" s="29" customFormat="1" x14ac:dyDescent="0.15">
      <c r="A84" s="51"/>
      <c r="F84" s="51"/>
      <c r="G84" s="52"/>
      <c r="H84" s="52"/>
      <c r="I84" s="52"/>
      <c r="J84" s="51"/>
      <c r="K84" s="51"/>
      <c r="L84" s="66"/>
      <c r="M84" s="67"/>
      <c r="N84" s="67"/>
      <c r="O84" s="66"/>
      <c r="AQ84" s="51"/>
      <c r="AR84" s="51"/>
      <c r="AS84" s="51"/>
      <c r="AT84" s="51"/>
      <c r="AU84" s="51"/>
      <c r="AV84" s="51"/>
      <c r="AW84" s="51"/>
      <c r="AX84" s="51"/>
      <c r="AY84" s="51"/>
      <c r="AZ84" s="51"/>
      <c r="BA84" s="51"/>
      <c r="BB84" s="51"/>
      <c r="BC84" s="51"/>
      <c r="BD84" s="51"/>
      <c r="BE84" s="51"/>
      <c r="BF84" s="51"/>
      <c r="BG84" s="51"/>
      <c r="BH84" s="51"/>
      <c r="BI84" s="51"/>
      <c r="BJ84" s="51"/>
      <c r="BK84" s="51"/>
      <c r="BL84" s="51"/>
      <c r="BP84" s="51"/>
      <c r="BQ84" s="51"/>
      <c r="BS84" s="142"/>
      <c r="BT84" s="142"/>
      <c r="BW84" s="51"/>
      <c r="BX84" s="51"/>
      <c r="BY84" s="51"/>
      <c r="BZ84" s="51"/>
      <c r="CA84" s="51"/>
    </row>
    <row r="85" spans="1:79" s="29" customFormat="1" x14ac:dyDescent="0.15">
      <c r="A85" s="51"/>
      <c r="F85" s="51"/>
      <c r="G85" s="52"/>
      <c r="H85" s="52"/>
      <c r="I85" s="52"/>
      <c r="J85" s="51"/>
      <c r="K85" s="51"/>
      <c r="L85" s="66"/>
      <c r="M85" s="67"/>
      <c r="N85" s="67"/>
      <c r="O85" s="66"/>
      <c r="AQ85" s="51"/>
      <c r="AR85" s="51"/>
      <c r="AS85" s="51"/>
      <c r="AT85" s="51"/>
      <c r="AU85" s="51"/>
      <c r="AV85" s="51"/>
      <c r="AW85" s="51"/>
      <c r="AX85" s="51"/>
      <c r="AY85" s="51"/>
      <c r="AZ85" s="51"/>
      <c r="BA85" s="51"/>
      <c r="BB85" s="51"/>
      <c r="BC85" s="51"/>
      <c r="BD85" s="51"/>
      <c r="BE85" s="51"/>
      <c r="BF85" s="51"/>
      <c r="BG85" s="51"/>
      <c r="BH85" s="51"/>
      <c r="BI85" s="51"/>
      <c r="BJ85" s="51"/>
      <c r="BK85" s="51"/>
      <c r="BL85" s="51"/>
      <c r="BP85" s="51"/>
      <c r="BQ85" s="51"/>
      <c r="BS85" s="142"/>
      <c r="BT85" s="142"/>
      <c r="BW85" s="51"/>
      <c r="BX85" s="51"/>
      <c r="BY85" s="51"/>
      <c r="BZ85" s="51"/>
      <c r="CA85" s="51"/>
    </row>
    <row r="86" spans="1:79" s="29" customFormat="1" x14ac:dyDescent="0.15">
      <c r="A86" s="51"/>
      <c r="F86" s="51"/>
      <c r="G86" s="52"/>
      <c r="H86" s="52"/>
      <c r="I86" s="52"/>
      <c r="J86" s="51"/>
      <c r="K86" s="51"/>
      <c r="L86" s="66"/>
      <c r="M86" s="67"/>
      <c r="N86" s="67"/>
      <c r="O86" s="66"/>
      <c r="AQ86" s="51"/>
      <c r="AR86" s="51"/>
      <c r="AS86" s="51"/>
      <c r="AT86" s="51"/>
      <c r="AU86" s="51"/>
      <c r="AV86" s="51"/>
      <c r="AW86" s="51"/>
      <c r="AX86" s="51"/>
      <c r="AY86" s="51"/>
      <c r="AZ86" s="51"/>
      <c r="BA86" s="51"/>
      <c r="BB86" s="51"/>
      <c r="BC86" s="51"/>
      <c r="BD86" s="51"/>
      <c r="BE86" s="51"/>
      <c r="BF86" s="51"/>
      <c r="BG86" s="51"/>
      <c r="BH86" s="51"/>
      <c r="BI86" s="51"/>
      <c r="BJ86" s="51"/>
      <c r="BK86" s="51"/>
      <c r="BL86" s="51"/>
      <c r="BP86" s="51"/>
      <c r="BQ86" s="51"/>
      <c r="BS86" s="142"/>
      <c r="BT86" s="142"/>
      <c r="BW86" s="51"/>
      <c r="BX86" s="51"/>
      <c r="BY86" s="51"/>
      <c r="BZ86" s="51"/>
      <c r="CA86" s="51"/>
    </row>
    <row r="87" spans="1:79" s="29" customFormat="1" x14ac:dyDescent="0.15">
      <c r="A87" s="51"/>
      <c r="F87" s="51"/>
      <c r="G87" s="52"/>
      <c r="H87" s="52"/>
      <c r="I87" s="52"/>
      <c r="J87" s="51"/>
      <c r="K87" s="51"/>
      <c r="L87" s="66"/>
      <c r="M87" s="67"/>
      <c r="N87" s="67"/>
      <c r="O87" s="66"/>
      <c r="AQ87" s="51"/>
      <c r="AR87" s="51"/>
      <c r="AS87" s="51"/>
      <c r="AT87" s="51"/>
      <c r="AU87" s="51"/>
      <c r="AV87" s="51"/>
      <c r="AW87" s="51"/>
      <c r="AX87" s="51"/>
      <c r="AY87" s="51"/>
      <c r="AZ87" s="51"/>
      <c r="BA87" s="51"/>
      <c r="BB87" s="51"/>
      <c r="BC87" s="51"/>
      <c r="BD87" s="51"/>
      <c r="BE87" s="51"/>
      <c r="BF87" s="51"/>
      <c r="BG87" s="51"/>
      <c r="BH87" s="51"/>
      <c r="BI87" s="51"/>
      <c r="BJ87" s="51"/>
      <c r="BK87" s="51"/>
      <c r="BL87" s="51"/>
      <c r="BP87" s="51"/>
      <c r="BQ87" s="51"/>
      <c r="BS87" s="142"/>
      <c r="BT87" s="142"/>
      <c r="BW87" s="51"/>
      <c r="BX87" s="51"/>
      <c r="BY87" s="51"/>
      <c r="BZ87" s="51"/>
      <c r="CA87" s="51"/>
    </row>
    <row r="88" spans="1:79" s="29" customFormat="1" x14ac:dyDescent="0.15"/>
    <row r="89" spans="1:79" s="29" customFormat="1" x14ac:dyDescent="0.15"/>
    <row r="90" spans="1:79" s="29" customFormat="1" x14ac:dyDescent="0.15"/>
    <row r="91" spans="1:79" s="29" customFormat="1" x14ac:dyDescent="0.15"/>
    <row r="92" spans="1:79" s="29" customFormat="1" x14ac:dyDescent="0.15"/>
    <row r="93" spans="1:79" s="29" customFormat="1" x14ac:dyDescent="0.15"/>
    <row r="94" spans="1:79" s="29" customFormat="1" x14ac:dyDescent="0.15"/>
    <row r="95" spans="1:79" s="29" customFormat="1" x14ac:dyDescent="0.15"/>
    <row r="96" spans="1:79" s="29" customFormat="1" x14ac:dyDescent="0.15"/>
    <row r="97" s="29" customFormat="1" x14ac:dyDescent="0.15"/>
    <row r="98" s="29" customFormat="1" x14ac:dyDescent="0.15"/>
    <row r="99" s="29" customFormat="1" x14ac:dyDescent="0.15"/>
    <row r="100" s="29" customFormat="1" x14ac:dyDescent="0.15"/>
    <row r="101" s="29" customFormat="1" x14ac:dyDescent="0.15"/>
    <row r="102" s="29" customFormat="1" x14ac:dyDescent="0.15"/>
    <row r="103" s="29" customFormat="1" x14ac:dyDescent="0.15"/>
    <row r="104" s="29" customFormat="1" x14ac:dyDescent="0.15"/>
    <row r="105" s="29" customFormat="1" x14ac:dyDescent="0.15"/>
    <row r="106" s="29" customFormat="1" x14ac:dyDescent="0.15"/>
    <row r="107" s="29" customFormat="1" x14ac:dyDescent="0.15"/>
    <row r="108" s="29" customFormat="1" x14ac:dyDescent="0.15"/>
    <row r="109" s="29" customFormat="1" x14ac:dyDescent="0.15"/>
    <row r="110" s="29" customFormat="1" x14ac:dyDescent="0.15"/>
    <row r="111" s="29" customFormat="1" x14ac:dyDescent="0.15"/>
    <row r="112" s="29" customFormat="1" x14ac:dyDescent="0.15"/>
    <row r="113" s="29" customFormat="1" x14ac:dyDescent="0.15"/>
    <row r="114" s="29" customFormat="1" x14ac:dyDescent="0.15"/>
    <row r="115" s="29" customFormat="1" x14ac:dyDescent="0.15"/>
    <row r="116" s="29" customFormat="1" x14ac:dyDescent="0.15"/>
    <row r="117" s="29" customFormat="1" x14ac:dyDescent="0.15"/>
    <row r="118" s="29" customFormat="1" x14ac:dyDescent="0.15"/>
    <row r="119" s="29" customFormat="1" x14ac:dyDescent="0.15"/>
    <row r="120" s="29" customFormat="1" x14ac:dyDescent="0.15"/>
    <row r="121" s="29" customFormat="1" x14ac:dyDescent="0.15"/>
    <row r="122" s="29" customFormat="1" x14ac:dyDescent="0.15"/>
    <row r="123" s="29" customFormat="1" x14ac:dyDescent="0.15"/>
    <row r="124" s="29" customFormat="1" x14ac:dyDescent="0.15"/>
    <row r="125" s="29" customFormat="1" x14ac:dyDescent="0.15"/>
    <row r="126" s="29" customFormat="1" x14ac:dyDescent="0.15"/>
    <row r="127" s="29" customFormat="1" x14ac:dyDescent="0.15"/>
    <row r="128" s="29" customFormat="1" x14ac:dyDescent="0.15"/>
    <row r="129" s="29" customFormat="1" x14ac:dyDescent="0.15"/>
    <row r="130" s="29" customFormat="1" x14ac:dyDescent="0.15"/>
    <row r="131" s="29" customFormat="1" x14ac:dyDescent="0.15"/>
    <row r="132" s="29" customFormat="1" x14ac:dyDescent="0.15"/>
    <row r="133" s="29" customFormat="1" x14ac:dyDescent="0.15"/>
    <row r="134" s="29" customFormat="1" x14ac:dyDescent="0.15"/>
    <row r="135" s="29" customFormat="1" x14ac:dyDescent="0.15"/>
    <row r="136" s="29" customFormat="1" x14ac:dyDescent="0.15"/>
    <row r="137" s="29" customFormat="1" x14ac:dyDescent="0.15"/>
    <row r="138" s="29" customFormat="1" x14ac:dyDescent="0.15"/>
  </sheetData>
  <phoneticPr fontId="20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F138"/>
  <sheetViews>
    <sheetView workbookViewId="0">
      <pane xSplit="10" topLeftCell="U1" activePane="topRight" state="frozen"/>
      <selection pane="topRight" activeCell="G27" sqref="G27"/>
    </sheetView>
  </sheetViews>
  <sheetFormatPr defaultColWidth="9" defaultRowHeight="13.5" x14ac:dyDescent="0.15"/>
  <cols>
    <col min="1" max="2" width="4.5" style="28" customWidth="1"/>
    <col min="3" max="3" width="13" style="28" customWidth="1"/>
    <col min="4" max="4" width="9" style="28" customWidth="1"/>
    <col min="5" max="6" width="8.75" style="28" hidden="1" customWidth="1"/>
    <col min="7" max="7" width="8.625" style="28" customWidth="1"/>
    <col min="8" max="8" width="5.25" style="28" customWidth="1"/>
    <col min="9" max="9" width="7.875" style="28" customWidth="1"/>
    <col min="10" max="10" width="6.75" style="28" customWidth="1"/>
    <col min="11" max="11" width="4.75" style="28" customWidth="1"/>
    <col min="12" max="12" width="8.75" style="28" customWidth="1"/>
    <col min="13" max="13" width="7.625" style="28" customWidth="1"/>
    <col min="14" max="14" width="5.375" style="28" customWidth="1"/>
    <col min="15" max="15" width="5.75" style="28" customWidth="1"/>
    <col min="16" max="16" width="7.25" style="28" customWidth="1"/>
    <col min="17" max="22" width="5.625" style="28" customWidth="1"/>
    <col min="23" max="23" width="7.875" style="28" customWidth="1"/>
    <col min="24" max="24" width="10.75" style="28" customWidth="1"/>
    <col min="25" max="26" width="8.75" style="28" customWidth="1"/>
    <col min="27" max="27" width="5.25" style="28" customWidth="1"/>
    <col min="28" max="28" width="7.375" style="28" customWidth="1"/>
    <col min="29" max="29" width="7.5" style="28" customWidth="1"/>
    <col min="30" max="30" width="6.25" style="28" customWidth="1"/>
    <col min="31" max="31" width="6.875" style="28" customWidth="1"/>
    <col min="32" max="32" width="7.125" style="28" customWidth="1"/>
    <col min="33" max="33" width="7" style="28" customWidth="1"/>
    <col min="34" max="34" width="6.625" style="28" customWidth="1"/>
    <col min="35" max="35" width="9.5" style="28" customWidth="1"/>
    <col min="36" max="36" width="8.75" style="28" hidden="1" customWidth="1"/>
    <col min="37" max="37" width="6.5" style="28" hidden="1" customWidth="1"/>
    <col min="38" max="38" width="5.75" style="28" hidden="1" customWidth="1"/>
    <col min="39" max="39" width="8.75" style="28" hidden="1" customWidth="1"/>
    <col min="40" max="40" width="7" style="28" hidden="1" customWidth="1"/>
    <col min="41" max="41" width="6.125" style="28" hidden="1" customWidth="1"/>
    <col min="42" max="42" width="8.5" style="28" customWidth="1"/>
    <col min="43" max="43" width="11" style="30" customWidth="1"/>
    <col min="44" max="44" width="10.625" style="30" customWidth="1"/>
    <col min="45" max="45" width="6.25" style="30" hidden="1" customWidth="1"/>
    <col min="46" max="46" width="10.5" style="30" hidden="1" customWidth="1"/>
    <col min="47" max="47" width="6.75" style="30" customWidth="1"/>
    <col min="48" max="49" width="8.75" style="30" customWidth="1"/>
    <col min="50" max="50" width="13.75" style="30" customWidth="1"/>
    <col min="51" max="51" width="14.25" style="30" customWidth="1"/>
    <col min="52" max="52" width="8.75" style="30" customWidth="1"/>
    <col min="53" max="53" width="9.75" style="30" customWidth="1"/>
    <col min="54" max="57" width="7" style="30" customWidth="1"/>
    <col min="58" max="58" width="9.75" style="30" customWidth="1"/>
    <col min="59" max="59" width="9.875" style="30" customWidth="1"/>
    <col min="60" max="60" width="8.375" style="30" customWidth="1"/>
    <col min="61" max="61" width="7" style="30" customWidth="1"/>
    <col min="62" max="62" width="9" style="30" customWidth="1"/>
    <col min="63" max="63" width="10.5" style="28" customWidth="1"/>
    <col min="64" max="66" width="9" style="28" hidden="1" customWidth="1"/>
    <col min="67" max="67" width="7" style="28" hidden="1" customWidth="1"/>
    <col min="68" max="68" width="8" style="28" hidden="1" customWidth="1"/>
    <col min="69" max="69" width="8.5" style="28" hidden="1" customWidth="1"/>
    <col min="70" max="70" width="7.5" style="28" hidden="1" customWidth="1"/>
    <col min="71" max="71" width="39.75" style="28" customWidth="1"/>
    <col min="72" max="72" width="7.25" style="28" customWidth="1"/>
    <col min="73" max="73" width="9" style="28" customWidth="1"/>
    <col min="74" max="16384" width="9" style="28"/>
  </cols>
  <sheetData>
    <row r="1" spans="1:84" s="27" customFormat="1" ht="20.25" x14ac:dyDescent="0.15">
      <c r="A1" s="31" t="s">
        <v>100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102"/>
      <c r="AS1" s="102"/>
      <c r="AT1" s="102"/>
      <c r="AU1" s="102"/>
      <c r="AV1" s="102"/>
      <c r="AW1" s="102"/>
      <c r="AX1" s="102"/>
      <c r="AY1" s="102"/>
      <c r="AZ1" s="102"/>
      <c r="BA1" s="102"/>
      <c r="BB1" s="102"/>
      <c r="BC1" s="102"/>
      <c r="BD1" s="102"/>
      <c r="BE1" s="102"/>
      <c r="BF1" s="102"/>
      <c r="BG1" s="102"/>
      <c r="BH1" s="102"/>
      <c r="BI1" s="102"/>
      <c r="BJ1" s="102"/>
      <c r="BK1" s="102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</row>
    <row r="2" spans="1:84" x14ac:dyDescent="0.15">
      <c r="A2" s="32" t="s">
        <v>1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53"/>
      <c r="Q2" s="68"/>
      <c r="R2" s="69"/>
      <c r="S2" s="69"/>
      <c r="T2" s="69"/>
      <c r="U2" s="69"/>
      <c r="V2" s="69"/>
      <c r="W2" s="68"/>
      <c r="X2" s="69"/>
      <c r="Y2" s="69"/>
      <c r="Z2" s="69"/>
      <c r="AA2" s="82"/>
      <c r="AB2" s="82"/>
      <c r="AC2" s="82"/>
      <c r="AD2" s="82"/>
      <c r="AE2" s="82"/>
      <c r="AF2" s="82"/>
      <c r="AG2" s="82"/>
      <c r="AH2" s="82"/>
      <c r="AI2" s="82"/>
      <c r="AJ2" s="87"/>
      <c r="AK2" s="87"/>
      <c r="AL2" s="88" t="s">
        <v>2</v>
      </c>
      <c r="AM2" s="89"/>
      <c r="AN2" s="89"/>
      <c r="AO2" s="89"/>
      <c r="AP2" s="92"/>
      <c r="AQ2" s="88" t="s">
        <v>3</v>
      </c>
      <c r="AR2" s="89"/>
      <c r="AS2" s="89"/>
      <c r="AT2" s="89"/>
      <c r="AU2" s="89"/>
      <c r="AV2" s="89"/>
      <c r="AW2" s="89"/>
      <c r="AX2" s="89"/>
      <c r="AY2" s="89"/>
      <c r="AZ2" s="89"/>
      <c r="BA2" s="89"/>
      <c r="BB2" s="89"/>
      <c r="BC2" s="89"/>
      <c r="BD2" s="89"/>
      <c r="BE2" s="89"/>
      <c r="BF2" s="89"/>
      <c r="BG2" s="89"/>
      <c r="BH2" s="119"/>
      <c r="BI2" s="120" t="s">
        <v>4</v>
      </c>
      <c r="BJ2" s="82"/>
      <c r="BK2" s="82"/>
      <c r="BL2" s="82"/>
      <c r="BM2" s="133"/>
      <c r="BN2" s="134" t="s">
        <v>5</v>
      </c>
      <c r="BO2" s="120" t="s">
        <v>6</v>
      </c>
      <c r="BP2" s="121"/>
      <c r="BQ2" s="119"/>
      <c r="BR2" s="135" t="s">
        <v>7</v>
      </c>
      <c r="BS2" s="134"/>
      <c r="BT2" s="134"/>
      <c r="BU2" s="143"/>
      <c r="BV2" s="134"/>
      <c r="BW2" s="134"/>
      <c r="BX2" s="134"/>
    </row>
    <row r="3" spans="1:84" x14ac:dyDescent="0.15">
      <c r="A3" s="34"/>
      <c r="P3" s="54"/>
      <c r="Q3" s="70" t="s">
        <v>8</v>
      </c>
      <c r="R3" s="71"/>
      <c r="S3" s="71"/>
      <c r="T3" s="71"/>
      <c r="U3" s="71"/>
      <c r="V3" s="71"/>
      <c r="W3" s="72" t="s">
        <v>9</v>
      </c>
      <c r="X3" s="73"/>
      <c r="Y3" s="73"/>
      <c r="Z3" s="73"/>
      <c r="AA3" s="33"/>
      <c r="AB3" s="33"/>
      <c r="AC3" s="33"/>
      <c r="AD3" s="33"/>
      <c r="AE3" s="33"/>
      <c r="AF3" s="33"/>
      <c r="AG3" s="33"/>
      <c r="AH3" s="33"/>
      <c r="AI3" s="33"/>
      <c r="AJ3" s="90"/>
      <c r="AK3" s="90"/>
      <c r="AL3" s="91"/>
      <c r="AM3" s="88" t="s">
        <v>10</v>
      </c>
      <c r="AN3" s="92"/>
      <c r="AO3" s="103"/>
      <c r="AP3" s="91"/>
      <c r="AQ3" s="88" t="s">
        <v>8</v>
      </c>
      <c r="AR3" s="89"/>
      <c r="AS3" s="89"/>
      <c r="AT3" s="89"/>
      <c r="AU3" s="89"/>
      <c r="AV3" s="92"/>
      <c r="AW3" s="91" t="s">
        <v>11</v>
      </c>
      <c r="AX3" s="103" t="s">
        <v>12</v>
      </c>
      <c r="AY3" s="91" t="s">
        <v>11</v>
      </c>
      <c r="AZ3" s="103" t="s">
        <v>12</v>
      </c>
      <c r="BA3" s="88" t="s">
        <v>9</v>
      </c>
      <c r="BB3" s="92"/>
      <c r="BC3" s="89"/>
      <c r="BD3" s="89"/>
      <c r="BE3" s="89"/>
      <c r="BF3" s="89"/>
      <c r="BG3" s="89"/>
      <c r="BH3" s="119"/>
      <c r="BI3" s="121"/>
      <c r="BJ3" s="121"/>
      <c r="BK3" s="121"/>
      <c r="BL3" s="121"/>
      <c r="BM3" s="121"/>
      <c r="BN3" s="120"/>
      <c r="BO3" s="121"/>
      <c r="BP3" s="121"/>
      <c r="BQ3" s="121"/>
      <c r="BR3" s="121"/>
      <c r="BS3" s="136"/>
      <c r="BT3" s="136"/>
      <c r="BU3" s="121"/>
      <c r="BV3" s="121"/>
      <c r="BW3" s="119"/>
      <c r="BX3" s="144"/>
    </row>
    <row r="4" spans="1:84" x14ac:dyDescent="0.15">
      <c r="A4" s="35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55"/>
      <c r="Q4" s="74"/>
      <c r="R4" s="35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83"/>
      <c r="AF4" s="83"/>
      <c r="AG4" s="93">
        <v>1</v>
      </c>
      <c r="AH4" s="93">
        <v>2</v>
      </c>
      <c r="AI4" s="93"/>
      <c r="AJ4" s="93">
        <v>4</v>
      </c>
      <c r="AK4" s="93">
        <v>5</v>
      </c>
      <c r="AL4" s="93">
        <v>6</v>
      </c>
      <c r="AM4" s="93">
        <v>7</v>
      </c>
      <c r="AN4" s="93">
        <v>8</v>
      </c>
      <c r="AO4" s="93">
        <v>9</v>
      </c>
      <c r="AP4" s="93">
        <v>10</v>
      </c>
      <c r="AQ4" s="93">
        <v>11</v>
      </c>
      <c r="AR4" s="93">
        <v>12</v>
      </c>
      <c r="AS4" s="93"/>
      <c r="AT4" s="93"/>
      <c r="AU4" s="93">
        <v>13</v>
      </c>
      <c r="AV4" s="93">
        <v>14</v>
      </c>
      <c r="AW4" s="93">
        <v>16</v>
      </c>
      <c r="AX4" s="93">
        <v>17</v>
      </c>
      <c r="AY4" s="93">
        <v>18</v>
      </c>
      <c r="AZ4" s="93">
        <v>19</v>
      </c>
      <c r="BA4" s="93">
        <v>20</v>
      </c>
      <c r="BB4" s="114">
        <v>21</v>
      </c>
      <c r="BC4" s="114">
        <v>27</v>
      </c>
      <c r="BD4" s="114">
        <v>28</v>
      </c>
      <c r="BE4" s="114">
        <v>29</v>
      </c>
      <c r="BF4" s="114">
        <v>30</v>
      </c>
      <c r="BG4" s="114">
        <v>31</v>
      </c>
      <c r="BH4" s="114">
        <v>22</v>
      </c>
      <c r="BI4" s="114">
        <v>23</v>
      </c>
      <c r="BJ4" s="114">
        <v>24</v>
      </c>
      <c r="BK4" s="114">
        <v>25</v>
      </c>
      <c r="BL4" s="114">
        <v>26</v>
      </c>
      <c r="BM4" s="114">
        <v>34</v>
      </c>
      <c r="BN4" s="114">
        <v>35</v>
      </c>
      <c r="BO4" s="114">
        <v>36</v>
      </c>
      <c r="BP4" s="114">
        <v>37</v>
      </c>
      <c r="BQ4" s="114">
        <v>38</v>
      </c>
      <c r="BR4" s="137">
        <v>39</v>
      </c>
      <c r="BS4" s="138"/>
      <c r="BT4" s="138"/>
      <c r="BV4" s="145"/>
      <c r="BW4" s="145"/>
      <c r="BX4" s="145"/>
      <c r="BY4" s="145"/>
      <c r="BZ4" s="145"/>
      <c r="CA4" s="145"/>
      <c r="CB4" s="145"/>
      <c r="CC4" s="145"/>
      <c r="CD4" s="145"/>
      <c r="CE4" s="145"/>
      <c r="CF4" s="145"/>
    </row>
    <row r="5" spans="1:84" s="29" customFormat="1" ht="51" customHeight="1" x14ac:dyDescent="0.15">
      <c r="A5" s="37" t="s">
        <v>13</v>
      </c>
      <c r="B5" s="38" t="s">
        <v>14</v>
      </c>
      <c r="C5" s="38" t="s">
        <v>15</v>
      </c>
      <c r="D5" s="38" t="s">
        <v>16</v>
      </c>
      <c r="E5" s="38" t="s">
        <v>17</v>
      </c>
      <c r="F5" s="37" t="s">
        <v>18</v>
      </c>
      <c r="G5" s="39" t="s">
        <v>19</v>
      </c>
      <c r="H5" s="39" t="s">
        <v>20</v>
      </c>
      <c r="I5" s="39" t="s">
        <v>21</v>
      </c>
      <c r="J5" s="39" t="s">
        <v>22</v>
      </c>
      <c r="K5" s="56" t="s">
        <v>23</v>
      </c>
      <c r="L5" s="56"/>
      <c r="M5" s="56" t="s">
        <v>24</v>
      </c>
      <c r="N5" s="57" t="s">
        <v>25</v>
      </c>
      <c r="O5" s="57" t="s">
        <v>26</v>
      </c>
      <c r="P5" s="56" t="s">
        <v>27</v>
      </c>
      <c r="Q5" s="75" t="s">
        <v>28</v>
      </c>
      <c r="R5" s="75" t="s">
        <v>29</v>
      </c>
      <c r="S5" s="75" t="s">
        <v>30</v>
      </c>
      <c r="T5" s="39" t="s">
        <v>31</v>
      </c>
      <c r="U5" s="39" t="s">
        <v>32</v>
      </c>
      <c r="V5" s="39" t="s">
        <v>33</v>
      </c>
      <c r="W5" s="39" t="s">
        <v>34</v>
      </c>
      <c r="X5" s="39" t="s">
        <v>97</v>
      </c>
      <c r="Y5" s="39" t="s">
        <v>36</v>
      </c>
      <c r="Z5" s="39" t="s">
        <v>37</v>
      </c>
      <c r="AA5" s="39" t="s">
        <v>38</v>
      </c>
      <c r="AB5" s="39" t="s">
        <v>39</v>
      </c>
      <c r="AC5" s="39" t="s">
        <v>40</v>
      </c>
      <c r="AD5" s="39" t="s">
        <v>41</v>
      </c>
      <c r="AE5" s="39" t="s">
        <v>42</v>
      </c>
      <c r="AF5" s="84" t="s">
        <v>43</v>
      </c>
      <c r="AG5" s="94" t="s">
        <v>44</v>
      </c>
      <c r="AH5" s="94" t="s">
        <v>45</v>
      </c>
      <c r="AI5" s="94" t="s">
        <v>46</v>
      </c>
      <c r="AJ5" s="95" t="s">
        <v>47</v>
      </c>
      <c r="AK5" s="96"/>
      <c r="AL5" s="39" t="s">
        <v>48</v>
      </c>
      <c r="AM5" s="39" t="s">
        <v>49</v>
      </c>
      <c r="AN5" s="95" t="s">
        <v>50</v>
      </c>
      <c r="AO5" s="95" t="s">
        <v>51</v>
      </c>
      <c r="AP5" s="95" t="s">
        <v>52</v>
      </c>
      <c r="AQ5" s="104" t="s">
        <v>53</v>
      </c>
      <c r="AR5" s="38" t="s">
        <v>54</v>
      </c>
      <c r="AS5" s="38"/>
      <c r="AT5" s="38"/>
      <c r="AU5" s="94" t="s">
        <v>55</v>
      </c>
      <c r="AV5" s="94" t="s">
        <v>56</v>
      </c>
      <c r="AW5" s="94" t="s">
        <v>57</v>
      </c>
      <c r="AX5" s="94" t="s">
        <v>58</v>
      </c>
      <c r="AY5" s="94" t="s">
        <v>59</v>
      </c>
      <c r="AZ5" s="94" t="s">
        <v>60</v>
      </c>
      <c r="BA5" s="94" t="s">
        <v>61</v>
      </c>
      <c r="BB5" s="94" t="s">
        <v>62</v>
      </c>
      <c r="BC5" s="94" t="s">
        <v>63</v>
      </c>
      <c r="BD5" s="94" t="s">
        <v>64</v>
      </c>
      <c r="BE5" s="94" t="s">
        <v>65</v>
      </c>
      <c r="BF5" s="94" t="s">
        <v>66</v>
      </c>
      <c r="BG5" s="94" t="s">
        <v>5</v>
      </c>
      <c r="BH5" s="122" t="s">
        <v>67</v>
      </c>
      <c r="BI5" s="123" t="s">
        <v>68</v>
      </c>
      <c r="BJ5" s="123" t="s">
        <v>69</v>
      </c>
      <c r="BK5" s="94" t="s">
        <v>70</v>
      </c>
      <c r="BL5" s="94" t="s">
        <v>71</v>
      </c>
      <c r="BM5" s="38" t="s">
        <v>72</v>
      </c>
      <c r="BN5" s="38" t="s">
        <v>73</v>
      </c>
      <c r="BO5" s="38" t="s">
        <v>74</v>
      </c>
      <c r="BP5" s="38" t="s">
        <v>75</v>
      </c>
      <c r="BQ5" s="39" t="s">
        <v>76</v>
      </c>
      <c r="BS5" s="139"/>
      <c r="BT5" s="139"/>
      <c r="BU5" s="146"/>
      <c r="BV5" s="146"/>
      <c r="BW5" s="146"/>
      <c r="BX5" s="146"/>
      <c r="BY5" s="146"/>
      <c r="BZ5" s="146"/>
      <c r="CA5" s="146"/>
      <c r="CB5" s="146"/>
      <c r="CC5" s="146"/>
      <c r="CD5" s="146"/>
      <c r="CE5" s="146"/>
    </row>
    <row r="6" spans="1:84" s="29" customFormat="1" ht="0.75" customHeight="1" x14ac:dyDescent="0.15">
      <c r="A6" s="40"/>
      <c r="B6" s="41"/>
      <c r="C6" s="41"/>
      <c r="D6" s="41"/>
      <c r="E6" s="42"/>
      <c r="F6" s="40"/>
      <c r="G6" s="43"/>
      <c r="H6" s="43"/>
      <c r="I6" s="43"/>
      <c r="J6" s="43"/>
      <c r="K6" s="43"/>
      <c r="L6" s="43"/>
      <c r="M6" s="58"/>
      <c r="N6" s="42"/>
      <c r="O6" s="42"/>
      <c r="P6" s="58"/>
      <c r="Q6" s="76"/>
      <c r="R6" s="76"/>
      <c r="S6" s="76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2"/>
      <c r="AG6" s="42"/>
      <c r="AH6" s="42"/>
      <c r="AI6" s="42"/>
      <c r="AJ6" s="97" t="s">
        <v>77</v>
      </c>
      <c r="AK6" s="95" t="s">
        <v>78</v>
      </c>
      <c r="AL6" s="43"/>
      <c r="AM6" s="43"/>
      <c r="AN6" s="98" t="s">
        <v>79</v>
      </c>
      <c r="AO6" s="98" t="s">
        <v>80</v>
      </c>
      <c r="AP6" s="98" t="s">
        <v>80</v>
      </c>
      <c r="AQ6" s="105"/>
      <c r="AR6" s="41"/>
      <c r="AS6" s="41"/>
      <c r="AT6" s="41"/>
      <c r="AU6" s="106"/>
      <c r="AV6" s="106"/>
      <c r="AW6" s="105" t="s">
        <v>81</v>
      </c>
      <c r="AY6" s="105" t="s">
        <v>59</v>
      </c>
      <c r="AZ6" s="42"/>
      <c r="BA6" s="106"/>
      <c r="BB6" s="106"/>
      <c r="BC6" s="106"/>
      <c r="BD6" s="106"/>
      <c r="BE6" s="42"/>
      <c r="BF6" s="106"/>
      <c r="BG6" s="106"/>
      <c r="BH6" s="124"/>
      <c r="BI6" s="125"/>
      <c r="BJ6" s="125"/>
      <c r="BK6" s="106"/>
      <c r="BL6" s="42"/>
      <c r="BM6" s="41"/>
      <c r="BN6" s="41"/>
      <c r="BO6" s="41"/>
      <c r="BP6" s="41"/>
      <c r="BQ6" s="43"/>
      <c r="BS6" s="95"/>
      <c r="BT6" s="95"/>
      <c r="BU6" s="147"/>
      <c r="BV6" s="147"/>
      <c r="BW6" s="147"/>
      <c r="BX6" s="147"/>
      <c r="BY6" s="147"/>
      <c r="BZ6" s="147"/>
      <c r="CA6" s="147"/>
      <c r="CB6" s="147"/>
      <c r="CC6" s="147"/>
    </row>
    <row r="7" spans="1:84" s="29" customFormat="1" ht="0.75" customHeight="1" x14ac:dyDescent="0.15">
      <c r="A7" s="44"/>
      <c r="B7" s="45"/>
      <c r="C7" s="41"/>
      <c r="D7" s="41"/>
      <c r="E7" s="42"/>
      <c r="F7" s="40"/>
      <c r="G7" s="43"/>
      <c r="H7" s="43"/>
      <c r="I7" s="43"/>
      <c r="J7" s="43"/>
      <c r="K7" s="43"/>
      <c r="L7" s="43"/>
      <c r="M7" s="58"/>
      <c r="N7" s="42"/>
      <c r="O7" s="59"/>
      <c r="P7" s="58"/>
      <c r="Q7" s="76"/>
      <c r="R7" s="76"/>
      <c r="S7" s="76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42"/>
      <c r="AG7" s="42"/>
      <c r="AH7" s="42"/>
      <c r="AI7" s="42"/>
      <c r="AJ7" s="97"/>
      <c r="AK7" s="95"/>
      <c r="AL7" s="43"/>
      <c r="AM7" s="43"/>
      <c r="AN7" s="94"/>
      <c r="AO7" s="98"/>
      <c r="AP7" s="98"/>
      <c r="AQ7" s="105"/>
      <c r="AR7" s="41"/>
      <c r="AS7" s="107"/>
      <c r="AT7" s="107"/>
      <c r="AU7" s="108"/>
      <c r="AV7" s="106"/>
      <c r="AW7" s="105"/>
      <c r="AY7" s="105"/>
      <c r="AZ7" s="42"/>
      <c r="BA7" s="106"/>
      <c r="BB7" s="106"/>
      <c r="BC7" s="106"/>
      <c r="BD7" s="106"/>
      <c r="BE7" s="42"/>
      <c r="BF7" s="106"/>
      <c r="BG7" s="106"/>
      <c r="BH7" s="124"/>
      <c r="BI7" s="125"/>
      <c r="BJ7" s="125"/>
      <c r="BK7" s="106"/>
      <c r="BL7" s="42"/>
      <c r="BM7" s="41"/>
      <c r="BN7" s="41"/>
      <c r="BO7" s="41"/>
      <c r="BP7" s="41"/>
      <c r="BQ7" s="43"/>
      <c r="BS7" s="95"/>
      <c r="BT7" s="95"/>
      <c r="BU7" s="147"/>
      <c r="BV7" s="147"/>
      <c r="BW7" s="147"/>
      <c r="BX7" s="147"/>
      <c r="BY7" s="147"/>
      <c r="BZ7" s="147"/>
      <c r="CA7" s="147"/>
      <c r="CB7" s="147"/>
      <c r="CC7" s="147"/>
    </row>
    <row r="8" spans="1:84" s="30" customFormat="1" ht="23.25" customHeight="1" x14ac:dyDescent="0.15">
      <c r="A8" s="46">
        <v>1</v>
      </c>
      <c r="B8" s="150" t="s">
        <v>147</v>
      </c>
      <c r="C8" s="47" t="s">
        <v>99</v>
      </c>
      <c r="D8" s="48" t="s">
        <v>83</v>
      </c>
      <c r="E8" s="47"/>
      <c r="F8" s="49"/>
      <c r="G8" s="50" t="s">
        <v>84</v>
      </c>
      <c r="H8" s="50" t="s">
        <v>85</v>
      </c>
      <c r="I8" s="50" t="s">
        <v>86</v>
      </c>
      <c r="J8" s="60" t="s">
        <v>87</v>
      </c>
      <c r="K8" s="61"/>
      <c r="L8" s="61"/>
      <c r="M8" s="62"/>
      <c r="N8" s="63">
        <v>30</v>
      </c>
      <c r="O8" s="64">
        <v>30</v>
      </c>
      <c r="P8" s="65"/>
      <c r="Q8" s="78"/>
      <c r="R8" s="78"/>
      <c r="S8" s="78"/>
      <c r="T8" s="79">
        <v>0</v>
      </c>
      <c r="U8" s="79"/>
      <c r="V8" s="79"/>
      <c r="W8" s="80"/>
      <c r="X8" s="81"/>
      <c r="Y8" s="85"/>
      <c r="Z8" s="85"/>
      <c r="AA8" s="85"/>
      <c r="AB8" s="85"/>
      <c r="AC8" s="85"/>
      <c r="AD8" s="79"/>
      <c r="AE8" s="79"/>
      <c r="AF8" s="86">
        <v>7000</v>
      </c>
      <c r="AG8" s="99"/>
      <c r="AH8" s="99"/>
      <c r="AI8" s="100"/>
      <c r="AJ8" s="99"/>
      <c r="AK8" s="99"/>
      <c r="AL8" s="101"/>
      <c r="AM8" s="101"/>
      <c r="AN8" s="101"/>
      <c r="AO8" s="109"/>
      <c r="AP8" s="110"/>
      <c r="AQ8" s="111"/>
      <c r="AR8" s="112">
        <f>493058*1.8*0.02</f>
        <v>17750.088</v>
      </c>
      <c r="AS8" s="113"/>
      <c r="AT8" s="113"/>
      <c r="AU8" s="112"/>
      <c r="AV8" s="101"/>
      <c r="AW8" s="101"/>
      <c r="AX8" s="115"/>
      <c r="AY8" s="101"/>
      <c r="AZ8" s="101">
        <v>0</v>
      </c>
      <c r="BA8" s="116">
        <f>AF8+AG8+AH8+AI8+AP8+AR8+AU8+AV8+AW8+AX8+AY8+AZ8</f>
        <v>24750.088</v>
      </c>
      <c r="BB8" s="117"/>
      <c r="BC8" s="101"/>
      <c r="BD8" s="118"/>
      <c r="BE8" s="115"/>
      <c r="BF8" s="126">
        <f>SUM(BB8:BE8)</f>
        <v>0</v>
      </c>
      <c r="BG8" s="127">
        <f>AI8+BA8+BF8</f>
        <v>24750.088</v>
      </c>
      <c r="BH8" s="101">
        <v>100</v>
      </c>
      <c r="BI8" s="128">
        <v>317.43</v>
      </c>
      <c r="BJ8" s="129">
        <f>ROUND(MAX((BG8-BH8-BI8-3500)*{0.03,0.1,0.2,0.25,0.3,0.35,0.45}-{0,105,555,1005,2755,5505,13505},0),2)</f>
        <v>4203.16</v>
      </c>
      <c r="BK8" s="130">
        <f>BG8-BH8-BI8-BJ8</f>
        <v>20129.498</v>
      </c>
      <c r="BL8" s="131"/>
      <c r="BM8" s="101"/>
      <c r="BN8" s="115"/>
      <c r="BO8" s="101"/>
      <c r="BP8" s="101"/>
      <c r="BQ8" s="101"/>
      <c r="BR8" s="140"/>
      <c r="BS8" s="141"/>
      <c r="BT8" s="91"/>
      <c r="BU8" s="148"/>
      <c r="BV8" s="148"/>
      <c r="BW8" s="148"/>
      <c r="BX8" s="148"/>
      <c r="BY8" s="148"/>
      <c r="BZ8" s="148"/>
      <c r="CA8" s="148"/>
      <c r="CB8" s="148"/>
      <c r="CC8" s="148"/>
    </row>
    <row r="9" spans="1:84" s="30" customFormat="1" ht="23.25" customHeight="1" x14ac:dyDescent="0.15">
      <c r="A9" s="46">
        <v>1</v>
      </c>
      <c r="B9" s="150" t="s">
        <v>147</v>
      </c>
      <c r="C9" s="47" t="s">
        <v>94</v>
      </c>
      <c r="D9" s="48" t="s">
        <v>83</v>
      </c>
      <c r="E9" s="47"/>
      <c r="F9" s="49"/>
      <c r="G9" s="50" t="s">
        <v>84</v>
      </c>
      <c r="H9" s="50" t="s">
        <v>85</v>
      </c>
      <c r="I9" s="50" t="s">
        <v>86</v>
      </c>
      <c r="J9" s="60" t="s">
        <v>95</v>
      </c>
      <c r="K9" s="61"/>
      <c r="L9" s="61"/>
      <c r="M9" s="62"/>
      <c r="N9" s="63">
        <v>30</v>
      </c>
      <c r="O9" s="64">
        <v>30</v>
      </c>
      <c r="P9" s="65"/>
      <c r="Q9" s="78"/>
      <c r="R9" s="78"/>
      <c r="S9" s="78"/>
      <c r="T9" s="79">
        <v>0</v>
      </c>
      <c r="U9" s="79"/>
      <c r="V9" s="79"/>
      <c r="W9" s="80"/>
      <c r="X9" s="81"/>
      <c r="Y9" s="85"/>
      <c r="Z9" s="85"/>
      <c r="AA9" s="85"/>
      <c r="AB9" s="85"/>
      <c r="AC9" s="85"/>
      <c r="AD9" s="79"/>
      <c r="AE9" s="79"/>
      <c r="AF9" s="86">
        <v>7000</v>
      </c>
      <c r="AG9" s="99"/>
      <c r="AH9" s="99"/>
      <c r="AI9" s="100"/>
      <c r="AJ9" s="99"/>
      <c r="AK9" s="99"/>
      <c r="AL9" s="101"/>
      <c r="AM9" s="101"/>
      <c r="AN9" s="101"/>
      <c r="AO9" s="109"/>
      <c r="AP9" s="110"/>
      <c r="AQ9" s="111"/>
      <c r="AR9" s="112">
        <f>278534*0.02</f>
        <v>5570.68</v>
      </c>
      <c r="AS9" s="113"/>
      <c r="AT9" s="113"/>
      <c r="AU9" s="112"/>
      <c r="AV9" s="101"/>
      <c r="AW9" s="101"/>
      <c r="AX9" s="115"/>
      <c r="AY9" s="101"/>
      <c r="AZ9" s="101">
        <v>0</v>
      </c>
      <c r="BA9" s="116">
        <f>AF9+AG9+AH9+AI9+AP9+AR9+AU9+AV9+AW9+AX9+AY9+AZ9</f>
        <v>12570.68</v>
      </c>
      <c r="BB9" s="117"/>
      <c r="BC9" s="101"/>
      <c r="BD9" s="118"/>
      <c r="BE9" s="115"/>
      <c r="BF9" s="126">
        <f>SUM(BB9:BE9)</f>
        <v>0</v>
      </c>
      <c r="BG9" s="127">
        <f>AI9+BA9+BF9</f>
        <v>12570.68</v>
      </c>
      <c r="BH9" s="101">
        <v>920</v>
      </c>
      <c r="BI9" s="132">
        <v>317.43</v>
      </c>
      <c r="BJ9" s="129">
        <f>ROUND(MAX((BG9-BH9-BI9-3500)*{0.03,0.1,0.2,0.25,0.3,0.35,0.45}-{0,105,555,1005,2755,5505,13505},0),2)</f>
        <v>1011.65</v>
      </c>
      <c r="BK9" s="130">
        <f>BG9-BH9-BI9-BJ9</f>
        <v>10321.6</v>
      </c>
      <c r="BL9" s="131"/>
      <c r="BM9" s="101"/>
      <c r="BN9" s="115"/>
      <c r="BO9" s="101"/>
      <c r="BP9" s="101"/>
      <c r="BQ9" s="101"/>
      <c r="BR9" s="140"/>
      <c r="BS9" s="141"/>
      <c r="BT9" s="91"/>
      <c r="BU9" s="148"/>
      <c r="BV9" s="148"/>
      <c r="BW9" s="148"/>
      <c r="BX9" s="148"/>
      <c r="BY9" s="148"/>
      <c r="BZ9" s="148"/>
      <c r="CA9" s="148"/>
      <c r="CB9" s="148"/>
      <c r="CC9" s="148"/>
    </row>
    <row r="10" spans="1:84" s="29" customFormat="1" x14ac:dyDescent="0.15">
      <c r="A10" s="51"/>
      <c r="F10" s="51"/>
      <c r="G10" s="52"/>
      <c r="H10" s="52"/>
      <c r="I10" s="52"/>
      <c r="J10" s="51"/>
      <c r="K10" s="51"/>
      <c r="L10" s="66"/>
      <c r="M10" s="67"/>
      <c r="N10" s="67"/>
      <c r="O10" s="66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  <c r="BL10" s="51"/>
      <c r="BP10" s="51"/>
      <c r="BQ10" s="51"/>
      <c r="BS10" s="142"/>
      <c r="BT10" s="142"/>
      <c r="BW10" s="51"/>
      <c r="BX10" s="51"/>
      <c r="BY10" s="51"/>
      <c r="BZ10" s="51"/>
      <c r="CA10" s="51"/>
    </row>
    <row r="11" spans="1:84" s="29" customFormat="1" x14ac:dyDescent="0.15">
      <c r="A11" s="51"/>
      <c r="F11" s="51"/>
      <c r="G11" s="52"/>
      <c r="H11" s="52"/>
      <c r="I11" s="52"/>
      <c r="J11" s="51"/>
      <c r="K11" s="51"/>
      <c r="L11" s="66"/>
      <c r="M11" s="67"/>
      <c r="N11" s="67"/>
      <c r="O11" s="66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P11" s="51"/>
      <c r="BQ11" s="51"/>
      <c r="BS11" s="142"/>
      <c r="BT11" s="142"/>
      <c r="BW11" s="51"/>
      <c r="BX11" s="51"/>
      <c r="BY11" s="51"/>
      <c r="BZ11" s="51"/>
      <c r="CA11" s="51"/>
    </row>
    <row r="12" spans="1:84" s="29" customFormat="1" x14ac:dyDescent="0.15">
      <c r="A12" s="51"/>
      <c r="F12" s="51"/>
      <c r="G12" s="52"/>
      <c r="H12" s="52"/>
      <c r="I12" s="52"/>
      <c r="J12" s="51"/>
      <c r="K12" s="51"/>
      <c r="L12" s="66"/>
      <c r="M12" s="67"/>
      <c r="N12" s="67"/>
      <c r="O12" s="66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P12" s="51"/>
      <c r="BQ12" s="51"/>
      <c r="BS12" s="142"/>
      <c r="BT12" s="142"/>
      <c r="BW12" s="51"/>
      <c r="BX12" s="51"/>
      <c r="BY12" s="51"/>
      <c r="BZ12" s="51"/>
      <c r="CA12" s="51"/>
    </row>
    <row r="13" spans="1:84" s="29" customFormat="1" x14ac:dyDescent="0.15">
      <c r="A13" s="51"/>
      <c r="F13" s="51"/>
      <c r="G13" s="52"/>
      <c r="H13" s="52"/>
      <c r="I13" s="52"/>
      <c r="J13" s="51"/>
      <c r="K13" s="51"/>
      <c r="L13" s="66"/>
      <c r="M13" s="67"/>
      <c r="N13" s="67"/>
      <c r="O13" s="66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  <c r="BL13" s="51"/>
      <c r="BP13" s="51"/>
      <c r="BQ13" s="51"/>
      <c r="BS13" s="142"/>
      <c r="BT13" s="142"/>
      <c r="BW13" s="51"/>
      <c r="BX13" s="51"/>
      <c r="BY13" s="51"/>
      <c r="BZ13" s="51"/>
      <c r="CA13" s="51"/>
    </row>
    <row r="14" spans="1:84" s="29" customFormat="1" x14ac:dyDescent="0.15">
      <c r="A14" s="51"/>
      <c r="F14" s="51"/>
      <c r="G14" s="52"/>
      <c r="H14" s="52"/>
      <c r="I14" s="52"/>
      <c r="J14" s="51"/>
      <c r="K14" s="51"/>
      <c r="L14" s="66"/>
      <c r="M14" s="67"/>
      <c r="N14" s="67"/>
      <c r="O14" s="66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  <c r="BL14" s="51"/>
      <c r="BP14" s="51"/>
      <c r="BQ14" s="51"/>
      <c r="BS14" s="142"/>
      <c r="BT14" s="142"/>
      <c r="BW14" s="51"/>
      <c r="BX14" s="51"/>
      <c r="BY14" s="51"/>
      <c r="BZ14" s="51"/>
      <c r="CA14" s="51"/>
    </row>
    <row r="15" spans="1:84" s="29" customFormat="1" x14ac:dyDescent="0.15">
      <c r="A15" s="51"/>
      <c r="F15" s="51"/>
      <c r="G15" s="52"/>
      <c r="H15" s="52"/>
      <c r="I15" s="52"/>
      <c r="J15" s="51"/>
      <c r="K15" s="51"/>
      <c r="L15" s="66"/>
      <c r="M15" s="67"/>
      <c r="N15" s="67"/>
      <c r="O15" s="66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P15" s="51"/>
      <c r="BQ15" s="51"/>
      <c r="BS15" s="142"/>
      <c r="BT15" s="142"/>
      <c r="BW15" s="51"/>
      <c r="BX15" s="51"/>
      <c r="BY15" s="51"/>
      <c r="BZ15" s="51"/>
      <c r="CA15" s="51"/>
    </row>
    <row r="16" spans="1:84" s="29" customFormat="1" x14ac:dyDescent="0.15">
      <c r="A16" s="51"/>
      <c r="F16" s="51"/>
      <c r="G16" s="52"/>
      <c r="H16" s="52"/>
      <c r="I16" s="52"/>
      <c r="J16" s="51"/>
      <c r="K16" s="51"/>
      <c r="L16" s="66"/>
      <c r="M16" s="67"/>
      <c r="N16" s="67"/>
      <c r="O16" s="66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  <c r="BL16" s="51"/>
      <c r="BP16" s="51"/>
      <c r="BQ16" s="51"/>
      <c r="BS16" s="142"/>
      <c r="BT16" s="142"/>
      <c r="BW16" s="51"/>
      <c r="BX16" s="51"/>
      <c r="BY16" s="51"/>
      <c r="BZ16" s="51"/>
      <c r="CA16" s="51"/>
    </row>
    <row r="17" spans="1:79" s="29" customFormat="1" x14ac:dyDescent="0.15">
      <c r="A17" s="51"/>
      <c r="F17" s="51"/>
      <c r="G17" s="52"/>
      <c r="H17" s="52"/>
      <c r="I17" s="52"/>
      <c r="J17" s="51"/>
      <c r="K17" s="51"/>
      <c r="L17" s="66"/>
      <c r="M17" s="67"/>
      <c r="N17" s="67"/>
      <c r="O17" s="66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P17" s="51"/>
      <c r="BQ17" s="51"/>
      <c r="BS17" s="142"/>
      <c r="BT17" s="142"/>
      <c r="BW17" s="51"/>
      <c r="BX17" s="51"/>
      <c r="BY17" s="51"/>
      <c r="BZ17" s="51"/>
      <c r="CA17" s="51"/>
    </row>
    <row r="18" spans="1:79" s="29" customFormat="1" x14ac:dyDescent="0.15">
      <c r="A18" s="51"/>
      <c r="F18" s="51"/>
      <c r="G18" s="52"/>
      <c r="H18" s="52"/>
      <c r="I18" s="52"/>
      <c r="J18" s="51"/>
      <c r="K18" s="51"/>
      <c r="L18" s="66"/>
      <c r="M18" s="67"/>
      <c r="N18" s="67"/>
      <c r="O18" s="66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P18" s="51"/>
      <c r="BQ18" s="51"/>
      <c r="BS18" s="142"/>
      <c r="BT18" s="142"/>
      <c r="BW18" s="51"/>
      <c r="BX18" s="51"/>
      <c r="BY18" s="51"/>
      <c r="BZ18" s="51"/>
      <c r="CA18" s="51"/>
    </row>
    <row r="19" spans="1:79" s="29" customFormat="1" x14ac:dyDescent="0.15">
      <c r="A19" s="51"/>
      <c r="F19" s="51"/>
      <c r="G19" s="52"/>
      <c r="H19" s="52"/>
      <c r="I19" s="52"/>
      <c r="J19" s="51"/>
      <c r="K19" s="51"/>
      <c r="L19" s="66"/>
      <c r="M19" s="67"/>
      <c r="N19" s="67"/>
      <c r="O19" s="66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P19" s="51"/>
      <c r="BQ19" s="51"/>
      <c r="BS19" s="142"/>
      <c r="BT19" s="142"/>
      <c r="BW19" s="51"/>
      <c r="BX19" s="51"/>
      <c r="BY19" s="51"/>
      <c r="BZ19" s="51"/>
      <c r="CA19" s="51"/>
    </row>
    <row r="20" spans="1:79" s="29" customFormat="1" x14ac:dyDescent="0.15">
      <c r="A20" s="51"/>
      <c r="F20" s="51"/>
      <c r="G20" s="52"/>
      <c r="H20" s="52"/>
      <c r="I20" s="52"/>
      <c r="J20" s="51"/>
      <c r="K20" s="51"/>
      <c r="L20" s="66"/>
      <c r="M20" s="67"/>
      <c r="N20" s="67"/>
      <c r="O20" s="66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P20" s="51"/>
      <c r="BQ20" s="51"/>
      <c r="BS20" s="142"/>
      <c r="BT20" s="142"/>
      <c r="BW20" s="51"/>
      <c r="BX20" s="51"/>
      <c r="BY20" s="51"/>
      <c r="BZ20" s="51"/>
      <c r="CA20" s="51"/>
    </row>
    <row r="21" spans="1:79" s="29" customFormat="1" x14ac:dyDescent="0.15">
      <c r="A21" s="51"/>
      <c r="F21" s="51"/>
      <c r="G21" s="52"/>
      <c r="H21" s="52"/>
      <c r="I21" s="52"/>
      <c r="J21" s="51"/>
      <c r="K21" s="51"/>
      <c r="L21" s="66"/>
      <c r="M21" s="67"/>
      <c r="N21" s="67"/>
      <c r="O21" s="66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  <c r="BL21" s="51"/>
      <c r="BP21" s="51"/>
      <c r="BQ21" s="51"/>
      <c r="BS21" s="142"/>
      <c r="BT21" s="142"/>
      <c r="BW21" s="51"/>
      <c r="BX21" s="51"/>
      <c r="BY21" s="51"/>
      <c r="BZ21" s="51"/>
      <c r="CA21" s="51"/>
    </row>
    <row r="22" spans="1:79" s="29" customFormat="1" x14ac:dyDescent="0.15">
      <c r="A22" s="51"/>
      <c r="F22" s="51"/>
      <c r="G22" s="52"/>
      <c r="H22" s="52"/>
      <c r="I22" s="52"/>
      <c r="J22" s="51"/>
      <c r="K22" s="51"/>
      <c r="L22" s="66"/>
      <c r="M22" s="67"/>
      <c r="N22" s="67"/>
      <c r="O22" s="66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P22" s="51"/>
      <c r="BQ22" s="51"/>
      <c r="BS22" s="142"/>
      <c r="BT22" s="142"/>
      <c r="BW22" s="51"/>
      <c r="BX22" s="51"/>
      <c r="BY22" s="51"/>
      <c r="BZ22" s="51"/>
      <c r="CA22" s="51"/>
    </row>
    <row r="23" spans="1:79" s="29" customFormat="1" x14ac:dyDescent="0.15">
      <c r="A23" s="51"/>
      <c r="F23" s="51"/>
      <c r="G23" s="52"/>
      <c r="H23" s="52"/>
      <c r="I23" s="52"/>
      <c r="J23" s="51"/>
      <c r="K23" s="51"/>
      <c r="L23" s="66"/>
      <c r="M23" s="67"/>
      <c r="N23" s="67"/>
      <c r="O23" s="66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P23" s="51"/>
      <c r="BQ23" s="51"/>
      <c r="BS23" s="142"/>
      <c r="BT23" s="142"/>
      <c r="BW23" s="51"/>
      <c r="BX23" s="51"/>
      <c r="BY23" s="51"/>
      <c r="BZ23" s="51"/>
      <c r="CA23" s="51"/>
    </row>
    <row r="24" spans="1:79" s="29" customFormat="1" x14ac:dyDescent="0.15">
      <c r="A24" s="51"/>
      <c r="F24" s="51"/>
      <c r="G24" s="52"/>
      <c r="H24" s="52"/>
      <c r="I24" s="52"/>
      <c r="J24" s="51"/>
      <c r="K24" s="51"/>
      <c r="L24" s="66"/>
      <c r="M24" s="67"/>
      <c r="N24" s="67"/>
      <c r="O24" s="66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P24" s="51"/>
      <c r="BQ24" s="51"/>
      <c r="BS24" s="142"/>
      <c r="BT24" s="142"/>
      <c r="BW24" s="51"/>
      <c r="BX24" s="51"/>
      <c r="BY24" s="51"/>
      <c r="BZ24" s="51"/>
      <c r="CA24" s="51"/>
    </row>
    <row r="25" spans="1:79" s="29" customFormat="1" x14ac:dyDescent="0.15">
      <c r="A25" s="51"/>
      <c r="F25" s="51"/>
      <c r="G25" s="52"/>
      <c r="H25" s="52"/>
      <c r="I25" s="52"/>
      <c r="J25" s="51"/>
      <c r="K25" s="51"/>
      <c r="L25" s="66"/>
      <c r="M25" s="67"/>
      <c r="N25" s="67"/>
      <c r="O25" s="66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51"/>
      <c r="BP25" s="51"/>
      <c r="BQ25" s="51"/>
      <c r="BS25" s="142"/>
      <c r="BT25" s="142"/>
      <c r="BW25" s="51"/>
      <c r="BX25" s="51"/>
      <c r="BY25" s="51"/>
      <c r="BZ25" s="51"/>
      <c r="CA25" s="51"/>
    </row>
    <row r="26" spans="1:79" s="29" customFormat="1" x14ac:dyDescent="0.15">
      <c r="A26" s="51"/>
      <c r="F26" s="51"/>
      <c r="G26" s="52"/>
      <c r="H26" s="52"/>
      <c r="I26" s="52"/>
      <c r="J26" s="51"/>
      <c r="K26" s="51"/>
      <c r="L26" s="66"/>
      <c r="M26" s="67"/>
      <c r="N26" s="67"/>
      <c r="O26" s="66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P26" s="51"/>
      <c r="BQ26" s="51"/>
      <c r="BS26" s="142"/>
      <c r="BT26" s="142"/>
      <c r="BW26" s="51"/>
      <c r="BX26" s="51"/>
      <c r="BY26" s="51"/>
      <c r="BZ26" s="51"/>
      <c r="CA26" s="51"/>
    </row>
    <row r="27" spans="1:79" s="29" customFormat="1" x14ac:dyDescent="0.15">
      <c r="A27" s="51"/>
      <c r="F27" s="51"/>
      <c r="G27" s="52"/>
      <c r="H27" s="52"/>
      <c r="I27" s="52"/>
      <c r="J27" s="51"/>
      <c r="K27" s="51"/>
      <c r="L27" s="66"/>
      <c r="M27" s="67"/>
      <c r="N27" s="67"/>
      <c r="O27" s="66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P27" s="51"/>
      <c r="BQ27" s="51"/>
      <c r="BS27" s="142"/>
      <c r="BT27" s="142"/>
      <c r="BW27" s="51"/>
      <c r="BX27" s="51"/>
      <c r="BY27" s="51"/>
      <c r="BZ27" s="51"/>
      <c r="CA27" s="51"/>
    </row>
    <row r="28" spans="1:79" s="29" customFormat="1" x14ac:dyDescent="0.15">
      <c r="A28" s="51"/>
      <c r="F28" s="51"/>
      <c r="G28" s="52"/>
      <c r="H28" s="52"/>
      <c r="I28" s="52"/>
      <c r="J28" s="51"/>
      <c r="K28" s="51"/>
      <c r="L28" s="66"/>
      <c r="M28" s="67"/>
      <c r="N28" s="67"/>
      <c r="O28" s="66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P28" s="51"/>
      <c r="BQ28" s="51"/>
      <c r="BS28" s="142"/>
      <c r="BT28" s="142"/>
      <c r="BW28" s="51"/>
      <c r="BX28" s="51"/>
      <c r="BY28" s="51"/>
      <c r="BZ28" s="51"/>
      <c r="CA28" s="51"/>
    </row>
    <row r="29" spans="1:79" s="29" customFormat="1" x14ac:dyDescent="0.15">
      <c r="A29" s="51"/>
      <c r="F29" s="51"/>
      <c r="G29" s="52"/>
      <c r="H29" s="52"/>
      <c r="I29" s="52"/>
      <c r="J29" s="51"/>
      <c r="K29" s="51"/>
      <c r="L29" s="66"/>
      <c r="M29" s="67"/>
      <c r="N29" s="67"/>
      <c r="O29" s="66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P29" s="51"/>
      <c r="BQ29" s="51"/>
      <c r="BS29" s="142"/>
      <c r="BT29" s="142"/>
      <c r="BW29" s="51"/>
      <c r="BX29" s="51"/>
      <c r="BY29" s="51"/>
      <c r="BZ29" s="51"/>
      <c r="CA29" s="51"/>
    </row>
    <row r="30" spans="1:79" s="29" customFormat="1" x14ac:dyDescent="0.15">
      <c r="A30" s="51"/>
      <c r="F30" s="51"/>
      <c r="G30" s="52"/>
      <c r="H30" s="52"/>
      <c r="I30" s="52"/>
      <c r="J30" s="51"/>
      <c r="K30" s="51"/>
      <c r="L30" s="66"/>
      <c r="M30" s="67"/>
      <c r="N30" s="67"/>
      <c r="O30" s="66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P30" s="51"/>
      <c r="BQ30" s="51"/>
      <c r="BS30" s="142"/>
      <c r="BT30" s="142"/>
      <c r="BW30" s="51"/>
      <c r="BX30" s="51"/>
      <c r="BY30" s="51"/>
      <c r="BZ30" s="51"/>
      <c r="CA30" s="51"/>
    </row>
    <row r="31" spans="1:79" s="29" customFormat="1" x14ac:dyDescent="0.15">
      <c r="A31" s="51"/>
      <c r="F31" s="51"/>
      <c r="G31" s="52"/>
      <c r="H31" s="52"/>
      <c r="I31" s="52"/>
      <c r="J31" s="51"/>
      <c r="K31" s="51"/>
      <c r="L31" s="66"/>
      <c r="M31" s="67"/>
      <c r="N31" s="67"/>
      <c r="O31" s="66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P31" s="51"/>
      <c r="BQ31" s="51"/>
      <c r="BS31" s="142"/>
      <c r="BT31" s="142"/>
      <c r="BW31" s="51"/>
      <c r="BX31" s="51"/>
      <c r="BY31" s="51"/>
      <c r="BZ31" s="51"/>
      <c r="CA31" s="51"/>
    </row>
    <row r="32" spans="1:79" s="29" customFormat="1" x14ac:dyDescent="0.15">
      <c r="A32" s="51"/>
      <c r="F32" s="51"/>
      <c r="G32" s="52"/>
      <c r="H32" s="52"/>
      <c r="I32" s="52"/>
      <c r="J32" s="51"/>
      <c r="K32" s="51"/>
      <c r="L32" s="66"/>
      <c r="M32" s="67"/>
      <c r="N32" s="67"/>
      <c r="O32" s="66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P32" s="51"/>
      <c r="BQ32" s="51"/>
      <c r="BS32" s="142"/>
      <c r="BT32" s="142"/>
      <c r="BW32" s="51"/>
      <c r="BX32" s="51"/>
      <c r="BY32" s="51"/>
      <c r="BZ32" s="51"/>
      <c r="CA32" s="51"/>
    </row>
    <row r="33" spans="1:79" s="29" customFormat="1" x14ac:dyDescent="0.15">
      <c r="A33" s="51"/>
      <c r="F33" s="51"/>
      <c r="G33" s="52"/>
      <c r="H33" s="52"/>
      <c r="I33" s="52"/>
      <c r="J33" s="51"/>
      <c r="K33" s="51"/>
      <c r="L33" s="66"/>
      <c r="M33" s="67"/>
      <c r="N33" s="67"/>
      <c r="O33" s="66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P33" s="51"/>
      <c r="BQ33" s="51"/>
      <c r="BS33" s="142"/>
      <c r="BT33" s="142"/>
      <c r="BW33" s="51"/>
      <c r="BX33" s="51"/>
      <c r="BY33" s="51"/>
      <c r="BZ33" s="51"/>
      <c r="CA33" s="51"/>
    </row>
    <row r="34" spans="1:79" s="29" customFormat="1" x14ac:dyDescent="0.15">
      <c r="A34" s="51"/>
      <c r="F34" s="51"/>
      <c r="G34" s="52"/>
      <c r="H34" s="52"/>
      <c r="I34" s="52"/>
      <c r="J34" s="51"/>
      <c r="K34" s="51"/>
      <c r="L34" s="66"/>
      <c r="M34" s="67"/>
      <c r="N34" s="67"/>
      <c r="O34" s="66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P34" s="51"/>
      <c r="BQ34" s="51"/>
      <c r="BS34" s="142"/>
      <c r="BT34" s="142"/>
      <c r="BW34" s="51"/>
      <c r="BX34" s="51"/>
      <c r="BY34" s="51"/>
      <c r="BZ34" s="51"/>
      <c r="CA34" s="51"/>
    </row>
    <row r="35" spans="1:79" s="29" customFormat="1" x14ac:dyDescent="0.15">
      <c r="A35" s="51"/>
      <c r="F35" s="51"/>
      <c r="G35" s="52"/>
      <c r="H35" s="52"/>
      <c r="I35" s="52"/>
      <c r="J35" s="51"/>
      <c r="K35" s="51"/>
      <c r="L35" s="66"/>
      <c r="M35" s="67"/>
      <c r="N35" s="67"/>
      <c r="O35" s="66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1"/>
      <c r="BJ35" s="51"/>
      <c r="BK35" s="51"/>
      <c r="BL35" s="51"/>
      <c r="BP35" s="51"/>
      <c r="BQ35" s="51"/>
      <c r="BS35" s="142"/>
      <c r="BT35" s="142"/>
      <c r="BW35" s="51"/>
      <c r="BX35" s="51"/>
      <c r="BY35" s="51"/>
      <c r="BZ35" s="51"/>
      <c r="CA35" s="51"/>
    </row>
    <row r="36" spans="1:79" s="29" customFormat="1" x14ac:dyDescent="0.15">
      <c r="A36" s="51"/>
      <c r="F36" s="51"/>
      <c r="G36" s="52"/>
      <c r="H36" s="52"/>
      <c r="I36" s="52"/>
      <c r="J36" s="51"/>
      <c r="K36" s="51"/>
      <c r="L36" s="66"/>
      <c r="M36" s="67"/>
      <c r="N36" s="67"/>
      <c r="O36" s="66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P36" s="51"/>
      <c r="BQ36" s="51"/>
      <c r="BS36" s="142"/>
      <c r="BT36" s="142"/>
      <c r="BW36" s="51"/>
      <c r="BX36" s="51"/>
      <c r="BY36" s="51"/>
      <c r="BZ36" s="51"/>
      <c r="CA36" s="51"/>
    </row>
    <row r="37" spans="1:79" s="29" customFormat="1" x14ac:dyDescent="0.15">
      <c r="A37" s="51"/>
      <c r="F37" s="51"/>
      <c r="G37" s="52"/>
      <c r="H37" s="52"/>
      <c r="I37" s="52"/>
      <c r="J37" s="51"/>
      <c r="K37" s="51"/>
      <c r="L37" s="66"/>
      <c r="M37" s="67"/>
      <c r="N37" s="67"/>
      <c r="O37" s="66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P37" s="51"/>
      <c r="BQ37" s="51"/>
      <c r="BS37" s="142"/>
      <c r="BT37" s="142"/>
      <c r="BW37" s="51"/>
      <c r="BX37" s="51"/>
      <c r="BY37" s="51"/>
      <c r="BZ37" s="51"/>
      <c r="CA37" s="51"/>
    </row>
    <row r="38" spans="1:79" s="29" customFormat="1" x14ac:dyDescent="0.15">
      <c r="A38" s="51"/>
      <c r="F38" s="51"/>
      <c r="G38" s="52"/>
      <c r="H38" s="52"/>
      <c r="I38" s="52"/>
      <c r="J38" s="51"/>
      <c r="K38" s="51"/>
      <c r="L38" s="66"/>
      <c r="M38" s="67"/>
      <c r="N38" s="67"/>
      <c r="O38" s="66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1"/>
      <c r="BL38" s="51"/>
      <c r="BP38" s="51"/>
      <c r="BQ38" s="51"/>
      <c r="BS38" s="142"/>
      <c r="BT38" s="142"/>
      <c r="BW38" s="51"/>
      <c r="BX38" s="51"/>
      <c r="BY38" s="51"/>
      <c r="BZ38" s="51"/>
      <c r="CA38" s="51"/>
    </row>
    <row r="39" spans="1:79" s="29" customFormat="1" x14ac:dyDescent="0.15">
      <c r="A39" s="51"/>
      <c r="F39" s="51"/>
      <c r="G39" s="52"/>
      <c r="H39" s="52"/>
      <c r="I39" s="52"/>
      <c r="J39" s="51"/>
      <c r="K39" s="51"/>
      <c r="L39" s="66"/>
      <c r="M39" s="67"/>
      <c r="N39" s="67"/>
      <c r="O39" s="66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P39" s="51"/>
      <c r="BQ39" s="51"/>
      <c r="BS39" s="142"/>
      <c r="BT39" s="142"/>
      <c r="BW39" s="51"/>
      <c r="BX39" s="51"/>
      <c r="BY39" s="51"/>
      <c r="BZ39" s="51"/>
      <c r="CA39" s="51"/>
    </row>
    <row r="40" spans="1:79" s="29" customFormat="1" x14ac:dyDescent="0.15">
      <c r="A40" s="51"/>
      <c r="F40" s="51"/>
      <c r="G40" s="52"/>
      <c r="H40" s="52"/>
      <c r="I40" s="52"/>
      <c r="J40" s="51"/>
      <c r="K40" s="51"/>
      <c r="L40" s="66"/>
      <c r="M40" s="67"/>
      <c r="N40" s="67"/>
      <c r="O40" s="66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P40" s="51"/>
      <c r="BQ40" s="51"/>
      <c r="BS40" s="142"/>
      <c r="BT40" s="142"/>
      <c r="BW40" s="51"/>
      <c r="BX40" s="51"/>
      <c r="BY40" s="51"/>
      <c r="BZ40" s="51"/>
      <c r="CA40" s="51"/>
    </row>
    <row r="41" spans="1:79" s="29" customFormat="1" x14ac:dyDescent="0.15">
      <c r="A41" s="51"/>
      <c r="F41" s="51"/>
      <c r="G41" s="52"/>
      <c r="H41" s="52"/>
      <c r="I41" s="52"/>
      <c r="J41" s="51"/>
      <c r="K41" s="51"/>
      <c r="L41" s="66"/>
      <c r="M41" s="67"/>
      <c r="N41" s="67"/>
      <c r="O41" s="66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51"/>
      <c r="BJ41" s="51"/>
      <c r="BK41" s="51"/>
      <c r="BL41" s="51"/>
      <c r="BP41" s="51"/>
      <c r="BQ41" s="51"/>
      <c r="BS41" s="142"/>
      <c r="BT41" s="142"/>
      <c r="BW41" s="51"/>
      <c r="BX41" s="51"/>
      <c r="BY41" s="51"/>
      <c r="BZ41" s="51"/>
      <c r="CA41" s="51"/>
    </row>
    <row r="42" spans="1:79" s="29" customFormat="1" x14ac:dyDescent="0.15">
      <c r="A42" s="51"/>
      <c r="F42" s="51"/>
      <c r="G42" s="52"/>
      <c r="H42" s="52"/>
      <c r="I42" s="52"/>
      <c r="J42" s="51"/>
      <c r="K42" s="51"/>
      <c r="L42" s="66"/>
      <c r="M42" s="67"/>
      <c r="N42" s="67"/>
      <c r="O42" s="66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P42" s="51"/>
      <c r="BQ42" s="51"/>
      <c r="BS42" s="142"/>
      <c r="BT42" s="142"/>
      <c r="BW42" s="51"/>
      <c r="BX42" s="51"/>
      <c r="BY42" s="51"/>
      <c r="BZ42" s="51"/>
      <c r="CA42" s="51"/>
    </row>
    <row r="43" spans="1:79" s="29" customFormat="1" x14ac:dyDescent="0.15">
      <c r="A43" s="51"/>
      <c r="F43" s="51"/>
      <c r="G43" s="52"/>
      <c r="H43" s="52"/>
      <c r="I43" s="52"/>
      <c r="J43" s="51"/>
      <c r="K43" s="51"/>
      <c r="L43" s="66"/>
      <c r="M43" s="67"/>
      <c r="N43" s="67"/>
      <c r="O43" s="66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P43" s="51"/>
      <c r="BQ43" s="51"/>
      <c r="BS43" s="142"/>
      <c r="BT43" s="142"/>
      <c r="BW43" s="51"/>
      <c r="BX43" s="51"/>
      <c r="BY43" s="51"/>
      <c r="BZ43" s="51"/>
      <c r="CA43" s="51"/>
    </row>
    <row r="44" spans="1:79" s="29" customFormat="1" x14ac:dyDescent="0.15">
      <c r="A44" s="51"/>
      <c r="F44" s="51"/>
      <c r="G44" s="52"/>
      <c r="H44" s="52"/>
      <c r="I44" s="52"/>
      <c r="J44" s="51"/>
      <c r="K44" s="51"/>
      <c r="L44" s="66"/>
      <c r="M44" s="67"/>
      <c r="N44" s="67"/>
      <c r="O44" s="66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  <c r="BH44" s="51"/>
      <c r="BI44" s="51"/>
      <c r="BJ44" s="51"/>
      <c r="BK44" s="51"/>
      <c r="BL44" s="51"/>
      <c r="BP44" s="51"/>
      <c r="BQ44" s="51"/>
      <c r="BS44" s="142"/>
      <c r="BT44" s="142"/>
      <c r="BW44" s="51"/>
      <c r="BX44" s="51"/>
      <c r="BY44" s="51"/>
      <c r="BZ44" s="51"/>
      <c r="CA44" s="51"/>
    </row>
    <row r="45" spans="1:79" s="29" customFormat="1" x14ac:dyDescent="0.15">
      <c r="A45" s="51"/>
      <c r="F45" s="51"/>
      <c r="G45" s="52"/>
      <c r="H45" s="52"/>
      <c r="I45" s="52"/>
      <c r="J45" s="51"/>
      <c r="K45" s="51"/>
      <c r="L45" s="66"/>
      <c r="M45" s="67"/>
      <c r="N45" s="67"/>
      <c r="O45" s="66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1"/>
      <c r="BP45" s="51"/>
      <c r="BQ45" s="51"/>
      <c r="BS45" s="142"/>
      <c r="BT45" s="142"/>
      <c r="BW45" s="51"/>
      <c r="BX45" s="51"/>
      <c r="BY45" s="51"/>
      <c r="BZ45" s="51"/>
      <c r="CA45" s="51"/>
    </row>
    <row r="46" spans="1:79" s="29" customFormat="1" x14ac:dyDescent="0.15">
      <c r="A46" s="51"/>
      <c r="F46" s="51"/>
      <c r="G46" s="52"/>
      <c r="H46" s="52"/>
      <c r="I46" s="52"/>
      <c r="J46" s="51"/>
      <c r="K46" s="51"/>
      <c r="L46" s="66"/>
      <c r="M46" s="67"/>
      <c r="N46" s="67"/>
      <c r="O46" s="66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P46" s="51"/>
      <c r="BQ46" s="51"/>
      <c r="BS46" s="142"/>
      <c r="BT46" s="142"/>
      <c r="BW46" s="51"/>
      <c r="BX46" s="51"/>
      <c r="BY46" s="51"/>
      <c r="BZ46" s="51"/>
      <c r="CA46" s="51"/>
    </row>
    <row r="47" spans="1:79" s="29" customFormat="1" x14ac:dyDescent="0.15">
      <c r="A47" s="51"/>
      <c r="F47" s="51"/>
      <c r="G47" s="52"/>
      <c r="H47" s="52"/>
      <c r="I47" s="52"/>
      <c r="J47" s="51"/>
      <c r="K47" s="51"/>
      <c r="L47" s="66"/>
      <c r="M47" s="67"/>
      <c r="N47" s="67"/>
      <c r="O47" s="66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  <c r="BJ47" s="51"/>
      <c r="BK47" s="51"/>
      <c r="BL47" s="51"/>
      <c r="BP47" s="51"/>
      <c r="BQ47" s="51"/>
      <c r="BS47" s="142"/>
      <c r="BT47" s="142"/>
      <c r="BW47" s="51"/>
      <c r="BX47" s="51"/>
      <c r="BY47" s="51"/>
      <c r="BZ47" s="51"/>
      <c r="CA47" s="51"/>
    </row>
    <row r="48" spans="1:79" s="29" customFormat="1" x14ac:dyDescent="0.15">
      <c r="A48" s="51"/>
      <c r="F48" s="51"/>
      <c r="G48" s="52"/>
      <c r="H48" s="52"/>
      <c r="I48" s="52"/>
      <c r="J48" s="51"/>
      <c r="K48" s="51"/>
      <c r="L48" s="66"/>
      <c r="M48" s="67"/>
      <c r="N48" s="67"/>
      <c r="O48" s="66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  <c r="BB48" s="51"/>
      <c r="BC48" s="51"/>
      <c r="BD48" s="51"/>
      <c r="BE48" s="51"/>
      <c r="BF48" s="51"/>
      <c r="BG48" s="51"/>
      <c r="BH48" s="51"/>
      <c r="BI48" s="51"/>
      <c r="BJ48" s="51"/>
      <c r="BK48" s="51"/>
      <c r="BL48" s="51"/>
      <c r="BP48" s="51"/>
      <c r="BQ48" s="51"/>
      <c r="BS48" s="142"/>
      <c r="BT48" s="142"/>
      <c r="BW48" s="51"/>
      <c r="BX48" s="51"/>
      <c r="BY48" s="51"/>
      <c r="BZ48" s="51"/>
      <c r="CA48" s="51"/>
    </row>
    <row r="49" spans="1:79" s="29" customFormat="1" x14ac:dyDescent="0.15">
      <c r="A49" s="51"/>
      <c r="F49" s="51"/>
      <c r="G49" s="52"/>
      <c r="H49" s="52"/>
      <c r="I49" s="52"/>
      <c r="J49" s="51"/>
      <c r="K49" s="51"/>
      <c r="L49" s="66"/>
      <c r="M49" s="67"/>
      <c r="N49" s="67"/>
      <c r="O49" s="66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P49" s="51"/>
      <c r="BQ49" s="51"/>
      <c r="BS49" s="142"/>
      <c r="BT49" s="142"/>
      <c r="BW49" s="51"/>
      <c r="BX49" s="51"/>
      <c r="BY49" s="51"/>
      <c r="BZ49" s="51"/>
      <c r="CA49" s="51"/>
    </row>
    <row r="50" spans="1:79" s="29" customFormat="1" x14ac:dyDescent="0.15">
      <c r="A50" s="51"/>
      <c r="F50" s="51"/>
      <c r="G50" s="52"/>
      <c r="H50" s="52"/>
      <c r="I50" s="52"/>
      <c r="J50" s="51"/>
      <c r="K50" s="51"/>
      <c r="L50" s="66"/>
      <c r="M50" s="67"/>
      <c r="N50" s="67"/>
      <c r="O50" s="66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51"/>
      <c r="BL50" s="51"/>
      <c r="BP50" s="51"/>
      <c r="BQ50" s="51"/>
      <c r="BS50" s="142"/>
      <c r="BT50" s="142"/>
      <c r="BW50" s="51"/>
      <c r="BX50" s="51"/>
      <c r="BY50" s="51"/>
      <c r="BZ50" s="51"/>
      <c r="CA50" s="51"/>
    </row>
    <row r="51" spans="1:79" s="29" customFormat="1" x14ac:dyDescent="0.15">
      <c r="A51" s="51"/>
      <c r="F51" s="51"/>
      <c r="G51" s="52"/>
      <c r="H51" s="52"/>
      <c r="I51" s="52"/>
      <c r="J51" s="51"/>
      <c r="K51" s="51"/>
      <c r="L51" s="66"/>
      <c r="M51" s="67"/>
      <c r="N51" s="67"/>
      <c r="O51" s="66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P51" s="51"/>
      <c r="BQ51" s="51"/>
      <c r="BS51" s="142"/>
      <c r="BT51" s="142"/>
      <c r="BW51" s="51"/>
      <c r="BX51" s="51"/>
      <c r="BY51" s="51"/>
      <c r="BZ51" s="51"/>
      <c r="CA51" s="51"/>
    </row>
    <row r="52" spans="1:79" s="29" customFormat="1" x14ac:dyDescent="0.15">
      <c r="A52" s="51"/>
      <c r="F52" s="51"/>
      <c r="G52" s="52"/>
      <c r="H52" s="52"/>
      <c r="I52" s="52"/>
      <c r="J52" s="51"/>
      <c r="K52" s="51"/>
      <c r="L52" s="66"/>
      <c r="M52" s="67"/>
      <c r="N52" s="67"/>
      <c r="O52" s="66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1"/>
      <c r="BJ52" s="51"/>
      <c r="BK52" s="51"/>
      <c r="BL52" s="51"/>
      <c r="BP52" s="51"/>
      <c r="BQ52" s="51"/>
      <c r="BS52" s="142"/>
      <c r="BT52" s="142"/>
      <c r="BW52" s="51"/>
      <c r="BX52" s="51"/>
      <c r="BY52" s="51"/>
      <c r="BZ52" s="51"/>
      <c r="CA52" s="51"/>
    </row>
    <row r="53" spans="1:79" s="29" customFormat="1" x14ac:dyDescent="0.15">
      <c r="A53" s="51"/>
      <c r="F53" s="51"/>
      <c r="G53" s="52"/>
      <c r="H53" s="52"/>
      <c r="I53" s="52"/>
      <c r="J53" s="51"/>
      <c r="K53" s="51"/>
      <c r="L53" s="66"/>
      <c r="M53" s="67"/>
      <c r="N53" s="67"/>
      <c r="O53" s="66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P53" s="51"/>
      <c r="BQ53" s="51"/>
      <c r="BS53" s="142"/>
      <c r="BT53" s="142"/>
      <c r="BW53" s="51"/>
      <c r="BX53" s="51"/>
      <c r="BY53" s="51"/>
      <c r="BZ53" s="51"/>
      <c r="CA53" s="51"/>
    </row>
    <row r="54" spans="1:79" s="29" customFormat="1" x14ac:dyDescent="0.15">
      <c r="A54" s="51"/>
      <c r="F54" s="51"/>
      <c r="G54" s="52"/>
      <c r="H54" s="52"/>
      <c r="I54" s="52"/>
      <c r="J54" s="51"/>
      <c r="K54" s="51"/>
      <c r="L54" s="66"/>
      <c r="M54" s="67"/>
      <c r="N54" s="67"/>
      <c r="O54" s="66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  <c r="BK54" s="51"/>
      <c r="BL54" s="51"/>
      <c r="BP54" s="51"/>
      <c r="BQ54" s="51"/>
      <c r="BS54" s="142"/>
      <c r="BT54" s="142"/>
      <c r="BW54" s="51"/>
      <c r="BX54" s="51"/>
      <c r="BY54" s="51"/>
      <c r="BZ54" s="51"/>
      <c r="CA54" s="51"/>
    </row>
    <row r="55" spans="1:79" s="29" customFormat="1" x14ac:dyDescent="0.15">
      <c r="A55" s="51"/>
      <c r="F55" s="51"/>
      <c r="G55" s="52"/>
      <c r="H55" s="52"/>
      <c r="I55" s="52"/>
      <c r="J55" s="51"/>
      <c r="K55" s="51"/>
      <c r="L55" s="66"/>
      <c r="M55" s="67"/>
      <c r="N55" s="67"/>
      <c r="O55" s="66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  <c r="BH55" s="51"/>
      <c r="BI55" s="51"/>
      <c r="BJ55" s="51"/>
      <c r="BK55" s="51"/>
      <c r="BL55" s="51"/>
      <c r="BP55" s="51"/>
      <c r="BQ55" s="51"/>
      <c r="BS55" s="142"/>
      <c r="BT55" s="142"/>
      <c r="BW55" s="51"/>
      <c r="BX55" s="51"/>
      <c r="BY55" s="51"/>
      <c r="BZ55" s="51"/>
      <c r="CA55" s="51"/>
    </row>
    <row r="56" spans="1:79" s="29" customFormat="1" x14ac:dyDescent="0.15">
      <c r="A56" s="51"/>
      <c r="F56" s="51"/>
      <c r="G56" s="52"/>
      <c r="H56" s="52"/>
      <c r="I56" s="52"/>
      <c r="J56" s="51"/>
      <c r="K56" s="51"/>
      <c r="L56" s="66"/>
      <c r="M56" s="67"/>
      <c r="N56" s="67"/>
      <c r="O56" s="66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  <c r="BJ56" s="51"/>
      <c r="BK56" s="51"/>
      <c r="BL56" s="51"/>
      <c r="BP56" s="51"/>
      <c r="BQ56" s="51"/>
      <c r="BS56" s="142"/>
      <c r="BT56" s="142"/>
      <c r="BW56" s="51"/>
      <c r="BX56" s="51"/>
      <c r="BY56" s="51"/>
      <c r="BZ56" s="51"/>
      <c r="CA56" s="51"/>
    </row>
    <row r="57" spans="1:79" s="29" customFormat="1" x14ac:dyDescent="0.15">
      <c r="A57" s="51"/>
      <c r="F57" s="51"/>
      <c r="G57" s="52"/>
      <c r="H57" s="52"/>
      <c r="I57" s="52"/>
      <c r="J57" s="51"/>
      <c r="K57" s="51"/>
      <c r="L57" s="66"/>
      <c r="M57" s="67"/>
      <c r="N57" s="67"/>
      <c r="O57" s="66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  <c r="BH57" s="51"/>
      <c r="BI57" s="51"/>
      <c r="BJ57" s="51"/>
      <c r="BK57" s="51"/>
      <c r="BL57" s="51"/>
      <c r="BP57" s="51"/>
      <c r="BQ57" s="51"/>
      <c r="BS57" s="142"/>
      <c r="BT57" s="142"/>
      <c r="BW57" s="51"/>
      <c r="BX57" s="51"/>
      <c r="BY57" s="51"/>
      <c r="BZ57" s="51"/>
      <c r="CA57" s="51"/>
    </row>
    <row r="58" spans="1:79" s="29" customFormat="1" x14ac:dyDescent="0.15">
      <c r="A58" s="51"/>
      <c r="F58" s="51"/>
      <c r="G58" s="52"/>
      <c r="H58" s="52"/>
      <c r="I58" s="52"/>
      <c r="J58" s="51"/>
      <c r="K58" s="51"/>
      <c r="L58" s="66"/>
      <c r="M58" s="67"/>
      <c r="N58" s="67"/>
      <c r="O58" s="66"/>
      <c r="AQ58" s="51"/>
      <c r="AR58" s="51"/>
      <c r="AS58" s="51"/>
      <c r="AT58" s="51"/>
      <c r="AU58" s="51"/>
      <c r="AV58" s="51"/>
      <c r="AW58" s="51"/>
      <c r="AX58" s="51"/>
      <c r="AY58" s="51"/>
      <c r="AZ58" s="51"/>
      <c r="BA58" s="51"/>
      <c r="BB58" s="51"/>
      <c r="BC58" s="51"/>
      <c r="BD58" s="51"/>
      <c r="BE58" s="51"/>
      <c r="BF58" s="51"/>
      <c r="BG58" s="51"/>
      <c r="BH58" s="51"/>
      <c r="BI58" s="51"/>
      <c r="BJ58" s="51"/>
      <c r="BK58" s="51"/>
      <c r="BL58" s="51"/>
      <c r="BP58" s="51"/>
      <c r="BQ58" s="51"/>
      <c r="BS58" s="142"/>
      <c r="BT58" s="142"/>
      <c r="BW58" s="51"/>
      <c r="BX58" s="51"/>
      <c r="BY58" s="51"/>
      <c r="BZ58" s="51"/>
      <c r="CA58" s="51"/>
    </row>
    <row r="59" spans="1:79" s="29" customFormat="1" x14ac:dyDescent="0.15">
      <c r="A59" s="51"/>
      <c r="F59" s="51"/>
      <c r="G59" s="52"/>
      <c r="H59" s="52"/>
      <c r="I59" s="52"/>
      <c r="J59" s="51"/>
      <c r="K59" s="51"/>
      <c r="L59" s="66"/>
      <c r="M59" s="67"/>
      <c r="N59" s="67"/>
      <c r="O59" s="66"/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1"/>
      <c r="BB59" s="51"/>
      <c r="BC59" s="51"/>
      <c r="BD59" s="51"/>
      <c r="BE59" s="51"/>
      <c r="BF59" s="51"/>
      <c r="BG59" s="51"/>
      <c r="BH59" s="51"/>
      <c r="BI59" s="51"/>
      <c r="BJ59" s="51"/>
      <c r="BK59" s="51"/>
      <c r="BL59" s="51"/>
      <c r="BP59" s="51"/>
      <c r="BQ59" s="51"/>
      <c r="BS59" s="142"/>
      <c r="BT59" s="142"/>
      <c r="BW59" s="51"/>
      <c r="BX59" s="51"/>
      <c r="BY59" s="51"/>
      <c r="BZ59" s="51"/>
      <c r="CA59" s="51"/>
    </row>
    <row r="60" spans="1:79" s="29" customFormat="1" x14ac:dyDescent="0.15">
      <c r="A60" s="51"/>
      <c r="F60" s="51"/>
      <c r="G60" s="52"/>
      <c r="H60" s="52"/>
      <c r="I60" s="52"/>
      <c r="J60" s="51"/>
      <c r="K60" s="51"/>
      <c r="L60" s="66"/>
      <c r="M60" s="67"/>
      <c r="N60" s="67"/>
      <c r="O60" s="66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1"/>
      <c r="BL60" s="51"/>
      <c r="BP60" s="51"/>
      <c r="BQ60" s="51"/>
      <c r="BS60" s="142"/>
      <c r="BT60" s="142"/>
      <c r="BW60" s="51"/>
      <c r="BX60" s="51"/>
      <c r="BY60" s="51"/>
      <c r="BZ60" s="51"/>
      <c r="CA60" s="51"/>
    </row>
    <row r="61" spans="1:79" s="29" customFormat="1" x14ac:dyDescent="0.15">
      <c r="A61" s="51"/>
      <c r="F61" s="51"/>
      <c r="G61" s="52"/>
      <c r="H61" s="52"/>
      <c r="I61" s="52"/>
      <c r="J61" s="51"/>
      <c r="K61" s="51"/>
      <c r="L61" s="66"/>
      <c r="M61" s="67"/>
      <c r="N61" s="67"/>
      <c r="O61" s="66"/>
      <c r="AQ61" s="51"/>
      <c r="AR61" s="51"/>
      <c r="AS61" s="51"/>
      <c r="AT61" s="51"/>
      <c r="AU61" s="51"/>
      <c r="AV61" s="51"/>
      <c r="AW61" s="51"/>
      <c r="AX61" s="51"/>
      <c r="AY61" s="51"/>
      <c r="AZ61" s="51"/>
      <c r="BA61" s="51"/>
      <c r="BB61" s="51"/>
      <c r="BC61" s="51"/>
      <c r="BD61" s="51"/>
      <c r="BE61" s="51"/>
      <c r="BF61" s="51"/>
      <c r="BG61" s="51"/>
      <c r="BH61" s="51"/>
      <c r="BI61" s="51"/>
      <c r="BJ61" s="51"/>
      <c r="BK61" s="51"/>
      <c r="BL61" s="51"/>
      <c r="BP61" s="51"/>
      <c r="BQ61" s="51"/>
      <c r="BS61" s="142"/>
      <c r="BT61" s="142"/>
      <c r="BW61" s="51"/>
      <c r="BX61" s="51"/>
      <c r="BY61" s="51"/>
      <c r="BZ61" s="51"/>
      <c r="CA61" s="51"/>
    </row>
    <row r="62" spans="1:79" s="29" customFormat="1" x14ac:dyDescent="0.15">
      <c r="A62" s="51"/>
      <c r="F62" s="51"/>
      <c r="G62" s="52"/>
      <c r="H62" s="52"/>
      <c r="I62" s="52"/>
      <c r="J62" s="51"/>
      <c r="K62" s="51"/>
      <c r="L62" s="66"/>
      <c r="M62" s="67"/>
      <c r="N62" s="67"/>
      <c r="O62" s="66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P62" s="51"/>
      <c r="BQ62" s="51"/>
      <c r="BS62" s="142"/>
      <c r="BT62" s="142"/>
      <c r="BW62" s="51"/>
      <c r="BX62" s="51"/>
      <c r="BY62" s="51"/>
      <c r="BZ62" s="51"/>
      <c r="CA62" s="51"/>
    </row>
    <row r="63" spans="1:79" s="29" customFormat="1" x14ac:dyDescent="0.15">
      <c r="A63" s="51"/>
      <c r="F63" s="51"/>
      <c r="G63" s="52"/>
      <c r="H63" s="52"/>
      <c r="I63" s="52"/>
      <c r="J63" s="51"/>
      <c r="K63" s="51"/>
      <c r="L63" s="66"/>
      <c r="M63" s="67"/>
      <c r="N63" s="67"/>
      <c r="O63" s="66"/>
      <c r="AQ63" s="51"/>
      <c r="AR63" s="51"/>
      <c r="AS63" s="51"/>
      <c r="AT63" s="51"/>
      <c r="AU63" s="51"/>
      <c r="AV63" s="51"/>
      <c r="AW63" s="51"/>
      <c r="AX63" s="51"/>
      <c r="AY63" s="51"/>
      <c r="AZ63" s="51"/>
      <c r="BA63" s="51"/>
      <c r="BB63" s="51"/>
      <c r="BC63" s="51"/>
      <c r="BD63" s="51"/>
      <c r="BE63" s="51"/>
      <c r="BF63" s="51"/>
      <c r="BG63" s="51"/>
      <c r="BH63" s="51"/>
      <c r="BI63" s="51"/>
      <c r="BJ63" s="51"/>
      <c r="BK63" s="51"/>
      <c r="BL63" s="51"/>
      <c r="BP63" s="51"/>
      <c r="BQ63" s="51"/>
      <c r="BS63" s="142"/>
      <c r="BT63" s="142"/>
      <c r="BW63" s="51"/>
      <c r="BX63" s="51"/>
      <c r="BY63" s="51"/>
      <c r="BZ63" s="51"/>
      <c r="CA63" s="51"/>
    </row>
    <row r="64" spans="1:79" s="29" customFormat="1" x14ac:dyDescent="0.15">
      <c r="A64" s="51"/>
      <c r="F64" s="51"/>
      <c r="G64" s="52"/>
      <c r="H64" s="52"/>
      <c r="I64" s="52"/>
      <c r="J64" s="51"/>
      <c r="K64" s="51"/>
      <c r="L64" s="66"/>
      <c r="M64" s="67"/>
      <c r="N64" s="67"/>
      <c r="O64" s="66"/>
      <c r="AQ64" s="51"/>
      <c r="AR64" s="51"/>
      <c r="AS64" s="51"/>
      <c r="AT64" s="51"/>
      <c r="AU64" s="51"/>
      <c r="AV64" s="51"/>
      <c r="AW64" s="51"/>
      <c r="AX64" s="51"/>
      <c r="AY64" s="51"/>
      <c r="AZ64" s="51"/>
      <c r="BA64" s="51"/>
      <c r="BB64" s="51"/>
      <c r="BC64" s="51"/>
      <c r="BD64" s="51"/>
      <c r="BE64" s="51"/>
      <c r="BF64" s="51"/>
      <c r="BG64" s="51"/>
      <c r="BH64" s="51"/>
      <c r="BI64" s="51"/>
      <c r="BJ64" s="51"/>
      <c r="BK64" s="51"/>
      <c r="BL64" s="51"/>
      <c r="BP64" s="51"/>
      <c r="BQ64" s="51"/>
      <c r="BS64" s="142"/>
      <c r="BT64" s="142"/>
      <c r="BW64" s="51"/>
      <c r="BX64" s="51"/>
      <c r="BY64" s="51"/>
      <c r="BZ64" s="51"/>
      <c r="CA64" s="51"/>
    </row>
    <row r="65" spans="1:79" s="29" customFormat="1" x14ac:dyDescent="0.15">
      <c r="A65" s="51"/>
      <c r="F65" s="51"/>
      <c r="G65" s="52"/>
      <c r="H65" s="52"/>
      <c r="I65" s="52"/>
      <c r="J65" s="51"/>
      <c r="K65" s="51"/>
      <c r="L65" s="66"/>
      <c r="M65" s="67"/>
      <c r="N65" s="67"/>
      <c r="O65" s="66"/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A65" s="51"/>
      <c r="BB65" s="51"/>
      <c r="BC65" s="51"/>
      <c r="BD65" s="51"/>
      <c r="BE65" s="51"/>
      <c r="BF65" s="51"/>
      <c r="BG65" s="51"/>
      <c r="BH65" s="51"/>
      <c r="BI65" s="51"/>
      <c r="BJ65" s="51"/>
      <c r="BK65" s="51"/>
      <c r="BL65" s="51"/>
      <c r="BP65" s="51"/>
      <c r="BQ65" s="51"/>
      <c r="BS65" s="142"/>
      <c r="BT65" s="142"/>
      <c r="BW65" s="51"/>
      <c r="BX65" s="51"/>
      <c r="BY65" s="51"/>
      <c r="BZ65" s="51"/>
      <c r="CA65" s="51"/>
    </row>
    <row r="66" spans="1:79" s="29" customFormat="1" x14ac:dyDescent="0.15">
      <c r="A66" s="51"/>
      <c r="F66" s="51"/>
      <c r="G66" s="52"/>
      <c r="H66" s="52"/>
      <c r="I66" s="52"/>
      <c r="J66" s="51"/>
      <c r="K66" s="51"/>
      <c r="L66" s="66"/>
      <c r="M66" s="67"/>
      <c r="N66" s="67"/>
      <c r="O66" s="66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  <c r="BB66" s="51"/>
      <c r="BC66" s="51"/>
      <c r="BD66" s="51"/>
      <c r="BE66" s="51"/>
      <c r="BF66" s="51"/>
      <c r="BG66" s="51"/>
      <c r="BH66" s="51"/>
      <c r="BI66" s="51"/>
      <c r="BJ66" s="51"/>
      <c r="BK66" s="51"/>
      <c r="BL66" s="51"/>
      <c r="BP66" s="51"/>
      <c r="BQ66" s="51"/>
      <c r="BS66" s="142"/>
      <c r="BT66" s="142"/>
      <c r="BW66" s="51"/>
      <c r="BX66" s="51"/>
      <c r="BY66" s="51"/>
      <c r="BZ66" s="51"/>
      <c r="CA66" s="51"/>
    </row>
    <row r="67" spans="1:79" s="29" customFormat="1" x14ac:dyDescent="0.15">
      <c r="A67" s="51"/>
      <c r="F67" s="51"/>
      <c r="G67" s="52"/>
      <c r="H67" s="52"/>
      <c r="I67" s="52"/>
      <c r="J67" s="51"/>
      <c r="K67" s="51"/>
      <c r="L67" s="66"/>
      <c r="M67" s="67"/>
      <c r="N67" s="67"/>
      <c r="O67" s="66"/>
      <c r="AQ67" s="51"/>
      <c r="AR67" s="51"/>
      <c r="AS67" s="51"/>
      <c r="AT67" s="51"/>
      <c r="AU67" s="51"/>
      <c r="AV67" s="51"/>
      <c r="AW67" s="51"/>
      <c r="AX67" s="51"/>
      <c r="AY67" s="51"/>
      <c r="AZ67" s="51"/>
      <c r="BA67" s="51"/>
      <c r="BB67" s="51"/>
      <c r="BC67" s="51"/>
      <c r="BD67" s="51"/>
      <c r="BE67" s="51"/>
      <c r="BF67" s="51"/>
      <c r="BG67" s="51"/>
      <c r="BH67" s="51"/>
      <c r="BI67" s="51"/>
      <c r="BJ67" s="51"/>
      <c r="BK67" s="51"/>
      <c r="BL67" s="51"/>
      <c r="BP67" s="51"/>
      <c r="BQ67" s="51"/>
      <c r="BS67" s="142"/>
      <c r="BT67" s="142"/>
      <c r="BW67" s="51"/>
      <c r="BX67" s="51"/>
      <c r="BY67" s="51"/>
      <c r="BZ67" s="51"/>
      <c r="CA67" s="51"/>
    </row>
    <row r="68" spans="1:79" s="29" customFormat="1" x14ac:dyDescent="0.15">
      <c r="A68" s="51"/>
      <c r="F68" s="51"/>
      <c r="G68" s="52"/>
      <c r="H68" s="52"/>
      <c r="I68" s="52"/>
      <c r="J68" s="51"/>
      <c r="K68" s="51"/>
      <c r="L68" s="66"/>
      <c r="M68" s="67"/>
      <c r="N68" s="67"/>
      <c r="O68" s="66"/>
      <c r="AQ68" s="51"/>
      <c r="AR68" s="51"/>
      <c r="AS68" s="51"/>
      <c r="AT68" s="51"/>
      <c r="AU68" s="51"/>
      <c r="AV68" s="51"/>
      <c r="AW68" s="51"/>
      <c r="AX68" s="51"/>
      <c r="AY68" s="51"/>
      <c r="AZ68" s="51"/>
      <c r="BA68" s="51"/>
      <c r="BB68" s="51"/>
      <c r="BC68" s="51"/>
      <c r="BD68" s="51"/>
      <c r="BE68" s="51"/>
      <c r="BF68" s="51"/>
      <c r="BG68" s="51"/>
      <c r="BH68" s="51"/>
      <c r="BI68" s="51"/>
      <c r="BJ68" s="51"/>
      <c r="BK68" s="51"/>
      <c r="BL68" s="51"/>
      <c r="BP68" s="51"/>
      <c r="BQ68" s="51"/>
      <c r="BS68" s="142"/>
      <c r="BT68" s="142"/>
      <c r="BW68" s="51"/>
      <c r="BX68" s="51"/>
      <c r="BY68" s="51"/>
      <c r="BZ68" s="51"/>
      <c r="CA68" s="51"/>
    </row>
    <row r="69" spans="1:79" s="29" customFormat="1" x14ac:dyDescent="0.15">
      <c r="A69" s="51"/>
      <c r="F69" s="51"/>
      <c r="G69" s="52"/>
      <c r="H69" s="52"/>
      <c r="I69" s="52"/>
      <c r="J69" s="51"/>
      <c r="K69" s="51"/>
      <c r="L69" s="66"/>
      <c r="M69" s="67"/>
      <c r="N69" s="67"/>
      <c r="O69" s="66"/>
      <c r="AQ69" s="51"/>
      <c r="AR69" s="51"/>
      <c r="AS69" s="51"/>
      <c r="AT69" s="51"/>
      <c r="AU69" s="51"/>
      <c r="AV69" s="51"/>
      <c r="AW69" s="51"/>
      <c r="AX69" s="51"/>
      <c r="AY69" s="51"/>
      <c r="AZ69" s="51"/>
      <c r="BA69" s="51"/>
      <c r="BB69" s="51"/>
      <c r="BC69" s="51"/>
      <c r="BD69" s="51"/>
      <c r="BE69" s="51"/>
      <c r="BF69" s="51"/>
      <c r="BG69" s="51"/>
      <c r="BH69" s="51"/>
      <c r="BI69" s="51"/>
      <c r="BJ69" s="51"/>
      <c r="BK69" s="51"/>
      <c r="BL69" s="51"/>
      <c r="BP69" s="51"/>
      <c r="BQ69" s="51"/>
      <c r="BS69" s="142"/>
      <c r="BT69" s="142"/>
      <c r="BW69" s="51"/>
      <c r="BX69" s="51"/>
      <c r="BY69" s="51"/>
      <c r="BZ69" s="51"/>
      <c r="CA69" s="51"/>
    </row>
    <row r="70" spans="1:79" s="29" customFormat="1" x14ac:dyDescent="0.15">
      <c r="A70" s="51"/>
      <c r="F70" s="51"/>
      <c r="G70" s="52"/>
      <c r="H70" s="52"/>
      <c r="I70" s="52"/>
      <c r="J70" s="51"/>
      <c r="K70" s="51"/>
      <c r="L70" s="66"/>
      <c r="M70" s="67"/>
      <c r="N70" s="67"/>
      <c r="O70" s="66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  <c r="BB70" s="51"/>
      <c r="BC70" s="51"/>
      <c r="BD70" s="51"/>
      <c r="BE70" s="51"/>
      <c r="BF70" s="51"/>
      <c r="BG70" s="51"/>
      <c r="BH70" s="51"/>
      <c r="BI70" s="51"/>
      <c r="BJ70" s="51"/>
      <c r="BK70" s="51"/>
      <c r="BL70" s="51"/>
      <c r="BP70" s="51"/>
      <c r="BQ70" s="51"/>
      <c r="BS70" s="142"/>
      <c r="BT70" s="142"/>
      <c r="BW70" s="51"/>
      <c r="BX70" s="51"/>
      <c r="BY70" s="51"/>
      <c r="BZ70" s="51"/>
      <c r="CA70" s="51"/>
    </row>
    <row r="71" spans="1:79" s="29" customFormat="1" x14ac:dyDescent="0.15">
      <c r="A71" s="51"/>
      <c r="F71" s="51"/>
      <c r="G71" s="52"/>
      <c r="H71" s="52"/>
      <c r="I71" s="52"/>
      <c r="J71" s="51"/>
      <c r="K71" s="51"/>
      <c r="L71" s="66"/>
      <c r="M71" s="67"/>
      <c r="N71" s="67"/>
      <c r="O71" s="66"/>
      <c r="AQ71" s="51"/>
      <c r="AR71" s="51"/>
      <c r="AS71" s="51"/>
      <c r="AT71" s="51"/>
      <c r="AU71" s="51"/>
      <c r="AV71" s="51"/>
      <c r="AW71" s="51"/>
      <c r="AX71" s="51"/>
      <c r="AY71" s="51"/>
      <c r="AZ71" s="51"/>
      <c r="BA71" s="51"/>
      <c r="BB71" s="51"/>
      <c r="BC71" s="51"/>
      <c r="BD71" s="51"/>
      <c r="BE71" s="51"/>
      <c r="BF71" s="51"/>
      <c r="BG71" s="51"/>
      <c r="BH71" s="51"/>
      <c r="BI71" s="51"/>
      <c r="BJ71" s="51"/>
      <c r="BK71" s="51"/>
      <c r="BL71" s="51"/>
      <c r="BP71" s="51"/>
      <c r="BQ71" s="51"/>
      <c r="BS71" s="142"/>
      <c r="BT71" s="142"/>
      <c r="BW71" s="51"/>
      <c r="BX71" s="51"/>
      <c r="BY71" s="51"/>
      <c r="BZ71" s="51"/>
      <c r="CA71" s="51"/>
    </row>
    <row r="72" spans="1:79" s="29" customFormat="1" x14ac:dyDescent="0.15">
      <c r="A72" s="51"/>
      <c r="F72" s="51"/>
      <c r="G72" s="52"/>
      <c r="H72" s="52"/>
      <c r="I72" s="52"/>
      <c r="J72" s="51"/>
      <c r="K72" s="51"/>
      <c r="L72" s="66"/>
      <c r="M72" s="67"/>
      <c r="N72" s="67"/>
      <c r="O72" s="66"/>
      <c r="AQ72" s="51"/>
      <c r="AR72" s="51"/>
      <c r="AS72" s="51"/>
      <c r="AT72" s="51"/>
      <c r="AU72" s="51"/>
      <c r="AV72" s="51"/>
      <c r="AW72" s="51"/>
      <c r="AX72" s="51"/>
      <c r="AY72" s="51"/>
      <c r="AZ72" s="51"/>
      <c r="BA72" s="51"/>
      <c r="BB72" s="51"/>
      <c r="BC72" s="51"/>
      <c r="BD72" s="51"/>
      <c r="BE72" s="51"/>
      <c r="BF72" s="51"/>
      <c r="BG72" s="51"/>
      <c r="BH72" s="51"/>
      <c r="BI72" s="51"/>
      <c r="BJ72" s="51"/>
      <c r="BK72" s="51"/>
      <c r="BL72" s="51"/>
      <c r="BP72" s="51"/>
      <c r="BQ72" s="51"/>
      <c r="BS72" s="142"/>
      <c r="BT72" s="142"/>
      <c r="BW72" s="51"/>
      <c r="BX72" s="51"/>
      <c r="BY72" s="51"/>
      <c r="BZ72" s="51"/>
      <c r="CA72" s="51"/>
    </row>
    <row r="73" spans="1:79" s="29" customFormat="1" x14ac:dyDescent="0.15">
      <c r="A73" s="51"/>
      <c r="F73" s="51"/>
      <c r="G73" s="52"/>
      <c r="H73" s="52"/>
      <c r="I73" s="52"/>
      <c r="J73" s="51"/>
      <c r="K73" s="51"/>
      <c r="L73" s="66"/>
      <c r="M73" s="67"/>
      <c r="N73" s="67"/>
      <c r="O73" s="66"/>
      <c r="AQ73" s="51"/>
      <c r="AR73" s="51"/>
      <c r="AS73" s="51"/>
      <c r="AT73" s="51"/>
      <c r="AU73" s="51"/>
      <c r="AV73" s="51"/>
      <c r="AW73" s="51"/>
      <c r="AX73" s="51"/>
      <c r="AY73" s="51"/>
      <c r="AZ73" s="51"/>
      <c r="BA73" s="51"/>
      <c r="BB73" s="51"/>
      <c r="BC73" s="51"/>
      <c r="BD73" s="51"/>
      <c r="BE73" s="51"/>
      <c r="BF73" s="51"/>
      <c r="BG73" s="51"/>
      <c r="BH73" s="51"/>
      <c r="BI73" s="51"/>
      <c r="BJ73" s="51"/>
      <c r="BK73" s="51"/>
      <c r="BL73" s="51"/>
      <c r="BP73" s="51"/>
      <c r="BQ73" s="51"/>
      <c r="BS73" s="142"/>
      <c r="BT73" s="142"/>
      <c r="BW73" s="51"/>
      <c r="BX73" s="51"/>
      <c r="BY73" s="51"/>
      <c r="BZ73" s="51"/>
      <c r="CA73" s="51"/>
    </row>
    <row r="74" spans="1:79" s="29" customFormat="1" x14ac:dyDescent="0.15">
      <c r="A74" s="51"/>
      <c r="F74" s="51"/>
      <c r="G74" s="52"/>
      <c r="H74" s="52"/>
      <c r="I74" s="52"/>
      <c r="J74" s="51"/>
      <c r="K74" s="51"/>
      <c r="L74" s="66"/>
      <c r="M74" s="67"/>
      <c r="N74" s="67"/>
      <c r="O74" s="66"/>
      <c r="AQ74" s="51"/>
      <c r="AR74" s="51"/>
      <c r="AS74" s="51"/>
      <c r="AT74" s="51"/>
      <c r="AU74" s="51"/>
      <c r="AV74" s="51"/>
      <c r="AW74" s="51"/>
      <c r="AX74" s="51"/>
      <c r="AY74" s="51"/>
      <c r="AZ74" s="51"/>
      <c r="BA74" s="51"/>
      <c r="BB74" s="51"/>
      <c r="BC74" s="51"/>
      <c r="BD74" s="51"/>
      <c r="BE74" s="51"/>
      <c r="BF74" s="51"/>
      <c r="BG74" s="51"/>
      <c r="BH74" s="51"/>
      <c r="BI74" s="51"/>
      <c r="BJ74" s="51"/>
      <c r="BK74" s="51"/>
      <c r="BL74" s="51"/>
      <c r="BP74" s="51"/>
      <c r="BQ74" s="51"/>
      <c r="BS74" s="142"/>
      <c r="BT74" s="142"/>
      <c r="BW74" s="51"/>
      <c r="BX74" s="51"/>
      <c r="BY74" s="51"/>
      <c r="BZ74" s="51"/>
      <c r="CA74" s="51"/>
    </row>
    <row r="75" spans="1:79" s="29" customFormat="1" x14ac:dyDescent="0.15">
      <c r="A75" s="51"/>
      <c r="F75" s="51"/>
      <c r="G75" s="52"/>
      <c r="H75" s="52"/>
      <c r="I75" s="52"/>
      <c r="J75" s="51"/>
      <c r="K75" s="51"/>
      <c r="L75" s="66"/>
      <c r="M75" s="67"/>
      <c r="N75" s="67"/>
      <c r="O75" s="66"/>
      <c r="AQ75" s="51"/>
      <c r="AR75" s="51"/>
      <c r="AS75" s="51"/>
      <c r="AT75" s="51"/>
      <c r="AU75" s="51"/>
      <c r="AV75" s="51"/>
      <c r="AW75" s="51"/>
      <c r="AX75" s="51"/>
      <c r="AY75" s="51"/>
      <c r="AZ75" s="51"/>
      <c r="BA75" s="51"/>
      <c r="BB75" s="51"/>
      <c r="BC75" s="51"/>
      <c r="BD75" s="51"/>
      <c r="BE75" s="51"/>
      <c r="BF75" s="51"/>
      <c r="BG75" s="51"/>
      <c r="BH75" s="51"/>
      <c r="BI75" s="51"/>
      <c r="BJ75" s="51"/>
      <c r="BK75" s="51"/>
      <c r="BL75" s="51"/>
      <c r="BP75" s="51"/>
      <c r="BQ75" s="51"/>
      <c r="BS75" s="142"/>
      <c r="BT75" s="142"/>
      <c r="BW75" s="51"/>
      <c r="BX75" s="51"/>
      <c r="BY75" s="51"/>
      <c r="BZ75" s="51"/>
      <c r="CA75" s="51"/>
    </row>
    <row r="76" spans="1:79" s="29" customFormat="1" x14ac:dyDescent="0.15">
      <c r="A76" s="51"/>
      <c r="F76" s="51"/>
      <c r="G76" s="52"/>
      <c r="H76" s="52"/>
      <c r="I76" s="52"/>
      <c r="J76" s="51"/>
      <c r="K76" s="51"/>
      <c r="L76" s="66"/>
      <c r="M76" s="67"/>
      <c r="N76" s="67"/>
      <c r="O76" s="66"/>
      <c r="AQ76" s="51"/>
      <c r="AR76" s="51"/>
      <c r="AS76" s="51"/>
      <c r="AT76" s="51"/>
      <c r="AU76" s="51"/>
      <c r="AV76" s="51"/>
      <c r="AW76" s="51"/>
      <c r="AX76" s="51"/>
      <c r="AY76" s="51"/>
      <c r="AZ76" s="51"/>
      <c r="BA76" s="51"/>
      <c r="BB76" s="51"/>
      <c r="BC76" s="51"/>
      <c r="BD76" s="51"/>
      <c r="BE76" s="51"/>
      <c r="BF76" s="51"/>
      <c r="BG76" s="51"/>
      <c r="BH76" s="51"/>
      <c r="BI76" s="51"/>
      <c r="BJ76" s="51"/>
      <c r="BK76" s="51"/>
      <c r="BL76" s="51"/>
      <c r="BP76" s="51"/>
      <c r="BQ76" s="51"/>
      <c r="BS76" s="142"/>
      <c r="BT76" s="142"/>
      <c r="BW76" s="51"/>
      <c r="BX76" s="51"/>
      <c r="BY76" s="51"/>
      <c r="BZ76" s="51"/>
      <c r="CA76" s="51"/>
    </row>
    <row r="77" spans="1:79" s="29" customFormat="1" x14ac:dyDescent="0.15">
      <c r="A77" s="51"/>
      <c r="F77" s="51"/>
      <c r="G77" s="52"/>
      <c r="H77" s="52"/>
      <c r="I77" s="52"/>
      <c r="J77" s="51"/>
      <c r="K77" s="51"/>
      <c r="L77" s="66"/>
      <c r="M77" s="67"/>
      <c r="N77" s="67"/>
      <c r="O77" s="66"/>
      <c r="AQ77" s="51"/>
      <c r="AR77" s="51"/>
      <c r="AS77" s="51"/>
      <c r="AT77" s="51"/>
      <c r="AU77" s="51"/>
      <c r="AV77" s="51"/>
      <c r="AW77" s="51"/>
      <c r="AX77" s="51"/>
      <c r="AY77" s="51"/>
      <c r="AZ77" s="51"/>
      <c r="BA77" s="51"/>
      <c r="BB77" s="51"/>
      <c r="BC77" s="51"/>
      <c r="BD77" s="51"/>
      <c r="BE77" s="51"/>
      <c r="BF77" s="51"/>
      <c r="BG77" s="51"/>
      <c r="BH77" s="51"/>
      <c r="BI77" s="51"/>
      <c r="BJ77" s="51"/>
      <c r="BK77" s="51"/>
      <c r="BL77" s="51"/>
      <c r="BP77" s="51"/>
      <c r="BQ77" s="51"/>
      <c r="BS77" s="142"/>
      <c r="BT77" s="142"/>
      <c r="BW77" s="51"/>
      <c r="BX77" s="51"/>
      <c r="BY77" s="51"/>
      <c r="BZ77" s="51"/>
      <c r="CA77" s="51"/>
    </row>
    <row r="78" spans="1:79" s="29" customFormat="1" x14ac:dyDescent="0.15">
      <c r="A78" s="51"/>
      <c r="F78" s="51"/>
      <c r="G78" s="52"/>
      <c r="H78" s="52"/>
      <c r="I78" s="52"/>
      <c r="J78" s="51"/>
      <c r="K78" s="51"/>
      <c r="L78" s="66"/>
      <c r="M78" s="67"/>
      <c r="N78" s="67"/>
      <c r="O78" s="66"/>
      <c r="AQ78" s="51"/>
      <c r="AR78" s="51"/>
      <c r="AS78" s="51"/>
      <c r="AT78" s="51"/>
      <c r="AU78" s="51"/>
      <c r="AV78" s="51"/>
      <c r="AW78" s="51"/>
      <c r="AX78" s="51"/>
      <c r="AY78" s="51"/>
      <c r="AZ78" s="51"/>
      <c r="BA78" s="51"/>
      <c r="BB78" s="51"/>
      <c r="BC78" s="51"/>
      <c r="BD78" s="51"/>
      <c r="BE78" s="51"/>
      <c r="BF78" s="51"/>
      <c r="BG78" s="51"/>
      <c r="BH78" s="51"/>
      <c r="BI78" s="51"/>
      <c r="BJ78" s="51"/>
      <c r="BK78" s="51"/>
      <c r="BL78" s="51"/>
      <c r="BP78" s="51"/>
      <c r="BQ78" s="51"/>
      <c r="BS78" s="142"/>
      <c r="BT78" s="142"/>
      <c r="BW78" s="51"/>
      <c r="BX78" s="51"/>
      <c r="BY78" s="51"/>
      <c r="BZ78" s="51"/>
      <c r="CA78" s="51"/>
    </row>
    <row r="79" spans="1:79" s="29" customFormat="1" x14ac:dyDescent="0.15">
      <c r="A79" s="51"/>
      <c r="F79" s="51"/>
      <c r="G79" s="52"/>
      <c r="H79" s="52"/>
      <c r="I79" s="52"/>
      <c r="J79" s="51"/>
      <c r="K79" s="51"/>
      <c r="L79" s="66"/>
      <c r="M79" s="67"/>
      <c r="N79" s="67"/>
      <c r="O79" s="66"/>
      <c r="AQ79" s="51"/>
      <c r="AR79" s="51"/>
      <c r="AS79" s="51"/>
      <c r="AT79" s="51"/>
      <c r="AU79" s="51"/>
      <c r="AV79" s="51"/>
      <c r="AW79" s="51"/>
      <c r="AX79" s="51"/>
      <c r="AY79" s="51"/>
      <c r="AZ79" s="51"/>
      <c r="BA79" s="51"/>
      <c r="BB79" s="51"/>
      <c r="BC79" s="51"/>
      <c r="BD79" s="51"/>
      <c r="BE79" s="51"/>
      <c r="BF79" s="51"/>
      <c r="BG79" s="51"/>
      <c r="BH79" s="51"/>
      <c r="BI79" s="51"/>
      <c r="BJ79" s="51"/>
      <c r="BK79" s="51"/>
      <c r="BL79" s="51"/>
      <c r="BP79" s="51"/>
      <c r="BQ79" s="51"/>
      <c r="BS79" s="142"/>
      <c r="BT79" s="142"/>
      <c r="BW79" s="51"/>
      <c r="BX79" s="51"/>
      <c r="BY79" s="51"/>
      <c r="BZ79" s="51"/>
      <c r="CA79" s="51"/>
    </row>
    <row r="80" spans="1:79" s="29" customFormat="1" x14ac:dyDescent="0.15">
      <c r="A80" s="51"/>
      <c r="F80" s="51"/>
      <c r="G80" s="52"/>
      <c r="H80" s="52"/>
      <c r="I80" s="52"/>
      <c r="J80" s="51"/>
      <c r="K80" s="51"/>
      <c r="L80" s="66"/>
      <c r="M80" s="67"/>
      <c r="N80" s="67"/>
      <c r="O80" s="66"/>
      <c r="AQ80" s="51"/>
      <c r="AR80" s="51"/>
      <c r="AS80" s="51"/>
      <c r="AT80" s="51"/>
      <c r="AU80" s="51"/>
      <c r="AV80" s="51"/>
      <c r="AW80" s="51"/>
      <c r="AX80" s="51"/>
      <c r="AY80" s="51"/>
      <c r="AZ80" s="51"/>
      <c r="BA80" s="51"/>
      <c r="BB80" s="51"/>
      <c r="BC80" s="51"/>
      <c r="BD80" s="51"/>
      <c r="BE80" s="51"/>
      <c r="BF80" s="51"/>
      <c r="BG80" s="51"/>
      <c r="BH80" s="51"/>
      <c r="BI80" s="51"/>
      <c r="BJ80" s="51"/>
      <c r="BK80" s="51"/>
      <c r="BL80" s="51"/>
      <c r="BP80" s="51"/>
      <c r="BQ80" s="51"/>
      <c r="BS80" s="142"/>
      <c r="BT80" s="142"/>
      <c r="BW80" s="51"/>
      <c r="BX80" s="51"/>
      <c r="BY80" s="51"/>
      <c r="BZ80" s="51"/>
      <c r="CA80" s="51"/>
    </row>
    <row r="81" spans="1:79" s="29" customFormat="1" x14ac:dyDescent="0.15">
      <c r="A81" s="51"/>
      <c r="F81" s="51"/>
      <c r="G81" s="52"/>
      <c r="H81" s="52"/>
      <c r="I81" s="52"/>
      <c r="J81" s="51"/>
      <c r="K81" s="51"/>
      <c r="L81" s="66"/>
      <c r="M81" s="67"/>
      <c r="N81" s="67"/>
      <c r="O81" s="66"/>
      <c r="AQ81" s="51"/>
      <c r="AR81" s="51"/>
      <c r="AS81" s="51"/>
      <c r="AT81" s="51"/>
      <c r="AU81" s="51"/>
      <c r="AV81" s="51"/>
      <c r="AW81" s="51"/>
      <c r="AX81" s="51"/>
      <c r="AY81" s="51"/>
      <c r="AZ81" s="51"/>
      <c r="BA81" s="51"/>
      <c r="BB81" s="51"/>
      <c r="BC81" s="51"/>
      <c r="BD81" s="51"/>
      <c r="BE81" s="51"/>
      <c r="BF81" s="51"/>
      <c r="BG81" s="51"/>
      <c r="BH81" s="51"/>
      <c r="BI81" s="51"/>
      <c r="BJ81" s="51"/>
      <c r="BK81" s="51"/>
      <c r="BL81" s="51"/>
      <c r="BP81" s="51"/>
      <c r="BQ81" s="51"/>
      <c r="BS81" s="142"/>
      <c r="BT81" s="142"/>
      <c r="BW81" s="51"/>
      <c r="BX81" s="51"/>
      <c r="BY81" s="51"/>
      <c r="BZ81" s="51"/>
      <c r="CA81" s="51"/>
    </row>
    <row r="82" spans="1:79" s="29" customFormat="1" x14ac:dyDescent="0.15">
      <c r="A82" s="51"/>
      <c r="F82" s="51"/>
      <c r="G82" s="52"/>
      <c r="H82" s="52"/>
      <c r="I82" s="52"/>
      <c r="J82" s="51"/>
      <c r="K82" s="51"/>
      <c r="L82" s="66"/>
      <c r="M82" s="67"/>
      <c r="N82" s="67"/>
      <c r="O82" s="66"/>
      <c r="AQ82" s="51"/>
      <c r="AR82" s="51"/>
      <c r="AS82" s="51"/>
      <c r="AT82" s="51"/>
      <c r="AU82" s="51"/>
      <c r="AV82" s="51"/>
      <c r="AW82" s="51"/>
      <c r="AX82" s="51"/>
      <c r="AY82" s="51"/>
      <c r="AZ82" s="51"/>
      <c r="BA82" s="51"/>
      <c r="BB82" s="51"/>
      <c r="BC82" s="51"/>
      <c r="BD82" s="51"/>
      <c r="BE82" s="51"/>
      <c r="BF82" s="51"/>
      <c r="BG82" s="51"/>
      <c r="BH82" s="51"/>
      <c r="BI82" s="51"/>
      <c r="BJ82" s="51"/>
      <c r="BK82" s="51"/>
      <c r="BL82" s="51"/>
      <c r="BP82" s="51"/>
      <c r="BQ82" s="51"/>
      <c r="BS82" s="142"/>
      <c r="BT82" s="142"/>
      <c r="BW82" s="51"/>
      <c r="BX82" s="51"/>
      <c r="BY82" s="51"/>
      <c r="BZ82" s="51"/>
      <c r="CA82" s="51"/>
    </row>
    <row r="83" spans="1:79" s="29" customFormat="1" x14ac:dyDescent="0.15">
      <c r="A83" s="51"/>
      <c r="F83" s="51"/>
      <c r="G83" s="52"/>
      <c r="H83" s="52"/>
      <c r="I83" s="52"/>
      <c r="J83" s="51"/>
      <c r="K83" s="51"/>
      <c r="L83" s="66"/>
      <c r="M83" s="67"/>
      <c r="N83" s="67"/>
      <c r="O83" s="66"/>
      <c r="AQ83" s="51"/>
      <c r="AR83" s="51"/>
      <c r="AS83" s="51"/>
      <c r="AT83" s="51"/>
      <c r="AU83" s="51"/>
      <c r="AV83" s="51"/>
      <c r="AW83" s="51"/>
      <c r="AX83" s="51"/>
      <c r="AY83" s="51"/>
      <c r="AZ83" s="51"/>
      <c r="BA83" s="51"/>
      <c r="BB83" s="51"/>
      <c r="BC83" s="51"/>
      <c r="BD83" s="51"/>
      <c r="BE83" s="51"/>
      <c r="BF83" s="51"/>
      <c r="BG83" s="51"/>
      <c r="BH83" s="51"/>
      <c r="BI83" s="51"/>
      <c r="BJ83" s="51"/>
      <c r="BK83" s="51"/>
      <c r="BL83" s="51"/>
      <c r="BP83" s="51"/>
      <c r="BQ83" s="51"/>
      <c r="BS83" s="142"/>
      <c r="BT83" s="142"/>
      <c r="BW83" s="51"/>
      <c r="BX83" s="51"/>
      <c r="BY83" s="51"/>
      <c r="BZ83" s="51"/>
      <c r="CA83" s="51"/>
    </row>
    <row r="84" spans="1:79" s="29" customFormat="1" x14ac:dyDescent="0.15">
      <c r="A84" s="51"/>
      <c r="F84" s="51"/>
      <c r="G84" s="52"/>
      <c r="H84" s="52"/>
      <c r="I84" s="52"/>
      <c r="J84" s="51"/>
      <c r="K84" s="51"/>
      <c r="L84" s="66"/>
      <c r="M84" s="67"/>
      <c r="N84" s="67"/>
      <c r="O84" s="66"/>
      <c r="AQ84" s="51"/>
      <c r="AR84" s="51"/>
      <c r="AS84" s="51"/>
      <c r="AT84" s="51"/>
      <c r="AU84" s="51"/>
      <c r="AV84" s="51"/>
      <c r="AW84" s="51"/>
      <c r="AX84" s="51"/>
      <c r="AY84" s="51"/>
      <c r="AZ84" s="51"/>
      <c r="BA84" s="51"/>
      <c r="BB84" s="51"/>
      <c r="BC84" s="51"/>
      <c r="BD84" s="51"/>
      <c r="BE84" s="51"/>
      <c r="BF84" s="51"/>
      <c r="BG84" s="51"/>
      <c r="BH84" s="51"/>
      <c r="BI84" s="51"/>
      <c r="BJ84" s="51"/>
      <c r="BK84" s="51"/>
      <c r="BL84" s="51"/>
      <c r="BP84" s="51"/>
      <c r="BQ84" s="51"/>
      <c r="BS84" s="142"/>
      <c r="BT84" s="142"/>
      <c r="BW84" s="51"/>
      <c r="BX84" s="51"/>
      <c r="BY84" s="51"/>
      <c r="BZ84" s="51"/>
      <c r="CA84" s="51"/>
    </row>
    <row r="85" spans="1:79" s="29" customFormat="1" x14ac:dyDescent="0.15">
      <c r="A85" s="51"/>
      <c r="F85" s="51"/>
      <c r="G85" s="52"/>
      <c r="H85" s="52"/>
      <c r="I85" s="52"/>
      <c r="J85" s="51"/>
      <c r="K85" s="51"/>
      <c r="L85" s="66"/>
      <c r="M85" s="67"/>
      <c r="N85" s="67"/>
      <c r="O85" s="66"/>
      <c r="AQ85" s="51"/>
      <c r="AR85" s="51"/>
      <c r="AS85" s="51"/>
      <c r="AT85" s="51"/>
      <c r="AU85" s="51"/>
      <c r="AV85" s="51"/>
      <c r="AW85" s="51"/>
      <c r="AX85" s="51"/>
      <c r="AY85" s="51"/>
      <c r="AZ85" s="51"/>
      <c r="BA85" s="51"/>
      <c r="BB85" s="51"/>
      <c r="BC85" s="51"/>
      <c r="BD85" s="51"/>
      <c r="BE85" s="51"/>
      <c r="BF85" s="51"/>
      <c r="BG85" s="51"/>
      <c r="BH85" s="51"/>
      <c r="BI85" s="51"/>
      <c r="BJ85" s="51"/>
      <c r="BK85" s="51"/>
      <c r="BL85" s="51"/>
      <c r="BP85" s="51"/>
      <c r="BQ85" s="51"/>
      <c r="BS85" s="142"/>
      <c r="BT85" s="142"/>
      <c r="BW85" s="51"/>
      <c r="BX85" s="51"/>
      <c r="BY85" s="51"/>
      <c r="BZ85" s="51"/>
      <c r="CA85" s="51"/>
    </row>
    <row r="86" spans="1:79" s="29" customFormat="1" x14ac:dyDescent="0.15">
      <c r="A86" s="51"/>
      <c r="F86" s="51"/>
      <c r="G86" s="52"/>
      <c r="H86" s="52"/>
      <c r="I86" s="52"/>
      <c r="J86" s="51"/>
      <c r="K86" s="51"/>
      <c r="L86" s="66"/>
      <c r="M86" s="67"/>
      <c r="N86" s="67"/>
      <c r="O86" s="66"/>
      <c r="AQ86" s="51"/>
      <c r="AR86" s="51"/>
      <c r="AS86" s="51"/>
      <c r="AT86" s="51"/>
      <c r="AU86" s="51"/>
      <c r="AV86" s="51"/>
      <c r="AW86" s="51"/>
      <c r="AX86" s="51"/>
      <c r="AY86" s="51"/>
      <c r="AZ86" s="51"/>
      <c r="BA86" s="51"/>
      <c r="BB86" s="51"/>
      <c r="BC86" s="51"/>
      <c r="BD86" s="51"/>
      <c r="BE86" s="51"/>
      <c r="BF86" s="51"/>
      <c r="BG86" s="51"/>
      <c r="BH86" s="51"/>
      <c r="BI86" s="51"/>
      <c r="BJ86" s="51"/>
      <c r="BK86" s="51"/>
      <c r="BL86" s="51"/>
      <c r="BP86" s="51"/>
      <c r="BQ86" s="51"/>
      <c r="BS86" s="142"/>
      <c r="BT86" s="142"/>
      <c r="BW86" s="51"/>
      <c r="BX86" s="51"/>
      <c r="BY86" s="51"/>
      <c r="BZ86" s="51"/>
      <c r="CA86" s="51"/>
    </row>
    <row r="87" spans="1:79" s="29" customFormat="1" x14ac:dyDescent="0.15">
      <c r="A87" s="51"/>
      <c r="F87" s="51"/>
      <c r="G87" s="52"/>
      <c r="H87" s="52"/>
      <c r="I87" s="52"/>
      <c r="J87" s="51"/>
      <c r="K87" s="51"/>
      <c r="L87" s="66"/>
      <c r="M87" s="67"/>
      <c r="N87" s="67"/>
      <c r="O87" s="66"/>
      <c r="AQ87" s="51"/>
      <c r="AR87" s="51"/>
      <c r="AS87" s="51"/>
      <c r="AT87" s="51"/>
      <c r="AU87" s="51"/>
      <c r="AV87" s="51"/>
      <c r="AW87" s="51"/>
      <c r="AX87" s="51"/>
      <c r="AY87" s="51"/>
      <c r="AZ87" s="51"/>
      <c r="BA87" s="51"/>
      <c r="BB87" s="51"/>
      <c r="BC87" s="51"/>
      <c r="BD87" s="51"/>
      <c r="BE87" s="51"/>
      <c r="BF87" s="51"/>
      <c r="BG87" s="51"/>
      <c r="BH87" s="51"/>
      <c r="BI87" s="51"/>
      <c r="BJ87" s="51"/>
      <c r="BK87" s="51"/>
      <c r="BL87" s="51"/>
      <c r="BP87" s="51"/>
      <c r="BQ87" s="51"/>
      <c r="BS87" s="142"/>
      <c r="BT87" s="142"/>
      <c r="BW87" s="51"/>
      <c r="BX87" s="51"/>
      <c r="BY87" s="51"/>
      <c r="BZ87" s="51"/>
      <c r="CA87" s="51"/>
    </row>
    <row r="88" spans="1:79" s="29" customFormat="1" x14ac:dyDescent="0.15"/>
    <row r="89" spans="1:79" s="29" customFormat="1" x14ac:dyDescent="0.15"/>
    <row r="90" spans="1:79" s="29" customFormat="1" x14ac:dyDescent="0.15"/>
    <row r="91" spans="1:79" s="29" customFormat="1" x14ac:dyDescent="0.15"/>
    <row r="92" spans="1:79" s="29" customFormat="1" x14ac:dyDescent="0.15"/>
    <row r="93" spans="1:79" s="29" customFormat="1" x14ac:dyDescent="0.15"/>
    <row r="94" spans="1:79" s="29" customFormat="1" x14ac:dyDescent="0.15"/>
    <row r="95" spans="1:79" s="29" customFormat="1" x14ac:dyDescent="0.15"/>
    <row r="96" spans="1:79" s="29" customFormat="1" x14ac:dyDescent="0.15"/>
    <row r="97" s="29" customFormat="1" x14ac:dyDescent="0.15"/>
    <row r="98" s="29" customFormat="1" x14ac:dyDescent="0.15"/>
    <row r="99" s="29" customFormat="1" x14ac:dyDescent="0.15"/>
    <row r="100" s="29" customFormat="1" x14ac:dyDescent="0.15"/>
    <row r="101" s="29" customFormat="1" x14ac:dyDescent="0.15"/>
    <row r="102" s="29" customFormat="1" x14ac:dyDescent="0.15"/>
    <row r="103" s="29" customFormat="1" x14ac:dyDescent="0.15"/>
    <row r="104" s="29" customFormat="1" x14ac:dyDescent="0.15"/>
    <row r="105" s="29" customFormat="1" x14ac:dyDescent="0.15"/>
    <row r="106" s="29" customFormat="1" x14ac:dyDescent="0.15"/>
    <row r="107" s="29" customFormat="1" x14ac:dyDescent="0.15"/>
    <row r="108" s="29" customFormat="1" x14ac:dyDescent="0.15"/>
    <row r="109" s="29" customFormat="1" x14ac:dyDescent="0.15"/>
    <row r="110" s="29" customFormat="1" x14ac:dyDescent="0.15"/>
    <row r="111" s="29" customFormat="1" x14ac:dyDescent="0.15"/>
    <row r="112" s="29" customFormat="1" x14ac:dyDescent="0.15"/>
    <row r="113" s="29" customFormat="1" x14ac:dyDescent="0.15"/>
    <row r="114" s="29" customFormat="1" x14ac:dyDescent="0.15"/>
    <row r="115" s="29" customFormat="1" x14ac:dyDescent="0.15"/>
    <row r="116" s="29" customFormat="1" x14ac:dyDescent="0.15"/>
    <row r="117" s="29" customFormat="1" x14ac:dyDescent="0.15"/>
    <row r="118" s="29" customFormat="1" x14ac:dyDescent="0.15"/>
    <row r="119" s="29" customFormat="1" x14ac:dyDescent="0.15"/>
    <row r="120" s="29" customFormat="1" x14ac:dyDescent="0.15"/>
    <row r="121" s="29" customFormat="1" x14ac:dyDescent="0.15"/>
    <row r="122" s="29" customFormat="1" x14ac:dyDescent="0.15"/>
    <row r="123" s="29" customFormat="1" x14ac:dyDescent="0.15"/>
    <row r="124" s="29" customFormat="1" x14ac:dyDescent="0.15"/>
    <row r="125" s="29" customFormat="1" x14ac:dyDescent="0.15"/>
    <row r="126" s="29" customFormat="1" x14ac:dyDescent="0.15"/>
    <row r="127" s="29" customFormat="1" x14ac:dyDescent="0.15"/>
    <row r="128" s="29" customFormat="1" x14ac:dyDescent="0.15"/>
    <row r="129" s="29" customFormat="1" x14ac:dyDescent="0.15"/>
    <row r="130" s="29" customFormat="1" x14ac:dyDescent="0.15"/>
    <row r="131" s="29" customFormat="1" x14ac:dyDescent="0.15"/>
    <row r="132" s="29" customFormat="1" x14ac:dyDescent="0.15"/>
    <row r="133" s="29" customFormat="1" x14ac:dyDescent="0.15"/>
    <row r="134" s="29" customFormat="1" x14ac:dyDescent="0.15"/>
    <row r="135" s="29" customFormat="1" x14ac:dyDescent="0.15"/>
    <row r="136" s="29" customFormat="1" x14ac:dyDescent="0.15"/>
    <row r="137" s="29" customFormat="1" x14ac:dyDescent="0.15"/>
    <row r="138" s="29" customFormat="1" x14ac:dyDescent="0.15"/>
  </sheetData>
  <phoneticPr fontId="20" type="noConversion"/>
  <pageMargins left="0.75" right="0.75" top="1" bottom="1" header="0.51180555555555596" footer="0.51180555555555596"/>
  <pageSetup paperSize="0" orientation="portrait" horizontalDpi="0" verticalDpi="0" copie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E135"/>
  <sheetViews>
    <sheetView tabSelected="1" workbookViewId="0">
      <pane xSplit="10" topLeftCell="K1" activePane="topRight" state="frozen"/>
      <selection pane="topRight" activeCell="V19" sqref="V19"/>
    </sheetView>
  </sheetViews>
  <sheetFormatPr defaultColWidth="9" defaultRowHeight="13.5" x14ac:dyDescent="0.15"/>
  <cols>
    <col min="1" max="2" width="4.5" style="28" customWidth="1"/>
    <col min="3" max="3" width="13" style="28" customWidth="1"/>
    <col min="4" max="4" width="9" style="28" customWidth="1"/>
    <col min="5" max="6" width="8.75" style="28" hidden="1" customWidth="1"/>
    <col min="7" max="7" width="8.625" style="28" customWidth="1"/>
    <col min="8" max="8" width="5.25" style="28" customWidth="1"/>
    <col min="9" max="9" width="7.875" style="28" customWidth="1"/>
    <col min="10" max="10" width="6.75" style="28" customWidth="1"/>
    <col min="11" max="11" width="4.75" style="28" customWidth="1"/>
    <col min="12" max="12" width="8.75" style="28" customWidth="1"/>
    <col min="13" max="13" width="7.625" style="28" customWidth="1"/>
    <col min="14" max="14" width="5.375" style="28" customWidth="1"/>
    <col min="15" max="15" width="5.75" style="28" customWidth="1"/>
    <col min="16" max="16" width="7.25" style="28" customWidth="1"/>
    <col min="17" max="22" width="5.625" style="28" customWidth="1"/>
    <col min="23" max="23" width="7.875" style="28" customWidth="1"/>
    <col min="24" max="24" width="10.75" style="28" customWidth="1"/>
    <col min="25" max="26" width="8.75" style="28" customWidth="1"/>
    <col min="27" max="27" width="5.25" style="28" customWidth="1"/>
    <col min="28" max="28" width="7.375" style="28" customWidth="1"/>
    <col min="29" max="29" width="7.5" style="28" customWidth="1"/>
    <col min="30" max="30" width="6.25" style="28" customWidth="1"/>
    <col min="31" max="31" width="6.875" style="28" customWidth="1"/>
    <col min="32" max="32" width="7.125" style="28" customWidth="1"/>
    <col min="33" max="33" width="7" style="28" customWidth="1"/>
    <col min="34" max="34" width="6.625" style="28" customWidth="1"/>
    <col min="35" max="35" width="9.5" style="28" customWidth="1"/>
    <col min="36" max="36" width="8.75" style="28" hidden="1" customWidth="1"/>
    <col min="37" max="37" width="6.5" style="28" hidden="1" customWidth="1"/>
    <col min="38" max="38" width="5.75" style="28" hidden="1" customWidth="1"/>
    <col min="39" max="39" width="8.75" style="28" hidden="1" customWidth="1"/>
    <col min="40" max="40" width="7" style="28" hidden="1" customWidth="1"/>
    <col min="41" max="41" width="6.125" style="28" hidden="1" customWidth="1"/>
    <col min="42" max="42" width="8.5" style="28" customWidth="1"/>
    <col min="43" max="43" width="11" style="30" customWidth="1"/>
    <col min="44" max="44" width="10.625" style="30" customWidth="1"/>
    <col min="45" max="45" width="6.25" style="30" hidden="1" customWidth="1"/>
    <col min="46" max="46" width="10.5" style="30" hidden="1" customWidth="1"/>
    <col min="47" max="47" width="6.75" style="30" customWidth="1"/>
    <col min="48" max="49" width="8.75" style="30" customWidth="1"/>
    <col min="50" max="50" width="13.75" style="30" customWidth="1"/>
    <col min="51" max="51" width="14.25" style="30" customWidth="1"/>
    <col min="52" max="52" width="8.75" style="30" customWidth="1"/>
    <col min="53" max="53" width="9.75" style="30" customWidth="1"/>
    <col min="54" max="57" width="7" style="30" customWidth="1"/>
    <col min="58" max="58" width="9.75" style="30" customWidth="1"/>
    <col min="59" max="59" width="9.875" style="30" customWidth="1"/>
    <col min="60" max="60" width="8.375" style="30" customWidth="1"/>
    <col min="61" max="61" width="7" style="30" customWidth="1"/>
    <col min="62" max="62" width="9" style="30" customWidth="1"/>
    <col min="63" max="63" width="10.5" style="28" customWidth="1"/>
    <col min="64" max="66" width="9" style="28" hidden="1" customWidth="1"/>
    <col min="67" max="67" width="7" style="28" hidden="1" customWidth="1"/>
    <col min="68" max="68" width="8" style="28" hidden="1" customWidth="1"/>
    <col min="69" max="69" width="8.5" style="28" hidden="1" customWidth="1"/>
    <col min="70" max="70" width="7.5" style="28" hidden="1" customWidth="1"/>
    <col min="71" max="71" width="39.75" style="28" customWidth="1"/>
    <col min="72" max="72" width="7.25" style="28" customWidth="1"/>
    <col min="73" max="73" width="9" style="28" customWidth="1"/>
    <col min="74" max="16384" width="9" style="28"/>
  </cols>
  <sheetData>
    <row r="1" spans="1:83" s="27" customFormat="1" ht="20.25" x14ac:dyDescent="0.15">
      <c r="A1" s="31" t="s">
        <v>179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102"/>
      <c r="AS1" s="102"/>
      <c r="AT1" s="102"/>
      <c r="AU1" s="102"/>
      <c r="AV1" s="102"/>
      <c r="AW1" s="102"/>
      <c r="AX1" s="102"/>
      <c r="AY1" s="102"/>
      <c r="AZ1" s="102"/>
      <c r="BA1" s="102"/>
      <c r="BB1" s="102"/>
      <c r="BC1" s="102"/>
      <c r="BD1" s="102"/>
      <c r="BE1" s="102"/>
      <c r="BF1" s="102"/>
      <c r="BG1" s="102"/>
      <c r="BH1" s="102"/>
      <c r="BI1" s="102"/>
      <c r="BJ1" s="102"/>
      <c r="BK1" s="102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</row>
    <row r="2" spans="1:83" s="29" customFormat="1" ht="51" customHeight="1" x14ac:dyDescent="0.15">
      <c r="A2" s="37" t="s">
        <v>13</v>
      </c>
      <c r="B2" s="38" t="s">
        <v>14</v>
      </c>
      <c r="C2" s="38" t="s">
        <v>15</v>
      </c>
      <c r="D2" s="38" t="s">
        <v>16</v>
      </c>
      <c r="E2" s="38" t="s">
        <v>17</v>
      </c>
      <c r="F2" s="37" t="s">
        <v>18</v>
      </c>
      <c r="G2" s="39" t="s">
        <v>19</v>
      </c>
      <c r="H2" s="39" t="s">
        <v>20</v>
      </c>
      <c r="I2" s="39" t="s">
        <v>21</v>
      </c>
      <c r="J2" s="39" t="s">
        <v>22</v>
      </c>
      <c r="K2" s="56" t="s">
        <v>23</v>
      </c>
      <c r="L2" s="56"/>
      <c r="M2" s="56" t="s">
        <v>24</v>
      </c>
      <c r="N2" s="57" t="s">
        <v>25</v>
      </c>
      <c r="O2" s="57" t="s">
        <v>26</v>
      </c>
      <c r="P2" s="56" t="s">
        <v>27</v>
      </c>
      <c r="Q2" s="75" t="s">
        <v>28</v>
      </c>
      <c r="R2" s="75" t="s">
        <v>29</v>
      </c>
      <c r="S2" s="75" t="s">
        <v>30</v>
      </c>
      <c r="T2" s="39" t="s">
        <v>31</v>
      </c>
      <c r="U2" s="39" t="s">
        <v>32</v>
      </c>
      <c r="V2" s="39" t="s">
        <v>33</v>
      </c>
      <c r="W2" s="39" t="s">
        <v>34</v>
      </c>
      <c r="X2" s="39" t="s">
        <v>97</v>
      </c>
      <c r="Y2" s="39" t="s">
        <v>36</v>
      </c>
      <c r="Z2" s="39" t="s">
        <v>37</v>
      </c>
      <c r="AA2" s="39" t="s">
        <v>38</v>
      </c>
      <c r="AB2" s="39" t="s">
        <v>39</v>
      </c>
      <c r="AC2" s="39" t="s">
        <v>40</v>
      </c>
      <c r="AD2" s="39" t="s">
        <v>41</v>
      </c>
      <c r="AE2" s="39" t="s">
        <v>42</v>
      </c>
      <c r="AF2" s="84" t="s">
        <v>43</v>
      </c>
      <c r="AG2" s="94" t="s">
        <v>44</v>
      </c>
      <c r="AH2" s="94" t="s">
        <v>45</v>
      </c>
      <c r="AI2" s="94" t="s">
        <v>46</v>
      </c>
      <c r="AJ2" s="95" t="s">
        <v>47</v>
      </c>
      <c r="AK2" s="96"/>
      <c r="AL2" s="39" t="s">
        <v>48</v>
      </c>
      <c r="AM2" s="39" t="s">
        <v>49</v>
      </c>
      <c r="AN2" s="95" t="s">
        <v>50</v>
      </c>
      <c r="AO2" s="95" t="s">
        <v>51</v>
      </c>
      <c r="AP2" s="95" t="s">
        <v>52</v>
      </c>
      <c r="AQ2" s="104" t="s">
        <v>53</v>
      </c>
      <c r="AR2" s="38" t="s">
        <v>54</v>
      </c>
      <c r="AS2" s="38"/>
      <c r="AT2" s="38"/>
      <c r="AU2" s="94" t="s">
        <v>55</v>
      </c>
      <c r="AV2" s="94" t="s">
        <v>56</v>
      </c>
      <c r="AW2" s="94" t="s">
        <v>57</v>
      </c>
      <c r="AX2" s="94" t="s">
        <v>58</v>
      </c>
      <c r="AY2" s="94" t="s">
        <v>59</v>
      </c>
      <c r="AZ2" s="94" t="s">
        <v>60</v>
      </c>
      <c r="BA2" s="94" t="s">
        <v>61</v>
      </c>
      <c r="BB2" s="94" t="s">
        <v>62</v>
      </c>
      <c r="BC2" s="94" t="s">
        <v>63</v>
      </c>
      <c r="BD2" s="94" t="s">
        <v>64</v>
      </c>
      <c r="BE2" s="94" t="s">
        <v>65</v>
      </c>
      <c r="BF2" s="94" t="s">
        <v>66</v>
      </c>
      <c r="BG2" s="94" t="s">
        <v>5</v>
      </c>
      <c r="BH2" s="122" t="s">
        <v>67</v>
      </c>
      <c r="BI2" s="123" t="s">
        <v>68</v>
      </c>
      <c r="BJ2" s="123" t="s">
        <v>69</v>
      </c>
      <c r="BK2" s="94" t="s">
        <v>70</v>
      </c>
      <c r="BL2" s="94" t="s">
        <v>71</v>
      </c>
      <c r="BM2" s="38" t="s">
        <v>72</v>
      </c>
      <c r="BN2" s="38" t="s">
        <v>73</v>
      </c>
      <c r="BO2" s="38" t="s">
        <v>74</v>
      </c>
      <c r="BP2" s="38" t="s">
        <v>75</v>
      </c>
      <c r="BQ2" s="39" t="s">
        <v>76</v>
      </c>
      <c r="BS2" s="139"/>
      <c r="BT2" s="139"/>
      <c r="BU2" s="146"/>
      <c r="BV2" s="146"/>
      <c r="BW2" s="146"/>
      <c r="BX2" s="146"/>
      <c r="BY2" s="146"/>
      <c r="BZ2" s="146"/>
      <c r="CA2" s="146"/>
      <c r="CB2" s="146"/>
      <c r="CC2" s="146"/>
      <c r="CD2" s="146"/>
      <c r="CE2" s="146"/>
    </row>
    <row r="3" spans="1:83" s="29" customFormat="1" ht="0.75" customHeight="1" x14ac:dyDescent="0.15">
      <c r="A3" s="40"/>
      <c r="B3" s="41"/>
      <c r="C3" s="41"/>
      <c r="D3" s="41"/>
      <c r="E3" s="42"/>
      <c r="F3" s="40"/>
      <c r="G3" s="43"/>
      <c r="H3" s="43"/>
      <c r="I3" s="43"/>
      <c r="J3" s="43"/>
      <c r="K3" s="43"/>
      <c r="L3" s="43"/>
      <c r="M3" s="58"/>
      <c r="N3" s="42"/>
      <c r="O3" s="42"/>
      <c r="P3" s="58"/>
      <c r="Q3" s="76"/>
      <c r="R3" s="76"/>
      <c r="S3" s="76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2"/>
      <c r="AG3" s="42"/>
      <c r="AH3" s="42"/>
      <c r="AI3" s="42"/>
      <c r="AJ3" s="97" t="s">
        <v>77</v>
      </c>
      <c r="AK3" s="95" t="s">
        <v>78</v>
      </c>
      <c r="AL3" s="43"/>
      <c r="AM3" s="43"/>
      <c r="AN3" s="98" t="s">
        <v>79</v>
      </c>
      <c r="AO3" s="98" t="s">
        <v>80</v>
      </c>
      <c r="AP3" s="98" t="s">
        <v>80</v>
      </c>
      <c r="AQ3" s="105"/>
      <c r="AR3" s="41"/>
      <c r="AS3" s="41"/>
      <c r="AT3" s="41"/>
      <c r="AU3" s="106"/>
      <c r="AV3" s="106"/>
      <c r="AW3" s="105" t="s">
        <v>81</v>
      </c>
      <c r="AY3" s="105" t="s">
        <v>59</v>
      </c>
      <c r="AZ3" s="42"/>
      <c r="BA3" s="106"/>
      <c r="BB3" s="106"/>
      <c r="BC3" s="106"/>
      <c r="BD3" s="106"/>
      <c r="BE3" s="42"/>
      <c r="BF3" s="106"/>
      <c r="BG3" s="106"/>
      <c r="BH3" s="124"/>
      <c r="BI3" s="125"/>
      <c r="BJ3" s="125"/>
      <c r="BK3" s="106"/>
      <c r="BL3" s="42"/>
      <c r="BM3" s="41"/>
      <c r="BN3" s="41"/>
      <c r="BO3" s="41"/>
      <c r="BP3" s="41"/>
      <c r="BQ3" s="43"/>
      <c r="BS3" s="95"/>
      <c r="BT3" s="95"/>
      <c r="BU3" s="147"/>
      <c r="BV3" s="147"/>
      <c r="BW3" s="147"/>
      <c r="BX3" s="147"/>
      <c r="BY3" s="147"/>
      <c r="BZ3" s="147"/>
      <c r="CA3" s="147"/>
      <c r="CB3" s="147"/>
      <c r="CC3" s="147"/>
    </row>
    <row r="4" spans="1:83" s="29" customFormat="1" ht="0.75" customHeight="1" x14ac:dyDescent="0.15">
      <c r="A4" s="44"/>
      <c r="B4" s="45"/>
      <c r="C4" s="41"/>
      <c r="D4" s="41"/>
      <c r="E4" s="42"/>
      <c r="F4" s="40"/>
      <c r="G4" s="43"/>
      <c r="H4" s="43"/>
      <c r="I4" s="43"/>
      <c r="J4" s="43"/>
      <c r="K4" s="43"/>
      <c r="L4" s="43"/>
      <c r="M4" s="58"/>
      <c r="N4" s="42"/>
      <c r="O4" s="59"/>
      <c r="P4" s="58"/>
      <c r="Q4" s="76"/>
      <c r="R4" s="76"/>
      <c r="S4" s="76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42"/>
      <c r="AG4" s="42"/>
      <c r="AH4" s="42"/>
      <c r="AI4" s="42"/>
      <c r="AJ4" s="97"/>
      <c r="AK4" s="95"/>
      <c r="AL4" s="43"/>
      <c r="AM4" s="43"/>
      <c r="AN4" s="94"/>
      <c r="AO4" s="98"/>
      <c r="AP4" s="98"/>
      <c r="AQ4" s="105"/>
      <c r="AR4" s="41"/>
      <c r="AS4" s="107"/>
      <c r="AT4" s="107"/>
      <c r="AU4" s="108"/>
      <c r="AV4" s="106"/>
      <c r="AW4" s="105"/>
      <c r="AY4" s="105"/>
      <c r="AZ4" s="42"/>
      <c r="BA4" s="106"/>
      <c r="BB4" s="106"/>
      <c r="BC4" s="106"/>
      <c r="BD4" s="106"/>
      <c r="BE4" s="42"/>
      <c r="BF4" s="106"/>
      <c r="BG4" s="106"/>
      <c r="BH4" s="124"/>
      <c r="BI4" s="125"/>
      <c r="BJ4" s="125"/>
      <c r="BK4" s="106"/>
      <c r="BL4" s="42"/>
      <c r="BM4" s="41"/>
      <c r="BN4" s="41"/>
      <c r="BO4" s="41"/>
      <c r="BP4" s="41"/>
      <c r="BQ4" s="43"/>
      <c r="BS4" s="95"/>
      <c r="BT4" s="95"/>
      <c r="BU4" s="147"/>
      <c r="BV4" s="147"/>
      <c r="BW4" s="147"/>
      <c r="BX4" s="147"/>
      <c r="BY4" s="147"/>
      <c r="BZ4" s="147"/>
      <c r="CA4" s="147"/>
      <c r="CB4" s="147"/>
      <c r="CC4" s="147"/>
    </row>
    <row r="5" spans="1:83" s="30" customFormat="1" ht="23.25" customHeight="1" x14ac:dyDescent="0.15">
      <c r="A5" s="186">
        <v>1</v>
      </c>
      <c r="B5" s="186" t="s">
        <v>180</v>
      </c>
      <c r="C5" s="187" t="s">
        <v>99</v>
      </c>
      <c r="D5" s="188" t="s">
        <v>83</v>
      </c>
      <c r="E5" s="187"/>
      <c r="F5" s="189"/>
      <c r="G5" s="190" t="s">
        <v>84</v>
      </c>
      <c r="H5" s="190" t="s">
        <v>85</v>
      </c>
      <c r="I5" s="190" t="s">
        <v>86</v>
      </c>
      <c r="J5" s="191" t="s">
        <v>184</v>
      </c>
      <c r="K5" s="192"/>
      <c r="L5" s="192"/>
      <c r="M5" s="193"/>
      <c r="N5" s="63">
        <v>30</v>
      </c>
      <c r="O5" s="64">
        <v>30</v>
      </c>
      <c r="P5" s="65"/>
      <c r="Q5" s="78"/>
      <c r="R5" s="78"/>
      <c r="S5" s="78"/>
      <c r="T5" s="79">
        <v>0</v>
      </c>
      <c r="U5" s="79"/>
      <c r="V5" s="79"/>
      <c r="W5" s="80"/>
      <c r="X5" s="81"/>
      <c r="Y5" s="85"/>
      <c r="Z5" s="85"/>
      <c r="AA5" s="85"/>
      <c r="AB5" s="85"/>
      <c r="AC5" s="85"/>
      <c r="AD5" s="79"/>
      <c r="AE5" s="79"/>
      <c r="AF5" s="86">
        <v>7000</v>
      </c>
      <c r="AG5" s="99"/>
      <c r="AH5" s="99"/>
      <c r="AI5" s="100"/>
      <c r="AJ5" s="99"/>
      <c r="AK5" s="99"/>
      <c r="AL5" s="101"/>
      <c r="AM5" s="101"/>
      <c r="AN5" s="101"/>
      <c r="AO5" s="109"/>
      <c r="AP5" s="110"/>
      <c r="AQ5" s="111"/>
      <c r="AR5" s="112">
        <f>44199*1.8*0.02</f>
        <v>1591.164</v>
      </c>
      <c r="AS5" s="113"/>
      <c r="AT5" s="113"/>
      <c r="AU5" s="112"/>
      <c r="AV5" s="101"/>
      <c r="AW5" s="101"/>
      <c r="AX5" s="115"/>
      <c r="AY5" s="101"/>
      <c r="AZ5" s="101">
        <v>4000</v>
      </c>
      <c r="BA5" s="195">
        <f>AF5+AG5+AH5+AI5+AP5+AR5+AU5+AV5+AW5+AX5+AY5+AZ5</f>
        <v>12591.164000000001</v>
      </c>
      <c r="BB5" s="117"/>
      <c r="BC5" s="101"/>
      <c r="BD5" s="118"/>
      <c r="BE5" s="115"/>
      <c r="BF5" s="126">
        <f>SUM(BB5:BE5)</f>
        <v>0</v>
      </c>
      <c r="BG5" s="196">
        <f>AI5+BA5+BF5</f>
        <v>12591.164000000001</v>
      </c>
      <c r="BH5" s="189">
        <v>900</v>
      </c>
      <c r="BI5" s="197">
        <v>325.37</v>
      </c>
      <c r="BJ5" s="198">
        <f>ROUND(MAX((BG5-BH5-BI5-3500)*{0.03,0.1,0.2,0.25,0.3,0.35,0.45}-{0,105,555,1005,2755,5505,13505},0),2)</f>
        <v>1018.16</v>
      </c>
      <c r="BK5" s="199">
        <f>BG5-BH5-BI5-BJ5</f>
        <v>10347.634</v>
      </c>
      <c r="BL5" s="131"/>
      <c r="BM5" s="101"/>
      <c r="BN5" s="115"/>
      <c r="BO5" s="101"/>
      <c r="BP5" s="101"/>
      <c r="BQ5" s="101"/>
      <c r="BR5" s="140"/>
      <c r="BS5" s="141"/>
      <c r="BT5" s="91"/>
      <c r="BU5" s="148"/>
      <c r="BV5" s="148"/>
      <c r="BW5" s="148"/>
      <c r="BX5" s="148"/>
      <c r="BY5" s="148"/>
      <c r="BZ5" s="148"/>
      <c r="CA5" s="148"/>
      <c r="CB5" s="148"/>
      <c r="CC5" s="148"/>
    </row>
    <row r="6" spans="1:83" s="30" customFormat="1" ht="23.25" customHeight="1" x14ac:dyDescent="0.15">
      <c r="A6" s="186">
        <v>2</v>
      </c>
      <c r="B6" s="186" t="s">
        <v>180</v>
      </c>
      <c r="C6" s="187" t="s">
        <v>94</v>
      </c>
      <c r="D6" s="188" t="s">
        <v>83</v>
      </c>
      <c r="E6" s="187"/>
      <c r="F6" s="189"/>
      <c r="G6" s="190" t="s">
        <v>84</v>
      </c>
      <c r="H6" s="190" t="s">
        <v>85</v>
      </c>
      <c r="I6" s="190" t="s">
        <v>86</v>
      </c>
      <c r="J6" s="191" t="s">
        <v>185</v>
      </c>
      <c r="K6" s="192"/>
      <c r="L6" s="192"/>
      <c r="M6" s="193"/>
      <c r="N6" s="63">
        <v>30</v>
      </c>
      <c r="O6" s="64">
        <v>30</v>
      </c>
      <c r="P6" s="65"/>
      <c r="Q6" s="78"/>
      <c r="R6" s="78"/>
      <c r="S6" s="78"/>
      <c r="T6" s="79">
        <v>0</v>
      </c>
      <c r="U6" s="79"/>
      <c r="V6" s="79"/>
      <c r="W6" s="80"/>
      <c r="X6" s="81"/>
      <c r="Y6" s="85"/>
      <c r="Z6" s="85"/>
      <c r="AA6" s="85"/>
      <c r="AB6" s="85"/>
      <c r="AC6" s="85"/>
      <c r="AD6" s="79"/>
      <c r="AE6" s="79"/>
      <c r="AF6" s="86">
        <v>7000</v>
      </c>
      <c r="AG6" s="99"/>
      <c r="AH6" s="99"/>
      <c r="AI6" s="100"/>
      <c r="AJ6" s="99"/>
      <c r="AK6" s="99"/>
      <c r="AL6" s="101"/>
      <c r="AM6" s="101"/>
      <c r="AN6" s="101"/>
      <c r="AO6" s="109"/>
      <c r="AP6" s="110"/>
      <c r="AQ6" s="111"/>
      <c r="AR6" s="112">
        <f>135047*0.02</f>
        <v>2700.94</v>
      </c>
      <c r="AS6" s="113"/>
      <c r="AT6" s="113"/>
      <c r="AU6" s="112"/>
      <c r="AV6" s="101"/>
      <c r="AW6" s="101"/>
      <c r="AX6" s="115"/>
      <c r="AY6" s="101"/>
      <c r="AZ6" s="101">
        <v>4000</v>
      </c>
      <c r="BA6" s="195">
        <f>AF6+AG6+AH6+AI6+AP6+AR6+AU6+AV6+AW6+AX6+AY6+AZ6</f>
        <v>13700.94</v>
      </c>
      <c r="BB6" s="117"/>
      <c r="BC6" s="101"/>
      <c r="BD6" s="118"/>
      <c r="BE6" s="115"/>
      <c r="BF6" s="126">
        <f>SUM(BB6:BE6)</f>
        <v>0</v>
      </c>
      <c r="BG6" s="196">
        <f>AI6+BA6+BF6</f>
        <v>13700.94</v>
      </c>
      <c r="BH6" s="189">
        <v>920</v>
      </c>
      <c r="BI6" s="197">
        <v>325.37</v>
      </c>
      <c r="BJ6" s="198">
        <f>ROUND(MAX((BG6-BH6-BI6-3500)*{0.03,0.1,0.2,0.25,0.3,0.35,0.45}-{0,105,555,1005,2755,5505,13505},0),2)</f>
        <v>1236.1099999999999</v>
      </c>
      <c r="BK6" s="199">
        <f>BG6-BH6-BI6-BJ6</f>
        <v>11219.46</v>
      </c>
      <c r="BL6" s="131"/>
      <c r="BM6" s="101"/>
      <c r="BN6" s="115"/>
      <c r="BO6" s="101"/>
      <c r="BP6" s="101"/>
      <c r="BQ6" s="101"/>
      <c r="BR6" s="140"/>
      <c r="BS6" s="141"/>
      <c r="BT6" s="91"/>
      <c r="BU6" s="148"/>
      <c r="BV6" s="148"/>
      <c r="BW6" s="148"/>
      <c r="BX6" s="148"/>
      <c r="BY6" s="148"/>
      <c r="BZ6" s="148"/>
      <c r="CA6" s="148"/>
      <c r="CB6" s="148"/>
      <c r="CC6" s="148"/>
    </row>
    <row r="7" spans="1:83" s="30" customFormat="1" ht="23.25" customHeight="1" x14ac:dyDescent="0.15">
      <c r="A7" s="186">
        <v>3</v>
      </c>
      <c r="B7" s="186" t="s">
        <v>180</v>
      </c>
      <c r="C7" s="187" t="s">
        <v>181</v>
      </c>
      <c r="D7" s="188" t="s">
        <v>83</v>
      </c>
      <c r="E7" s="187"/>
      <c r="F7" s="189"/>
      <c r="G7" s="190" t="s">
        <v>84</v>
      </c>
      <c r="H7" s="190" t="s">
        <v>85</v>
      </c>
      <c r="I7" s="190" t="s">
        <v>86</v>
      </c>
      <c r="J7" s="191" t="s">
        <v>182</v>
      </c>
      <c r="K7" s="192"/>
      <c r="L7" s="192"/>
      <c r="M7" s="193"/>
      <c r="N7" s="63">
        <v>30</v>
      </c>
      <c r="O7" s="64">
        <v>30</v>
      </c>
      <c r="P7" s="65"/>
      <c r="Q7" s="78"/>
      <c r="R7" s="78"/>
      <c r="S7" s="78"/>
      <c r="T7" s="79">
        <v>0</v>
      </c>
      <c r="U7" s="79"/>
      <c r="V7" s="79"/>
      <c r="W7" s="80"/>
      <c r="X7" s="81"/>
      <c r="Y7" s="85"/>
      <c r="Z7" s="85"/>
      <c r="AA7" s="85"/>
      <c r="AB7" s="85"/>
      <c r="AC7" s="85"/>
      <c r="AD7" s="79"/>
      <c r="AE7" s="79"/>
      <c r="AF7" s="86">
        <v>7000</v>
      </c>
      <c r="AG7" s="99"/>
      <c r="AH7" s="99"/>
      <c r="AI7" s="100"/>
      <c r="AJ7" s="99"/>
      <c r="AK7" s="99"/>
      <c r="AL7" s="101"/>
      <c r="AM7" s="101"/>
      <c r="AN7" s="101"/>
      <c r="AO7" s="109"/>
      <c r="AP7" s="110"/>
      <c r="AQ7" s="111"/>
      <c r="AR7" s="112">
        <f>0*1.8*0.02</f>
        <v>0</v>
      </c>
      <c r="AS7" s="113"/>
      <c r="AT7" s="113"/>
      <c r="AU7" s="112"/>
      <c r="AV7" s="101"/>
      <c r="AW7" s="101"/>
      <c r="AX7" s="115"/>
      <c r="AY7" s="101"/>
      <c r="AZ7" s="101">
        <v>6000</v>
      </c>
      <c r="BA7" s="195">
        <f>AF7+AG7+AH7+AI7+AP7+AR7+AU7+AV7+AW7+AX7+AY7+AZ7</f>
        <v>13000</v>
      </c>
      <c r="BB7" s="117"/>
      <c r="BC7" s="101"/>
      <c r="BD7" s="118"/>
      <c r="BE7" s="115"/>
      <c r="BF7" s="126">
        <f>SUM(BB7:BE7)</f>
        <v>0</v>
      </c>
      <c r="BG7" s="196">
        <f>AI7+BA7+BF7</f>
        <v>13000</v>
      </c>
      <c r="BH7" s="189">
        <v>900</v>
      </c>
      <c r="BI7" s="197">
        <v>325.37</v>
      </c>
      <c r="BJ7" s="198">
        <f>ROUND(MAX((BG7-BH7-BI7-3500)*{0.03,0.1,0.2,0.25,0.3,0.35,0.45}-{0,105,555,1005,2755,5505,13505},0),2)</f>
        <v>1099.93</v>
      </c>
      <c r="BK7" s="199">
        <f>BG7-BH7-BI7-BJ7</f>
        <v>10674.699999999999</v>
      </c>
      <c r="BL7" s="131"/>
      <c r="BM7" s="101"/>
      <c r="BN7" s="115"/>
      <c r="BO7" s="101"/>
      <c r="BP7" s="101"/>
      <c r="BQ7" s="101"/>
      <c r="BR7" s="140"/>
      <c r="BS7" s="141"/>
      <c r="BT7" s="91"/>
      <c r="BU7" s="148"/>
      <c r="BV7" s="148"/>
      <c r="BW7" s="148"/>
      <c r="BX7" s="148"/>
      <c r="BY7" s="148"/>
      <c r="BZ7" s="148"/>
      <c r="CA7" s="148"/>
      <c r="CB7" s="148"/>
      <c r="CC7" s="148"/>
    </row>
    <row r="8" spans="1:83" s="29" customFormat="1" x14ac:dyDescent="0.15">
      <c r="A8" s="51"/>
      <c r="F8" s="51"/>
      <c r="G8" s="52"/>
      <c r="H8" s="52"/>
      <c r="I8" s="52"/>
      <c r="J8" s="51"/>
      <c r="K8" s="51"/>
      <c r="L8" s="66"/>
      <c r="M8" s="67"/>
      <c r="N8" s="67"/>
      <c r="O8" s="66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1"/>
      <c r="BJ8" s="51"/>
      <c r="BK8" s="51"/>
      <c r="BL8" s="51"/>
      <c r="BP8" s="51"/>
      <c r="BQ8" s="51"/>
      <c r="BS8" s="142"/>
      <c r="BT8" s="142"/>
      <c r="BW8" s="51"/>
      <c r="BX8" s="51"/>
      <c r="BY8" s="51"/>
      <c r="BZ8" s="51"/>
      <c r="CA8" s="51"/>
    </row>
    <row r="9" spans="1:83" s="29" customFormat="1" x14ac:dyDescent="0.15">
      <c r="A9" s="51"/>
      <c r="F9" s="51"/>
      <c r="G9" s="52"/>
      <c r="H9" s="52"/>
      <c r="I9" s="52"/>
      <c r="J9" s="51"/>
      <c r="K9" s="51"/>
      <c r="L9" s="66"/>
      <c r="M9" s="67"/>
      <c r="N9" s="67"/>
      <c r="O9" s="66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  <c r="BL9" s="51"/>
      <c r="BP9" s="51"/>
      <c r="BQ9" s="51"/>
      <c r="BS9" s="142"/>
      <c r="BT9" s="142"/>
      <c r="BW9" s="51"/>
      <c r="BX9" s="51"/>
      <c r="BY9" s="51"/>
      <c r="BZ9" s="51"/>
      <c r="CA9" s="51"/>
    </row>
    <row r="10" spans="1:83" s="29" customFormat="1" x14ac:dyDescent="0.15">
      <c r="A10" s="51"/>
      <c r="F10" s="51"/>
      <c r="G10" s="52"/>
      <c r="H10" s="52"/>
      <c r="I10" s="52"/>
      <c r="J10" s="51"/>
      <c r="K10" s="51"/>
      <c r="L10" s="66"/>
      <c r="M10" s="67"/>
      <c r="N10" s="67"/>
      <c r="O10" s="66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  <c r="BL10" s="51"/>
      <c r="BP10" s="51"/>
      <c r="BQ10" s="51"/>
      <c r="BS10" s="142"/>
      <c r="BT10" s="142"/>
      <c r="BW10" s="51"/>
      <c r="BX10" s="51"/>
      <c r="BY10" s="51"/>
      <c r="BZ10" s="51"/>
      <c r="CA10" s="51"/>
    </row>
    <row r="11" spans="1:83" s="29" customFormat="1" x14ac:dyDescent="0.15">
      <c r="A11" s="51"/>
      <c r="F11" s="51"/>
      <c r="G11" s="52"/>
      <c r="H11" s="52"/>
      <c r="I11" s="52"/>
      <c r="J11" s="51"/>
      <c r="K11" s="51"/>
      <c r="L11" s="66"/>
      <c r="M11" s="67"/>
      <c r="N11" s="67"/>
      <c r="O11" s="66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P11" s="51"/>
      <c r="BQ11" s="51"/>
      <c r="BS11" s="142"/>
      <c r="BT11" s="142"/>
      <c r="BW11" s="51"/>
      <c r="BX11" s="51"/>
      <c r="BY11" s="51"/>
      <c r="BZ11" s="51"/>
      <c r="CA11" s="51"/>
    </row>
    <row r="12" spans="1:83" s="29" customFormat="1" x14ac:dyDescent="0.15">
      <c r="A12" s="51"/>
      <c r="F12" s="51"/>
      <c r="G12" s="52"/>
      <c r="H12" s="52"/>
      <c r="I12" s="52"/>
      <c r="J12" s="51"/>
      <c r="K12" s="51"/>
      <c r="L12" s="66"/>
      <c r="M12" s="67"/>
      <c r="N12" s="67"/>
      <c r="O12" s="66"/>
      <c r="AQ12" s="51"/>
      <c r="AR12" s="51" t="s">
        <v>187</v>
      </c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P12" s="51"/>
      <c r="BQ12" s="51"/>
      <c r="BS12" s="142"/>
      <c r="BT12" s="142"/>
      <c r="BW12" s="51"/>
      <c r="BX12" s="51"/>
      <c r="BY12" s="51"/>
      <c r="BZ12" s="51"/>
      <c r="CA12" s="51"/>
    </row>
    <row r="13" spans="1:83" s="29" customFormat="1" x14ac:dyDescent="0.15">
      <c r="A13" s="51"/>
      <c r="F13" s="51"/>
      <c r="G13" s="52"/>
      <c r="H13" s="52"/>
      <c r="I13" s="52"/>
      <c r="J13" s="51"/>
      <c r="K13" s="51"/>
      <c r="L13" s="66"/>
      <c r="M13" s="67"/>
      <c r="N13" s="67"/>
      <c r="O13" s="66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  <c r="BL13" s="51"/>
      <c r="BP13" s="51"/>
      <c r="BQ13" s="51"/>
      <c r="BS13" s="142"/>
      <c r="BT13" s="142"/>
      <c r="BW13" s="51"/>
      <c r="BX13" s="51"/>
      <c r="BY13" s="51"/>
      <c r="BZ13" s="51"/>
      <c r="CA13" s="51"/>
    </row>
    <row r="14" spans="1:83" s="29" customFormat="1" x14ac:dyDescent="0.15">
      <c r="A14" s="51"/>
      <c r="F14" s="51"/>
      <c r="G14" s="52"/>
      <c r="H14" s="52"/>
      <c r="I14" s="52"/>
      <c r="J14" s="51"/>
      <c r="K14" s="51"/>
      <c r="L14" s="66"/>
      <c r="M14" s="67"/>
      <c r="N14" s="67"/>
      <c r="O14" s="66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 t="s">
        <v>189</v>
      </c>
      <c r="BL14" s="51"/>
      <c r="BP14" s="51"/>
      <c r="BQ14" s="51"/>
      <c r="BS14" s="142"/>
      <c r="BT14" s="142"/>
      <c r="BW14" s="51"/>
      <c r="BX14" s="51"/>
      <c r="BY14" s="51"/>
      <c r="BZ14" s="51"/>
      <c r="CA14" s="51"/>
    </row>
    <row r="15" spans="1:83" s="29" customFormat="1" x14ac:dyDescent="0.15">
      <c r="A15" s="51"/>
      <c r="F15" s="51"/>
      <c r="G15" s="52"/>
      <c r="H15" s="52"/>
      <c r="I15" s="52"/>
      <c r="J15" s="51"/>
      <c r="K15" s="51"/>
      <c r="L15" s="66"/>
      <c r="M15" s="67"/>
      <c r="N15" s="67"/>
      <c r="O15" s="66"/>
      <c r="P15" s="29" t="s">
        <v>186</v>
      </c>
      <c r="AF15" s="194" t="s">
        <v>190</v>
      </c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 t="s">
        <v>188</v>
      </c>
      <c r="BE15" s="51"/>
      <c r="BF15" s="51"/>
      <c r="BG15" s="51"/>
      <c r="BH15" s="51"/>
      <c r="BI15" s="51"/>
      <c r="BJ15" s="51"/>
      <c r="BK15" s="51"/>
      <c r="BL15" s="51"/>
      <c r="BP15" s="51"/>
      <c r="BQ15" s="51"/>
      <c r="BS15" s="142"/>
      <c r="BT15" s="142"/>
      <c r="BW15" s="51"/>
      <c r="BX15" s="51"/>
      <c r="BY15" s="51"/>
      <c r="BZ15" s="51"/>
      <c r="CA15" s="51"/>
    </row>
    <row r="16" spans="1:83" s="29" customFormat="1" x14ac:dyDescent="0.15">
      <c r="A16" s="51"/>
      <c r="F16" s="51"/>
      <c r="G16" s="52"/>
      <c r="H16" s="52"/>
      <c r="I16" s="52"/>
      <c r="J16" s="51"/>
      <c r="K16" s="51"/>
      <c r="L16" s="66"/>
      <c r="M16" s="67"/>
      <c r="N16" s="67"/>
      <c r="O16" s="66"/>
      <c r="AQ16" s="51"/>
      <c r="AR16" s="51"/>
      <c r="AS16" s="51"/>
      <c r="AT16" s="51"/>
      <c r="AU16" s="51"/>
      <c r="AV16" s="51"/>
      <c r="AW16" s="51"/>
      <c r="AX16" s="51"/>
      <c r="AY16" s="51"/>
      <c r="AZ16" s="51" t="s">
        <v>186</v>
      </c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  <c r="BL16" s="51"/>
      <c r="BP16" s="51"/>
      <c r="BQ16" s="51"/>
      <c r="BS16" s="142"/>
      <c r="BT16" s="142"/>
      <c r="BW16" s="51"/>
      <c r="BX16" s="51"/>
      <c r="BY16" s="51"/>
      <c r="BZ16" s="51"/>
      <c r="CA16" s="51"/>
    </row>
    <row r="17" spans="1:79" s="29" customFormat="1" x14ac:dyDescent="0.15">
      <c r="A17" s="51"/>
      <c r="F17" s="51"/>
      <c r="G17" s="52"/>
      <c r="H17" s="52"/>
      <c r="I17" s="52"/>
      <c r="J17" s="51"/>
      <c r="K17" s="51"/>
      <c r="L17" s="66"/>
      <c r="M17" s="67"/>
      <c r="N17" s="67"/>
      <c r="O17" s="66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P17" s="51"/>
      <c r="BQ17" s="51"/>
      <c r="BS17" s="142"/>
      <c r="BT17" s="142"/>
      <c r="BW17" s="51"/>
      <c r="BX17" s="51"/>
      <c r="BY17" s="51"/>
      <c r="BZ17" s="51"/>
      <c r="CA17" s="51"/>
    </row>
    <row r="18" spans="1:79" s="29" customFormat="1" x14ac:dyDescent="0.15">
      <c r="A18" s="51"/>
      <c r="F18" s="51"/>
      <c r="G18" s="52"/>
      <c r="H18" s="52"/>
      <c r="I18" s="52"/>
      <c r="J18" s="51"/>
      <c r="K18" s="51"/>
      <c r="L18" s="66"/>
      <c r="M18" s="67"/>
      <c r="N18" s="67"/>
      <c r="O18" s="66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P18" s="51"/>
      <c r="BQ18" s="51"/>
      <c r="BS18" s="142"/>
      <c r="BT18" s="142"/>
      <c r="BW18" s="51"/>
      <c r="BX18" s="51"/>
      <c r="BY18" s="51"/>
      <c r="BZ18" s="51"/>
      <c r="CA18" s="51"/>
    </row>
    <row r="19" spans="1:79" s="29" customFormat="1" x14ac:dyDescent="0.15">
      <c r="A19" s="51"/>
      <c r="F19" s="51"/>
      <c r="G19" s="52"/>
      <c r="H19" s="52"/>
      <c r="I19" s="52"/>
      <c r="J19" s="51"/>
      <c r="K19" s="51"/>
      <c r="L19" s="66"/>
      <c r="M19" s="67"/>
      <c r="N19" s="67"/>
      <c r="O19" s="66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P19" s="51"/>
      <c r="BQ19" s="51"/>
      <c r="BS19" s="142"/>
      <c r="BT19" s="142"/>
      <c r="BW19" s="51"/>
      <c r="BX19" s="51"/>
      <c r="BY19" s="51"/>
      <c r="BZ19" s="51"/>
      <c r="CA19" s="51"/>
    </row>
    <row r="20" spans="1:79" s="29" customFormat="1" x14ac:dyDescent="0.15">
      <c r="A20" s="51"/>
      <c r="F20" s="51"/>
      <c r="G20" s="52"/>
      <c r="H20" s="52"/>
      <c r="I20" s="52"/>
      <c r="J20" s="51"/>
      <c r="K20" s="51"/>
      <c r="L20" s="66"/>
      <c r="M20" s="67"/>
      <c r="N20" s="67"/>
      <c r="O20" s="66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P20" s="51"/>
      <c r="BQ20" s="51"/>
      <c r="BS20" s="142"/>
      <c r="BT20" s="142"/>
      <c r="BW20" s="51"/>
      <c r="BX20" s="51"/>
      <c r="BY20" s="51"/>
      <c r="BZ20" s="51"/>
      <c r="CA20" s="51"/>
    </row>
    <row r="21" spans="1:79" s="29" customFormat="1" x14ac:dyDescent="0.15">
      <c r="A21" s="51"/>
      <c r="F21" s="51"/>
      <c r="G21" s="52"/>
      <c r="H21" s="52"/>
      <c r="I21" s="52"/>
      <c r="J21" s="51"/>
      <c r="K21" s="51"/>
      <c r="L21" s="66"/>
      <c r="M21" s="67"/>
      <c r="N21" s="67"/>
      <c r="O21" s="66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  <c r="BL21" s="51"/>
      <c r="BP21" s="51"/>
      <c r="BQ21" s="51"/>
      <c r="BS21" s="142"/>
      <c r="BT21" s="142"/>
      <c r="BW21" s="51"/>
      <c r="BX21" s="51"/>
      <c r="BY21" s="51"/>
      <c r="BZ21" s="51"/>
      <c r="CA21" s="51"/>
    </row>
    <row r="22" spans="1:79" s="29" customFormat="1" x14ac:dyDescent="0.15">
      <c r="A22" s="51"/>
      <c r="F22" s="51"/>
      <c r="G22" s="52"/>
      <c r="H22" s="52"/>
      <c r="I22" s="52"/>
      <c r="J22" s="51"/>
      <c r="K22" s="51"/>
      <c r="L22" s="66"/>
      <c r="M22" s="67"/>
      <c r="N22" s="67"/>
      <c r="O22" s="66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P22" s="51"/>
      <c r="BQ22" s="51"/>
      <c r="BS22" s="142"/>
      <c r="BT22" s="142"/>
      <c r="BW22" s="51"/>
      <c r="BX22" s="51"/>
      <c r="BY22" s="51"/>
      <c r="BZ22" s="51"/>
      <c r="CA22" s="51"/>
    </row>
    <row r="23" spans="1:79" s="29" customFormat="1" x14ac:dyDescent="0.15">
      <c r="A23" s="51"/>
      <c r="F23" s="51"/>
      <c r="G23" s="52"/>
      <c r="H23" s="52"/>
      <c r="I23" s="52"/>
      <c r="J23" s="51"/>
      <c r="K23" s="51"/>
      <c r="L23" s="66"/>
      <c r="M23" s="67"/>
      <c r="N23" s="67"/>
      <c r="O23" s="66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P23" s="51"/>
      <c r="BQ23" s="51"/>
      <c r="BS23" s="142"/>
      <c r="BT23" s="142"/>
      <c r="BW23" s="51"/>
      <c r="BX23" s="51"/>
      <c r="BY23" s="51"/>
      <c r="BZ23" s="51"/>
      <c r="CA23" s="51"/>
    </row>
    <row r="24" spans="1:79" s="29" customFormat="1" x14ac:dyDescent="0.15">
      <c r="A24" s="51"/>
      <c r="F24" s="51"/>
      <c r="G24" s="52"/>
      <c r="H24" s="52"/>
      <c r="I24" s="52"/>
      <c r="J24" s="51"/>
      <c r="K24" s="51"/>
      <c r="L24" s="66"/>
      <c r="M24" s="67"/>
      <c r="N24" s="67"/>
      <c r="O24" s="66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P24" s="51"/>
      <c r="BQ24" s="51"/>
      <c r="BS24" s="142"/>
      <c r="BT24" s="142"/>
      <c r="BW24" s="51"/>
      <c r="BX24" s="51"/>
      <c r="BY24" s="51"/>
      <c r="BZ24" s="51"/>
      <c r="CA24" s="51"/>
    </row>
    <row r="25" spans="1:79" s="29" customFormat="1" x14ac:dyDescent="0.15">
      <c r="A25" s="51"/>
      <c r="F25" s="51"/>
      <c r="G25" s="52"/>
      <c r="H25" s="52"/>
      <c r="I25" s="52"/>
      <c r="J25" s="51"/>
      <c r="K25" s="51"/>
      <c r="L25" s="66"/>
      <c r="M25" s="67"/>
      <c r="N25" s="67"/>
      <c r="O25" s="66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51"/>
      <c r="BP25" s="51"/>
      <c r="BQ25" s="51"/>
      <c r="BS25" s="142"/>
      <c r="BT25" s="142"/>
      <c r="BW25" s="51"/>
      <c r="BX25" s="51"/>
      <c r="BY25" s="51"/>
      <c r="BZ25" s="51"/>
      <c r="CA25" s="51"/>
    </row>
    <row r="26" spans="1:79" s="29" customFormat="1" x14ac:dyDescent="0.15">
      <c r="A26" s="51"/>
      <c r="F26" s="51"/>
      <c r="G26" s="52"/>
      <c r="H26" s="52"/>
      <c r="I26" s="52"/>
      <c r="J26" s="51"/>
      <c r="K26" s="51"/>
      <c r="L26" s="66"/>
      <c r="M26" s="67"/>
      <c r="N26" s="67"/>
      <c r="O26" s="66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P26" s="51"/>
      <c r="BQ26" s="51"/>
      <c r="BS26" s="142"/>
      <c r="BT26" s="142"/>
      <c r="BW26" s="51"/>
      <c r="BX26" s="51"/>
      <c r="BY26" s="51"/>
      <c r="BZ26" s="51"/>
      <c r="CA26" s="51"/>
    </row>
    <row r="27" spans="1:79" s="29" customFormat="1" x14ac:dyDescent="0.15">
      <c r="A27" s="51"/>
      <c r="F27" s="51"/>
      <c r="G27" s="52"/>
      <c r="H27" s="52"/>
      <c r="I27" s="52"/>
      <c r="J27" s="51"/>
      <c r="K27" s="51"/>
      <c r="L27" s="66"/>
      <c r="M27" s="67"/>
      <c r="N27" s="67"/>
      <c r="O27" s="66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P27" s="51"/>
      <c r="BQ27" s="51"/>
      <c r="BS27" s="142"/>
      <c r="BT27" s="142"/>
      <c r="BW27" s="51"/>
      <c r="BX27" s="51"/>
      <c r="BY27" s="51"/>
      <c r="BZ27" s="51"/>
      <c r="CA27" s="51"/>
    </row>
    <row r="28" spans="1:79" s="29" customFormat="1" x14ac:dyDescent="0.15">
      <c r="A28" s="51"/>
      <c r="F28" s="51"/>
      <c r="G28" s="52"/>
      <c r="H28" s="52"/>
      <c r="I28" s="52"/>
      <c r="J28" s="51"/>
      <c r="K28" s="51"/>
      <c r="L28" s="66"/>
      <c r="M28" s="67"/>
      <c r="N28" s="67"/>
      <c r="O28" s="66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P28" s="51"/>
      <c r="BQ28" s="51"/>
      <c r="BS28" s="142"/>
      <c r="BT28" s="142"/>
      <c r="BW28" s="51"/>
      <c r="BX28" s="51"/>
      <c r="BY28" s="51"/>
      <c r="BZ28" s="51"/>
      <c r="CA28" s="51"/>
    </row>
    <row r="29" spans="1:79" s="29" customFormat="1" x14ac:dyDescent="0.15">
      <c r="A29" s="51"/>
      <c r="F29" s="51"/>
      <c r="G29" s="52"/>
      <c r="H29" s="52"/>
      <c r="I29" s="52"/>
      <c r="J29" s="51"/>
      <c r="K29" s="51"/>
      <c r="L29" s="66"/>
      <c r="M29" s="67"/>
      <c r="N29" s="67"/>
      <c r="O29" s="66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P29" s="51"/>
      <c r="BQ29" s="51"/>
      <c r="BS29" s="142"/>
      <c r="BT29" s="142"/>
      <c r="BW29" s="51"/>
      <c r="BX29" s="51"/>
      <c r="BY29" s="51"/>
      <c r="BZ29" s="51"/>
      <c r="CA29" s="51"/>
    </row>
    <row r="30" spans="1:79" s="29" customFormat="1" x14ac:dyDescent="0.15">
      <c r="A30" s="51"/>
      <c r="F30" s="51"/>
      <c r="G30" s="52"/>
      <c r="H30" s="52"/>
      <c r="I30" s="52"/>
      <c r="J30" s="51"/>
      <c r="K30" s="51"/>
      <c r="L30" s="66"/>
      <c r="M30" s="67"/>
      <c r="N30" s="67"/>
      <c r="O30" s="66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P30" s="51"/>
      <c r="BQ30" s="51"/>
      <c r="BS30" s="142"/>
      <c r="BT30" s="142"/>
      <c r="BW30" s="51"/>
      <c r="BX30" s="51"/>
      <c r="BY30" s="51"/>
      <c r="BZ30" s="51"/>
      <c r="CA30" s="51"/>
    </row>
    <row r="31" spans="1:79" s="29" customFormat="1" x14ac:dyDescent="0.15">
      <c r="A31" s="51"/>
      <c r="F31" s="51"/>
      <c r="G31" s="52"/>
      <c r="H31" s="52"/>
      <c r="I31" s="52"/>
      <c r="J31" s="51"/>
      <c r="K31" s="51"/>
      <c r="L31" s="66"/>
      <c r="M31" s="67"/>
      <c r="N31" s="67"/>
      <c r="O31" s="66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P31" s="51"/>
      <c r="BQ31" s="51"/>
      <c r="BS31" s="142"/>
      <c r="BT31" s="142"/>
      <c r="BW31" s="51"/>
      <c r="BX31" s="51"/>
      <c r="BY31" s="51"/>
      <c r="BZ31" s="51"/>
      <c r="CA31" s="51"/>
    </row>
    <row r="32" spans="1:79" s="29" customFormat="1" x14ac:dyDescent="0.15">
      <c r="A32" s="51"/>
      <c r="F32" s="51"/>
      <c r="G32" s="52"/>
      <c r="H32" s="52"/>
      <c r="I32" s="52"/>
      <c r="J32" s="51"/>
      <c r="K32" s="51"/>
      <c r="L32" s="66"/>
      <c r="M32" s="67"/>
      <c r="N32" s="67"/>
      <c r="O32" s="66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P32" s="51"/>
      <c r="BQ32" s="51"/>
      <c r="BS32" s="142"/>
      <c r="BT32" s="142"/>
      <c r="BW32" s="51"/>
      <c r="BX32" s="51"/>
      <c r="BY32" s="51"/>
      <c r="BZ32" s="51"/>
      <c r="CA32" s="51"/>
    </row>
    <row r="33" spans="1:79" s="29" customFormat="1" x14ac:dyDescent="0.15">
      <c r="A33" s="51"/>
      <c r="F33" s="51"/>
      <c r="G33" s="52"/>
      <c r="H33" s="52"/>
      <c r="I33" s="52"/>
      <c r="J33" s="51"/>
      <c r="K33" s="51"/>
      <c r="L33" s="66"/>
      <c r="M33" s="67"/>
      <c r="N33" s="67"/>
      <c r="O33" s="66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P33" s="51"/>
      <c r="BQ33" s="51"/>
      <c r="BS33" s="142"/>
      <c r="BT33" s="142"/>
      <c r="BW33" s="51"/>
      <c r="BX33" s="51"/>
      <c r="BY33" s="51"/>
      <c r="BZ33" s="51"/>
      <c r="CA33" s="51"/>
    </row>
    <row r="34" spans="1:79" s="29" customFormat="1" x14ac:dyDescent="0.15">
      <c r="A34" s="51"/>
      <c r="F34" s="51"/>
      <c r="G34" s="52"/>
      <c r="H34" s="52"/>
      <c r="I34" s="52"/>
      <c r="J34" s="51"/>
      <c r="K34" s="51"/>
      <c r="L34" s="66"/>
      <c r="M34" s="67"/>
      <c r="N34" s="67"/>
      <c r="O34" s="66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P34" s="51"/>
      <c r="BQ34" s="51"/>
      <c r="BS34" s="142"/>
      <c r="BT34" s="142"/>
      <c r="BW34" s="51"/>
      <c r="BX34" s="51"/>
      <c r="BY34" s="51"/>
      <c r="BZ34" s="51"/>
      <c r="CA34" s="51"/>
    </row>
    <row r="35" spans="1:79" s="29" customFormat="1" x14ac:dyDescent="0.15">
      <c r="A35" s="51"/>
      <c r="F35" s="51"/>
      <c r="G35" s="52"/>
      <c r="H35" s="52"/>
      <c r="I35" s="52"/>
      <c r="J35" s="51"/>
      <c r="K35" s="51"/>
      <c r="L35" s="66"/>
      <c r="M35" s="67"/>
      <c r="N35" s="67"/>
      <c r="O35" s="66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1"/>
      <c r="BJ35" s="51"/>
      <c r="BK35" s="51"/>
      <c r="BL35" s="51"/>
      <c r="BP35" s="51"/>
      <c r="BQ35" s="51"/>
      <c r="BS35" s="142"/>
      <c r="BT35" s="142"/>
      <c r="BW35" s="51"/>
      <c r="BX35" s="51"/>
      <c r="BY35" s="51"/>
      <c r="BZ35" s="51"/>
      <c r="CA35" s="51"/>
    </row>
    <row r="36" spans="1:79" s="29" customFormat="1" x14ac:dyDescent="0.15">
      <c r="A36" s="51"/>
      <c r="F36" s="51"/>
      <c r="G36" s="52"/>
      <c r="H36" s="52"/>
      <c r="I36" s="52"/>
      <c r="J36" s="51"/>
      <c r="K36" s="51"/>
      <c r="L36" s="66"/>
      <c r="M36" s="67"/>
      <c r="N36" s="67"/>
      <c r="O36" s="66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P36" s="51"/>
      <c r="BQ36" s="51"/>
      <c r="BS36" s="142"/>
      <c r="BT36" s="142"/>
      <c r="BW36" s="51"/>
      <c r="BX36" s="51"/>
      <c r="BY36" s="51"/>
      <c r="BZ36" s="51"/>
      <c r="CA36" s="51"/>
    </row>
    <row r="37" spans="1:79" s="29" customFormat="1" x14ac:dyDescent="0.15">
      <c r="A37" s="51"/>
      <c r="F37" s="51"/>
      <c r="G37" s="52"/>
      <c r="H37" s="52"/>
      <c r="I37" s="52"/>
      <c r="J37" s="51"/>
      <c r="K37" s="51"/>
      <c r="L37" s="66"/>
      <c r="M37" s="67"/>
      <c r="N37" s="67"/>
      <c r="O37" s="66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P37" s="51"/>
      <c r="BQ37" s="51"/>
      <c r="BS37" s="142"/>
      <c r="BT37" s="142"/>
      <c r="BW37" s="51"/>
      <c r="BX37" s="51"/>
      <c r="BY37" s="51"/>
      <c r="BZ37" s="51"/>
      <c r="CA37" s="51"/>
    </row>
    <row r="38" spans="1:79" s="29" customFormat="1" x14ac:dyDescent="0.15">
      <c r="A38" s="51"/>
      <c r="F38" s="51"/>
      <c r="G38" s="52"/>
      <c r="H38" s="52"/>
      <c r="I38" s="52"/>
      <c r="J38" s="51"/>
      <c r="K38" s="51"/>
      <c r="L38" s="66"/>
      <c r="M38" s="67"/>
      <c r="N38" s="67"/>
      <c r="O38" s="66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1"/>
      <c r="BL38" s="51"/>
      <c r="BP38" s="51"/>
      <c r="BQ38" s="51"/>
      <c r="BS38" s="142"/>
      <c r="BT38" s="142"/>
      <c r="BW38" s="51"/>
      <c r="BX38" s="51"/>
      <c r="BY38" s="51"/>
      <c r="BZ38" s="51"/>
      <c r="CA38" s="51"/>
    </row>
    <row r="39" spans="1:79" s="29" customFormat="1" x14ac:dyDescent="0.15">
      <c r="A39" s="51"/>
      <c r="F39" s="51"/>
      <c r="G39" s="52"/>
      <c r="H39" s="52"/>
      <c r="I39" s="52"/>
      <c r="J39" s="51"/>
      <c r="K39" s="51"/>
      <c r="L39" s="66"/>
      <c r="M39" s="67"/>
      <c r="N39" s="67"/>
      <c r="O39" s="66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P39" s="51"/>
      <c r="BQ39" s="51"/>
      <c r="BS39" s="142"/>
      <c r="BT39" s="142"/>
      <c r="BW39" s="51"/>
      <c r="BX39" s="51"/>
      <c r="BY39" s="51"/>
      <c r="BZ39" s="51"/>
      <c r="CA39" s="51"/>
    </row>
    <row r="40" spans="1:79" s="29" customFormat="1" x14ac:dyDescent="0.15">
      <c r="A40" s="51"/>
      <c r="F40" s="51"/>
      <c r="G40" s="52"/>
      <c r="H40" s="52"/>
      <c r="I40" s="52"/>
      <c r="J40" s="51"/>
      <c r="K40" s="51"/>
      <c r="L40" s="66"/>
      <c r="M40" s="67"/>
      <c r="N40" s="67"/>
      <c r="O40" s="66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P40" s="51"/>
      <c r="BQ40" s="51"/>
      <c r="BS40" s="142"/>
      <c r="BT40" s="142"/>
      <c r="BW40" s="51"/>
      <c r="BX40" s="51"/>
      <c r="BY40" s="51"/>
      <c r="BZ40" s="51"/>
      <c r="CA40" s="51"/>
    </row>
    <row r="41" spans="1:79" s="29" customFormat="1" x14ac:dyDescent="0.15">
      <c r="A41" s="51"/>
      <c r="F41" s="51"/>
      <c r="G41" s="52"/>
      <c r="H41" s="52"/>
      <c r="I41" s="52"/>
      <c r="J41" s="51"/>
      <c r="K41" s="51"/>
      <c r="L41" s="66"/>
      <c r="M41" s="67"/>
      <c r="N41" s="67"/>
      <c r="O41" s="66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51"/>
      <c r="BJ41" s="51"/>
      <c r="BK41" s="51"/>
      <c r="BL41" s="51"/>
      <c r="BP41" s="51"/>
      <c r="BQ41" s="51"/>
      <c r="BS41" s="142"/>
      <c r="BT41" s="142"/>
      <c r="BW41" s="51"/>
      <c r="BX41" s="51"/>
      <c r="BY41" s="51"/>
      <c r="BZ41" s="51"/>
      <c r="CA41" s="51"/>
    </row>
    <row r="42" spans="1:79" s="29" customFormat="1" x14ac:dyDescent="0.15">
      <c r="A42" s="51"/>
      <c r="F42" s="51"/>
      <c r="G42" s="52"/>
      <c r="H42" s="52"/>
      <c r="I42" s="52"/>
      <c r="J42" s="51"/>
      <c r="K42" s="51"/>
      <c r="L42" s="66"/>
      <c r="M42" s="67"/>
      <c r="N42" s="67"/>
      <c r="O42" s="66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P42" s="51"/>
      <c r="BQ42" s="51"/>
      <c r="BS42" s="142"/>
      <c r="BT42" s="142"/>
      <c r="BW42" s="51"/>
      <c r="BX42" s="51"/>
      <c r="BY42" s="51"/>
      <c r="BZ42" s="51"/>
      <c r="CA42" s="51"/>
    </row>
    <row r="43" spans="1:79" s="29" customFormat="1" x14ac:dyDescent="0.15">
      <c r="A43" s="51"/>
      <c r="F43" s="51"/>
      <c r="G43" s="52"/>
      <c r="H43" s="52"/>
      <c r="I43" s="52"/>
      <c r="J43" s="51"/>
      <c r="K43" s="51"/>
      <c r="L43" s="66"/>
      <c r="M43" s="67"/>
      <c r="N43" s="67"/>
      <c r="O43" s="66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P43" s="51"/>
      <c r="BQ43" s="51"/>
      <c r="BS43" s="142"/>
      <c r="BT43" s="142"/>
      <c r="BW43" s="51"/>
      <c r="BX43" s="51"/>
      <c r="BY43" s="51"/>
      <c r="BZ43" s="51"/>
      <c r="CA43" s="51"/>
    </row>
    <row r="44" spans="1:79" s="29" customFormat="1" x14ac:dyDescent="0.15">
      <c r="A44" s="51"/>
      <c r="F44" s="51"/>
      <c r="G44" s="52"/>
      <c r="H44" s="52"/>
      <c r="I44" s="52"/>
      <c r="J44" s="51"/>
      <c r="K44" s="51"/>
      <c r="L44" s="66"/>
      <c r="M44" s="67"/>
      <c r="N44" s="67"/>
      <c r="O44" s="66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  <c r="BH44" s="51"/>
      <c r="BI44" s="51"/>
      <c r="BJ44" s="51"/>
      <c r="BK44" s="51"/>
      <c r="BL44" s="51"/>
      <c r="BP44" s="51"/>
      <c r="BQ44" s="51"/>
      <c r="BS44" s="142"/>
      <c r="BT44" s="142"/>
      <c r="BW44" s="51"/>
      <c r="BX44" s="51"/>
      <c r="BY44" s="51"/>
      <c r="BZ44" s="51"/>
      <c r="CA44" s="51"/>
    </row>
    <row r="45" spans="1:79" s="29" customFormat="1" x14ac:dyDescent="0.15">
      <c r="A45" s="51"/>
      <c r="F45" s="51"/>
      <c r="G45" s="52"/>
      <c r="H45" s="52"/>
      <c r="I45" s="52"/>
      <c r="J45" s="51"/>
      <c r="K45" s="51"/>
      <c r="L45" s="66"/>
      <c r="M45" s="67"/>
      <c r="N45" s="67"/>
      <c r="O45" s="66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1"/>
      <c r="BP45" s="51"/>
      <c r="BQ45" s="51"/>
      <c r="BS45" s="142"/>
      <c r="BT45" s="142"/>
      <c r="BW45" s="51"/>
      <c r="BX45" s="51"/>
      <c r="BY45" s="51"/>
      <c r="BZ45" s="51"/>
      <c r="CA45" s="51"/>
    </row>
    <row r="46" spans="1:79" s="29" customFormat="1" x14ac:dyDescent="0.15">
      <c r="A46" s="51"/>
      <c r="F46" s="51"/>
      <c r="G46" s="52"/>
      <c r="H46" s="52"/>
      <c r="I46" s="52"/>
      <c r="J46" s="51"/>
      <c r="K46" s="51"/>
      <c r="L46" s="66"/>
      <c r="M46" s="67"/>
      <c r="N46" s="67"/>
      <c r="O46" s="66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P46" s="51"/>
      <c r="BQ46" s="51"/>
      <c r="BS46" s="142"/>
      <c r="BT46" s="142"/>
      <c r="BW46" s="51"/>
      <c r="BX46" s="51"/>
      <c r="BY46" s="51"/>
      <c r="BZ46" s="51"/>
      <c r="CA46" s="51"/>
    </row>
    <row r="47" spans="1:79" s="29" customFormat="1" x14ac:dyDescent="0.15">
      <c r="A47" s="51"/>
      <c r="F47" s="51"/>
      <c r="G47" s="52"/>
      <c r="H47" s="52"/>
      <c r="I47" s="52"/>
      <c r="J47" s="51"/>
      <c r="K47" s="51"/>
      <c r="L47" s="66"/>
      <c r="M47" s="67"/>
      <c r="N47" s="67"/>
      <c r="O47" s="66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  <c r="BJ47" s="51"/>
      <c r="BK47" s="51"/>
      <c r="BL47" s="51"/>
      <c r="BP47" s="51"/>
      <c r="BQ47" s="51"/>
      <c r="BS47" s="142"/>
      <c r="BT47" s="142"/>
      <c r="BW47" s="51"/>
      <c r="BX47" s="51"/>
      <c r="BY47" s="51"/>
      <c r="BZ47" s="51"/>
      <c r="CA47" s="51"/>
    </row>
    <row r="48" spans="1:79" s="29" customFormat="1" x14ac:dyDescent="0.15">
      <c r="A48" s="51"/>
      <c r="F48" s="51"/>
      <c r="G48" s="52"/>
      <c r="H48" s="52"/>
      <c r="I48" s="52"/>
      <c r="J48" s="51"/>
      <c r="K48" s="51"/>
      <c r="L48" s="66"/>
      <c r="M48" s="67"/>
      <c r="N48" s="67"/>
      <c r="O48" s="66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  <c r="BB48" s="51"/>
      <c r="BC48" s="51"/>
      <c r="BD48" s="51"/>
      <c r="BE48" s="51"/>
      <c r="BF48" s="51"/>
      <c r="BG48" s="51"/>
      <c r="BH48" s="51"/>
      <c r="BI48" s="51"/>
      <c r="BJ48" s="51"/>
      <c r="BK48" s="51"/>
      <c r="BL48" s="51"/>
      <c r="BP48" s="51"/>
      <c r="BQ48" s="51"/>
      <c r="BS48" s="142"/>
      <c r="BT48" s="142"/>
      <c r="BW48" s="51"/>
      <c r="BX48" s="51"/>
      <c r="BY48" s="51"/>
      <c r="BZ48" s="51"/>
      <c r="CA48" s="51"/>
    </row>
    <row r="49" spans="1:79" s="29" customFormat="1" x14ac:dyDescent="0.15">
      <c r="A49" s="51"/>
      <c r="F49" s="51"/>
      <c r="G49" s="52"/>
      <c r="H49" s="52"/>
      <c r="I49" s="52"/>
      <c r="J49" s="51"/>
      <c r="K49" s="51"/>
      <c r="L49" s="66"/>
      <c r="M49" s="67"/>
      <c r="N49" s="67"/>
      <c r="O49" s="66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P49" s="51"/>
      <c r="BQ49" s="51"/>
      <c r="BS49" s="142"/>
      <c r="BT49" s="142"/>
      <c r="BW49" s="51"/>
      <c r="BX49" s="51"/>
      <c r="BY49" s="51"/>
      <c r="BZ49" s="51"/>
      <c r="CA49" s="51"/>
    </row>
    <row r="50" spans="1:79" s="29" customFormat="1" x14ac:dyDescent="0.15">
      <c r="A50" s="51"/>
      <c r="F50" s="51"/>
      <c r="G50" s="52"/>
      <c r="H50" s="52"/>
      <c r="I50" s="52"/>
      <c r="J50" s="51"/>
      <c r="K50" s="51"/>
      <c r="L50" s="66"/>
      <c r="M50" s="67"/>
      <c r="N50" s="67"/>
      <c r="O50" s="66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51"/>
      <c r="BL50" s="51"/>
      <c r="BP50" s="51"/>
      <c r="BQ50" s="51"/>
      <c r="BS50" s="142"/>
      <c r="BT50" s="142"/>
      <c r="BW50" s="51"/>
      <c r="BX50" s="51"/>
      <c r="BY50" s="51"/>
      <c r="BZ50" s="51"/>
      <c r="CA50" s="51"/>
    </row>
    <row r="51" spans="1:79" s="29" customFormat="1" x14ac:dyDescent="0.15">
      <c r="A51" s="51"/>
      <c r="F51" s="51"/>
      <c r="G51" s="52"/>
      <c r="H51" s="52"/>
      <c r="I51" s="52"/>
      <c r="J51" s="51"/>
      <c r="K51" s="51"/>
      <c r="L51" s="66"/>
      <c r="M51" s="67"/>
      <c r="N51" s="67"/>
      <c r="O51" s="66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P51" s="51"/>
      <c r="BQ51" s="51"/>
      <c r="BS51" s="142"/>
      <c r="BT51" s="142"/>
      <c r="BW51" s="51"/>
      <c r="BX51" s="51"/>
      <c r="BY51" s="51"/>
      <c r="BZ51" s="51"/>
      <c r="CA51" s="51"/>
    </row>
    <row r="52" spans="1:79" s="29" customFormat="1" x14ac:dyDescent="0.15">
      <c r="A52" s="51"/>
      <c r="F52" s="51"/>
      <c r="G52" s="52"/>
      <c r="H52" s="52"/>
      <c r="I52" s="52"/>
      <c r="J52" s="51"/>
      <c r="K52" s="51"/>
      <c r="L52" s="66"/>
      <c r="M52" s="67"/>
      <c r="N52" s="67"/>
      <c r="O52" s="66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1"/>
      <c r="BJ52" s="51"/>
      <c r="BK52" s="51"/>
      <c r="BL52" s="51"/>
      <c r="BP52" s="51"/>
      <c r="BQ52" s="51"/>
      <c r="BS52" s="142"/>
      <c r="BT52" s="142"/>
      <c r="BW52" s="51"/>
      <c r="BX52" s="51"/>
      <c r="BY52" s="51"/>
      <c r="BZ52" s="51"/>
      <c r="CA52" s="51"/>
    </row>
    <row r="53" spans="1:79" s="29" customFormat="1" x14ac:dyDescent="0.15">
      <c r="A53" s="51"/>
      <c r="F53" s="51"/>
      <c r="G53" s="52"/>
      <c r="H53" s="52"/>
      <c r="I53" s="52"/>
      <c r="J53" s="51"/>
      <c r="K53" s="51"/>
      <c r="L53" s="66"/>
      <c r="M53" s="67"/>
      <c r="N53" s="67"/>
      <c r="O53" s="66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P53" s="51"/>
      <c r="BQ53" s="51"/>
      <c r="BS53" s="142"/>
      <c r="BT53" s="142"/>
      <c r="BW53" s="51"/>
      <c r="BX53" s="51"/>
      <c r="BY53" s="51"/>
      <c r="BZ53" s="51"/>
      <c r="CA53" s="51"/>
    </row>
    <row r="54" spans="1:79" s="29" customFormat="1" x14ac:dyDescent="0.15">
      <c r="A54" s="51"/>
      <c r="F54" s="51"/>
      <c r="G54" s="52"/>
      <c r="H54" s="52"/>
      <c r="I54" s="52"/>
      <c r="J54" s="51"/>
      <c r="K54" s="51"/>
      <c r="L54" s="66"/>
      <c r="M54" s="67"/>
      <c r="N54" s="67"/>
      <c r="O54" s="66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  <c r="BK54" s="51"/>
      <c r="BL54" s="51"/>
      <c r="BP54" s="51"/>
      <c r="BQ54" s="51"/>
      <c r="BS54" s="142"/>
      <c r="BT54" s="142"/>
      <c r="BW54" s="51"/>
      <c r="BX54" s="51"/>
      <c r="BY54" s="51"/>
      <c r="BZ54" s="51"/>
      <c r="CA54" s="51"/>
    </row>
    <row r="55" spans="1:79" s="29" customFormat="1" x14ac:dyDescent="0.15">
      <c r="A55" s="51"/>
      <c r="F55" s="51"/>
      <c r="G55" s="52"/>
      <c r="H55" s="52"/>
      <c r="I55" s="52"/>
      <c r="J55" s="51"/>
      <c r="K55" s="51"/>
      <c r="L55" s="66"/>
      <c r="M55" s="67"/>
      <c r="N55" s="67"/>
      <c r="O55" s="66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  <c r="BH55" s="51"/>
      <c r="BI55" s="51"/>
      <c r="BJ55" s="51"/>
      <c r="BK55" s="51"/>
      <c r="BL55" s="51"/>
      <c r="BP55" s="51"/>
      <c r="BQ55" s="51"/>
      <c r="BS55" s="142"/>
      <c r="BT55" s="142"/>
      <c r="BW55" s="51"/>
      <c r="BX55" s="51"/>
      <c r="BY55" s="51"/>
      <c r="BZ55" s="51"/>
      <c r="CA55" s="51"/>
    </row>
    <row r="56" spans="1:79" s="29" customFormat="1" x14ac:dyDescent="0.15">
      <c r="A56" s="51"/>
      <c r="F56" s="51"/>
      <c r="G56" s="52"/>
      <c r="H56" s="52"/>
      <c r="I56" s="52"/>
      <c r="J56" s="51"/>
      <c r="K56" s="51"/>
      <c r="L56" s="66"/>
      <c r="M56" s="67"/>
      <c r="N56" s="67"/>
      <c r="O56" s="66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  <c r="BJ56" s="51"/>
      <c r="BK56" s="51"/>
      <c r="BL56" s="51"/>
      <c r="BP56" s="51"/>
      <c r="BQ56" s="51"/>
      <c r="BS56" s="142"/>
      <c r="BT56" s="142"/>
      <c r="BW56" s="51"/>
      <c r="BX56" s="51"/>
      <c r="BY56" s="51"/>
      <c r="BZ56" s="51"/>
      <c r="CA56" s="51"/>
    </row>
    <row r="57" spans="1:79" s="29" customFormat="1" x14ac:dyDescent="0.15">
      <c r="A57" s="51"/>
      <c r="F57" s="51"/>
      <c r="G57" s="52"/>
      <c r="H57" s="52"/>
      <c r="I57" s="52"/>
      <c r="J57" s="51"/>
      <c r="K57" s="51"/>
      <c r="L57" s="66"/>
      <c r="M57" s="67"/>
      <c r="N57" s="67"/>
      <c r="O57" s="66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  <c r="BH57" s="51"/>
      <c r="BI57" s="51"/>
      <c r="BJ57" s="51"/>
      <c r="BK57" s="51"/>
      <c r="BL57" s="51"/>
      <c r="BP57" s="51"/>
      <c r="BQ57" s="51"/>
      <c r="BS57" s="142"/>
      <c r="BT57" s="142"/>
      <c r="BW57" s="51"/>
      <c r="BX57" s="51"/>
      <c r="BY57" s="51"/>
      <c r="BZ57" s="51"/>
      <c r="CA57" s="51"/>
    </row>
    <row r="58" spans="1:79" s="29" customFormat="1" x14ac:dyDescent="0.15">
      <c r="A58" s="51"/>
      <c r="F58" s="51"/>
      <c r="G58" s="52"/>
      <c r="H58" s="52"/>
      <c r="I58" s="52"/>
      <c r="J58" s="51"/>
      <c r="K58" s="51"/>
      <c r="L58" s="66"/>
      <c r="M58" s="67"/>
      <c r="N58" s="67"/>
      <c r="O58" s="66"/>
      <c r="AQ58" s="51"/>
      <c r="AR58" s="51"/>
      <c r="AS58" s="51"/>
      <c r="AT58" s="51"/>
      <c r="AU58" s="51"/>
      <c r="AV58" s="51"/>
      <c r="AW58" s="51"/>
      <c r="AX58" s="51"/>
      <c r="AY58" s="51"/>
      <c r="AZ58" s="51"/>
      <c r="BA58" s="51"/>
      <c r="BB58" s="51"/>
      <c r="BC58" s="51"/>
      <c r="BD58" s="51"/>
      <c r="BE58" s="51"/>
      <c r="BF58" s="51"/>
      <c r="BG58" s="51"/>
      <c r="BH58" s="51"/>
      <c r="BI58" s="51"/>
      <c r="BJ58" s="51"/>
      <c r="BK58" s="51"/>
      <c r="BL58" s="51"/>
      <c r="BP58" s="51"/>
      <c r="BQ58" s="51"/>
      <c r="BS58" s="142"/>
      <c r="BT58" s="142"/>
      <c r="BW58" s="51"/>
      <c r="BX58" s="51"/>
      <c r="BY58" s="51"/>
      <c r="BZ58" s="51"/>
      <c r="CA58" s="51"/>
    </row>
    <row r="59" spans="1:79" s="29" customFormat="1" x14ac:dyDescent="0.15">
      <c r="A59" s="51"/>
      <c r="F59" s="51"/>
      <c r="G59" s="52"/>
      <c r="H59" s="52"/>
      <c r="I59" s="52"/>
      <c r="J59" s="51"/>
      <c r="K59" s="51"/>
      <c r="L59" s="66"/>
      <c r="M59" s="67"/>
      <c r="N59" s="67"/>
      <c r="O59" s="66"/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1"/>
      <c r="BB59" s="51"/>
      <c r="BC59" s="51"/>
      <c r="BD59" s="51"/>
      <c r="BE59" s="51"/>
      <c r="BF59" s="51"/>
      <c r="BG59" s="51"/>
      <c r="BH59" s="51"/>
      <c r="BI59" s="51"/>
      <c r="BJ59" s="51"/>
      <c r="BK59" s="51"/>
      <c r="BL59" s="51"/>
      <c r="BP59" s="51"/>
      <c r="BQ59" s="51"/>
      <c r="BS59" s="142"/>
      <c r="BT59" s="142"/>
      <c r="BW59" s="51"/>
      <c r="BX59" s="51"/>
      <c r="BY59" s="51"/>
      <c r="BZ59" s="51"/>
      <c r="CA59" s="51"/>
    </row>
    <row r="60" spans="1:79" s="29" customFormat="1" x14ac:dyDescent="0.15">
      <c r="A60" s="51"/>
      <c r="F60" s="51"/>
      <c r="G60" s="52"/>
      <c r="H60" s="52"/>
      <c r="I60" s="52"/>
      <c r="J60" s="51"/>
      <c r="K60" s="51"/>
      <c r="L60" s="66"/>
      <c r="M60" s="67"/>
      <c r="N60" s="67"/>
      <c r="O60" s="66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1"/>
      <c r="BL60" s="51"/>
      <c r="BP60" s="51"/>
      <c r="BQ60" s="51"/>
      <c r="BS60" s="142"/>
      <c r="BT60" s="142"/>
      <c r="BW60" s="51"/>
      <c r="BX60" s="51"/>
      <c r="BY60" s="51"/>
      <c r="BZ60" s="51"/>
      <c r="CA60" s="51"/>
    </row>
    <row r="61" spans="1:79" s="29" customFormat="1" x14ac:dyDescent="0.15">
      <c r="A61" s="51"/>
      <c r="F61" s="51"/>
      <c r="G61" s="52"/>
      <c r="H61" s="52"/>
      <c r="I61" s="52"/>
      <c r="J61" s="51"/>
      <c r="K61" s="51"/>
      <c r="L61" s="66"/>
      <c r="M61" s="67"/>
      <c r="N61" s="67"/>
      <c r="O61" s="66"/>
      <c r="AQ61" s="51"/>
      <c r="AR61" s="51"/>
      <c r="AS61" s="51"/>
      <c r="AT61" s="51"/>
      <c r="AU61" s="51"/>
      <c r="AV61" s="51"/>
      <c r="AW61" s="51"/>
      <c r="AX61" s="51"/>
      <c r="AY61" s="51"/>
      <c r="AZ61" s="51"/>
      <c r="BA61" s="51"/>
      <c r="BB61" s="51"/>
      <c r="BC61" s="51"/>
      <c r="BD61" s="51"/>
      <c r="BE61" s="51"/>
      <c r="BF61" s="51"/>
      <c r="BG61" s="51"/>
      <c r="BH61" s="51"/>
      <c r="BI61" s="51"/>
      <c r="BJ61" s="51"/>
      <c r="BK61" s="51"/>
      <c r="BL61" s="51"/>
      <c r="BP61" s="51"/>
      <c r="BQ61" s="51"/>
      <c r="BS61" s="142"/>
      <c r="BT61" s="142"/>
      <c r="BW61" s="51"/>
      <c r="BX61" s="51"/>
      <c r="BY61" s="51"/>
      <c r="BZ61" s="51"/>
      <c r="CA61" s="51"/>
    </row>
    <row r="62" spans="1:79" s="29" customFormat="1" x14ac:dyDescent="0.15">
      <c r="A62" s="51"/>
      <c r="F62" s="51"/>
      <c r="G62" s="52"/>
      <c r="H62" s="52"/>
      <c r="I62" s="52"/>
      <c r="J62" s="51"/>
      <c r="K62" s="51"/>
      <c r="L62" s="66"/>
      <c r="M62" s="67"/>
      <c r="N62" s="67"/>
      <c r="O62" s="66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P62" s="51"/>
      <c r="BQ62" s="51"/>
      <c r="BS62" s="142"/>
      <c r="BT62" s="142"/>
      <c r="BW62" s="51"/>
      <c r="BX62" s="51"/>
      <c r="BY62" s="51"/>
      <c r="BZ62" s="51"/>
      <c r="CA62" s="51"/>
    </row>
    <row r="63" spans="1:79" s="29" customFormat="1" x14ac:dyDescent="0.15">
      <c r="A63" s="51"/>
      <c r="F63" s="51"/>
      <c r="G63" s="52"/>
      <c r="H63" s="52"/>
      <c r="I63" s="52"/>
      <c r="J63" s="51"/>
      <c r="K63" s="51"/>
      <c r="L63" s="66"/>
      <c r="M63" s="67"/>
      <c r="N63" s="67"/>
      <c r="O63" s="66"/>
      <c r="AQ63" s="51"/>
      <c r="AR63" s="51"/>
      <c r="AS63" s="51"/>
      <c r="AT63" s="51"/>
      <c r="AU63" s="51"/>
      <c r="AV63" s="51"/>
      <c r="AW63" s="51"/>
      <c r="AX63" s="51"/>
      <c r="AY63" s="51"/>
      <c r="AZ63" s="51"/>
      <c r="BA63" s="51"/>
      <c r="BB63" s="51"/>
      <c r="BC63" s="51"/>
      <c r="BD63" s="51"/>
      <c r="BE63" s="51"/>
      <c r="BF63" s="51"/>
      <c r="BG63" s="51"/>
      <c r="BH63" s="51"/>
      <c r="BI63" s="51"/>
      <c r="BJ63" s="51"/>
      <c r="BK63" s="51"/>
      <c r="BL63" s="51"/>
      <c r="BP63" s="51"/>
      <c r="BQ63" s="51"/>
      <c r="BS63" s="142"/>
      <c r="BT63" s="142"/>
      <c r="BW63" s="51"/>
      <c r="BX63" s="51"/>
      <c r="BY63" s="51"/>
      <c r="BZ63" s="51"/>
      <c r="CA63" s="51"/>
    </row>
    <row r="64" spans="1:79" s="29" customFormat="1" x14ac:dyDescent="0.15">
      <c r="A64" s="51"/>
      <c r="F64" s="51"/>
      <c r="G64" s="52"/>
      <c r="H64" s="52"/>
      <c r="I64" s="52"/>
      <c r="J64" s="51"/>
      <c r="K64" s="51"/>
      <c r="L64" s="66"/>
      <c r="M64" s="67"/>
      <c r="N64" s="67"/>
      <c r="O64" s="66"/>
      <c r="AQ64" s="51"/>
      <c r="AR64" s="51"/>
      <c r="AS64" s="51"/>
      <c r="AT64" s="51"/>
      <c r="AU64" s="51"/>
      <c r="AV64" s="51"/>
      <c r="AW64" s="51"/>
      <c r="AX64" s="51"/>
      <c r="AY64" s="51"/>
      <c r="AZ64" s="51"/>
      <c r="BA64" s="51"/>
      <c r="BB64" s="51"/>
      <c r="BC64" s="51"/>
      <c r="BD64" s="51"/>
      <c r="BE64" s="51"/>
      <c r="BF64" s="51"/>
      <c r="BG64" s="51"/>
      <c r="BH64" s="51"/>
      <c r="BI64" s="51"/>
      <c r="BJ64" s="51"/>
      <c r="BK64" s="51"/>
      <c r="BL64" s="51"/>
      <c r="BP64" s="51"/>
      <c r="BQ64" s="51"/>
      <c r="BS64" s="142"/>
      <c r="BT64" s="142"/>
      <c r="BW64" s="51"/>
      <c r="BX64" s="51"/>
      <c r="BY64" s="51"/>
      <c r="BZ64" s="51"/>
      <c r="CA64" s="51"/>
    </row>
    <row r="65" spans="1:79" s="29" customFormat="1" x14ac:dyDescent="0.15">
      <c r="A65" s="51"/>
      <c r="F65" s="51"/>
      <c r="G65" s="52"/>
      <c r="H65" s="52"/>
      <c r="I65" s="52"/>
      <c r="J65" s="51"/>
      <c r="K65" s="51"/>
      <c r="L65" s="66"/>
      <c r="M65" s="67"/>
      <c r="N65" s="67"/>
      <c r="O65" s="66"/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A65" s="51"/>
      <c r="BB65" s="51"/>
      <c r="BC65" s="51"/>
      <c r="BD65" s="51"/>
      <c r="BE65" s="51"/>
      <c r="BF65" s="51"/>
      <c r="BG65" s="51"/>
      <c r="BH65" s="51"/>
      <c r="BI65" s="51"/>
      <c r="BJ65" s="51"/>
      <c r="BK65" s="51"/>
      <c r="BL65" s="51"/>
      <c r="BP65" s="51"/>
      <c r="BQ65" s="51"/>
      <c r="BS65" s="142"/>
      <c r="BT65" s="142"/>
      <c r="BW65" s="51"/>
      <c r="BX65" s="51"/>
      <c r="BY65" s="51"/>
      <c r="BZ65" s="51"/>
      <c r="CA65" s="51"/>
    </row>
    <row r="66" spans="1:79" s="29" customFormat="1" x14ac:dyDescent="0.15">
      <c r="A66" s="51"/>
      <c r="F66" s="51"/>
      <c r="G66" s="52"/>
      <c r="H66" s="52"/>
      <c r="I66" s="52"/>
      <c r="J66" s="51"/>
      <c r="K66" s="51"/>
      <c r="L66" s="66"/>
      <c r="M66" s="67"/>
      <c r="N66" s="67"/>
      <c r="O66" s="66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  <c r="BB66" s="51"/>
      <c r="BC66" s="51"/>
      <c r="BD66" s="51"/>
      <c r="BE66" s="51"/>
      <c r="BF66" s="51"/>
      <c r="BG66" s="51"/>
      <c r="BH66" s="51"/>
      <c r="BI66" s="51"/>
      <c r="BJ66" s="51"/>
      <c r="BK66" s="51"/>
      <c r="BL66" s="51"/>
      <c r="BP66" s="51"/>
      <c r="BQ66" s="51"/>
      <c r="BS66" s="142"/>
      <c r="BT66" s="142"/>
      <c r="BW66" s="51"/>
      <c r="BX66" s="51"/>
      <c r="BY66" s="51"/>
      <c r="BZ66" s="51"/>
      <c r="CA66" s="51"/>
    </row>
    <row r="67" spans="1:79" s="29" customFormat="1" x14ac:dyDescent="0.15">
      <c r="A67" s="51"/>
      <c r="F67" s="51"/>
      <c r="G67" s="52"/>
      <c r="H67" s="52"/>
      <c r="I67" s="52"/>
      <c r="J67" s="51"/>
      <c r="K67" s="51"/>
      <c r="L67" s="66"/>
      <c r="M67" s="67"/>
      <c r="N67" s="67"/>
      <c r="O67" s="66"/>
      <c r="AQ67" s="51"/>
      <c r="AR67" s="51"/>
      <c r="AS67" s="51"/>
      <c r="AT67" s="51"/>
      <c r="AU67" s="51"/>
      <c r="AV67" s="51"/>
      <c r="AW67" s="51"/>
      <c r="AX67" s="51"/>
      <c r="AY67" s="51"/>
      <c r="AZ67" s="51"/>
      <c r="BA67" s="51"/>
      <c r="BB67" s="51"/>
      <c r="BC67" s="51"/>
      <c r="BD67" s="51"/>
      <c r="BE67" s="51"/>
      <c r="BF67" s="51"/>
      <c r="BG67" s="51"/>
      <c r="BH67" s="51"/>
      <c r="BI67" s="51"/>
      <c r="BJ67" s="51"/>
      <c r="BK67" s="51"/>
      <c r="BL67" s="51"/>
      <c r="BP67" s="51"/>
      <c r="BQ67" s="51"/>
      <c r="BS67" s="142"/>
      <c r="BT67" s="142"/>
      <c r="BW67" s="51"/>
      <c r="BX67" s="51"/>
      <c r="BY67" s="51"/>
      <c r="BZ67" s="51"/>
      <c r="CA67" s="51"/>
    </row>
    <row r="68" spans="1:79" s="29" customFormat="1" x14ac:dyDescent="0.15">
      <c r="A68" s="51"/>
      <c r="F68" s="51"/>
      <c r="G68" s="52"/>
      <c r="H68" s="52"/>
      <c r="I68" s="52"/>
      <c r="J68" s="51"/>
      <c r="K68" s="51"/>
      <c r="L68" s="66"/>
      <c r="M68" s="67"/>
      <c r="N68" s="67"/>
      <c r="O68" s="66"/>
      <c r="AQ68" s="51"/>
      <c r="AR68" s="51"/>
      <c r="AS68" s="51"/>
      <c r="AT68" s="51"/>
      <c r="AU68" s="51"/>
      <c r="AV68" s="51"/>
      <c r="AW68" s="51"/>
      <c r="AX68" s="51"/>
      <c r="AY68" s="51"/>
      <c r="AZ68" s="51"/>
      <c r="BA68" s="51"/>
      <c r="BB68" s="51"/>
      <c r="BC68" s="51"/>
      <c r="BD68" s="51"/>
      <c r="BE68" s="51"/>
      <c r="BF68" s="51"/>
      <c r="BG68" s="51"/>
      <c r="BH68" s="51"/>
      <c r="BI68" s="51"/>
      <c r="BJ68" s="51"/>
      <c r="BK68" s="51"/>
      <c r="BL68" s="51"/>
      <c r="BP68" s="51"/>
      <c r="BQ68" s="51"/>
      <c r="BS68" s="142"/>
      <c r="BT68" s="142"/>
      <c r="BW68" s="51"/>
      <c r="BX68" s="51"/>
      <c r="BY68" s="51"/>
      <c r="BZ68" s="51"/>
      <c r="CA68" s="51"/>
    </row>
    <row r="69" spans="1:79" s="29" customFormat="1" x14ac:dyDescent="0.15">
      <c r="A69" s="51"/>
      <c r="F69" s="51"/>
      <c r="G69" s="52"/>
      <c r="H69" s="52"/>
      <c r="I69" s="52"/>
      <c r="J69" s="51"/>
      <c r="K69" s="51"/>
      <c r="L69" s="66"/>
      <c r="M69" s="67"/>
      <c r="N69" s="67"/>
      <c r="O69" s="66"/>
      <c r="AQ69" s="51"/>
      <c r="AR69" s="51"/>
      <c r="AS69" s="51"/>
      <c r="AT69" s="51"/>
      <c r="AU69" s="51"/>
      <c r="AV69" s="51"/>
      <c r="AW69" s="51"/>
      <c r="AX69" s="51"/>
      <c r="AY69" s="51"/>
      <c r="AZ69" s="51"/>
      <c r="BA69" s="51"/>
      <c r="BB69" s="51"/>
      <c r="BC69" s="51"/>
      <c r="BD69" s="51"/>
      <c r="BE69" s="51"/>
      <c r="BF69" s="51"/>
      <c r="BG69" s="51"/>
      <c r="BH69" s="51"/>
      <c r="BI69" s="51"/>
      <c r="BJ69" s="51"/>
      <c r="BK69" s="51"/>
      <c r="BL69" s="51"/>
      <c r="BP69" s="51"/>
      <c r="BQ69" s="51"/>
      <c r="BS69" s="142"/>
      <c r="BT69" s="142"/>
      <c r="BW69" s="51"/>
      <c r="BX69" s="51"/>
      <c r="BY69" s="51"/>
      <c r="BZ69" s="51"/>
      <c r="CA69" s="51"/>
    </row>
    <row r="70" spans="1:79" s="29" customFormat="1" x14ac:dyDescent="0.15">
      <c r="A70" s="51"/>
      <c r="F70" s="51"/>
      <c r="G70" s="52"/>
      <c r="H70" s="52"/>
      <c r="I70" s="52"/>
      <c r="J70" s="51"/>
      <c r="K70" s="51"/>
      <c r="L70" s="66"/>
      <c r="M70" s="67"/>
      <c r="N70" s="67"/>
      <c r="O70" s="66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  <c r="BB70" s="51"/>
      <c r="BC70" s="51"/>
      <c r="BD70" s="51"/>
      <c r="BE70" s="51"/>
      <c r="BF70" s="51"/>
      <c r="BG70" s="51"/>
      <c r="BH70" s="51"/>
      <c r="BI70" s="51"/>
      <c r="BJ70" s="51"/>
      <c r="BK70" s="51"/>
      <c r="BL70" s="51"/>
      <c r="BP70" s="51"/>
      <c r="BQ70" s="51"/>
      <c r="BS70" s="142"/>
      <c r="BT70" s="142"/>
      <c r="BW70" s="51"/>
      <c r="BX70" s="51"/>
      <c r="BY70" s="51"/>
      <c r="BZ70" s="51"/>
      <c r="CA70" s="51"/>
    </row>
    <row r="71" spans="1:79" s="29" customFormat="1" x14ac:dyDescent="0.15">
      <c r="A71" s="51"/>
      <c r="F71" s="51"/>
      <c r="G71" s="52"/>
      <c r="H71" s="52"/>
      <c r="I71" s="52"/>
      <c r="J71" s="51"/>
      <c r="K71" s="51"/>
      <c r="L71" s="66"/>
      <c r="M71" s="67"/>
      <c r="N71" s="67"/>
      <c r="O71" s="66"/>
      <c r="AQ71" s="51"/>
      <c r="AR71" s="51"/>
      <c r="AS71" s="51"/>
      <c r="AT71" s="51"/>
      <c r="AU71" s="51"/>
      <c r="AV71" s="51"/>
      <c r="AW71" s="51"/>
      <c r="AX71" s="51"/>
      <c r="AY71" s="51"/>
      <c r="AZ71" s="51"/>
      <c r="BA71" s="51"/>
      <c r="BB71" s="51"/>
      <c r="BC71" s="51"/>
      <c r="BD71" s="51"/>
      <c r="BE71" s="51"/>
      <c r="BF71" s="51"/>
      <c r="BG71" s="51"/>
      <c r="BH71" s="51"/>
      <c r="BI71" s="51"/>
      <c r="BJ71" s="51"/>
      <c r="BK71" s="51"/>
      <c r="BL71" s="51"/>
      <c r="BP71" s="51"/>
      <c r="BQ71" s="51"/>
      <c r="BS71" s="142"/>
      <c r="BT71" s="142"/>
      <c r="BW71" s="51"/>
      <c r="BX71" s="51"/>
      <c r="BY71" s="51"/>
      <c r="BZ71" s="51"/>
      <c r="CA71" s="51"/>
    </row>
    <row r="72" spans="1:79" s="29" customFormat="1" x14ac:dyDescent="0.15">
      <c r="A72" s="51"/>
      <c r="F72" s="51"/>
      <c r="G72" s="52"/>
      <c r="H72" s="52"/>
      <c r="I72" s="52"/>
      <c r="J72" s="51"/>
      <c r="K72" s="51"/>
      <c r="L72" s="66"/>
      <c r="M72" s="67"/>
      <c r="N72" s="67"/>
      <c r="O72" s="66"/>
      <c r="AQ72" s="51"/>
      <c r="AR72" s="51"/>
      <c r="AS72" s="51"/>
      <c r="AT72" s="51"/>
      <c r="AU72" s="51"/>
      <c r="AV72" s="51"/>
      <c r="AW72" s="51"/>
      <c r="AX72" s="51"/>
      <c r="AY72" s="51"/>
      <c r="AZ72" s="51"/>
      <c r="BA72" s="51"/>
      <c r="BB72" s="51"/>
      <c r="BC72" s="51"/>
      <c r="BD72" s="51"/>
      <c r="BE72" s="51"/>
      <c r="BF72" s="51"/>
      <c r="BG72" s="51"/>
      <c r="BH72" s="51"/>
      <c r="BI72" s="51"/>
      <c r="BJ72" s="51"/>
      <c r="BK72" s="51"/>
      <c r="BL72" s="51"/>
      <c r="BP72" s="51"/>
      <c r="BQ72" s="51"/>
      <c r="BS72" s="142"/>
      <c r="BT72" s="142"/>
      <c r="BW72" s="51"/>
      <c r="BX72" s="51"/>
      <c r="BY72" s="51"/>
      <c r="BZ72" s="51"/>
      <c r="CA72" s="51"/>
    </row>
    <row r="73" spans="1:79" s="29" customFormat="1" x14ac:dyDescent="0.15">
      <c r="A73" s="51"/>
      <c r="F73" s="51"/>
      <c r="G73" s="52"/>
      <c r="H73" s="52"/>
      <c r="I73" s="52"/>
      <c r="J73" s="51"/>
      <c r="K73" s="51"/>
      <c r="L73" s="66"/>
      <c r="M73" s="67"/>
      <c r="N73" s="67"/>
      <c r="O73" s="66"/>
      <c r="AQ73" s="51"/>
      <c r="AR73" s="51"/>
      <c r="AS73" s="51"/>
      <c r="AT73" s="51"/>
      <c r="AU73" s="51"/>
      <c r="AV73" s="51"/>
      <c r="AW73" s="51"/>
      <c r="AX73" s="51"/>
      <c r="AY73" s="51"/>
      <c r="AZ73" s="51"/>
      <c r="BA73" s="51"/>
      <c r="BB73" s="51"/>
      <c r="BC73" s="51"/>
      <c r="BD73" s="51"/>
      <c r="BE73" s="51"/>
      <c r="BF73" s="51"/>
      <c r="BG73" s="51"/>
      <c r="BH73" s="51"/>
      <c r="BI73" s="51"/>
      <c r="BJ73" s="51"/>
      <c r="BK73" s="51"/>
      <c r="BL73" s="51"/>
      <c r="BP73" s="51"/>
      <c r="BQ73" s="51"/>
      <c r="BS73" s="142"/>
      <c r="BT73" s="142"/>
      <c r="BW73" s="51"/>
      <c r="BX73" s="51"/>
      <c r="BY73" s="51"/>
      <c r="BZ73" s="51"/>
      <c r="CA73" s="51"/>
    </row>
    <row r="74" spans="1:79" s="29" customFormat="1" x14ac:dyDescent="0.15">
      <c r="A74" s="51"/>
      <c r="F74" s="51"/>
      <c r="G74" s="52"/>
      <c r="H74" s="52"/>
      <c r="I74" s="52"/>
      <c r="J74" s="51"/>
      <c r="K74" s="51"/>
      <c r="L74" s="66"/>
      <c r="M74" s="67"/>
      <c r="N74" s="67"/>
      <c r="O74" s="66"/>
      <c r="AQ74" s="51"/>
      <c r="AR74" s="51"/>
      <c r="AS74" s="51"/>
      <c r="AT74" s="51"/>
      <c r="AU74" s="51"/>
      <c r="AV74" s="51"/>
      <c r="AW74" s="51"/>
      <c r="AX74" s="51"/>
      <c r="AY74" s="51"/>
      <c r="AZ74" s="51"/>
      <c r="BA74" s="51"/>
      <c r="BB74" s="51"/>
      <c r="BC74" s="51"/>
      <c r="BD74" s="51"/>
      <c r="BE74" s="51"/>
      <c r="BF74" s="51"/>
      <c r="BG74" s="51"/>
      <c r="BH74" s="51"/>
      <c r="BI74" s="51"/>
      <c r="BJ74" s="51"/>
      <c r="BK74" s="51"/>
      <c r="BL74" s="51"/>
      <c r="BP74" s="51"/>
      <c r="BQ74" s="51"/>
      <c r="BS74" s="142"/>
      <c r="BT74" s="142"/>
      <c r="BW74" s="51"/>
      <c r="BX74" s="51"/>
      <c r="BY74" s="51"/>
      <c r="BZ74" s="51"/>
      <c r="CA74" s="51"/>
    </row>
    <row r="75" spans="1:79" s="29" customFormat="1" x14ac:dyDescent="0.15">
      <c r="A75" s="51"/>
      <c r="F75" s="51"/>
      <c r="G75" s="52"/>
      <c r="H75" s="52"/>
      <c r="I75" s="52"/>
      <c r="J75" s="51"/>
      <c r="K75" s="51"/>
      <c r="L75" s="66"/>
      <c r="M75" s="67"/>
      <c r="N75" s="67"/>
      <c r="O75" s="66"/>
      <c r="AQ75" s="51"/>
      <c r="AR75" s="51"/>
      <c r="AS75" s="51"/>
      <c r="AT75" s="51"/>
      <c r="AU75" s="51"/>
      <c r="AV75" s="51"/>
      <c r="AW75" s="51"/>
      <c r="AX75" s="51"/>
      <c r="AY75" s="51"/>
      <c r="AZ75" s="51"/>
      <c r="BA75" s="51"/>
      <c r="BB75" s="51"/>
      <c r="BC75" s="51"/>
      <c r="BD75" s="51"/>
      <c r="BE75" s="51"/>
      <c r="BF75" s="51"/>
      <c r="BG75" s="51"/>
      <c r="BH75" s="51"/>
      <c r="BI75" s="51"/>
      <c r="BJ75" s="51"/>
      <c r="BK75" s="51"/>
      <c r="BL75" s="51"/>
      <c r="BP75" s="51"/>
      <c r="BQ75" s="51"/>
      <c r="BS75" s="142"/>
      <c r="BT75" s="142"/>
      <c r="BW75" s="51"/>
      <c r="BX75" s="51"/>
      <c r="BY75" s="51"/>
      <c r="BZ75" s="51"/>
      <c r="CA75" s="51"/>
    </row>
    <row r="76" spans="1:79" s="29" customFormat="1" x14ac:dyDescent="0.15">
      <c r="A76" s="51"/>
      <c r="F76" s="51"/>
      <c r="G76" s="52"/>
      <c r="H76" s="52"/>
      <c r="I76" s="52"/>
      <c r="J76" s="51"/>
      <c r="K76" s="51"/>
      <c r="L76" s="66"/>
      <c r="M76" s="67"/>
      <c r="N76" s="67"/>
      <c r="O76" s="66"/>
      <c r="AQ76" s="51"/>
      <c r="AR76" s="51"/>
      <c r="AS76" s="51"/>
      <c r="AT76" s="51"/>
      <c r="AU76" s="51"/>
      <c r="AV76" s="51"/>
      <c r="AW76" s="51"/>
      <c r="AX76" s="51"/>
      <c r="AY76" s="51"/>
      <c r="AZ76" s="51"/>
      <c r="BA76" s="51"/>
      <c r="BB76" s="51"/>
      <c r="BC76" s="51"/>
      <c r="BD76" s="51"/>
      <c r="BE76" s="51"/>
      <c r="BF76" s="51"/>
      <c r="BG76" s="51"/>
      <c r="BH76" s="51"/>
      <c r="BI76" s="51"/>
      <c r="BJ76" s="51"/>
      <c r="BK76" s="51"/>
      <c r="BL76" s="51"/>
      <c r="BP76" s="51"/>
      <c r="BQ76" s="51"/>
      <c r="BS76" s="142"/>
      <c r="BT76" s="142"/>
      <c r="BW76" s="51"/>
      <c r="BX76" s="51"/>
      <c r="BY76" s="51"/>
      <c r="BZ76" s="51"/>
      <c r="CA76" s="51"/>
    </row>
    <row r="77" spans="1:79" s="29" customFormat="1" x14ac:dyDescent="0.15">
      <c r="A77" s="51"/>
      <c r="F77" s="51"/>
      <c r="G77" s="52"/>
      <c r="H77" s="52"/>
      <c r="I77" s="52"/>
      <c r="J77" s="51"/>
      <c r="K77" s="51"/>
      <c r="L77" s="66"/>
      <c r="M77" s="67"/>
      <c r="N77" s="67"/>
      <c r="O77" s="66"/>
      <c r="AQ77" s="51"/>
      <c r="AR77" s="51"/>
      <c r="AS77" s="51"/>
      <c r="AT77" s="51"/>
      <c r="AU77" s="51"/>
      <c r="AV77" s="51"/>
      <c r="AW77" s="51"/>
      <c r="AX77" s="51"/>
      <c r="AY77" s="51"/>
      <c r="AZ77" s="51"/>
      <c r="BA77" s="51"/>
      <c r="BB77" s="51"/>
      <c r="BC77" s="51"/>
      <c r="BD77" s="51"/>
      <c r="BE77" s="51"/>
      <c r="BF77" s="51"/>
      <c r="BG77" s="51"/>
      <c r="BH77" s="51"/>
      <c r="BI77" s="51"/>
      <c r="BJ77" s="51"/>
      <c r="BK77" s="51"/>
      <c r="BL77" s="51"/>
      <c r="BP77" s="51"/>
      <c r="BQ77" s="51"/>
      <c r="BS77" s="142"/>
      <c r="BT77" s="142"/>
      <c r="BW77" s="51"/>
      <c r="BX77" s="51"/>
      <c r="BY77" s="51"/>
      <c r="BZ77" s="51"/>
      <c r="CA77" s="51"/>
    </row>
    <row r="78" spans="1:79" s="29" customFormat="1" x14ac:dyDescent="0.15">
      <c r="A78" s="51"/>
      <c r="F78" s="51"/>
      <c r="G78" s="52"/>
      <c r="H78" s="52"/>
      <c r="I78" s="52"/>
      <c r="J78" s="51"/>
      <c r="K78" s="51"/>
      <c r="L78" s="66"/>
      <c r="M78" s="67"/>
      <c r="N78" s="67"/>
      <c r="O78" s="66"/>
      <c r="AQ78" s="51"/>
      <c r="AR78" s="51"/>
      <c r="AS78" s="51"/>
      <c r="AT78" s="51"/>
      <c r="AU78" s="51"/>
      <c r="AV78" s="51"/>
      <c r="AW78" s="51"/>
      <c r="AX78" s="51"/>
      <c r="AY78" s="51"/>
      <c r="AZ78" s="51"/>
      <c r="BA78" s="51"/>
      <c r="BB78" s="51"/>
      <c r="BC78" s="51"/>
      <c r="BD78" s="51"/>
      <c r="BE78" s="51"/>
      <c r="BF78" s="51"/>
      <c r="BG78" s="51"/>
      <c r="BH78" s="51"/>
      <c r="BI78" s="51"/>
      <c r="BJ78" s="51"/>
      <c r="BK78" s="51"/>
      <c r="BL78" s="51"/>
      <c r="BP78" s="51"/>
      <c r="BQ78" s="51"/>
      <c r="BS78" s="142"/>
      <c r="BT78" s="142"/>
      <c r="BW78" s="51"/>
      <c r="BX78" s="51"/>
      <c r="BY78" s="51"/>
      <c r="BZ78" s="51"/>
      <c r="CA78" s="51"/>
    </row>
    <row r="79" spans="1:79" s="29" customFormat="1" x14ac:dyDescent="0.15">
      <c r="A79" s="51"/>
      <c r="F79" s="51"/>
      <c r="G79" s="52"/>
      <c r="H79" s="52"/>
      <c r="I79" s="52"/>
      <c r="J79" s="51"/>
      <c r="K79" s="51"/>
      <c r="L79" s="66"/>
      <c r="M79" s="67"/>
      <c r="N79" s="67"/>
      <c r="O79" s="66"/>
      <c r="AQ79" s="51"/>
      <c r="AR79" s="51"/>
      <c r="AS79" s="51"/>
      <c r="AT79" s="51"/>
      <c r="AU79" s="51"/>
      <c r="AV79" s="51"/>
      <c r="AW79" s="51"/>
      <c r="AX79" s="51"/>
      <c r="AY79" s="51"/>
      <c r="AZ79" s="51"/>
      <c r="BA79" s="51"/>
      <c r="BB79" s="51"/>
      <c r="BC79" s="51"/>
      <c r="BD79" s="51"/>
      <c r="BE79" s="51"/>
      <c r="BF79" s="51"/>
      <c r="BG79" s="51"/>
      <c r="BH79" s="51"/>
      <c r="BI79" s="51"/>
      <c r="BJ79" s="51"/>
      <c r="BK79" s="51"/>
      <c r="BL79" s="51"/>
      <c r="BP79" s="51"/>
      <c r="BQ79" s="51"/>
      <c r="BS79" s="142"/>
      <c r="BT79" s="142"/>
      <c r="BW79" s="51"/>
      <c r="BX79" s="51"/>
      <c r="BY79" s="51"/>
      <c r="BZ79" s="51"/>
      <c r="CA79" s="51"/>
    </row>
    <row r="80" spans="1:79" s="29" customFormat="1" x14ac:dyDescent="0.15">
      <c r="A80" s="51"/>
      <c r="F80" s="51"/>
      <c r="G80" s="52"/>
      <c r="H80" s="52"/>
      <c r="I80" s="52"/>
      <c r="J80" s="51"/>
      <c r="K80" s="51"/>
      <c r="L80" s="66"/>
      <c r="M80" s="67"/>
      <c r="N80" s="67"/>
      <c r="O80" s="66"/>
      <c r="AQ80" s="51"/>
      <c r="AR80" s="51"/>
      <c r="AS80" s="51"/>
      <c r="AT80" s="51"/>
      <c r="AU80" s="51"/>
      <c r="AV80" s="51"/>
      <c r="AW80" s="51"/>
      <c r="AX80" s="51"/>
      <c r="AY80" s="51"/>
      <c r="AZ80" s="51"/>
      <c r="BA80" s="51"/>
      <c r="BB80" s="51"/>
      <c r="BC80" s="51"/>
      <c r="BD80" s="51"/>
      <c r="BE80" s="51"/>
      <c r="BF80" s="51"/>
      <c r="BG80" s="51"/>
      <c r="BH80" s="51"/>
      <c r="BI80" s="51"/>
      <c r="BJ80" s="51"/>
      <c r="BK80" s="51"/>
      <c r="BL80" s="51"/>
      <c r="BP80" s="51"/>
      <c r="BQ80" s="51"/>
      <c r="BS80" s="142"/>
      <c r="BT80" s="142"/>
      <c r="BW80" s="51"/>
      <c r="BX80" s="51"/>
      <c r="BY80" s="51"/>
      <c r="BZ80" s="51"/>
      <c r="CA80" s="51"/>
    </row>
    <row r="81" spans="1:79" s="29" customFormat="1" x14ac:dyDescent="0.15">
      <c r="A81" s="51"/>
      <c r="F81" s="51"/>
      <c r="G81" s="52"/>
      <c r="H81" s="52"/>
      <c r="I81" s="52"/>
      <c r="J81" s="51"/>
      <c r="K81" s="51"/>
      <c r="L81" s="66"/>
      <c r="M81" s="67"/>
      <c r="N81" s="67"/>
      <c r="O81" s="66"/>
      <c r="AQ81" s="51"/>
      <c r="AR81" s="51"/>
      <c r="AS81" s="51"/>
      <c r="AT81" s="51"/>
      <c r="AU81" s="51"/>
      <c r="AV81" s="51"/>
      <c r="AW81" s="51"/>
      <c r="AX81" s="51"/>
      <c r="AY81" s="51"/>
      <c r="AZ81" s="51"/>
      <c r="BA81" s="51"/>
      <c r="BB81" s="51"/>
      <c r="BC81" s="51"/>
      <c r="BD81" s="51"/>
      <c r="BE81" s="51"/>
      <c r="BF81" s="51"/>
      <c r="BG81" s="51"/>
      <c r="BH81" s="51"/>
      <c r="BI81" s="51"/>
      <c r="BJ81" s="51"/>
      <c r="BK81" s="51"/>
      <c r="BL81" s="51"/>
      <c r="BP81" s="51"/>
      <c r="BQ81" s="51"/>
      <c r="BS81" s="142"/>
      <c r="BT81" s="142"/>
      <c r="BW81" s="51"/>
      <c r="BX81" s="51"/>
      <c r="BY81" s="51"/>
      <c r="BZ81" s="51"/>
      <c r="CA81" s="51"/>
    </row>
    <row r="82" spans="1:79" s="29" customFormat="1" x14ac:dyDescent="0.15">
      <c r="A82" s="51"/>
      <c r="F82" s="51"/>
      <c r="G82" s="52"/>
      <c r="H82" s="52"/>
      <c r="I82" s="52"/>
      <c r="J82" s="51"/>
      <c r="K82" s="51"/>
      <c r="L82" s="66"/>
      <c r="M82" s="67"/>
      <c r="N82" s="67"/>
      <c r="O82" s="66"/>
      <c r="AQ82" s="51"/>
      <c r="AR82" s="51"/>
      <c r="AS82" s="51"/>
      <c r="AT82" s="51"/>
      <c r="AU82" s="51"/>
      <c r="AV82" s="51"/>
      <c r="AW82" s="51"/>
      <c r="AX82" s="51"/>
      <c r="AY82" s="51"/>
      <c r="AZ82" s="51"/>
      <c r="BA82" s="51"/>
      <c r="BB82" s="51"/>
      <c r="BC82" s="51"/>
      <c r="BD82" s="51"/>
      <c r="BE82" s="51"/>
      <c r="BF82" s="51"/>
      <c r="BG82" s="51"/>
      <c r="BH82" s="51"/>
      <c r="BI82" s="51"/>
      <c r="BJ82" s="51"/>
      <c r="BK82" s="51"/>
      <c r="BL82" s="51"/>
      <c r="BP82" s="51"/>
      <c r="BQ82" s="51"/>
      <c r="BS82" s="142"/>
      <c r="BT82" s="142"/>
      <c r="BW82" s="51"/>
      <c r="BX82" s="51"/>
      <c r="BY82" s="51"/>
      <c r="BZ82" s="51"/>
      <c r="CA82" s="51"/>
    </row>
    <row r="83" spans="1:79" s="29" customFormat="1" x14ac:dyDescent="0.15">
      <c r="A83" s="51"/>
      <c r="F83" s="51"/>
      <c r="G83" s="52"/>
      <c r="H83" s="52"/>
      <c r="I83" s="52"/>
      <c r="J83" s="51"/>
      <c r="K83" s="51"/>
      <c r="L83" s="66"/>
      <c r="M83" s="67"/>
      <c r="N83" s="67"/>
      <c r="O83" s="66"/>
      <c r="AQ83" s="51"/>
      <c r="AR83" s="51"/>
      <c r="AS83" s="51"/>
      <c r="AT83" s="51"/>
      <c r="AU83" s="51"/>
      <c r="AV83" s="51"/>
      <c r="AW83" s="51"/>
      <c r="AX83" s="51"/>
      <c r="AY83" s="51"/>
      <c r="AZ83" s="51"/>
      <c r="BA83" s="51"/>
      <c r="BB83" s="51"/>
      <c r="BC83" s="51"/>
      <c r="BD83" s="51"/>
      <c r="BE83" s="51"/>
      <c r="BF83" s="51"/>
      <c r="BG83" s="51"/>
      <c r="BH83" s="51"/>
      <c r="BI83" s="51"/>
      <c r="BJ83" s="51"/>
      <c r="BK83" s="51"/>
      <c r="BL83" s="51"/>
      <c r="BP83" s="51"/>
      <c r="BQ83" s="51"/>
      <c r="BS83" s="142"/>
      <c r="BT83" s="142"/>
      <c r="BW83" s="51"/>
      <c r="BX83" s="51"/>
      <c r="BY83" s="51"/>
      <c r="BZ83" s="51"/>
      <c r="CA83" s="51"/>
    </row>
    <row r="84" spans="1:79" s="29" customFormat="1" x14ac:dyDescent="0.15">
      <c r="A84" s="51"/>
      <c r="F84" s="51"/>
      <c r="G84" s="52"/>
      <c r="H84" s="52"/>
      <c r="I84" s="52"/>
      <c r="J84" s="51"/>
      <c r="K84" s="51"/>
      <c r="L84" s="66"/>
      <c r="M84" s="67"/>
      <c r="N84" s="67"/>
      <c r="O84" s="66"/>
      <c r="AQ84" s="51"/>
      <c r="AR84" s="51"/>
      <c r="AS84" s="51"/>
      <c r="AT84" s="51"/>
      <c r="AU84" s="51"/>
      <c r="AV84" s="51"/>
      <c r="AW84" s="51"/>
      <c r="AX84" s="51"/>
      <c r="AY84" s="51"/>
      <c r="AZ84" s="51"/>
      <c r="BA84" s="51"/>
      <c r="BB84" s="51"/>
      <c r="BC84" s="51"/>
      <c r="BD84" s="51"/>
      <c r="BE84" s="51"/>
      <c r="BF84" s="51"/>
      <c r="BG84" s="51"/>
      <c r="BH84" s="51"/>
      <c r="BI84" s="51"/>
      <c r="BJ84" s="51"/>
      <c r="BK84" s="51"/>
      <c r="BL84" s="51"/>
      <c r="BP84" s="51"/>
      <c r="BQ84" s="51"/>
      <c r="BS84" s="142"/>
      <c r="BT84" s="142"/>
      <c r="BW84" s="51"/>
      <c r="BX84" s="51"/>
      <c r="BY84" s="51"/>
      <c r="BZ84" s="51"/>
      <c r="CA84" s="51"/>
    </row>
    <row r="85" spans="1:79" s="29" customFormat="1" x14ac:dyDescent="0.15"/>
    <row r="86" spans="1:79" s="29" customFormat="1" x14ac:dyDescent="0.15"/>
    <row r="87" spans="1:79" s="29" customFormat="1" x14ac:dyDescent="0.15"/>
    <row r="88" spans="1:79" s="29" customFormat="1" x14ac:dyDescent="0.15"/>
    <row r="89" spans="1:79" s="29" customFormat="1" x14ac:dyDescent="0.15"/>
    <row r="90" spans="1:79" s="29" customFormat="1" x14ac:dyDescent="0.15"/>
    <row r="91" spans="1:79" s="29" customFormat="1" x14ac:dyDescent="0.15"/>
    <row r="92" spans="1:79" s="29" customFormat="1" x14ac:dyDescent="0.15"/>
    <row r="93" spans="1:79" s="29" customFormat="1" x14ac:dyDescent="0.15"/>
    <row r="94" spans="1:79" s="29" customFormat="1" x14ac:dyDescent="0.15"/>
    <row r="95" spans="1:79" s="29" customFormat="1" x14ac:dyDescent="0.15"/>
    <row r="96" spans="1:79" s="29" customFormat="1" x14ac:dyDescent="0.15"/>
    <row r="97" s="29" customFormat="1" x14ac:dyDescent="0.15"/>
    <row r="98" s="29" customFormat="1" x14ac:dyDescent="0.15"/>
    <row r="99" s="29" customFormat="1" x14ac:dyDescent="0.15"/>
    <row r="100" s="29" customFormat="1" x14ac:dyDescent="0.15"/>
    <row r="101" s="29" customFormat="1" x14ac:dyDescent="0.15"/>
    <row r="102" s="29" customFormat="1" x14ac:dyDescent="0.15"/>
    <row r="103" s="29" customFormat="1" x14ac:dyDescent="0.15"/>
    <row r="104" s="29" customFormat="1" x14ac:dyDescent="0.15"/>
    <row r="105" s="29" customFormat="1" x14ac:dyDescent="0.15"/>
    <row r="106" s="29" customFormat="1" x14ac:dyDescent="0.15"/>
    <row r="107" s="29" customFormat="1" x14ac:dyDescent="0.15"/>
    <row r="108" s="29" customFormat="1" x14ac:dyDescent="0.15"/>
    <row r="109" s="29" customFormat="1" x14ac:dyDescent="0.15"/>
    <row r="110" s="29" customFormat="1" x14ac:dyDescent="0.15"/>
    <row r="111" s="29" customFormat="1" x14ac:dyDescent="0.15"/>
    <row r="112" s="29" customFormat="1" x14ac:dyDescent="0.15"/>
    <row r="113" s="29" customFormat="1" x14ac:dyDescent="0.15"/>
    <row r="114" s="29" customFormat="1" x14ac:dyDescent="0.15"/>
    <row r="115" s="29" customFormat="1" x14ac:dyDescent="0.15"/>
    <row r="116" s="29" customFormat="1" x14ac:dyDescent="0.15"/>
    <row r="117" s="29" customFormat="1" x14ac:dyDescent="0.15"/>
    <row r="118" s="29" customFormat="1" x14ac:dyDescent="0.15"/>
    <row r="119" s="29" customFormat="1" x14ac:dyDescent="0.15"/>
    <row r="120" s="29" customFormat="1" x14ac:dyDescent="0.15"/>
    <row r="121" s="29" customFormat="1" x14ac:dyDescent="0.15"/>
    <row r="122" s="29" customFormat="1" x14ac:dyDescent="0.15"/>
    <row r="123" s="29" customFormat="1" x14ac:dyDescent="0.15"/>
    <row r="124" s="29" customFormat="1" x14ac:dyDescent="0.15"/>
    <row r="125" s="29" customFormat="1" x14ac:dyDescent="0.15"/>
    <row r="126" s="29" customFormat="1" x14ac:dyDescent="0.15"/>
    <row r="127" s="29" customFormat="1" x14ac:dyDescent="0.15"/>
    <row r="128" s="29" customFormat="1" x14ac:dyDescent="0.15"/>
    <row r="129" s="29" customFormat="1" x14ac:dyDescent="0.15"/>
    <row r="130" s="29" customFormat="1" x14ac:dyDescent="0.15"/>
    <row r="131" s="29" customFormat="1" x14ac:dyDescent="0.15"/>
    <row r="132" s="29" customFormat="1" x14ac:dyDescent="0.15"/>
    <row r="133" s="29" customFormat="1" x14ac:dyDescent="0.15"/>
    <row r="134" s="29" customFormat="1" x14ac:dyDescent="0.15"/>
    <row r="135" s="29" customFormat="1" x14ac:dyDescent="0.15"/>
  </sheetData>
  <phoneticPr fontId="23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"/>
  <sheetViews>
    <sheetView workbookViewId="0">
      <selection activeCell="D36" sqref="D36"/>
    </sheetView>
  </sheetViews>
  <sheetFormatPr defaultColWidth="9" defaultRowHeight="13.5" x14ac:dyDescent="0.15"/>
  <cols>
    <col min="4" max="4" width="14.875" customWidth="1"/>
  </cols>
  <sheetData>
    <row r="1" spans="1:38" s="14" customFormat="1" ht="14.25" x14ac:dyDescent="0.15">
      <c r="A1" s="165" t="s">
        <v>101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AB1" s="23"/>
    </row>
    <row r="2" spans="1:38" s="14" customFormat="1" ht="14.25" x14ac:dyDescent="0.15">
      <c r="A2" s="166"/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AB2" s="23"/>
    </row>
    <row r="3" spans="1:38" s="14" customFormat="1" ht="35.25" customHeight="1" x14ac:dyDescent="0.15">
      <c r="A3" s="163" t="s">
        <v>15</v>
      </c>
      <c r="B3" s="168" t="s">
        <v>102</v>
      </c>
      <c r="C3" s="168" t="s">
        <v>103</v>
      </c>
      <c r="D3" s="168" t="s">
        <v>104</v>
      </c>
      <c r="E3" s="168" t="s">
        <v>105</v>
      </c>
      <c r="F3" s="164" t="s">
        <v>106</v>
      </c>
      <c r="G3" s="168" t="s">
        <v>107</v>
      </c>
      <c r="H3" s="171" t="s">
        <v>85</v>
      </c>
      <c r="I3" s="171" t="s">
        <v>108</v>
      </c>
      <c r="J3" s="163" t="s">
        <v>109</v>
      </c>
      <c r="K3" s="163" t="s">
        <v>110</v>
      </c>
      <c r="L3" s="163" t="s">
        <v>111</v>
      </c>
      <c r="M3" s="163" t="s">
        <v>112</v>
      </c>
      <c r="N3" s="163" t="s">
        <v>113</v>
      </c>
      <c r="O3" s="164" t="s">
        <v>114</v>
      </c>
      <c r="P3" s="163" t="s">
        <v>115</v>
      </c>
      <c r="Q3" s="163" t="s">
        <v>116</v>
      </c>
      <c r="R3" s="167"/>
      <c r="S3" s="167"/>
      <c r="T3" s="167"/>
      <c r="U3" s="167"/>
      <c r="V3" s="167"/>
      <c r="W3" s="167"/>
      <c r="AB3" s="23"/>
    </row>
    <row r="4" spans="1:38" s="14" customFormat="1" ht="14.25" hidden="1" x14ac:dyDescent="0.15">
      <c r="A4" s="163"/>
      <c r="B4" s="169"/>
      <c r="C4" s="169"/>
      <c r="D4" s="169"/>
      <c r="E4" s="169"/>
      <c r="F4" s="163"/>
      <c r="G4" s="170"/>
      <c r="H4" s="169"/>
      <c r="I4" s="169"/>
      <c r="J4" s="163"/>
      <c r="K4" s="163"/>
      <c r="L4" s="163"/>
      <c r="M4" s="163"/>
      <c r="N4" s="163"/>
      <c r="O4" s="163"/>
      <c r="P4" s="163"/>
      <c r="Q4" s="163"/>
      <c r="R4" s="17" t="s">
        <v>117</v>
      </c>
      <c r="S4" s="17" t="s">
        <v>118</v>
      </c>
      <c r="T4" s="17" t="s">
        <v>119</v>
      </c>
      <c r="U4" s="17" t="s">
        <v>120</v>
      </c>
      <c r="V4" s="17" t="s">
        <v>121</v>
      </c>
      <c r="W4" s="16" t="s">
        <v>122</v>
      </c>
      <c r="AB4" s="23"/>
      <c r="AJ4" s="24" t="s">
        <v>123</v>
      </c>
      <c r="AK4" s="24" t="s">
        <v>124</v>
      </c>
      <c r="AL4" s="24" t="s">
        <v>125</v>
      </c>
    </row>
    <row r="5" spans="1:38" s="14" customFormat="1" ht="14.25" x14ac:dyDescent="0.15">
      <c r="A5" s="6" t="s">
        <v>94</v>
      </c>
      <c r="B5" s="7">
        <v>455448</v>
      </c>
      <c r="C5" s="7">
        <v>574615</v>
      </c>
      <c r="D5" s="7">
        <v>1030063</v>
      </c>
      <c r="E5" s="7">
        <v>721044.1</v>
      </c>
      <c r="F5" s="8">
        <v>225302.63015000001</v>
      </c>
      <c r="G5" s="9">
        <v>495741.46984999999</v>
      </c>
      <c r="H5" s="8">
        <v>174760.15555</v>
      </c>
      <c r="I5" s="8">
        <v>13898</v>
      </c>
      <c r="J5" s="8">
        <v>0</v>
      </c>
      <c r="K5" s="8">
        <v>9865.7000000000007</v>
      </c>
      <c r="L5" s="8">
        <v>1400</v>
      </c>
      <c r="M5" s="8">
        <v>6750</v>
      </c>
      <c r="N5" s="15">
        <v>4326.2646000000004</v>
      </c>
      <c r="O5" s="8">
        <v>182.55999999999801</v>
      </c>
      <c r="P5" s="8">
        <v>9119.9500000000007</v>
      </c>
      <c r="Q5" s="8">
        <v>5000</v>
      </c>
      <c r="R5" s="18" t="s">
        <v>95</v>
      </c>
      <c r="S5" s="19"/>
      <c r="T5" s="19">
        <v>7000</v>
      </c>
      <c r="U5" s="20">
        <v>4602.9073969999999</v>
      </c>
      <c r="V5" s="20">
        <v>11602.907397000001</v>
      </c>
      <c r="W5" s="7">
        <v>11602.907397000001</v>
      </c>
      <c r="Z5" s="14" t="s">
        <v>126</v>
      </c>
      <c r="AA5" s="14" t="s">
        <v>127</v>
      </c>
      <c r="AB5" s="23">
        <v>1013829.5</v>
      </c>
      <c r="AD5" s="14" t="e">
        <v>#N/A</v>
      </c>
      <c r="AF5" s="14">
        <v>44041</v>
      </c>
      <c r="AG5" s="25">
        <v>0</v>
      </c>
      <c r="AH5" s="25">
        <v>0</v>
      </c>
      <c r="AJ5" s="7">
        <v>40182.559999999998</v>
      </c>
      <c r="AK5" s="26">
        <v>40000</v>
      </c>
      <c r="AL5" s="26">
        <v>182.55999999999801</v>
      </c>
    </row>
    <row r="6" spans="1:38" s="14" customFormat="1" ht="14.25" x14ac:dyDescent="0.15">
      <c r="A6" s="6" t="s">
        <v>99</v>
      </c>
      <c r="B6" s="7">
        <v>463896</v>
      </c>
      <c r="C6" s="7">
        <v>321967</v>
      </c>
      <c r="D6" s="7">
        <v>785863</v>
      </c>
      <c r="E6" s="7">
        <v>550104.1</v>
      </c>
      <c r="F6" s="8">
        <v>170756.86610000001</v>
      </c>
      <c r="G6" s="9">
        <v>379347.23389999999</v>
      </c>
      <c r="H6" s="8">
        <v>80124.501499999998</v>
      </c>
      <c r="I6" s="8">
        <v>15939</v>
      </c>
      <c r="J6" s="8">
        <v>2000</v>
      </c>
      <c r="K6" s="8">
        <v>4560.9799999999996</v>
      </c>
      <c r="L6" s="8">
        <v>1200</v>
      </c>
      <c r="M6" s="8">
        <v>28888</v>
      </c>
      <c r="N6" s="15">
        <v>3300.6246000000001</v>
      </c>
      <c r="O6" s="8">
        <v>8687.9699999999993</v>
      </c>
      <c r="P6" s="8">
        <v>17279.689999999999</v>
      </c>
      <c r="Q6" s="8">
        <v>8776.1</v>
      </c>
      <c r="R6" s="21" t="s">
        <v>87</v>
      </c>
      <c r="S6" s="19"/>
      <c r="T6" s="19">
        <v>7000</v>
      </c>
      <c r="U6" s="22">
        <v>10553.0088204</v>
      </c>
      <c r="V6" s="20">
        <v>17553.008820399999</v>
      </c>
      <c r="W6" s="7">
        <v>17553.008820399999</v>
      </c>
      <c r="Z6" s="14" t="s">
        <v>128</v>
      </c>
      <c r="AA6" s="14" t="s">
        <v>129</v>
      </c>
      <c r="AB6" s="23">
        <v>1437334.6</v>
      </c>
      <c r="AD6" s="14" t="e">
        <v>#N/A</v>
      </c>
      <c r="AF6" s="14">
        <v>13680</v>
      </c>
      <c r="AG6" s="25">
        <v>63318.51</v>
      </c>
      <c r="AH6" s="25">
        <v>25937.54</v>
      </c>
      <c r="AJ6" s="7">
        <v>72006.47</v>
      </c>
      <c r="AK6" s="26">
        <v>63318.5</v>
      </c>
      <c r="AL6" s="26">
        <v>8687.9699999999993</v>
      </c>
    </row>
  </sheetData>
  <mergeCells count="19">
    <mergeCell ref="Q3:Q4"/>
    <mergeCell ref="A1:Q2"/>
    <mergeCell ref="R3:W3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</mergeCells>
  <phoneticPr fontId="20" type="noConversion"/>
  <conditionalFormatting sqref="W4:W6 G3:G6">
    <cfRule type="cellIs" dxfId="2" priority="1" operator="lessThan">
      <formula>0</formula>
    </cfRule>
  </conditionalFormatting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"/>
  <sheetViews>
    <sheetView topLeftCell="D1" workbookViewId="0">
      <selection activeCell="F15" sqref="F15"/>
    </sheetView>
  </sheetViews>
  <sheetFormatPr defaultColWidth="9" defaultRowHeight="14.25" outlineLevelCol="1" x14ac:dyDescent="0.15"/>
  <cols>
    <col min="1" max="1" width="13" style="2" customWidth="1"/>
    <col min="2" max="2" width="10.875" style="2" customWidth="1"/>
    <col min="3" max="3" width="10.125" style="2" customWidth="1"/>
    <col min="4" max="4" width="10.875" style="2" customWidth="1"/>
    <col min="5" max="5" width="11.25" style="2" customWidth="1"/>
    <col min="6" max="6" width="10.25" style="2" customWidth="1"/>
    <col min="7" max="7" width="11.5" style="2" customWidth="1"/>
    <col min="8" max="8" width="9.875" style="2" customWidth="1"/>
    <col min="9" max="9" width="9" style="2" customWidth="1" outlineLevel="1"/>
    <col min="10" max="10" width="8.125" style="2" customWidth="1" outlineLevel="1"/>
    <col min="11" max="11" width="9.375" style="2" customWidth="1" outlineLevel="1"/>
    <col min="12" max="12" width="7.625" style="2" customWidth="1" outlineLevel="1"/>
    <col min="13" max="14" width="8.625" style="2" customWidth="1" outlineLevel="1"/>
    <col min="15" max="15" width="9" style="2" customWidth="1" outlineLevel="1"/>
    <col min="16" max="16" width="9.75" style="2" customWidth="1" outlineLevel="1"/>
    <col min="17" max="17" width="9.125" style="2" customWidth="1"/>
    <col min="18" max="18" width="10.5" style="2" customWidth="1" outlineLevel="1"/>
    <col min="19" max="19" width="9" style="2" customWidth="1" outlineLevel="1"/>
    <col min="20" max="21" width="10.5" style="2" customWidth="1" outlineLevel="1"/>
    <col min="22" max="22" width="11.875" style="2" customWidth="1"/>
    <col min="23" max="23" width="9.75" style="2" customWidth="1"/>
    <col min="24" max="24" width="10.5" style="2" customWidth="1"/>
    <col min="25" max="25" width="10.625" style="3" customWidth="1"/>
    <col min="26" max="16384" width="9" style="1"/>
  </cols>
  <sheetData>
    <row r="1" spans="1:25" ht="27" customHeight="1" x14ac:dyDescent="0.15">
      <c r="A1" s="163" t="s">
        <v>15</v>
      </c>
      <c r="B1" s="164" t="s">
        <v>130</v>
      </c>
      <c r="C1" s="164" t="s">
        <v>131</v>
      </c>
      <c r="D1" s="164" t="s">
        <v>132</v>
      </c>
      <c r="E1" s="164" t="s">
        <v>133</v>
      </c>
      <c r="F1" s="164" t="s">
        <v>106</v>
      </c>
      <c r="G1" s="164" t="s">
        <v>107</v>
      </c>
      <c r="H1" s="163" t="s">
        <v>85</v>
      </c>
      <c r="I1" s="4" t="s">
        <v>108</v>
      </c>
      <c r="J1" s="4" t="s">
        <v>109</v>
      </c>
      <c r="K1" s="5" t="s">
        <v>134</v>
      </c>
      <c r="L1" s="4" t="s">
        <v>111</v>
      </c>
      <c r="M1" s="4" t="s">
        <v>112</v>
      </c>
      <c r="N1" s="4" t="s">
        <v>113</v>
      </c>
      <c r="O1" s="5" t="s">
        <v>114</v>
      </c>
      <c r="P1" s="4" t="s">
        <v>115</v>
      </c>
      <c r="Q1" s="163" t="s">
        <v>116</v>
      </c>
      <c r="R1" s="11" t="s">
        <v>135</v>
      </c>
      <c r="S1" s="11" t="s">
        <v>136</v>
      </c>
      <c r="T1" s="11" t="s">
        <v>137</v>
      </c>
      <c r="U1" s="11" t="s">
        <v>138</v>
      </c>
      <c r="V1" s="173" t="s">
        <v>139</v>
      </c>
      <c r="W1" s="173"/>
      <c r="X1" s="173"/>
      <c r="Y1" s="164" t="s">
        <v>140</v>
      </c>
    </row>
    <row r="2" spans="1:25" ht="27" customHeight="1" x14ac:dyDescent="0.15">
      <c r="A2" s="163"/>
      <c r="B2" s="164"/>
      <c r="C2" s="164"/>
      <c r="D2" s="164"/>
      <c r="E2" s="164"/>
      <c r="F2" s="164"/>
      <c r="G2" s="164"/>
      <c r="H2" s="163"/>
      <c r="I2" s="4"/>
      <c r="J2" s="4"/>
      <c r="K2" s="4"/>
      <c r="L2" s="4"/>
      <c r="M2" s="4"/>
      <c r="N2" s="4"/>
      <c r="O2" s="4"/>
      <c r="P2" s="4"/>
      <c r="Q2" s="163"/>
      <c r="R2" s="11"/>
      <c r="S2" s="11"/>
      <c r="T2" s="11"/>
      <c r="U2" s="11"/>
      <c r="V2" s="11" t="s">
        <v>141</v>
      </c>
      <c r="W2" s="11" t="s">
        <v>142</v>
      </c>
      <c r="X2" s="11" t="s">
        <v>143</v>
      </c>
      <c r="Y2" s="164"/>
    </row>
    <row r="3" spans="1:25" ht="17.25" customHeight="1" x14ac:dyDescent="0.15">
      <c r="A3" s="6" t="s">
        <v>144</v>
      </c>
      <c r="B3" s="7">
        <v>325338</v>
      </c>
      <c r="C3" s="7">
        <v>377079.6</v>
      </c>
      <c r="D3" s="7">
        <v>476688</v>
      </c>
      <c r="E3" s="7">
        <v>802026</v>
      </c>
      <c r="F3" s="8">
        <v>507273.49400000001</v>
      </c>
      <c r="G3" s="9">
        <v>294752.50599999999</v>
      </c>
      <c r="H3" s="8">
        <v>322143.07</v>
      </c>
      <c r="I3" s="8">
        <v>41435.584000000003</v>
      </c>
      <c r="J3" s="8">
        <v>6918.94</v>
      </c>
      <c r="K3" s="8">
        <v>41328.78</v>
      </c>
      <c r="L3" s="8"/>
      <c r="M3" s="8">
        <v>14980</v>
      </c>
      <c r="N3" s="8">
        <v>969.94</v>
      </c>
      <c r="O3" s="8">
        <v>27025.88</v>
      </c>
      <c r="P3" s="8">
        <v>31588.31</v>
      </c>
      <c r="Q3" s="8">
        <v>20882.990000000002</v>
      </c>
      <c r="R3" s="12"/>
      <c r="S3" s="12"/>
      <c r="T3" s="12"/>
      <c r="U3" s="12"/>
      <c r="V3" s="12"/>
      <c r="W3" s="12"/>
      <c r="X3" s="12"/>
      <c r="Y3" s="172" t="s">
        <v>145</v>
      </c>
    </row>
    <row r="4" spans="1:25" ht="17.25" customHeight="1" x14ac:dyDescent="0.15">
      <c r="A4" s="6" t="s">
        <v>94</v>
      </c>
      <c r="B4" s="7">
        <v>136634.4</v>
      </c>
      <c r="C4" s="7">
        <v>172384.5</v>
      </c>
      <c r="D4" s="7">
        <v>415637</v>
      </c>
      <c r="E4" s="7">
        <v>552271.4</v>
      </c>
      <c r="F4" s="8">
        <v>273737.78999999998</v>
      </c>
      <c r="G4" s="9">
        <v>278533.61</v>
      </c>
      <c r="H4" s="8">
        <v>124357.59</v>
      </c>
      <c r="I4" s="8">
        <v>15424</v>
      </c>
      <c r="J4" s="8">
        <v>0</v>
      </c>
      <c r="K4" s="8">
        <v>19352.29</v>
      </c>
      <c r="L4" s="8"/>
      <c r="M4" s="8">
        <v>73484</v>
      </c>
      <c r="N4" s="8">
        <v>397.35</v>
      </c>
      <c r="O4" s="8">
        <v>9429.6</v>
      </c>
      <c r="P4" s="8">
        <v>26292.959999999999</v>
      </c>
      <c r="Q4" s="8">
        <v>5000</v>
      </c>
      <c r="R4" s="12"/>
      <c r="S4" s="12"/>
      <c r="T4" s="12"/>
      <c r="U4" s="12"/>
      <c r="V4" s="12"/>
      <c r="W4" s="12"/>
      <c r="X4" s="12"/>
      <c r="Y4" s="172"/>
    </row>
    <row r="5" spans="1:25" ht="17.25" customHeight="1" x14ac:dyDescent="0.15">
      <c r="A5" s="6" t="s">
        <v>99</v>
      </c>
      <c r="B5" s="7">
        <v>139168.79999999999</v>
      </c>
      <c r="C5" s="7">
        <v>96590.1</v>
      </c>
      <c r="D5" s="7">
        <v>518736</v>
      </c>
      <c r="E5" s="7">
        <v>657904.80000000005</v>
      </c>
      <c r="F5" s="8">
        <v>164847.23000000001</v>
      </c>
      <c r="G5" s="9">
        <v>493057.57</v>
      </c>
      <c r="H5" s="8">
        <v>109582.67</v>
      </c>
      <c r="I5" s="8">
        <v>15933</v>
      </c>
      <c r="J5" s="8">
        <v>0</v>
      </c>
      <c r="K5" s="8">
        <v>17330.189999999999</v>
      </c>
      <c r="L5" s="8"/>
      <c r="M5" s="8">
        <v>0</v>
      </c>
      <c r="N5" s="8">
        <v>2547.6799999999998</v>
      </c>
      <c r="O5" s="8">
        <v>4938.6499999999996</v>
      </c>
      <c r="P5" s="8">
        <v>7538.94</v>
      </c>
      <c r="Q5" s="8">
        <v>6976.1</v>
      </c>
      <c r="R5" s="12"/>
      <c r="S5" s="12"/>
      <c r="T5" s="12"/>
      <c r="U5" s="12"/>
      <c r="V5" s="12"/>
      <c r="W5" s="12"/>
      <c r="X5" s="12"/>
      <c r="Y5" s="172"/>
    </row>
    <row r="6" spans="1:25" ht="17.25" customHeight="1" x14ac:dyDescent="0.15">
      <c r="A6" s="10" t="s">
        <v>146</v>
      </c>
      <c r="B6" s="7"/>
      <c r="C6" s="7"/>
      <c r="D6" s="7">
        <v>2606567.9700000002</v>
      </c>
      <c r="E6" s="7">
        <v>2606567.9700000002</v>
      </c>
      <c r="F6" s="8">
        <v>270250.89</v>
      </c>
      <c r="G6" s="9">
        <v>2336317.08</v>
      </c>
      <c r="H6" s="8">
        <v>176709.37</v>
      </c>
      <c r="I6" s="8">
        <v>0</v>
      </c>
      <c r="J6" s="8">
        <v>3399.8</v>
      </c>
      <c r="K6" s="8">
        <v>9657.17</v>
      </c>
      <c r="L6" s="8"/>
      <c r="M6" s="8">
        <v>25000</v>
      </c>
      <c r="N6" s="8">
        <v>10841.11</v>
      </c>
      <c r="O6" s="8">
        <v>17286.5</v>
      </c>
      <c r="P6" s="8">
        <v>27356.94</v>
      </c>
      <c r="Q6" s="8">
        <v>0</v>
      </c>
      <c r="R6" s="7">
        <v>1109198</v>
      </c>
      <c r="S6" s="7">
        <v>6937.44</v>
      </c>
      <c r="T6" s="7">
        <v>1705284</v>
      </c>
      <c r="U6" s="7">
        <v>179132.75279999999</v>
      </c>
      <c r="V6" s="13">
        <v>5421049.9699999997</v>
      </c>
      <c r="W6" s="13">
        <v>456321.08279999997</v>
      </c>
      <c r="X6" s="13">
        <v>4964728.8871999998</v>
      </c>
      <c r="Y6" s="172"/>
    </row>
  </sheetData>
  <mergeCells count="12">
    <mergeCell ref="Y1:Y2"/>
    <mergeCell ref="Y3:Y6"/>
    <mergeCell ref="V1:X1"/>
    <mergeCell ref="A1:A2"/>
    <mergeCell ref="B1:B2"/>
    <mergeCell ref="C1:C2"/>
    <mergeCell ref="D1:D2"/>
    <mergeCell ref="E1:E2"/>
    <mergeCell ref="F1:F2"/>
    <mergeCell ref="G1:G2"/>
    <mergeCell ref="H1:H2"/>
    <mergeCell ref="Q1:Q2"/>
  </mergeCells>
  <phoneticPr fontId="20" type="noConversion"/>
  <conditionalFormatting sqref="G1 G3:G1048576">
    <cfRule type="cellIs" dxfId="1" priority="1" operator="lessThan">
      <formula>0</formula>
    </cfRule>
  </conditionalFormatting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1月</vt:lpstr>
      <vt:lpstr>2月</vt:lpstr>
      <vt:lpstr>3月</vt:lpstr>
      <vt:lpstr>4月</vt:lpstr>
      <vt:lpstr>5月</vt:lpstr>
      <vt:lpstr>6月</vt:lpstr>
      <vt:lpstr>7月</vt:lpstr>
      <vt:lpstr>5月财务收入减支出</vt:lpstr>
      <vt:lpstr>6月财务收入减支出</vt:lpstr>
      <vt:lpstr>7月财务收入减支出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cp:lastPrinted>2016-10-21T08:00:00Z</cp:lastPrinted>
  <dcterms:created xsi:type="dcterms:W3CDTF">2006-09-13T11:21:00Z</dcterms:created>
  <dcterms:modified xsi:type="dcterms:W3CDTF">2017-09-12T09:59:14Z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2052-10.1.0.6489</vt:lpwstr>
  </property>
</Properties>
</file>