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aowan\Desktop\文件给开发9-12\工资表\"/>
    </mc:Choice>
  </mc:AlternateContent>
  <bookViews>
    <workbookView xWindow="0" yWindow="0" windowWidth="15480" windowHeight="8520" tabRatio="794" activeTab="1"/>
  </bookViews>
  <sheets>
    <sheet name="工资表编制细则" sheetId="78" r:id="rId1"/>
    <sheet name="7月 " sheetId="105" r:id="rId2"/>
    <sheet name="升期结算" sheetId="76" state="hidden" r:id="rId3"/>
    <sheet name="基础资料" sheetId="34" state="hidden" r:id="rId4"/>
    <sheet name="附件1" sheetId="107"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Fill" localSheetId="1" hidden="1">[1]eqpmad2!#REF!</definedName>
    <definedName name="_Fill" localSheetId="3" hidden="1">[1]eqpmad2!#REF!</definedName>
    <definedName name="_Fill" hidden="1">[1]eqpmad2!#REF!</definedName>
    <definedName name="HWSheet">1</definedName>
    <definedName name="Module.Prix_SMC" localSheetId="1">#N/A</definedName>
    <definedName name="Module.Prix_SMC">[0]!Module.Prix_SMC</definedName>
    <definedName name="POS机银行" localSheetId="1">#N/A</definedName>
    <definedName name="POS机银行">OFFSET([2]基础信息!$A$1,MATCH([2]本月!$B1,[0]!分校,0),1,,COUNTA(OFFSET([2]基础信息!$B$1:$H$1,MATCH([2]本月!$B1,[0]!分校,0),)))</definedName>
    <definedName name="部门" localSheetId="1">[3]基础信息!$E$1:$E$10</definedName>
    <definedName name="部门">[4]基础信息!$E$1:$E$10</definedName>
    <definedName name="对象" localSheetId="1">[5]基础信息!$K$2:$K$27</definedName>
    <definedName name="对象">[2]基础信息!$K$2:$K$27</definedName>
    <definedName name="二级部门">基础资料!$C$18:$I$18</definedName>
    <definedName name="分校" localSheetId="1">[3]基础信息!$D$2:$D$14</definedName>
    <definedName name="分校">[4]基础信息!$D$2:$D$14</definedName>
    <definedName name="分校名称" localSheetId="1">[6]基础资料!$C$2:$P$2</definedName>
    <definedName name="分校名称">基础资料!$C$2:$P$2</definedName>
    <definedName name="岗位">基础资料!$D$5:$L$16</definedName>
    <definedName name="岗位级别">基础资料!$C$20:$V$20</definedName>
    <definedName name="岗位类型">基础资料!$B$22:$B$23</definedName>
    <definedName name="工作地点" localSheetId="1">[3]基础信息!$G$2:$G$6</definedName>
    <definedName name="工作地点">[4]基础信息!$G$2:$G$6</definedName>
    <definedName name="工作地方" localSheetId="1">[7]基础信息!$G$2:$G$6</definedName>
    <definedName name="工作地方">[8]基础信息!$G$2:$G$6</definedName>
    <definedName name="公司名称" localSheetId="1">[9]基础信息!$A$2:$A$13</definedName>
    <definedName name="公司名称">[10]基础信息!$A$2:$A$13</definedName>
    <definedName name="教师课时费级别">基础资料!$B$27:$B$37</definedName>
    <definedName name="课前后" localSheetId="1">[11]基础信息!$G$2:$G$3</definedName>
    <definedName name="课前后">[12]基础信息!$G$2:$G$3</definedName>
    <definedName name="年级" localSheetId="1">[5]基础信息!$A$77:$A$79</definedName>
    <definedName name="年级">[2]基础信息!$A$77:$A$79</definedName>
    <definedName name="培训师级别">基础资料!$C$19:$F$19</definedName>
    <definedName name="区域" localSheetId="1">[5]基础信息!$A$73:$A$75</definedName>
    <definedName name="区域">[2]基础信息!$A$73:$A$75</definedName>
    <definedName name="上课时段" localSheetId="1">[5]基础信息!$L$2:$L$51</definedName>
    <definedName name="上课时段">[2]基础信息!$L$2:$L$51</definedName>
    <definedName name="上课小时" localSheetId="1">[5]基础信息!$M$2:$M$7</definedName>
    <definedName name="上课小时">[2]基础信息!$M$2:$M$7</definedName>
    <definedName name="是否" localSheetId="1">[3]基础信息!$B$2:$B$3</definedName>
    <definedName name="是否">[4]基础信息!$B$2:$B$3</definedName>
    <definedName name="收款方式" localSheetId="1">[5]基础信息!$A$23:$A$25</definedName>
    <definedName name="收款方式">[2]基础信息!$A$23:$A$25</definedName>
    <definedName name="所在年级" localSheetId="1">[13]基础信息!$A$92:$A$142</definedName>
    <definedName name="所在年级">[14]基础信息!$A$92:$A$142</definedName>
    <definedName name="性别">基础资料!$C$4:$D$4</definedName>
    <definedName name="学生类型" localSheetId="1">[5]基础信息!$A$93:$A$94</definedName>
    <definedName name="学生类型">[2]基础信息!$A$93:$A$94</definedName>
    <definedName name="业绩部门" localSheetId="1">[5]基础信息!$A$163:$A$164</definedName>
    <definedName name="业绩部门">[2]基础信息!$A$163:$A$164</definedName>
    <definedName name="一级部门" localSheetId="1">[6]基础资料!$C$3:$L$3</definedName>
    <definedName name="一级部门">基础资料!$C$3:$L$3</definedName>
    <definedName name="优惠类型" localSheetId="1">[5]基础信息!$P$2:$P$13</definedName>
    <definedName name="优惠类型">[2]基础信息!$P$2:$P$13</definedName>
    <definedName name="月份">基础资料!$C$1:$N$1</definedName>
    <definedName name="在职状态">基础资料!$C$22:$C$24</definedName>
    <definedName name="赠送类型" localSheetId="1">[5]基础信息!$A$166:$A$175</definedName>
    <definedName name="赠送类型">[2]基础信息!$A$166:$A$175</definedName>
    <definedName name="招生来源" localSheetId="1">[5]基础信息!$O$2:$O$24</definedName>
    <definedName name="招生来源">[2]基础信息!$O$2:$O$24</definedName>
    <definedName name="职位" localSheetId="1">[6]基础资料!$M$28:$M$75</definedName>
    <definedName name="职位">基础资料!$M$28:$M$75</definedName>
    <definedName name="周次" localSheetId="1">[5]基础信息!$N$2:$N$26</definedName>
    <definedName name="周次">[2]基础信息!$N$2:$N$26</definedName>
  </definedNames>
  <calcPr calcId="152511"/>
</workbook>
</file>

<file path=xl/calcChain.xml><?xml version="1.0" encoding="utf-8"?>
<calcChain xmlns="http://schemas.openxmlformats.org/spreadsheetml/2006/main">
  <c r="W9" i="105" l="1"/>
  <c r="W8" i="105"/>
  <c r="W7" i="105"/>
  <c r="AY13" i="105"/>
  <c r="AZ13" i="105"/>
  <c r="BA13" i="105"/>
  <c r="BO11" i="105"/>
  <c r="BF11" i="105"/>
  <c r="AN11" i="105"/>
  <c r="AK11" i="105"/>
  <c r="AH11" i="105"/>
  <c r="AE11" i="105"/>
  <c r="AB11" i="105"/>
  <c r="Y11" i="105"/>
  <c r="V11" i="105"/>
  <c r="S11" i="105"/>
  <c r="L11" i="105"/>
  <c r="K11" i="105"/>
  <c r="BO10" i="105"/>
  <c r="BF10" i="105"/>
  <c r="AN10" i="105"/>
  <c r="AK10" i="105"/>
  <c r="AH10" i="105"/>
  <c r="AC10" i="105"/>
  <c r="AE10" i="105" s="1"/>
  <c r="AB10" i="105"/>
  <c r="Y10" i="105"/>
  <c r="V10" i="105"/>
  <c r="S10" i="105"/>
  <c r="L10" i="105"/>
  <c r="K10" i="105"/>
  <c r="D10" i="105"/>
  <c r="D11" i="105" s="1"/>
  <c r="C10" i="105"/>
  <c r="C11" i="105" s="1"/>
  <c r="BO9" i="105"/>
  <c r="BF9" i="105"/>
  <c r="AN9" i="105"/>
  <c r="AL9" i="105"/>
  <c r="AI9" i="105"/>
  <c r="AK9" i="105" s="1"/>
  <c r="AF9" i="105"/>
  <c r="AH9" i="105" s="1"/>
  <c r="AC9" i="105"/>
  <c r="AE9" i="105" s="1"/>
  <c r="Z9" i="105"/>
  <c r="AB9" i="105" s="1"/>
  <c r="Y9" i="105"/>
  <c r="T9" i="105"/>
  <c r="V9" i="105" s="1"/>
  <c r="Q9" i="105"/>
  <c r="S9" i="105" s="1"/>
  <c r="L9" i="105"/>
  <c r="K9" i="105"/>
  <c r="AO9" i="105" l="1"/>
  <c r="BA9" i="105" s="1"/>
  <c r="BG9" i="105" s="1"/>
  <c r="AO10" i="105"/>
  <c r="BA10" i="105" s="1"/>
  <c r="BG10" i="105" s="1"/>
  <c r="BP10" i="105"/>
  <c r="M10" i="105" s="1"/>
  <c r="AO11" i="105"/>
  <c r="BA11" i="105" s="1"/>
  <c r="BG11" i="105" s="1"/>
  <c r="BP9" i="105"/>
  <c r="M9" i="105" s="1"/>
  <c r="BP11" i="105"/>
  <c r="M11" i="105" s="1"/>
  <c r="BJ10" i="105"/>
  <c r="BK10" i="105" s="1"/>
  <c r="BJ11" i="105"/>
  <c r="BK11" i="105" s="1"/>
  <c r="BJ9" i="105"/>
  <c r="BK9" i="105" s="1"/>
  <c r="AI8" i="105" l="1"/>
  <c r="AI7" i="105"/>
  <c r="AL8" i="105"/>
  <c r="AL7" i="105"/>
  <c r="AF7" i="105"/>
  <c r="AC7" i="105"/>
  <c r="Z7" i="105"/>
  <c r="T7" i="105"/>
  <c r="Q7" i="105"/>
  <c r="S7" i="105" s="1"/>
  <c r="AF8" i="105"/>
  <c r="AC8" i="105"/>
  <c r="Z8" i="105"/>
  <c r="T8" i="105"/>
  <c r="Q8" i="105"/>
  <c r="AD7" i="105"/>
  <c r="BI12" i="105" l="1"/>
  <c r="BH12" i="105"/>
  <c r="BE12" i="105"/>
  <c r="BD12" i="105"/>
  <c r="BC12" i="105"/>
  <c r="BB12" i="105"/>
  <c r="AY12" i="105"/>
  <c r="AX12" i="105"/>
  <c r="AW12" i="105"/>
  <c r="AV12" i="105"/>
  <c r="AU12" i="105"/>
  <c r="AT12" i="105"/>
  <c r="AR12" i="105"/>
  <c r="AQ12" i="105"/>
  <c r="AM12" i="105"/>
  <c r="AJ12" i="105"/>
  <c r="AG12" i="105"/>
  <c r="AD12" i="105"/>
  <c r="AA12" i="105"/>
  <c r="X12" i="105"/>
  <c r="U12" i="105"/>
  <c r="R12" i="105"/>
  <c r="AZ12" i="105"/>
  <c r="AP12" i="105"/>
  <c r="BO8" i="105"/>
  <c r="BF8" i="105"/>
  <c r="AN8" i="105"/>
  <c r="AK8" i="105"/>
  <c r="AH8" i="105"/>
  <c r="AE8" i="105"/>
  <c r="AB8" i="105"/>
  <c r="Y8" i="105"/>
  <c r="V8" i="105"/>
  <c r="S8" i="105"/>
  <c r="L8" i="105"/>
  <c r="K8" i="105"/>
  <c r="BO7" i="105"/>
  <c r="BF7" i="105"/>
  <c r="AL12" i="105"/>
  <c r="AK7" i="105"/>
  <c r="AI12" i="105"/>
  <c r="AF12" i="105"/>
  <c r="AE7" i="105"/>
  <c r="Z12" i="105"/>
  <c r="Y7" i="105"/>
  <c r="T12" i="105"/>
  <c r="Q12" i="105"/>
  <c r="L7" i="105"/>
  <c r="K7" i="105"/>
  <c r="A1" i="105"/>
  <c r="B28" i="34"/>
  <c r="B29" i="34"/>
  <c r="B30" i="34" s="1"/>
  <c r="B31" i="34" s="1"/>
  <c r="B32" i="34" s="1"/>
  <c r="B33" i="34" s="1"/>
  <c r="B34" i="34" s="1"/>
  <c r="B35" i="34" s="1"/>
  <c r="B36" i="34" s="1"/>
  <c r="B37" i="34" s="1"/>
  <c r="AC12" i="105" l="1"/>
  <c r="BF12" i="105"/>
  <c r="W12" i="105"/>
  <c r="AK12" i="105"/>
  <c r="BP7" i="105"/>
  <c r="M7" i="105" s="1"/>
  <c r="BP8" i="105"/>
  <c r="M8" i="105" s="1"/>
  <c r="AE12" i="105"/>
  <c r="Y12" i="105"/>
  <c r="AO8" i="105"/>
  <c r="BA8" i="105" s="1"/>
  <c r="BG8" i="105" s="1"/>
  <c r="S12" i="105"/>
  <c r="V7" i="105"/>
  <c r="V12" i="105" s="1"/>
  <c r="AB7" i="105"/>
  <c r="AB12" i="105" s="1"/>
  <c r="AH7" i="105"/>
  <c r="AH12" i="105" s="1"/>
  <c r="AN7" i="105"/>
  <c r="AN12" i="105" s="1"/>
  <c r="AO7" i="105" l="1"/>
  <c r="BJ8" i="105"/>
  <c r="BK8" i="105" s="1"/>
  <c r="AO12" i="105" l="1"/>
  <c r="BA7" i="105"/>
  <c r="BA12" i="105" l="1"/>
  <c r="BG7" i="105"/>
  <c r="BJ12" i="105" l="1"/>
  <c r="BG12" i="105"/>
  <c r="BK7" i="105" l="1"/>
  <c r="BK12" i="105" s="1"/>
</calcChain>
</file>

<file path=xl/comments1.xml><?xml version="1.0" encoding="utf-8"?>
<comments xmlns="http://schemas.openxmlformats.org/spreadsheetml/2006/main">
  <authors>
    <author>user</author>
    <author>雨林木风</author>
    <author>User</author>
    <author>Sky123.Org</author>
    <author>admin</author>
  </authors>
  <commentList>
    <comment ref="D5" authorId="0" shapeId="0">
      <text>
        <r>
          <rPr>
            <sz val="9"/>
            <rFont val="宋体"/>
            <family val="3"/>
            <charset val="134"/>
          </rPr>
          <t>user:
填写教学部/市场部/行政部</t>
        </r>
      </text>
    </comment>
    <comment ref="H5" authorId="0" shapeId="0">
      <text>
        <r>
          <rPr>
            <sz val="9"/>
            <rFont val="宋体"/>
            <family val="3"/>
            <charset val="134"/>
          </rPr>
          <t>user:
填写全职/兼职</t>
        </r>
      </text>
    </comment>
    <comment ref="I5" authorId="0" shapeId="0">
      <text>
        <r>
          <rPr>
            <sz val="9"/>
            <rFont val="宋体"/>
            <family val="3"/>
            <charset val="134"/>
          </rPr>
          <t>user:
填写正式期/试用期/离职/产假/停薪留职</t>
        </r>
      </text>
    </comment>
    <comment ref="J5" authorId="0" shapeId="0">
      <text>
        <r>
          <rPr>
            <sz val="9"/>
            <rFont val="宋体"/>
            <family val="3"/>
            <charset val="134"/>
          </rPr>
          <t>user:
必须填写身份证全称或护照全称，并与其一致</t>
        </r>
      </text>
    </comment>
    <comment ref="K5" authorId="0" shapeId="0">
      <text>
        <r>
          <rPr>
            <sz val="9"/>
            <rFont val="宋体"/>
            <family val="3"/>
            <charset val="134"/>
          </rPr>
          <t>user:
填写数字；如6.5</t>
        </r>
      </text>
    </comment>
    <comment ref="AO5" authorId="1" shapeId="0">
      <text>
        <r>
          <rPr>
            <sz val="9"/>
            <rFont val="宋体"/>
            <family val="3"/>
            <charset val="134"/>
          </rPr>
          <t>雨林木风:
市场部3岗位工资基数
组长级别以上才有的岗位工资，按级别地图计算</t>
        </r>
      </text>
    </comment>
    <comment ref="AP5" authorId="0" shapeId="0">
      <text>
        <r>
          <rPr>
            <sz val="9"/>
            <rFont val="宋体"/>
            <family val="3"/>
            <charset val="134"/>
          </rPr>
          <t>user:
主任级别以上才有。</t>
        </r>
      </text>
    </comment>
    <comment ref="AQ5" authorId="1" shapeId="0">
      <text>
        <r>
          <rPr>
            <sz val="9"/>
            <rFont val="宋体"/>
            <family val="3"/>
            <charset val="134"/>
          </rPr>
          <t>雨林木风:
教学部10：退费结算</t>
        </r>
      </text>
    </comment>
    <comment ref="AV5" authorId="0" shapeId="0">
      <text>
        <r>
          <rPr>
            <sz val="9"/>
            <rFont val="宋体"/>
            <family val="3"/>
            <charset val="134"/>
          </rPr>
          <t>user:
例如：主任级别以上，1个电话25元，按规模2%但至少抽查6个/月。</t>
        </r>
      </text>
    </comment>
    <comment ref="AW5" authorId="0" shapeId="0">
      <text>
        <r>
          <rPr>
            <sz val="9"/>
            <rFont val="宋体"/>
            <family val="3"/>
            <charset val="134"/>
          </rPr>
          <t>user：
30元/小时全部级别、主任无加班费、行政78元/3小时</t>
        </r>
      </text>
    </comment>
    <comment ref="AX5" authorId="0" shapeId="0">
      <text>
        <r>
          <rPr>
            <sz val="9"/>
            <rFont val="宋体"/>
            <family val="3"/>
            <charset val="134"/>
          </rPr>
          <t>user:
去课题学校上课，一般30-45元/小时</t>
        </r>
      </text>
    </comment>
    <comment ref="AY5" authorId="0" shapeId="0">
      <text>
        <r>
          <rPr>
            <sz val="9"/>
            <rFont val="宋体"/>
            <family val="3"/>
            <charset val="134"/>
          </rPr>
          <t>user:
参照赠送课计算方法</t>
        </r>
      </text>
    </comment>
    <comment ref="AZ5" authorId="1" shapeId="0">
      <text>
        <r>
          <rPr>
            <sz val="9"/>
            <rFont val="宋体"/>
            <family val="3"/>
            <charset val="134"/>
          </rPr>
          <t>雨林木风:
扣罚用负数表示/奖励用正数表示</t>
        </r>
      </text>
    </comment>
    <comment ref="Q7" authorId="2" shapeId="0">
      <text>
        <r>
          <rPr>
            <b/>
            <sz val="9"/>
            <color indexed="81"/>
            <rFont val="Tahoma"/>
            <family val="2"/>
          </rPr>
          <t>User:</t>
        </r>
        <r>
          <rPr>
            <sz val="9"/>
            <color indexed="81"/>
            <rFont val="Tahoma"/>
            <family val="2"/>
          </rPr>
          <t xml:space="preserve">
</t>
        </r>
        <r>
          <rPr>
            <sz val="9"/>
            <color indexed="81"/>
            <rFont val="宋体"/>
            <family val="3"/>
            <charset val="134"/>
          </rPr>
          <t>在册人数</t>
        </r>
        <r>
          <rPr>
            <sz val="9"/>
            <color indexed="81"/>
            <rFont val="Tahoma"/>
            <family val="2"/>
          </rPr>
          <t xml:space="preserve">615
</t>
        </r>
      </text>
    </comment>
    <comment ref="T7" authorId="2" shapeId="0">
      <text>
        <r>
          <rPr>
            <b/>
            <sz val="9"/>
            <color indexed="81"/>
            <rFont val="Tahoma"/>
            <family val="2"/>
          </rPr>
          <t>User:
6</t>
        </r>
        <r>
          <rPr>
            <b/>
            <sz val="9"/>
            <color indexed="81"/>
            <rFont val="宋体"/>
            <family val="3"/>
            <charset val="134"/>
          </rPr>
          <t>月员工数：</t>
        </r>
        <r>
          <rPr>
            <b/>
            <sz val="9"/>
            <color indexed="81"/>
            <rFont val="Tahoma"/>
            <family val="2"/>
          </rPr>
          <t>24</t>
        </r>
        <r>
          <rPr>
            <b/>
            <sz val="9"/>
            <color indexed="81"/>
            <rFont val="宋体"/>
            <family val="3"/>
            <charset val="134"/>
          </rPr>
          <t>人</t>
        </r>
        <r>
          <rPr>
            <b/>
            <sz val="9"/>
            <color indexed="81"/>
            <rFont val="Tahoma"/>
            <family val="2"/>
          </rPr>
          <t xml:space="preserve">
7</t>
        </r>
        <r>
          <rPr>
            <b/>
            <sz val="9"/>
            <color indexed="81"/>
            <rFont val="宋体"/>
            <family val="3"/>
            <charset val="134"/>
          </rPr>
          <t>月员工数：</t>
        </r>
        <r>
          <rPr>
            <b/>
            <sz val="9"/>
            <color indexed="81"/>
            <rFont val="Tahoma"/>
            <family val="2"/>
          </rPr>
          <t>24</t>
        </r>
        <r>
          <rPr>
            <b/>
            <sz val="9"/>
            <color indexed="81"/>
            <rFont val="宋体"/>
            <family val="3"/>
            <charset val="134"/>
          </rPr>
          <t>人</t>
        </r>
        <r>
          <rPr>
            <b/>
            <sz val="9"/>
            <color indexed="81"/>
            <rFont val="Tahoma"/>
            <family val="2"/>
          </rPr>
          <t>-1</t>
        </r>
        <r>
          <rPr>
            <b/>
            <sz val="9"/>
            <color indexed="81"/>
            <rFont val="宋体"/>
            <family val="3"/>
            <charset val="134"/>
          </rPr>
          <t>离职</t>
        </r>
        <r>
          <rPr>
            <b/>
            <sz val="9"/>
            <color indexed="81"/>
            <rFont val="Tahoma"/>
            <family val="2"/>
          </rPr>
          <t>+2</t>
        </r>
        <r>
          <rPr>
            <b/>
            <sz val="9"/>
            <color indexed="81"/>
            <rFont val="宋体"/>
            <family val="3"/>
            <charset val="134"/>
          </rPr>
          <t>入职</t>
        </r>
        <r>
          <rPr>
            <b/>
            <sz val="9"/>
            <color indexed="81"/>
            <rFont val="Tahoma"/>
            <family val="2"/>
          </rPr>
          <t>=25</t>
        </r>
        <r>
          <rPr>
            <b/>
            <sz val="9"/>
            <color indexed="81"/>
            <rFont val="宋体"/>
            <family val="3"/>
            <charset val="134"/>
          </rPr>
          <t>人</t>
        </r>
      </text>
    </comment>
    <comment ref="W7" authorId="2" shapeId="0">
      <text>
        <r>
          <rPr>
            <b/>
            <sz val="9"/>
            <color indexed="81"/>
            <rFont val="Tahoma"/>
            <family val="2"/>
          </rPr>
          <t xml:space="preserve">User:
</t>
        </r>
        <r>
          <rPr>
            <b/>
            <sz val="9"/>
            <color indexed="81"/>
            <rFont val="宋体"/>
            <family val="3"/>
            <charset val="134"/>
          </rPr>
          <t>分校面积</t>
        </r>
        <r>
          <rPr>
            <b/>
            <sz val="9"/>
            <color indexed="81"/>
            <rFont val="Tahoma"/>
            <family val="2"/>
          </rPr>
          <t>1150</t>
        </r>
        <r>
          <rPr>
            <sz val="9"/>
            <color indexed="81"/>
            <rFont val="Tahoma"/>
            <family val="2"/>
          </rPr>
          <t xml:space="preserve">
</t>
        </r>
      </text>
    </comment>
    <comment ref="Z7" authorId="2" shapeId="0">
      <text>
        <r>
          <rPr>
            <b/>
            <sz val="9"/>
            <color indexed="81"/>
            <rFont val="Tahoma"/>
            <family val="2"/>
          </rPr>
          <t>User:</t>
        </r>
        <r>
          <rPr>
            <sz val="9"/>
            <color indexed="81"/>
            <rFont val="Tahoma"/>
            <family val="2"/>
          </rPr>
          <t xml:space="preserve">
</t>
        </r>
        <r>
          <rPr>
            <sz val="9"/>
            <color indexed="81"/>
            <rFont val="宋体"/>
            <family val="3"/>
            <charset val="134"/>
          </rPr>
          <t>上门面试</t>
        </r>
        <r>
          <rPr>
            <sz val="9"/>
            <color indexed="81"/>
            <rFont val="Tahoma"/>
            <family val="2"/>
          </rPr>
          <t>16</t>
        </r>
        <r>
          <rPr>
            <sz val="9"/>
            <color indexed="81"/>
            <rFont val="宋体"/>
            <family val="3"/>
            <charset val="134"/>
          </rPr>
          <t>人，见附图</t>
        </r>
      </text>
    </comment>
    <comment ref="AC7" authorId="2" shapeId="0">
      <text>
        <r>
          <rPr>
            <b/>
            <sz val="9"/>
            <color indexed="81"/>
            <rFont val="Tahoma"/>
            <family val="2"/>
          </rPr>
          <t>User:</t>
        </r>
        <r>
          <rPr>
            <sz val="9"/>
            <color indexed="81"/>
            <rFont val="Tahoma"/>
            <family val="2"/>
          </rPr>
          <t xml:space="preserve">
</t>
        </r>
        <r>
          <rPr>
            <sz val="9"/>
            <color indexed="81"/>
            <rFont val="宋体"/>
            <family val="3"/>
            <charset val="134"/>
          </rPr>
          <t>入职</t>
        </r>
        <r>
          <rPr>
            <sz val="9"/>
            <color indexed="81"/>
            <rFont val="Tahoma"/>
            <family val="2"/>
          </rPr>
          <t>2</t>
        </r>
        <r>
          <rPr>
            <sz val="9"/>
            <color indexed="81"/>
            <rFont val="宋体"/>
            <family val="3"/>
            <charset val="134"/>
          </rPr>
          <t>人：老师杨嘉敏（翁晨艳招聘），陈清娇</t>
        </r>
        <r>
          <rPr>
            <sz val="9"/>
            <color indexed="81"/>
            <rFont val="Tahoma"/>
            <family val="2"/>
          </rPr>
          <t>8</t>
        </r>
        <r>
          <rPr>
            <sz val="9"/>
            <color indexed="81"/>
            <rFont val="宋体"/>
            <family val="3"/>
            <charset val="134"/>
          </rPr>
          <t>月办入职，顾问吴长森（</t>
        </r>
        <r>
          <rPr>
            <sz val="9"/>
            <color indexed="81"/>
            <rFont val="Tahoma"/>
            <family val="2"/>
          </rPr>
          <t>300</t>
        </r>
        <r>
          <rPr>
            <sz val="9"/>
            <color indexed="81"/>
            <rFont val="宋体"/>
            <family val="3"/>
            <charset val="134"/>
          </rPr>
          <t>），离职马妍雯（</t>
        </r>
        <r>
          <rPr>
            <sz val="9"/>
            <color indexed="81"/>
            <rFont val="Tahoma"/>
            <family val="2"/>
          </rPr>
          <t>-100</t>
        </r>
        <r>
          <rPr>
            <sz val="9"/>
            <color indexed="81"/>
            <rFont val="宋体"/>
            <family val="3"/>
            <charset val="134"/>
          </rPr>
          <t>）</t>
        </r>
        <r>
          <rPr>
            <sz val="9"/>
            <color indexed="81"/>
            <rFont val="Tahoma"/>
            <family val="2"/>
          </rPr>
          <t xml:space="preserve">=300-100
</t>
        </r>
        <r>
          <rPr>
            <sz val="9"/>
            <color indexed="81"/>
            <rFont val="宋体"/>
            <family val="3"/>
            <charset val="134"/>
          </rPr>
          <t xml:space="preserve">
</t>
        </r>
      </text>
    </comment>
    <comment ref="AF7" authorId="2" shapeId="0">
      <text>
        <r>
          <rPr>
            <b/>
            <sz val="9"/>
            <color indexed="81"/>
            <rFont val="Tahoma"/>
            <family val="2"/>
          </rPr>
          <t>User:</t>
        </r>
        <r>
          <rPr>
            <sz val="9"/>
            <color indexed="81"/>
            <rFont val="Tahoma"/>
            <family val="2"/>
          </rPr>
          <t xml:space="preserve">
</t>
        </r>
        <r>
          <rPr>
            <sz val="9"/>
            <color indexed="81"/>
            <rFont val="宋体"/>
            <family val="3"/>
            <charset val="134"/>
          </rPr>
          <t>出书</t>
        </r>
        <r>
          <rPr>
            <sz val="9"/>
            <color indexed="81"/>
            <rFont val="Tahoma"/>
            <family val="2"/>
          </rPr>
          <t>107</t>
        </r>
        <r>
          <rPr>
            <sz val="9"/>
            <color indexed="81"/>
            <rFont val="宋体"/>
            <family val="3"/>
            <charset val="134"/>
          </rPr>
          <t>套</t>
        </r>
      </text>
    </comment>
    <comment ref="AI7" authorId="2" shapeId="0">
      <text>
        <r>
          <rPr>
            <b/>
            <sz val="9"/>
            <color indexed="81"/>
            <rFont val="Tahoma"/>
            <family val="2"/>
          </rPr>
          <t>User:</t>
        </r>
        <r>
          <rPr>
            <sz val="9"/>
            <color indexed="81"/>
            <rFont val="Tahoma"/>
            <family val="2"/>
          </rPr>
          <t xml:space="preserve">
7</t>
        </r>
        <r>
          <rPr>
            <sz val="9"/>
            <color indexed="81"/>
            <rFont val="宋体"/>
            <family val="3"/>
            <charset val="134"/>
          </rPr>
          <t>月收费总额</t>
        </r>
        <r>
          <rPr>
            <sz val="9"/>
            <color indexed="81"/>
            <rFont val="Tahoma"/>
            <family val="2"/>
          </rPr>
          <t>315171</t>
        </r>
        <r>
          <rPr>
            <sz val="9"/>
            <color indexed="81"/>
            <rFont val="宋体"/>
            <family val="3"/>
            <charset val="134"/>
          </rPr>
          <t xml:space="preserve">元
</t>
        </r>
        <r>
          <rPr>
            <b/>
            <sz val="9"/>
            <color indexed="81"/>
            <rFont val="宋体"/>
            <family val="3"/>
            <charset val="134"/>
          </rPr>
          <t xml:space="preserve">
</t>
        </r>
        <r>
          <rPr>
            <b/>
            <sz val="9"/>
            <color indexed="81"/>
            <rFont val="Tahoma"/>
            <family val="2"/>
          </rPr>
          <t>7</t>
        </r>
        <r>
          <rPr>
            <b/>
            <sz val="9"/>
            <color indexed="81"/>
            <rFont val="宋体"/>
            <family val="3"/>
            <charset val="134"/>
          </rPr>
          <t>月总部审核：
本月收费总额：</t>
        </r>
        <r>
          <rPr>
            <b/>
            <sz val="9"/>
            <color indexed="81"/>
            <rFont val="Tahoma"/>
            <family val="2"/>
          </rPr>
          <t>303407</t>
        </r>
        <r>
          <rPr>
            <b/>
            <sz val="9"/>
            <color indexed="81"/>
            <rFont val="宋体"/>
            <family val="3"/>
            <charset val="134"/>
          </rPr>
          <t>元</t>
        </r>
        <r>
          <rPr>
            <sz val="9"/>
            <color indexed="81"/>
            <rFont val="宋体"/>
            <family val="3"/>
            <charset val="134"/>
          </rPr>
          <t xml:space="preserve">
</t>
        </r>
      </text>
    </comment>
    <comment ref="AL7" authorId="2" shapeId="0">
      <text>
        <r>
          <rPr>
            <b/>
            <sz val="9"/>
            <color indexed="81"/>
            <rFont val="Tahoma"/>
            <family val="2"/>
          </rPr>
          <t>User:</t>
        </r>
        <r>
          <rPr>
            <sz val="9"/>
            <color indexed="81"/>
            <rFont val="Tahoma"/>
            <family val="2"/>
          </rPr>
          <t xml:space="preserve">
</t>
        </r>
        <r>
          <rPr>
            <sz val="9"/>
            <color indexed="81"/>
            <rFont val="宋体"/>
            <family val="3"/>
            <charset val="134"/>
          </rPr>
          <t xml:space="preserve">财务部钟雅通知办理泽葳印花税和企业年度申报表格
</t>
        </r>
      </text>
    </comment>
    <comment ref="AU7" authorId="2" shapeId="0">
      <text>
        <r>
          <rPr>
            <b/>
            <sz val="9"/>
            <color indexed="81"/>
            <rFont val="Tahoma"/>
            <family val="2"/>
          </rPr>
          <t>User:</t>
        </r>
        <r>
          <rPr>
            <sz val="9"/>
            <color indexed="81"/>
            <rFont val="Tahoma"/>
            <family val="2"/>
          </rPr>
          <t xml:space="preserve">
</t>
        </r>
        <r>
          <rPr>
            <sz val="9"/>
            <color indexed="81"/>
            <rFont val="宋体"/>
            <family val="3"/>
            <charset val="134"/>
          </rPr>
          <t>全勤</t>
        </r>
      </text>
    </comment>
    <comment ref="AZ7" authorId="3" shapeId="0">
      <text>
        <r>
          <rPr>
            <b/>
            <sz val="9"/>
            <color indexed="81"/>
            <rFont val="Tahoma"/>
            <family val="2"/>
          </rPr>
          <t>Sky123.Org:</t>
        </r>
        <r>
          <rPr>
            <sz val="9"/>
            <color indexed="81"/>
            <rFont val="Tahoma"/>
            <family val="2"/>
          </rPr>
          <t xml:space="preserve">
4.5.6.7</t>
        </r>
        <r>
          <rPr>
            <sz val="9"/>
            <color indexed="81"/>
            <rFont val="宋体"/>
            <family val="3"/>
            <charset val="134"/>
          </rPr>
          <t>月素质基金，每月</t>
        </r>
        <r>
          <rPr>
            <sz val="9"/>
            <color indexed="81"/>
            <rFont val="Tahoma"/>
            <family val="2"/>
          </rPr>
          <t>20</t>
        </r>
        <r>
          <rPr>
            <sz val="9"/>
            <color indexed="81"/>
            <rFont val="宋体"/>
            <family val="3"/>
            <charset val="134"/>
          </rPr>
          <t>，共</t>
        </r>
        <r>
          <rPr>
            <sz val="9"/>
            <color indexed="81"/>
            <rFont val="Tahoma"/>
            <family val="2"/>
          </rPr>
          <t>80</t>
        </r>
      </text>
    </comment>
    <comment ref="BJ7" authorId="4" shapeId="0">
      <text>
        <r>
          <rPr>
            <b/>
            <sz val="9"/>
            <color indexed="81"/>
            <rFont val="Tahoma"/>
            <family val="2"/>
          </rPr>
          <t>admin:</t>
        </r>
        <r>
          <rPr>
            <sz val="9"/>
            <color indexed="81"/>
            <rFont val="Tahoma"/>
            <family val="2"/>
          </rPr>
          <t xml:space="preserve">
</t>
        </r>
        <r>
          <rPr>
            <sz val="9"/>
            <color indexed="81"/>
            <rFont val="宋体"/>
            <family val="3"/>
            <charset val="134"/>
          </rPr>
          <t xml:space="preserve">合并计算个税
</t>
        </r>
      </text>
    </comment>
    <comment ref="Q8" authorId="2" shapeId="0">
      <text>
        <r>
          <rPr>
            <b/>
            <sz val="9"/>
            <color indexed="81"/>
            <rFont val="Tahoma"/>
            <family val="2"/>
          </rPr>
          <t>User:</t>
        </r>
        <r>
          <rPr>
            <sz val="9"/>
            <color indexed="81"/>
            <rFont val="Tahoma"/>
            <family val="2"/>
          </rPr>
          <t xml:space="preserve">
</t>
        </r>
        <r>
          <rPr>
            <sz val="9"/>
            <color indexed="81"/>
            <rFont val="宋体"/>
            <family val="3"/>
            <charset val="134"/>
          </rPr>
          <t>在册人数</t>
        </r>
        <r>
          <rPr>
            <sz val="9"/>
            <color indexed="81"/>
            <rFont val="Tahoma"/>
            <family val="2"/>
          </rPr>
          <t xml:space="preserve">615
</t>
        </r>
      </text>
    </comment>
    <comment ref="T8" authorId="2" shapeId="0">
      <text>
        <r>
          <rPr>
            <b/>
            <sz val="9"/>
            <color indexed="81"/>
            <rFont val="Tahoma"/>
            <family val="2"/>
          </rPr>
          <t>User:
6</t>
        </r>
        <r>
          <rPr>
            <b/>
            <sz val="9"/>
            <color indexed="81"/>
            <rFont val="宋体"/>
            <family val="3"/>
            <charset val="134"/>
          </rPr>
          <t>月员工数：</t>
        </r>
        <r>
          <rPr>
            <b/>
            <sz val="9"/>
            <color indexed="81"/>
            <rFont val="Tahoma"/>
            <family val="2"/>
          </rPr>
          <t>24</t>
        </r>
        <r>
          <rPr>
            <b/>
            <sz val="9"/>
            <color indexed="81"/>
            <rFont val="宋体"/>
            <family val="3"/>
            <charset val="134"/>
          </rPr>
          <t>人</t>
        </r>
        <r>
          <rPr>
            <b/>
            <sz val="9"/>
            <color indexed="81"/>
            <rFont val="Tahoma"/>
            <family val="2"/>
          </rPr>
          <t xml:space="preserve">
7</t>
        </r>
        <r>
          <rPr>
            <b/>
            <sz val="9"/>
            <color indexed="81"/>
            <rFont val="宋体"/>
            <family val="3"/>
            <charset val="134"/>
          </rPr>
          <t>月员工数：</t>
        </r>
        <r>
          <rPr>
            <b/>
            <sz val="9"/>
            <color indexed="81"/>
            <rFont val="Tahoma"/>
            <family val="2"/>
          </rPr>
          <t>24</t>
        </r>
        <r>
          <rPr>
            <b/>
            <sz val="9"/>
            <color indexed="81"/>
            <rFont val="宋体"/>
            <family val="3"/>
            <charset val="134"/>
          </rPr>
          <t>人</t>
        </r>
        <r>
          <rPr>
            <b/>
            <sz val="9"/>
            <color indexed="81"/>
            <rFont val="Tahoma"/>
            <family val="2"/>
          </rPr>
          <t>-1</t>
        </r>
        <r>
          <rPr>
            <b/>
            <sz val="9"/>
            <color indexed="81"/>
            <rFont val="宋体"/>
            <family val="3"/>
            <charset val="134"/>
          </rPr>
          <t>离职</t>
        </r>
        <r>
          <rPr>
            <b/>
            <sz val="9"/>
            <color indexed="81"/>
            <rFont val="Tahoma"/>
            <family val="2"/>
          </rPr>
          <t>+2</t>
        </r>
        <r>
          <rPr>
            <b/>
            <sz val="9"/>
            <color indexed="81"/>
            <rFont val="宋体"/>
            <family val="3"/>
            <charset val="134"/>
          </rPr>
          <t>入职</t>
        </r>
        <r>
          <rPr>
            <b/>
            <sz val="9"/>
            <color indexed="81"/>
            <rFont val="Tahoma"/>
            <family val="2"/>
          </rPr>
          <t>=25</t>
        </r>
        <r>
          <rPr>
            <b/>
            <sz val="9"/>
            <color indexed="81"/>
            <rFont val="宋体"/>
            <family val="3"/>
            <charset val="134"/>
          </rPr>
          <t>人</t>
        </r>
      </text>
    </comment>
    <comment ref="W8" authorId="2" shapeId="0">
      <text>
        <r>
          <rPr>
            <b/>
            <sz val="9"/>
            <color indexed="81"/>
            <rFont val="Tahoma"/>
            <family val="2"/>
          </rPr>
          <t xml:space="preserve">User:
</t>
        </r>
        <r>
          <rPr>
            <b/>
            <sz val="9"/>
            <color indexed="81"/>
            <rFont val="宋体"/>
            <family val="3"/>
            <charset val="134"/>
          </rPr>
          <t>分校面积</t>
        </r>
        <r>
          <rPr>
            <b/>
            <sz val="9"/>
            <color indexed="81"/>
            <rFont val="Tahoma"/>
            <family val="2"/>
          </rPr>
          <t>1150</t>
        </r>
        <r>
          <rPr>
            <sz val="9"/>
            <color indexed="81"/>
            <rFont val="Tahoma"/>
            <family val="2"/>
          </rPr>
          <t xml:space="preserve">
</t>
        </r>
      </text>
    </comment>
    <comment ref="Z8" authorId="2" shapeId="0">
      <text>
        <r>
          <rPr>
            <b/>
            <sz val="9"/>
            <color indexed="81"/>
            <rFont val="Tahoma"/>
            <family val="2"/>
          </rPr>
          <t>User:</t>
        </r>
        <r>
          <rPr>
            <sz val="9"/>
            <color indexed="81"/>
            <rFont val="Tahoma"/>
            <family val="2"/>
          </rPr>
          <t xml:space="preserve">
</t>
        </r>
        <r>
          <rPr>
            <sz val="9"/>
            <color indexed="81"/>
            <rFont val="宋体"/>
            <family val="3"/>
            <charset val="134"/>
          </rPr>
          <t>上门面试</t>
        </r>
        <r>
          <rPr>
            <sz val="9"/>
            <color indexed="81"/>
            <rFont val="Tahoma"/>
            <family val="2"/>
          </rPr>
          <t>16</t>
        </r>
        <r>
          <rPr>
            <sz val="9"/>
            <color indexed="81"/>
            <rFont val="宋体"/>
            <family val="3"/>
            <charset val="134"/>
          </rPr>
          <t>人，见附图</t>
        </r>
      </text>
    </comment>
    <comment ref="AC8" authorId="2" shapeId="0">
      <text>
        <r>
          <rPr>
            <b/>
            <sz val="9"/>
            <color indexed="81"/>
            <rFont val="Tahoma"/>
            <family val="2"/>
          </rPr>
          <t>User:</t>
        </r>
        <r>
          <rPr>
            <sz val="9"/>
            <color indexed="81"/>
            <rFont val="Tahoma"/>
            <family val="2"/>
          </rPr>
          <t xml:space="preserve">
</t>
        </r>
        <r>
          <rPr>
            <sz val="9"/>
            <color indexed="81"/>
            <rFont val="宋体"/>
            <family val="3"/>
            <charset val="134"/>
          </rPr>
          <t>入职</t>
        </r>
        <r>
          <rPr>
            <sz val="9"/>
            <color indexed="81"/>
            <rFont val="Tahoma"/>
            <family val="2"/>
          </rPr>
          <t>2</t>
        </r>
        <r>
          <rPr>
            <sz val="9"/>
            <color indexed="81"/>
            <rFont val="宋体"/>
            <family val="3"/>
            <charset val="134"/>
          </rPr>
          <t>人：老师杨嘉敏（翁晨艳招聘），陈清娇</t>
        </r>
        <r>
          <rPr>
            <sz val="9"/>
            <color indexed="81"/>
            <rFont val="Tahoma"/>
            <family val="2"/>
          </rPr>
          <t>8</t>
        </r>
        <r>
          <rPr>
            <sz val="9"/>
            <color indexed="81"/>
            <rFont val="宋体"/>
            <family val="3"/>
            <charset val="134"/>
          </rPr>
          <t>月办入职，顾问吴长森（</t>
        </r>
        <r>
          <rPr>
            <sz val="9"/>
            <color indexed="81"/>
            <rFont val="Tahoma"/>
            <family val="2"/>
          </rPr>
          <t>300</t>
        </r>
        <r>
          <rPr>
            <sz val="9"/>
            <color indexed="81"/>
            <rFont val="宋体"/>
            <family val="3"/>
            <charset val="134"/>
          </rPr>
          <t>），离职马妍雯（</t>
        </r>
        <r>
          <rPr>
            <sz val="9"/>
            <color indexed="81"/>
            <rFont val="Tahoma"/>
            <family val="2"/>
          </rPr>
          <t>-100</t>
        </r>
        <r>
          <rPr>
            <sz val="9"/>
            <color indexed="81"/>
            <rFont val="宋体"/>
            <family val="3"/>
            <charset val="134"/>
          </rPr>
          <t>）</t>
        </r>
        <r>
          <rPr>
            <sz val="9"/>
            <color indexed="81"/>
            <rFont val="Tahoma"/>
            <family val="2"/>
          </rPr>
          <t xml:space="preserve">=300-100
</t>
        </r>
        <r>
          <rPr>
            <sz val="9"/>
            <color indexed="81"/>
            <rFont val="宋体"/>
            <family val="3"/>
            <charset val="134"/>
          </rPr>
          <t xml:space="preserve">
</t>
        </r>
      </text>
    </comment>
    <comment ref="AF8" authorId="2" shapeId="0">
      <text>
        <r>
          <rPr>
            <b/>
            <sz val="9"/>
            <color indexed="81"/>
            <rFont val="Tahoma"/>
            <family val="2"/>
          </rPr>
          <t>User:</t>
        </r>
        <r>
          <rPr>
            <sz val="9"/>
            <color indexed="81"/>
            <rFont val="Tahoma"/>
            <family val="2"/>
          </rPr>
          <t xml:space="preserve">
</t>
        </r>
        <r>
          <rPr>
            <sz val="9"/>
            <color indexed="81"/>
            <rFont val="宋体"/>
            <family val="3"/>
            <charset val="134"/>
          </rPr>
          <t>出书</t>
        </r>
        <r>
          <rPr>
            <sz val="9"/>
            <color indexed="81"/>
            <rFont val="Tahoma"/>
            <family val="2"/>
          </rPr>
          <t>107</t>
        </r>
        <r>
          <rPr>
            <sz val="9"/>
            <color indexed="81"/>
            <rFont val="宋体"/>
            <family val="3"/>
            <charset val="134"/>
          </rPr>
          <t>套</t>
        </r>
      </text>
    </comment>
    <comment ref="AI8" authorId="2" shapeId="0">
      <text>
        <r>
          <rPr>
            <b/>
            <sz val="9"/>
            <color indexed="81"/>
            <rFont val="Tahoma"/>
            <family val="2"/>
          </rPr>
          <t>User:</t>
        </r>
        <r>
          <rPr>
            <sz val="9"/>
            <color indexed="81"/>
            <rFont val="Tahoma"/>
            <family val="2"/>
          </rPr>
          <t xml:space="preserve">
7</t>
        </r>
        <r>
          <rPr>
            <sz val="9"/>
            <color indexed="81"/>
            <rFont val="宋体"/>
            <family val="3"/>
            <charset val="134"/>
          </rPr>
          <t>月收费总额</t>
        </r>
        <r>
          <rPr>
            <sz val="9"/>
            <color indexed="81"/>
            <rFont val="Tahoma"/>
            <family val="2"/>
          </rPr>
          <t>315171</t>
        </r>
        <r>
          <rPr>
            <sz val="9"/>
            <color indexed="81"/>
            <rFont val="宋体"/>
            <family val="3"/>
            <charset val="134"/>
          </rPr>
          <t xml:space="preserve">元
</t>
        </r>
        <r>
          <rPr>
            <b/>
            <sz val="9"/>
            <color indexed="81"/>
            <rFont val="Tahoma"/>
            <family val="2"/>
          </rPr>
          <t>7</t>
        </r>
        <r>
          <rPr>
            <b/>
            <sz val="9"/>
            <color indexed="81"/>
            <rFont val="宋体"/>
            <family val="3"/>
            <charset val="134"/>
          </rPr>
          <t>月总部审核：
本月收费总额：</t>
        </r>
        <r>
          <rPr>
            <b/>
            <sz val="9"/>
            <color indexed="81"/>
            <rFont val="Tahoma"/>
            <family val="2"/>
          </rPr>
          <t>303407</t>
        </r>
        <r>
          <rPr>
            <b/>
            <sz val="9"/>
            <color indexed="81"/>
            <rFont val="宋体"/>
            <family val="3"/>
            <charset val="134"/>
          </rPr>
          <t>元</t>
        </r>
      </text>
    </comment>
    <comment ref="AL8" authorId="2" shapeId="0">
      <text>
        <r>
          <rPr>
            <b/>
            <sz val="9"/>
            <color indexed="81"/>
            <rFont val="Tahoma"/>
            <family val="2"/>
          </rPr>
          <t>User:</t>
        </r>
        <r>
          <rPr>
            <sz val="9"/>
            <color indexed="81"/>
            <rFont val="Tahoma"/>
            <family val="2"/>
          </rPr>
          <t xml:space="preserve">
</t>
        </r>
        <r>
          <rPr>
            <sz val="9"/>
            <color indexed="81"/>
            <rFont val="宋体"/>
            <family val="3"/>
            <charset val="134"/>
          </rPr>
          <t xml:space="preserve">财务部钟雅通知办理泽葳印花税和企业年度申报表格
</t>
        </r>
      </text>
    </comment>
    <comment ref="AU8" authorId="2" shapeId="0">
      <text>
        <r>
          <rPr>
            <b/>
            <sz val="9"/>
            <color indexed="81"/>
            <rFont val="Tahoma"/>
            <family val="2"/>
          </rPr>
          <t>User:</t>
        </r>
        <r>
          <rPr>
            <sz val="9"/>
            <color indexed="81"/>
            <rFont val="Tahoma"/>
            <family val="2"/>
          </rPr>
          <t xml:space="preserve">
</t>
        </r>
        <r>
          <rPr>
            <sz val="9"/>
            <color indexed="81"/>
            <rFont val="宋体"/>
            <family val="3"/>
            <charset val="134"/>
          </rPr>
          <t>全勤</t>
        </r>
      </text>
    </comment>
    <comment ref="AZ8" authorId="3" shapeId="0">
      <text>
        <r>
          <rPr>
            <b/>
            <sz val="9"/>
            <color indexed="81"/>
            <rFont val="Tahoma"/>
            <family val="2"/>
          </rPr>
          <t>Sky123.Org:</t>
        </r>
        <r>
          <rPr>
            <sz val="9"/>
            <color indexed="81"/>
            <rFont val="Tahoma"/>
            <family val="2"/>
          </rPr>
          <t xml:space="preserve">
4.5.6.7</t>
        </r>
        <r>
          <rPr>
            <sz val="9"/>
            <color indexed="81"/>
            <rFont val="宋体"/>
            <family val="3"/>
            <charset val="134"/>
          </rPr>
          <t>月素质基金，每月</t>
        </r>
        <r>
          <rPr>
            <sz val="9"/>
            <color indexed="81"/>
            <rFont val="Tahoma"/>
            <family val="2"/>
          </rPr>
          <t>20</t>
        </r>
        <r>
          <rPr>
            <sz val="9"/>
            <color indexed="81"/>
            <rFont val="宋体"/>
            <family val="3"/>
            <charset val="134"/>
          </rPr>
          <t>，共</t>
        </r>
        <r>
          <rPr>
            <sz val="9"/>
            <color indexed="81"/>
            <rFont val="Tahoma"/>
            <family val="2"/>
          </rPr>
          <t>80</t>
        </r>
      </text>
    </comment>
    <comment ref="Q9" authorId="2" shapeId="0">
      <text>
        <r>
          <rPr>
            <b/>
            <sz val="9"/>
            <color indexed="81"/>
            <rFont val="Tahoma"/>
            <family val="2"/>
          </rPr>
          <t>User:</t>
        </r>
        <r>
          <rPr>
            <sz val="9"/>
            <color indexed="81"/>
            <rFont val="Tahoma"/>
            <family val="2"/>
          </rPr>
          <t xml:space="preserve">
</t>
        </r>
        <r>
          <rPr>
            <sz val="9"/>
            <color indexed="81"/>
            <rFont val="宋体"/>
            <family val="3"/>
            <charset val="134"/>
          </rPr>
          <t>在册人数</t>
        </r>
        <r>
          <rPr>
            <sz val="9"/>
            <color indexed="81"/>
            <rFont val="Tahoma"/>
            <family val="2"/>
          </rPr>
          <t xml:space="preserve">615
</t>
        </r>
      </text>
    </comment>
    <comment ref="T9" authorId="2" shapeId="0">
      <text>
        <r>
          <rPr>
            <b/>
            <sz val="9"/>
            <color indexed="81"/>
            <rFont val="Tahoma"/>
            <family val="2"/>
          </rPr>
          <t>User:
6</t>
        </r>
        <r>
          <rPr>
            <b/>
            <sz val="9"/>
            <color indexed="81"/>
            <rFont val="宋体"/>
            <family val="3"/>
            <charset val="134"/>
          </rPr>
          <t>月员工数：</t>
        </r>
        <r>
          <rPr>
            <b/>
            <sz val="9"/>
            <color indexed="81"/>
            <rFont val="Tahoma"/>
            <family val="2"/>
          </rPr>
          <t>24</t>
        </r>
        <r>
          <rPr>
            <b/>
            <sz val="9"/>
            <color indexed="81"/>
            <rFont val="宋体"/>
            <family val="3"/>
            <charset val="134"/>
          </rPr>
          <t>人</t>
        </r>
        <r>
          <rPr>
            <b/>
            <sz val="9"/>
            <color indexed="81"/>
            <rFont val="Tahoma"/>
            <family val="2"/>
          </rPr>
          <t xml:space="preserve">
7</t>
        </r>
        <r>
          <rPr>
            <b/>
            <sz val="9"/>
            <color indexed="81"/>
            <rFont val="宋体"/>
            <family val="3"/>
            <charset val="134"/>
          </rPr>
          <t>月员工数：</t>
        </r>
        <r>
          <rPr>
            <b/>
            <sz val="9"/>
            <color indexed="81"/>
            <rFont val="Tahoma"/>
            <family val="2"/>
          </rPr>
          <t>24</t>
        </r>
        <r>
          <rPr>
            <b/>
            <sz val="9"/>
            <color indexed="81"/>
            <rFont val="宋体"/>
            <family val="3"/>
            <charset val="134"/>
          </rPr>
          <t>人</t>
        </r>
        <r>
          <rPr>
            <b/>
            <sz val="9"/>
            <color indexed="81"/>
            <rFont val="Tahoma"/>
            <family val="2"/>
          </rPr>
          <t>-1</t>
        </r>
        <r>
          <rPr>
            <b/>
            <sz val="9"/>
            <color indexed="81"/>
            <rFont val="宋体"/>
            <family val="3"/>
            <charset val="134"/>
          </rPr>
          <t>离职</t>
        </r>
        <r>
          <rPr>
            <b/>
            <sz val="9"/>
            <color indexed="81"/>
            <rFont val="Tahoma"/>
            <family val="2"/>
          </rPr>
          <t>+2</t>
        </r>
        <r>
          <rPr>
            <b/>
            <sz val="9"/>
            <color indexed="81"/>
            <rFont val="宋体"/>
            <family val="3"/>
            <charset val="134"/>
          </rPr>
          <t>入职</t>
        </r>
        <r>
          <rPr>
            <b/>
            <sz val="9"/>
            <color indexed="81"/>
            <rFont val="Tahoma"/>
            <family val="2"/>
          </rPr>
          <t>=25</t>
        </r>
        <r>
          <rPr>
            <b/>
            <sz val="9"/>
            <color indexed="81"/>
            <rFont val="宋体"/>
            <family val="3"/>
            <charset val="134"/>
          </rPr>
          <t>人</t>
        </r>
      </text>
    </comment>
    <comment ref="W9" authorId="2" shapeId="0">
      <text>
        <r>
          <rPr>
            <b/>
            <sz val="9"/>
            <color indexed="81"/>
            <rFont val="Tahoma"/>
            <family val="2"/>
          </rPr>
          <t xml:space="preserve">User:
</t>
        </r>
        <r>
          <rPr>
            <b/>
            <sz val="9"/>
            <color indexed="81"/>
            <rFont val="宋体"/>
            <family val="3"/>
            <charset val="134"/>
          </rPr>
          <t>分校面积</t>
        </r>
        <r>
          <rPr>
            <b/>
            <sz val="9"/>
            <color indexed="81"/>
            <rFont val="Tahoma"/>
            <family val="2"/>
          </rPr>
          <t>1150</t>
        </r>
        <r>
          <rPr>
            <sz val="9"/>
            <color indexed="81"/>
            <rFont val="Tahoma"/>
            <family val="2"/>
          </rPr>
          <t xml:space="preserve">
</t>
        </r>
      </text>
    </comment>
    <comment ref="Z9" authorId="2" shapeId="0">
      <text>
        <r>
          <rPr>
            <b/>
            <sz val="9"/>
            <color indexed="81"/>
            <rFont val="Tahoma"/>
            <family val="2"/>
          </rPr>
          <t>User:</t>
        </r>
        <r>
          <rPr>
            <sz val="9"/>
            <color indexed="81"/>
            <rFont val="Tahoma"/>
            <family val="2"/>
          </rPr>
          <t xml:space="preserve">
</t>
        </r>
        <r>
          <rPr>
            <sz val="9"/>
            <color indexed="81"/>
            <rFont val="宋体"/>
            <family val="3"/>
            <charset val="134"/>
          </rPr>
          <t>上门面试</t>
        </r>
        <r>
          <rPr>
            <sz val="9"/>
            <color indexed="81"/>
            <rFont val="Tahoma"/>
            <family val="2"/>
          </rPr>
          <t>16</t>
        </r>
        <r>
          <rPr>
            <sz val="9"/>
            <color indexed="81"/>
            <rFont val="宋体"/>
            <family val="3"/>
            <charset val="134"/>
          </rPr>
          <t>人，见附图</t>
        </r>
      </text>
    </comment>
    <comment ref="AC9" authorId="2" shapeId="0">
      <text>
        <r>
          <rPr>
            <b/>
            <sz val="9"/>
            <color indexed="81"/>
            <rFont val="Tahoma"/>
            <family val="2"/>
          </rPr>
          <t>User:</t>
        </r>
        <r>
          <rPr>
            <sz val="9"/>
            <color indexed="81"/>
            <rFont val="Tahoma"/>
            <family val="2"/>
          </rPr>
          <t xml:space="preserve">
</t>
        </r>
        <r>
          <rPr>
            <sz val="9"/>
            <color indexed="81"/>
            <rFont val="宋体"/>
            <family val="3"/>
            <charset val="134"/>
          </rPr>
          <t>入职</t>
        </r>
        <r>
          <rPr>
            <sz val="9"/>
            <color indexed="81"/>
            <rFont val="Tahoma"/>
            <family val="2"/>
          </rPr>
          <t>2</t>
        </r>
        <r>
          <rPr>
            <sz val="9"/>
            <color indexed="81"/>
            <rFont val="宋体"/>
            <family val="3"/>
            <charset val="134"/>
          </rPr>
          <t>人：老师杨嘉敏（翁晨艳招聘），陈清娇</t>
        </r>
        <r>
          <rPr>
            <sz val="9"/>
            <color indexed="81"/>
            <rFont val="Tahoma"/>
            <family val="2"/>
          </rPr>
          <t>8</t>
        </r>
        <r>
          <rPr>
            <sz val="9"/>
            <color indexed="81"/>
            <rFont val="宋体"/>
            <family val="3"/>
            <charset val="134"/>
          </rPr>
          <t>月办入职，顾问吴长森（</t>
        </r>
        <r>
          <rPr>
            <sz val="9"/>
            <color indexed="81"/>
            <rFont val="Tahoma"/>
            <family val="2"/>
          </rPr>
          <t>300</t>
        </r>
        <r>
          <rPr>
            <sz val="9"/>
            <color indexed="81"/>
            <rFont val="宋体"/>
            <family val="3"/>
            <charset val="134"/>
          </rPr>
          <t>），离职马妍雯（</t>
        </r>
        <r>
          <rPr>
            <sz val="9"/>
            <color indexed="81"/>
            <rFont val="Tahoma"/>
            <family val="2"/>
          </rPr>
          <t>-100</t>
        </r>
        <r>
          <rPr>
            <sz val="9"/>
            <color indexed="81"/>
            <rFont val="宋体"/>
            <family val="3"/>
            <charset val="134"/>
          </rPr>
          <t>）</t>
        </r>
        <r>
          <rPr>
            <sz val="9"/>
            <color indexed="81"/>
            <rFont val="Tahoma"/>
            <family val="2"/>
          </rPr>
          <t xml:space="preserve">=300-100
</t>
        </r>
        <r>
          <rPr>
            <sz val="9"/>
            <color indexed="81"/>
            <rFont val="宋体"/>
            <family val="3"/>
            <charset val="134"/>
          </rPr>
          <t xml:space="preserve">
</t>
        </r>
      </text>
    </comment>
    <comment ref="AF9" authorId="2" shapeId="0">
      <text>
        <r>
          <rPr>
            <b/>
            <sz val="9"/>
            <color indexed="81"/>
            <rFont val="Tahoma"/>
            <family val="2"/>
          </rPr>
          <t>User:</t>
        </r>
        <r>
          <rPr>
            <sz val="9"/>
            <color indexed="81"/>
            <rFont val="Tahoma"/>
            <family val="2"/>
          </rPr>
          <t xml:space="preserve">
</t>
        </r>
        <r>
          <rPr>
            <sz val="9"/>
            <color indexed="81"/>
            <rFont val="宋体"/>
            <family val="3"/>
            <charset val="134"/>
          </rPr>
          <t>出书</t>
        </r>
        <r>
          <rPr>
            <sz val="9"/>
            <color indexed="81"/>
            <rFont val="Tahoma"/>
            <family val="2"/>
          </rPr>
          <t>107</t>
        </r>
        <r>
          <rPr>
            <sz val="9"/>
            <color indexed="81"/>
            <rFont val="宋体"/>
            <family val="3"/>
            <charset val="134"/>
          </rPr>
          <t>套</t>
        </r>
      </text>
    </comment>
    <comment ref="AI9" authorId="2" shapeId="0">
      <text>
        <r>
          <rPr>
            <b/>
            <sz val="9"/>
            <color indexed="81"/>
            <rFont val="Tahoma"/>
            <family val="2"/>
          </rPr>
          <t>User:</t>
        </r>
        <r>
          <rPr>
            <sz val="9"/>
            <color indexed="81"/>
            <rFont val="Tahoma"/>
            <family val="2"/>
          </rPr>
          <t xml:space="preserve">
7</t>
        </r>
        <r>
          <rPr>
            <sz val="9"/>
            <color indexed="81"/>
            <rFont val="宋体"/>
            <family val="3"/>
            <charset val="134"/>
          </rPr>
          <t>月收费总额</t>
        </r>
        <r>
          <rPr>
            <sz val="9"/>
            <color indexed="81"/>
            <rFont val="Tahoma"/>
            <family val="2"/>
          </rPr>
          <t>315171</t>
        </r>
        <r>
          <rPr>
            <sz val="9"/>
            <color indexed="81"/>
            <rFont val="宋体"/>
            <family val="3"/>
            <charset val="134"/>
          </rPr>
          <t xml:space="preserve">元
</t>
        </r>
        <r>
          <rPr>
            <b/>
            <sz val="9"/>
            <color indexed="81"/>
            <rFont val="宋体"/>
            <family val="3"/>
            <charset val="134"/>
          </rPr>
          <t xml:space="preserve">
</t>
        </r>
        <r>
          <rPr>
            <b/>
            <sz val="9"/>
            <color indexed="81"/>
            <rFont val="Tahoma"/>
            <family val="2"/>
          </rPr>
          <t>7</t>
        </r>
        <r>
          <rPr>
            <b/>
            <sz val="9"/>
            <color indexed="81"/>
            <rFont val="宋体"/>
            <family val="3"/>
            <charset val="134"/>
          </rPr>
          <t>月总部审核：
本月收费总额：</t>
        </r>
        <r>
          <rPr>
            <b/>
            <sz val="9"/>
            <color indexed="81"/>
            <rFont val="Tahoma"/>
            <family val="2"/>
          </rPr>
          <t>303407</t>
        </r>
        <r>
          <rPr>
            <b/>
            <sz val="9"/>
            <color indexed="81"/>
            <rFont val="宋体"/>
            <family val="3"/>
            <charset val="134"/>
          </rPr>
          <t>元</t>
        </r>
      </text>
    </comment>
    <comment ref="AL9" authorId="2" shapeId="0">
      <text>
        <r>
          <rPr>
            <b/>
            <sz val="9"/>
            <color indexed="81"/>
            <rFont val="Tahoma"/>
            <family val="2"/>
          </rPr>
          <t>User:</t>
        </r>
        <r>
          <rPr>
            <sz val="9"/>
            <color indexed="81"/>
            <rFont val="Tahoma"/>
            <family val="2"/>
          </rPr>
          <t xml:space="preserve">
</t>
        </r>
        <r>
          <rPr>
            <sz val="9"/>
            <color indexed="81"/>
            <rFont val="宋体"/>
            <family val="3"/>
            <charset val="134"/>
          </rPr>
          <t xml:space="preserve">财务部钟雅通知办理泽葳印花税和企业年度申报表格
</t>
        </r>
      </text>
    </comment>
    <comment ref="AU9" authorId="2" shapeId="0">
      <text>
        <r>
          <rPr>
            <b/>
            <sz val="9"/>
            <color indexed="81"/>
            <rFont val="Tahoma"/>
            <family val="2"/>
          </rPr>
          <t>User:</t>
        </r>
        <r>
          <rPr>
            <sz val="9"/>
            <color indexed="81"/>
            <rFont val="Tahoma"/>
            <family val="2"/>
          </rPr>
          <t xml:space="preserve">
</t>
        </r>
        <r>
          <rPr>
            <sz val="9"/>
            <color indexed="81"/>
            <rFont val="宋体"/>
            <family val="3"/>
            <charset val="134"/>
          </rPr>
          <t>全勤</t>
        </r>
      </text>
    </comment>
    <comment ref="Q10" authorId="2" shapeId="0">
      <text>
        <r>
          <rPr>
            <b/>
            <sz val="9"/>
            <color indexed="81"/>
            <rFont val="Tahoma"/>
            <family val="2"/>
          </rPr>
          <t>User:</t>
        </r>
        <r>
          <rPr>
            <sz val="9"/>
            <color indexed="81"/>
            <rFont val="Tahoma"/>
            <family val="2"/>
          </rPr>
          <t xml:space="preserve">
</t>
        </r>
        <r>
          <rPr>
            <sz val="9"/>
            <color indexed="81"/>
            <rFont val="宋体"/>
            <family val="3"/>
            <charset val="134"/>
          </rPr>
          <t>底薪</t>
        </r>
        <r>
          <rPr>
            <sz val="9"/>
            <color indexed="81"/>
            <rFont val="Tahoma"/>
            <family val="2"/>
          </rPr>
          <t>1250+70+80+210=1610</t>
        </r>
      </text>
    </comment>
    <comment ref="T10" authorId="2" shapeId="0">
      <text>
        <r>
          <rPr>
            <b/>
            <sz val="9"/>
            <color indexed="81"/>
            <rFont val="Tahoma"/>
            <family val="2"/>
          </rPr>
          <t>User:</t>
        </r>
        <r>
          <rPr>
            <sz val="9"/>
            <color indexed="81"/>
            <rFont val="Tahoma"/>
            <family val="2"/>
          </rPr>
          <t xml:space="preserve">
</t>
        </r>
        <r>
          <rPr>
            <sz val="9"/>
            <color indexed="81"/>
            <rFont val="宋体"/>
            <family val="3"/>
            <charset val="134"/>
          </rPr>
          <t>工龄工资：</t>
        </r>
        <r>
          <rPr>
            <sz val="9"/>
            <color indexed="81"/>
            <rFont val="Tahoma"/>
            <family val="2"/>
          </rPr>
          <t>5</t>
        </r>
        <r>
          <rPr>
            <sz val="9"/>
            <color indexed="81"/>
            <rFont val="宋体"/>
            <family val="3"/>
            <charset val="134"/>
          </rPr>
          <t>年</t>
        </r>
        <r>
          <rPr>
            <sz val="9"/>
            <color indexed="81"/>
            <rFont val="Tahoma"/>
            <family val="2"/>
          </rPr>
          <t>*100=500</t>
        </r>
      </text>
    </comment>
    <comment ref="Z10" authorId="2" shapeId="0">
      <text>
        <r>
          <rPr>
            <b/>
            <sz val="9"/>
            <color indexed="81"/>
            <rFont val="Tahoma"/>
            <family val="2"/>
          </rPr>
          <t>User:</t>
        </r>
        <r>
          <rPr>
            <sz val="9"/>
            <color indexed="81"/>
            <rFont val="宋体"/>
            <family val="3"/>
            <charset val="134"/>
          </rPr>
          <t xml:space="preserve">
</t>
        </r>
        <r>
          <rPr>
            <sz val="9"/>
            <color indexed="81"/>
            <rFont val="Tahoma"/>
            <family val="2"/>
          </rPr>
          <t>2016</t>
        </r>
        <r>
          <rPr>
            <sz val="9"/>
            <color indexed="81"/>
            <rFont val="宋体"/>
            <family val="3"/>
            <charset val="134"/>
          </rPr>
          <t>年结余加班</t>
        </r>
        <r>
          <rPr>
            <sz val="9"/>
            <color indexed="81"/>
            <rFont val="Tahoma"/>
            <family val="2"/>
          </rPr>
          <t>10</t>
        </r>
        <r>
          <rPr>
            <sz val="9"/>
            <color indexed="81"/>
            <rFont val="宋体"/>
            <family val="3"/>
            <charset val="134"/>
          </rPr>
          <t>天（含</t>
        </r>
        <r>
          <rPr>
            <sz val="9"/>
            <color indexed="81"/>
            <rFont val="Tahoma"/>
            <family val="2"/>
          </rPr>
          <t>5</t>
        </r>
        <r>
          <rPr>
            <sz val="9"/>
            <color indexed="81"/>
            <rFont val="宋体"/>
            <family val="3"/>
            <charset val="134"/>
          </rPr>
          <t xml:space="preserve">天年假）。
</t>
        </r>
        <r>
          <rPr>
            <sz val="9"/>
            <color indexed="81"/>
            <rFont val="Tahoma"/>
            <family val="2"/>
          </rPr>
          <t>1</t>
        </r>
        <r>
          <rPr>
            <sz val="9"/>
            <color indexed="81"/>
            <rFont val="宋体"/>
            <family val="3"/>
            <charset val="134"/>
          </rPr>
          <t>月</t>
        </r>
        <r>
          <rPr>
            <sz val="9"/>
            <color indexed="81"/>
            <rFont val="Tahoma"/>
            <family val="2"/>
          </rPr>
          <t>10.17</t>
        </r>
        <r>
          <rPr>
            <sz val="9"/>
            <color indexed="81"/>
            <rFont val="宋体"/>
            <family val="3"/>
            <charset val="134"/>
          </rPr>
          <t>加班</t>
        </r>
        <r>
          <rPr>
            <sz val="9"/>
            <color indexed="81"/>
            <rFont val="Tahoma"/>
            <family val="2"/>
          </rPr>
          <t>2</t>
        </r>
        <r>
          <rPr>
            <sz val="9"/>
            <color indexed="81"/>
            <rFont val="宋体"/>
            <family val="3"/>
            <charset val="134"/>
          </rPr>
          <t>天，春节</t>
        </r>
        <r>
          <rPr>
            <sz val="9"/>
            <color indexed="81"/>
            <rFont val="Tahoma"/>
            <family val="2"/>
          </rPr>
          <t>1</t>
        </r>
        <r>
          <rPr>
            <sz val="9"/>
            <color indexed="81"/>
            <rFont val="宋体"/>
            <family val="3"/>
            <charset val="134"/>
          </rPr>
          <t>月放假</t>
        </r>
        <r>
          <rPr>
            <sz val="9"/>
            <color indexed="81"/>
            <rFont val="Tahoma"/>
            <family val="2"/>
          </rPr>
          <t>5</t>
        </r>
        <r>
          <rPr>
            <sz val="9"/>
            <color indexed="81"/>
            <rFont val="宋体"/>
            <family val="3"/>
            <charset val="134"/>
          </rPr>
          <t>天</t>
        </r>
        <r>
          <rPr>
            <sz val="9"/>
            <color indexed="81"/>
            <rFont val="Tahoma"/>
            <family val="2"/>
          </rPr>
          <t>-</t>
        </r>
        <r>
          <rPr>
            <sz val="9"/>
            <color indexed="81"/>
            <rFont val="宋体"/>
            <family val="3"/>
            <charset val="134"/>
          </rPr>
          <t>法定假</t>
        </r>
        <r>
          <rPr>
            <sz val="9"/>
            <color indexed="81"/>
            <rFont val="Tahoma"/>
            <family val="2"/>
          </rPr>
          <t>3</t>
        </r>
        <r>
          <rPr>
            <sz val="9"/>
            <color indexed="81"/>
            <rFont val="宋体"/>
            <family val="3"/>
            <charset val="134"/>
          </rPr>
          <t>天</t>
        </r>
        <r>
          <rPr>
            <sz val="9"/>
            <color indexed="81"/>
            <rFont val="Tahoma"/>
            <family val="2"/>
          </rPr>
          <t>=2</t>
        </r>
        <r>
          <rPr>
            <sz val="9"/>
            <color indexed="81"/>
            <rFont val="宋体"/>
            <family val="3"/>
            <charset val="134"/>
          </rPr>
          <t>天，刚好抵销，结余</t>
        </r>
        <r>
          <rPr>
            <sz val="9"/>
            <color indexed="81"/>
            <rFont val="Tahoma"/>
            <family val="2"/>
          </rPr>
          <t>10</t>
        </r>
        <r>
          <rPr>
            <sz val="9"/>
            <color indexed="81"/>
            <rFont val="宋体"/>
            <family val="3"/>
            <charset val="134"/>
          </rPr>
          <t>天</t>
        </r>
        <r>
          <rPr>
            <sz val="9"/>
            <color indexed="81"/>
            <rFont val="Tahoma"/>
            <family val="2"/>
          </rPr>
          <t>-1</t>
        </r>
        <r>
          <rPr>
            <sz val="9"/>
            <color indexed="81"/>
            <rFont val="宋体"/>
            <family val="3"/>
            <charset val="134"/>
          </rPr>
          <t>天计算加班，合计结余</t>
        </r>
        <r>
          <rPr>
            <sz val="9"/>
            <color indexed="81"/>
            <rFont val="Tahoma"/>
            <family val="2"/>
          </rPr>
          <t>9</t>
        </r>
        <r>
          <rPr>
            <sz val="9"/>
            <color indexed="81"/>
            <rFont val="宋体"/>
            <family val="3"/>
            <charset val="134"/>
          </rPr>
          <t xml:space="preserve">天。
</t>
        </r>
        <r>
          <rPr>
            <sz val="9"/>
            <color indexed="81"/>
            <rFont val="Tahoma"/>
            <family val="2"/>
          </rPr>
          <t>2</t>
        </r>
        <r>
          <rPr>
            <sz val="9"/>
            <color indexed="81"/>
            <rFont val="宋体"/>
            <family val="3"/>
            <charset val="134"/>
          </rPr>
          <t>月应补春节假</t>
        </r>
        <r>
          <rPr>
            <sz val="9"/>
            <color indexed="81"/>
            <rFont val="Tahoma"/>
            <family val="2"/>
          </rPr>
          <t>3</t>
        </r>
        <r>
          <rPr>
            <sz val="9"/>
            <color indexed="81"/>
            <rFont val="宋体"/>
            <family val="3"/>
            <charset val="134"/>
          </rPr>
          <t>天，计</t>
        </r>
        <r>
          <rPr>
            <sz val="9"/>
            <color indexed="81"/>
            <rFont val="Tahoma"/>
            <family val="2"/>
          </rPr>
          <t>1</t>
        </r>
        <r>
          <rPr>
            <sz val="9"/>
            <color indexed="81"/>
            <rFont val="宋体"/>
            <family val="3"/>
            <charset val="134"/>
          </rPr>
          <t>天加班，合计结余加班</t>
        </r>
        <r>
          <rPr>
            <sz val="9"/>
            <color indexed="81"/>
            <rFont val="Tahoma"/>
            <family val="2"/>
          </rPr>
          <t>5</t>
        </r>
        <r>
          <rPr>
            <sz val="9"/>
            <color indexed="81"/>
            <rFont val="宋体"/>
            <family val="3"/>
            <charset val="134"/>
          </rPr>
          <t xml:space="preserve">天。
</t>
        </r>
        <r>
          <rPr>
            <sz val="9"/>
            <color indexed="81"/>
            <rFont val="Tahoma"/>
            <family val="2"/>
          </rPr>
          <t>3</t>
        </r>
        <r>
          <rPr>
            <sz val="9"/>
            <color indexed="81"/>
            <rFont val="宋体"/>
            <family val="3"/>
            <charset val="134"/>
          </rPr>
          <t>月</t>
        </r>
        <r>
          <rPr>
            <sz val="9"/>
            <color indexed="81"/>
            <rFont val="Tahoma"/>
            <family val="2"/>
          </rPr>
          <t>18.19.25.26</t>
        </r>
        <r>
          <rPr>
            <sz val="9"/>
            <color indexed="81"/>
            <rFont val="宋体"/>
            <family val="3"/>
            <charset val="134"/>
          </rPr>
          <t>单词大赛加班</t>
        </r>
        <r>
          <rPr>
            <sz val="9"/>
            <color indexed="81"/>
            <rFont val="Tahoma"/>
            <family val="2"/>
          </rPr>
          <t>4</t>
        </r>
        <r>
          <rPr>
            <sz val="9"/>
            <color indexed="81"/>
            <rFont val="宋体"/>
            <family val="3"/>
            <charset val="134"/>
          </rPr>
          <t>个晚上，计</t>
        </r>
        <r>
          <rPr>
            <sz val="9"/>
            <color indexed="81"/>
            <rFont val="Tahoma"/>
            <family val="2"/>
          </rPr>
          <t>1</t>
        </r>
        <r>
          <rPr>
            <sz val="9"/>
            <color indexed="81"/>
            <rFont val="宋体"/>
            <family val="3"/>
            <charset val="134"/>
          </rPr>
          <t>天加班，余</t>
        </r>
        <r>
          <rPr>
            <sz val="9"/>
            <color indexed="81"/>
            <rFont val="Tahoma"/>
            <family val="2"/>
          </rPr>
          <t>1</t>
        </r>
        <r>
          <rPr>
            <sz val="9"/>
            <color indexed="81"/>
            <rFont val="宋体"/>
            <family val="3"/>
            <charset val="134"/>
          </rPr>
          <t>天，合计结余加班</t>
        </r>
        <r>
          <rPr>
            <sz val="9"/>
            <color indexed="81"/>
            <rFont val="Tahoma"/>
            <family val="2"/>
          </rPr>
          <t>6</t>
        </r>
        <r>
          <rPr>
            <sz val="9"/>
            <color indexed="81"/>
            <rFont val="宋体"/>
            <family val="3"/>
            <charset val="134"/>
          </rPr>
          <t xml:space="preserve">天。
</t>
        </r>
        <r>
          <rPr>
            <sz val="9"/>
            <color indexed="81"/>
            <rFont val="Tahoma"/>
            <family val="2"/>
          </rPr>
          <t>4</t>
        </r>
        <r>
          <rPr>
            <sz val="9"/>
            <color indexed="81"/>
            <rFont val="宋体"/>
            <family val="3"/>
            <charset val="134"/>
          </rPr>
          <t>月</t>
        </r>
        <r>
          <rPr>
            <sz val="9"/>
            <color indexed="81"/>
            <rFont val="Tahoma"/>
            <family val="2"/>
          </rPr>
          <t>25</t>
        </r>
        <r>
          <rPr>
            <sz val="9"/>
            <color indexed="81"/>
            <rFont val="宋体"/>
            <family val="3"/>
            <charset val="134"/>
          </rPr>
          <t>号活动中心加班</t>
        </r>
        <r>
          <rPr>
            <sz val="9"/>
            <color indexed="81"/>
            <rFont val="Tahoma"/>
            <family val="2"/>
          </rPr>
          <t>1</t>
        </r>
        <r>
          <rPr>
            <sz val="9"/>
            <color indexed="81"/>
            <rFont val="宋体"/>
            <family val="3"/>
            <charset val="134"/>
          </rPr>
          <t>天，计加班</t>
        </r>
        <r>
          <rPr>
            <sz val="9"/>
            <color indexed="81"/>
            <rFont val="Tahoma"/>
            <family val="2"/>
          </rPr>
          <t>1</t>
        </r>
        <r>
          <rPr>
            <sz val="9"/>
            <color indexed="81"/>
            <rFont val="宋体"/>
            <family val="3"/>
            <charset val="134"/>
          </rPr>
          <t>天，合计结余加班</t>
        </r>
        <r>
          <rPr>
            <sz val="9"/>
            <color indexed="81"/>
            <rFont val="Tahoma"/>
            <family val="2"/>
          </rPr>
          <t>6</t>
        </r>
        <r>
          <rPr>
            <sz val="9"/>
            <color indexed="81"/>
            <rFont val="宋体"/>
            <family val="3"/>
            <charset val="134"/>
          </rPr>
          <t xml:space="preserve">天。
</t>
        </r>
        <r>
          <rPr>
            <sz val="9"/>
            <color indexed="81"/>
            <rFont val="Tahoma"/>
            <family val="2"/>
          </rPr>
          <t>5</t>
        </r>
        <r>
          <rPr>
            <sz val="9"/>
            <color indexed="81"/>
            <rFont val="宋体"/>
            <family val="3"/>
            <charset val="134"/>
          </rPr>
          <t>月加班</t>
        </r>
        <r>
          <rPr>
            <sz val="9"/>
            <color indexed="81"/>
            <rFont val="Tahoma"/>
            <family val="2"/>
          </rPr>
          <t>1.5</t>
        </r>
        <r>
          <rPr>
            <sz val="9"/>
            <color indexed="81"/>
            <rFont val="宋体"/>
            <family val="3"/>
            <charset val="134"/>
          </rPr>
          <t>天，计加班</t>
        </r>
        <r>
          <rPr>
            <sz val="9"/>
            <color indexed="81"/>
            <rFont val="Tahoma"/>
            <family val="2"/>
          </rPr>
          <t>1</t>
        </r>
        <r>
          <rPr>
            <sz val="9"/>
            <color indexed="81"/>
            <rFont val="宋体"/>
            <family val="3"/>
            <charset val="134"/>
          </rPr>
          <t>天，合计结余加班</t>
        </r>
        <r>
          <rPr>
            <sz val="9"/>
            <color indexed="81"/>
            <rFont val="Tahoma"/>
            <family val="2"/>
          </rPr>
          <t>6.5</t>
        </r>
        <r>
          <rPr>
            <sz val="9"/>
            <color indexed="81"/>
            <rFont val="宋体"/>
            <family val="3"/>
            <charset val="134"/>
          </rPr>
          <t xml:space="preserve">天。
</t>
        </r>
        <r>
          <rPr>
            <sz val="9"/>
            <color indexed="81"/>
            <rFont val="Tahoma"/>
            <family val="2"/>
          </rPr>
          <t>6</t>
        </r>
        <r>
          <rPr>
            <sz val="9"/>
            <color indexed="81"/>
            <rFont val="宋体"/>
            <family val="3"/>
            <charset val="134"/>
          </rPr>
          <t>月计加班</t>
        </r>
        <r>
          <rPr>
            <sz val="9"/>
            <color indexed="81"/>
            <rFont val="Tahoma"/>
            <family val="2"/>
          </rPr>
          <t>1</t>
        </r>
        <r>
          <rPr>
            <sz val="9"/>
            <color indexed="81"/>
            <rFont val="宋体"/>
            <family val="3"/>
            <charset val="134"/>
          </rPr>
          <t>天，合计结余加班</t>
        </r>
        <r>
          <rPr>
            <sz val="9"/>
            <color indexed="81"/>
            <rFont val="Tahoma"/>
            <family val="2"/>
          </rPr>
          <t>5.5</t>
        </r>
        <r>
          <rPr>
            <sz val="9"/>
            <color indexed="81"/>
            <rFont val="宋体"/>
            <family val="3"/>
            <charset val="134"/>
          </rPr>
          <t xml:space="preserve">天。
</t>
        </r>
        <r>
          <rPr>
            <sz val="9"/>
            <color indexed="81"/>
            <rFont val="Tahoma"/>
            <family val="2"/>
          </rPr>
          <t>7</t>
        </r>
        <r>
          <rPr>
            <sz val="9"/>
            <color indexed="81"/>
            <rFont val="宋体"/>
            <family val="3"/>
            <charset val="134"/>
          </rPr>
          <t>月计加班</t>
        </r>
        <r>
          <rPr>
            <sz val="9"/>
            <color indexed="81"/>
            <rFont val="Tahoma"/>
            <family val="2"/>
          </rPr>
          <t>1</t>
        </r>
        <r>
          <rPr>
            <sz val="9"/>
            <color indexed="81"/>
            <rFont val="宋体"/>
            <family val="3"/>
            <charset val="134"/>
          </rPr>
          <t>天，合计结余加班</t>
        </r>
        <r>
          <rPr>
            <sz val="9"/>
            <color indexed="81"/>
            <rFont val="Tahoma"/>
            <family val="2"/>
          </rPr>
          <t>4.5</t>
        </r>
        <r>
          <rPr>
            <sz val="9"/>
            <color indexed="81"/>
            <rFont val="宋体"/>
            <family val="3"/>
            <charset val="134"/>
          </rPr>
          <t>天。</t>
        </r>
      </text>
    </comment>
    <comment ref="AF10" authorId="2" shapeId="0">
      <text>
        <r>
          <rPr>
            <b/>
            <sz val="9"/>
            <color indexed="81"/>
            <rFont val="Tahoma"/>
            <family val="2"/>
          </rPr>
          <t>User:</t>
        </r>
        <r>
          <rPr>
            <sz val="9"/>
            <color indexed="81"/>
            <rFont val="Tahoma"/>
            <family val="2"/>
          </rPr>
          <t xml:space="preserve">
3</t>
        </r>
        <r>
          <rPr>
            <sz val="9"/>
            <color indexed="81"/>
            <rFont val="宋体"/>
            <family val="3"/>
            <charset val="134"/>
          </rPr>
          <t>月开始每周四去活动中心处理维修维护事务
批准人：严文</t>
        </r>
      </text>
    </comment>
    <comment ref="AI10" authorId="2" shapeId="0">
      <text>
        <r>
          <rPr>
            <b/>
            <sz val="9"/>
            <color indexed="81"/>
            <rFont val="Tahoma"/>
            <family val="2"/>
          </rPr>
          <t>User:</t>
        </r>
        <r>
          <rPr>
            <sz val="9"/>
            <color indexed="81"/>
            <rFont val="Tahoma"/>
            <family val="2"/>
          </rPr>
          <t xml:space="preserve">
</t>
        </r>
        <r>
          <rPr>
            <sz val="9"/>
            <color indexed="81"/>
            <rFont val="宋体"/>
            <family val="3"/>
            <charset val="134"/>
          </rPr>
          <t>餐补</t>
        </r>
      </text>
    </comment>
    <comment ref="AL10" authorId="2" shapeId="0">
      <text>
        <r>
          <rPr>
            <b/>
            <sz val="9"/>
            <color indexed="81"/>
            <rFont val="Tahoma"/>
            <family val="2"/>
          </rPr>
          <t>User:</t>
        </r>
        <r>
          <rPr>
            <sz val="9"/>
            <color indexed="81"/>
            <rFont val="Tahoma"/>
            <family val="2"/>
          </rPr>
          <t xml:space="preserve">
</t>
        </r>
        <r>
          <rPr>
            <sz val="9"/>
            <color indexed="81"/>
            <rFont val="宋体"/>
            <family val="3"/>
            <charset val="134"/>
          </rPr>
          <t>宿补</t>
        </r>
      </text>
    </comment>
    <comment ref="AU10" authorId="2" shapeId="0">
      <text>
        <r>
          <rPr>
            <b/>
            <sz val="9"/>
            <color indexed="81"/>
            <rFont val="Tahoma"/>
            <family val="2"/>
          </rPr>
          <t>User:</t>
        </r>
        <r>
          <rPr>
            <sz val="9"/>
            <color indexed="81"/>
            <rFont val="Tahoma"/>
            <family val="2"/>
          </rPr>
          <t xml:space="preserve">
</t>
        </r>
        <r>
          <rPr>
            <sz val="9"/>
            <color indexed="81"/>
            <rFont val="宋体"/>
            <family val="3"/>
            <charset val="134"/>
          </rPr>
          <t>全勤</t>
        </r>
      </text>
    </comment>
    <comment ref="AZ10" authorId="2" shapeId="0">
      <text>
        <r>
          <rPr>
            <b/>
            <sz val="9"/>
            <color indexed="81"/>
            <rFont val="Tahoma"/>
            <family val="2"/>
          </rPr>
          <t>User:</t>
        </r>
        <r>
          <rPr>
            <sz val="9"/>
            <color indexed="81"/>
            <rFont val="Tahoma"/>
            <family val="2"/>
          </rPr>
          <t xml:space="preserve">
</t>
        </r>
        <r>
          <rPr>
            <sz val="9"/>
            <color indexed="81"/>
            <rFont val="宋体"/>
            <family val="3"/>
            <charset val="134"/>
          </rPr>
          <t>保安刘志彪承担了分校很多维修工作，给分校省了不少维修费。已向严总、聂总、赖总申请批准了自</t>
        </r>
        <r>
          <rPr>
            <sz val="9"/>
            <color indexed="81"/>
            <rFont val="Tahoma"/>
            <family val="2"/>
          </rPr>
          <t>4</t>
        </r>
        <r>
          <rPr>
            <sz val="9"/>
            <color indexed="81"/>
            <rFont val="宋体"/>
            <family val="3"/>
            <charset val="134"/>
          </rPr>
          <t>月</t>
        </r>
        <r>
          <rPr>
            <sz val="9"/>
            <color indexed="81"/>
            <rFont val="Tahoma"/>
            <family val="2"/>
          </rPr>
          <t>1</t>
        </r>
        <r>
          <rPr>
            <sz val="9"/>
            <color indexed="81"/>
            <rFont val="宋体"/>
            <family val="3"/>
            <charset val="134"/>
          </rPr>
          <t>日起每月奖励</t>
        </r>
        <r>
          <rPr>
            <sz val="9"/>
            <color indexed="81"/>
            <rFont val="Tahoma"/>
            <family val="2"/>
          </rPr>
          <t>100</t>
        </r>
        <r>
          <rPr>
            <sz val="9"/>
            <color indexed="81"/>
            <rFont val="宋体"/>
            <family val="3"/>
            <charset val="134"/>
          </rPr>
          <t xml:space="preserve">元。
</t>
        </r>
      </text>
    </comment>
    <comment ref="Q11" authorId="2" shapeId="0">
      <text>
        <r>
          <rPr>
            <b/>
            <sz val="9"/>
            <color indexed="81"/>
            <rFont val="Tahoma"/>
            <family val="2"/>
          </rPr>
          <t>User:</t>
        </r>
        <r>
          <rPr>
            <sz val="9"/>
            <color indexed="81"/>
            <rFont val="Tahoma"/>
            <family val="2"/>
          </rPr>
          <t xml:space="preserve">
</t>
        </r>
        <r>
          <rPr>
            <sz val="9"/>
            <color indexed="81"/>
            <rFont val="宋体"/>
            <family val="3"/>
            <charset val="134"/>
          </rPr>
          <t>底薪</t>
        </r>
        <r>
          <rPr>
            <sz val="9"/>
            <color indexed="81"/>
            <rFont val="Tahoma"/>
            <family val="2"/>
          </rPr>
          <t>1500+500=2000</t>
        </r>
      </text>
    </comment>
    <comment ref="T11" authorId="2" shapeId="0">
      <text>
        <r>
          <rPr>
            <b/>
            <sz val="9"/>
            <color indexed="81"/>
            <rFont val="Tahoma"/>
            <family val="2"/>
          </rPr>
          <t>User:</t>
        </r>
        <r>
          <rPr>
            <sz val="9"/>
            <color indexed="81"/>
            <rFont val="Tahoma"/>
            <family val="2"/>
          </rPr>
          <t xml:space="preserve">
</t>
        </r>
        <r>
          <rPr>
            <sz val="9"/>
            <color indexed="81"/>
            <rFont val="宋体"/>
            <family val="3"/>
            <charset val="134"/>
          </rPr>
          <t>工龄工资：</t>
        </r>
        <r>
          <rPr>
            <sz val="9"/>
            <color indexed="81"/>
            <rFont val="Tahoma"/>
            <family val="2"/>
          </rPr>
          <t>2</t>
        </r>
        <r>
          <rPr>
            <sz val="9"/>
            <color indexed="81"/>
            <rFont val="宋体"/>
            <family val="3"/>
            <charset val="134"/>
          </rPr>
          <t>年</t>
        </r>
        <r>
          <rPr>
            <sz val="9"/>
            <color indexed="81"/>
            <rFont val="Tahoma"/>
            <family val="2"/>
          </rPr>
          <t>*100=200</t>
        </r>
      </text>
    </comment>
    <comment ref="AC11" authorId="2" shapeId="0">
      <text>
        <r>
          <rPr>
            <b/>
            <sz val="9"/>
            <color indexed="81"/>
            <rFont val="Tahoma"/>
            <family val="2"/>
          </rPr>
          <t>User:</t>
        </r>
        <r>
          <rPr>
            <sz val="9"/>
            <color indexed="81"/>
            <rFont val="Tahoma"/>
            <family val="2"/>
          </rPr>
          <t xml:space="preserve">
</t>
        </r>
        <r>
          <rPr>
            <sz val="9"/>
            <color indexed="81"/>
            <rFont val="宋体"/>
            <family val="3"/>
            <charset val="134"/>
          </rPr>
          <t>总部陈芳请汤文影暑假期间每天都来打扫卫生给予</t>
        </r>
        <r>
          <rPr>
            <sz val="9"/>
            <color indexed="81"/>
            <rFont val="Tahoma"/>
            <family val="2"/>
          </rPr>
          <t>300</t>
        </r>
        <r>
          <rPr>
            <sz val="9"/>
            <color indexed="81"/>
            <rFont val="宋体"/>
            <family val="3"/>
            <charset val="134"/>
          </rPr>
          <t>元补贴，分摊在总部的费用中。
收到总部陈芳通知</t>
        </r>
        <r>
          <rPr>
            <sz val="9"/>
            <color indexed="81"/>
            <rFont val="Tahoma"/>
            <family val="2"/>
          </rPr>
          <t>9</t>
        </r>
        <r>
          <rPr>
            <sz val="9"/>
            <color indexed="81"/>
            <rFont val="宋体"/>
            <family val="3"/>
            <charset val="134"/>
          </rPr>
          <t>月起总部卫生补贴</t>
        </r>
        <r>
          <rPr>
            <sz val="9"/>
            <color indexed="81"/>
            <rFont val="Tahoma"/>
            <family val="2"/>
          </rPr>
          <t>100</t>
        </r>
        <r>
          <rPr>
            <sz val="9"/>
            <color indexed="81"/>
            <rFont val="宋体"/>
            <family val="3"/>
            <charset val="134"/>
          </rPr>
          <t>元，分摊在总部的费用中。</t>
        </r>
      </text>
    </comment>
    <comment ref="AF11" authorId="2" shapeId="0">
      <text>
        <r>
          <rPr>
            <b/>
            <sz val="9"/>
            <color indexed="81"/>
            <rFont val="Tahoma"/>
            <family val="2"/>
          </rPr>
          <t>User:</t>
        </r>
        <r>
          <rPr>
            <sz val="9"/>
            <color indexed="81"/>
            <rFont val="Tahoma"/>
            <family val="2"/>
          </rPr>
          <t xml:space="preserve">
</t>
        </r>
        <r>
          <rPr>
            <sz val="9"/>
            <color indexed="81"/>
            <rFont val="宋体"/>
            <family val="3"/>
            <charset val="134"/>
          </rPr>
          <t>李总要求的</t>
        </r>
        <r>
          <rPr>
            <sz val="9"/>
            <color indexed="81"/>
            <rFont val="Tahoma"/>
            <family val="2"/>
          </rPr>
          <t>3</t>
        </r>
        <r>
          <rPr>
            <sz val="9"/>
            <color indexed="81"/>
            <rFont val="宋体"/>
            <family val="3"/>
            <charset val="134"/>
          </rPr>
          <t>月开始包凉茶按纸杯计数</t>
        </r>
        <r>
          <rPr>
            <sz val="9"/>
            <color indexed="81"/>
            <rFont val="Tahoma"/>
            <family val="2"/>
          </rPr>
          <t>*0.1</t>
        </r>
        <r>
          <rPr>
            <sz val="9"/>
            <color indexed="81"/>
            <rFont val="宋体"/>
            <family val="3"/>
            <charset val="134"/>
          </rPr>
          <t xml:space="preserve">计保洁和助理的工资
</t>
        </r>
        <r>
          <rPr>
            <sz val="9"/>
            <color indexed="81"/>
            <rFont val="Tahoma"/>
            <family val="2"/>
          </rPr>
          <t>1800</t>
        </r>
        <r>
          <rPr>
            <sz val="9"/>
            <color indexed="81"/>
            <rFont val="宋体"/>
            <family val="3"/>
            <charset val="134"/>
          </rPr>
          <t>个纸杯</t>
        </r>
        <r>
          <rPr>
            <sz val="9"/>
            <color indexed="81"/>
            <rFont val="Tahoma"/>
            <family val="2"/>
          </rPr>
          <t>*0.1=180/2=90</t>
        </r>
        <r>
          <rPr>
            <sz val="9"/>
            <color indexed="81"/>
            <rFont val="宋体"/>
            <family val="3"/>
            <charset val="134"/>
          </rPr>
          <t>元</t>
        </r>
      </text>
    </comment>
    <comment ref="AI11" authorId="2" shapeId="0">
      <text>
        <r>
          <rPr>
            <b/>
            <sz val="9"/>
            <color indexed="81"/>
            <rFont val="Tahoma"/>
            <family val="2"/>
          </rPr>
          <t>User:</t>
        </r>
        <r>
          <rPr>
            <sz val="9"/>
            <color indexed="81"/>
            <rFont val="Tahoma"/>
            <family val="2"/>
          </rPr>
          <t xml:space="preserve">
</t>
        </r>
        <r>
          <rPr>
            <sz val="9"/>
            <color indexed="81"/>
            <rFont val="宋体"/>
            <family val="3"/>
            <charset val="134"/>
          </rPr>
          <t>餐补</t>
        </r>
      </text>
    </comment>
    <comment ref="AL11" authorId="2" shapeId="0">
      <text>
        <r>
          <rPr>
            <b/>
            <sz val="9"/>
            <color indexed="81"/>
            <rFont val="Tahoma"/>
            <family val="2"/>
          </rPr>
          <t>User:</t>
        </r>
        <r>
          <rPr>
            <sz val="9"/>
            <color indexed="81"/>
            <rFont val="Tahoma"/>
            <family val="2"/>
          </rPr>
          <t xml:space="preserve">
</t>
        </r>
        <r>
          <rPr>
            <sz val="9"/>
            <color indexed="81"/>
            <rFont val="宋体"/>
            <family val="3"/>
            <charset val="134"/>
          </rPr>
          <t>宿补</t>
        </r>
      </text>
    </comment>
    <comment ref="AU11" authorId="2" shapeId="0">
      <text>
        <r>
          <rPr>
            <b/>
            <sz val="9"/>
            <color indexed="81"/>
            <rFont val="Tahoma"/>
            <family val="2"/>
          </rPr>
          <t>User:</t>
        </r>
        <r>
          <rPr>
            <sz val="9"/>
            <color indexed="81"/>
            <rFont val="Tahoma"/>
            <family val="2"/>
          </rPr>
          <t xml:space="preserve">
</t>
        </r>
        <r>
          <rPr>
            <sz val="9"/>
            <color indexed="81"/>
            <rFont val="宋体"/>
            <family val="3"/>
            <charset val="134"/>
          </rPr>
          <t>全勤</t>
        </r>
      </text>
    </comment>
  </commentList>
</comments>
</file>

<file path=xl/sharedStrings.xml><?xml version="1.0" encoding="utf-8"?>
<sst xmlns="http://schemas.openxmlformats.org/spreadsheetml/2006/main" count="481" uniqueCount="279">
  <si>
    <t>基础信息</t>
  </si>
  <si>
    <t>固定工资</t>
  </si>
  <si>
    <t>浮动</t>
  </si>
  <si>
    <t>代扣</t>
  </si>
  <si>
    <t>福利补贴</t>
  </si>
  <si>
    <t>教学部</t>
  </si>
  <si>
    <t>市场部</t>
  </si>
  <si>
    <t>总部</t>
  </si>
  <si>
    <t>教学/总部</t>
  </si>
  <si>
    <t>教学/市场</t>
  </si>
  <si>
    <t>序号</t>
  </si>
  <si>
    <t>月份</t>
  </si>
  <si>
    <t>分校</t>
  </si>
  <si>
    <t>部门</t>
  </si>
  <si>
    <t>二级部门</t>
  </si>
  <si>
    <t>岗位级别</t>
  </si>
  <si>
    <t>职位</t>
  </si>
  <si>
    <t>岗位类型</t>
  </si>
  <si>
    <t>在职状态</t>
  </si>
  <si>
    <t>姓名</t>
  </si>
  <si>
    <t>应出勤天数</t>
  </si>
  <si>
    <t>实际出勤天数</t>
  </si>
  <si>
    <t>培训师级别</t>
  </si>
  <si>
    <t>流失及退费绩效结算</t>
  </si>
  <si>
    <t>绩效奖金</t>
  </si>
  <si>
    <t>市场费用</t>
  </si>
  <si>
    <t>考勤</t>
  </si>
  <si>
    <t>电话抽查</t>
  </si>
  <si>
    <t>加班费</t>
  </si>
  <si>
    <t>赠送课</t>
  </si>
  <si>
    <t>基地招生课绩效</t>
  </si>
  <si>
    <t>扣罚/奖励</t>
  </si>
  <si>
    <t>浮动合计</t>
  </si>
  <si>
    <t>公积金</t>
  </si>
  <si>
    <t>个人社保</t>
  </si>
  <si>
    <t>个人所得税</t>
  </si>
  <si>
    <t>餐费补贴</t>
  </si>
  <si>
    <t xml:space="preserve">住房补贴 </t>
  </si>
  <si>
    <t>话费/出差/培训补贴</t>
  </si>
  <si>
    <t>离职补偿</t>
  </si>
  <si>
    <t>补贴合计</t>
  </si>
  <si>
    <t>月度应发发总计</t>
  </si>
  <si>
    <t>月度实发总计</t>
  </si>
  <si>
    <t>1月</t>
  </si>
  <si>
    <t>城建</t>
  </si>
  <si>
    <t>初中部</t>
  </si>
  <si>
    <t>教务主任</t>
  </si>
  <si>
    <t>全职</t>
  </si>
  <si>
    <t>正式期</t>
  </si>
  <si>
    <t>教师</t>
  </si>
  <si>
    <t>初级培训师</t>
  </si>
  <si>
    <t>试用期</t>
  </si>
  <si>
    <t>行政部</t>
  </si>
  <si>
    <t>人事经理</t>
  </si>
  <si>
    <t>行政助理</t>
  </si>
  <si>
    <t>保洁</t>
  </si>
  <si>
    <t>合计</t>
  </si>
  <si>
    <t>课程顾问</t>
  </si>
  <si>
    <t>招生主任</t>
  </si>
  <si>
    <t>招生副校长</t>
  </si>
  <si>
    <t>离职</t>
  </si>
  <si>
    <t>体育中心</t>
  </si>
  <si>
    <t>2月</t>
  </si>
  <si>
    <t>3月</t>
  </si>
  <si>
    <t>4月</t>
  </si>
  <si>
    <t>5月</t>
  </si>
  <si>
    <t>6月</t>
  </si>
  <si>
    <t>7月</t>
  </si>
  <si>
    <t>8月</t>
  </si>
  <si>
    <t>9月</t>
  </si>
  <si>
    <t>10月</t>
  </si>
  <si>
    <t>11月</t>
  </si>
  <si>
    <t>12月</t>
  </si>
  <si>
    <t>招生总监</t>
  </si>
  <si>
    <t>小高部</t>
  </si>
  <si>
    <t>性别</t>
  </si>
  <si>
    <t>女</t>
  </si>
  <si>
    <t>男</t>
  </si>
  <si>
    <t>小初部</t>
  </si>
  <si>
    <t>南骏</t>
  </si>
  <si>
    <t>惠州滨江</t>
  </si>
  <si>
    <t>东莞国泰</t>
  </si>
  <si>
    <t>信阳</t>
  </si>
  <si>
    <t>市桥</t>
  </si>
  <si>
    <t>华景</t>
  </si>
  <si>
    <t>滨江东</t>
  </si>
  <si>
    <t>五羊</t>
  </si>
  <si>
    <t>惠州麦地</t>
  </si>
  <si>
    <t>东莞阳光</t>
  </si>
  <si>
    <t>华南</t>
  </si>
  <si>
    <t>一级部门</t>
  </si>
  <si>
    <t>财务部</t>
  </si>
  <si>
    <t>人事部</t>
  </si>
  <si>
    <t>信息中心</t>
  </si>
  <si>
    <t>行政后勤部</t>
  </si>
  <si>
    <t>总经办</t>
  </si>
  <si>
    <t>研究院</t>
  </si>
  <si>
    <t>财务总监</t>
  </si>
  <si>
    <t>财务经理</t>
  </si>
  <si>
    <t>会计</t>
  </si>
  <si>
    <t>仓管</t>
  </si>
  <si>
    <t>出纳</t>
  </si>
  <si>
    <t>会计专员</t>
  </si>
  <si>
    <t>人力资源总监</t>
  </si>
  <si>
    <t>人事主管</t>
  </si>
  <si>
    <t>市场部主管</t>
  </si>
  <si>
    <t>推广主管</t>
  </si>
  <si>
    <t>督导</t>
  </si>
  <si>
    <t>设计主管</t>
  </si>
  <si>
    <t>设计师</t>
  </si>
  <si>
    <t>网络宣传主主管</t>
  </si>
  <si>
    <t>后勤经理</t>
  </si>
  <si>
    <t>工程主管</t>
  </si>
  <si>
    <t>行政主管</t>
  </si>
  <si>
    <t>后勤助理</t>
  </si>
  <si>
    <t>总经理</t>
  </si>
  <si>
    <t>副总经理</t>
  </si>
  <si>
    <t>总经理助理</t>
  </si>
  <si>
    <t>总经理秘书</t>
  </si>
  <si>
    <t>副主任</t>
  </si>
  <si>
    <t>主任</t>
  </si>
  <si>
    <t>高级督导</t>
  </si>
  <si>
    <t>初级督导</t>
  </si>
  <si>
    <t>助理</t>
  </si>
  <si>
    <t>区域经理</t>
  </si>
  <si>
    <t>招生校长</t>
  </si>
  <si>
    <t>招生顾问</t>
  </si>
  <si>
    <t>地推主任</t>
  </si>
  <si>
    <t>地推专员</t>
  </si>
  <si>
    <t>行政经理</t>
  </si>
  <si>
    <t>保安</t>
  </si>
  <si>
    <t>教学校长</t>
  </si>
  <si>
    <t>教学总监</t>
  </si>
  <si>
    <t>教学组长</t>
  </si>
  <si>
    <t>研训组长</t>
  </si>
  <si>
    <t>外教</t>
  </si>
  <si>
    <t>电话教学</t>
  </si>
  <si>
    <t>院长办</t>
  </si>
  <si>
    <t>课程办</t>
  </si>
  <si>
    <t>师训办</t>
  </si>
  <si>
    <t>课题办</t>
  </si>
  <si>
    <t>特级培训师</t>
  </si>
  <si>
    <t>高级培训师</t>
  </si>
  <si>
    <t>中级培训师</t>
  </si>
  <si>
    <t>兼职</t>
  </si>
  <si>
    <t>一、</t>
    <phoneticPr fontId="5" type="noConversion"/>
  </si>
  <si>
    <r>
      <rPr>
        <sz val="7"/>
        <rFont val="Times New Roman"/>
        <family val="1"/>
      </rPr>
      <t xml:space="preserve">    </t>
    </r>
    <r>
      <rPr>
        <sz val="11"/>
        <rFont val="微软雅黑"/>
        <family val="2"/>
        <charset val="134"/>
      </rPr>
      <t>关于工资表提交时间</t>
    </r>
    <phoneticPr fontId="5" type="noConversion"/>
  </si>
  <si>
    <r>
      <t>分校提交总部的工资表时间必须是</t>
    </r>
    <r>
      <rPr>
        <sz val="11"/>
        <rFont val="Tahoma"/>
        <family val="2"/>
      </rPr>
      <t>5</t>
    </r>
    <r>
      <rPr>
        <sz val="11"/>
        <rFont val="微软雅黑"/>
        <family val="2"/>
        <charset val="134"/>
      </rPr>
      <t>日，凡超过</t>
    </r>
    <r>
      <rPr>
        <sz val="11"/>
        <rFont val="Tahoma"/>
        <family val="2"/>
      </rPr>
      <t>5</t>
    </r>
    <r>
      <rPr>
        <sz val="11"/>
        <rFont val="微软雅黑"/>
        <family val="2"/>
        <charset val="134"/>
      </rPr>
      <t>日提交的的分校给于工资编制人及分校审核工资的负责人记予三级行政事故。</t>
    </r>
    <phoneticPr fontId="5" type="noConversion"/>
  </si>
  <si>
    <t>工资表中“应出勤天数”为单月实际天数。例如：11月份总天数为30天，应出勤天数为30天，“实际出勤天数”为应出勤天数减去请假及缺勤天数。出现实际出勤天数&lt;应出勤天数的时候，必须在实际出勤天数插入批注注明原因。</t>
    <phoneticPr fontId="5" type="noConversion"/>
  </si>
  <si>
    <t>产假工资为：基本工资+餐补+房补-个人社保</t>
    <phoneticPr fontId="5" type="noConversion"/>
  </si>
  <si>
    <t>二、</t>
    <phoneticPr fontId="5" type="noConversion"/>
  </si>
  <si>
    <t>工资表填写主要说明</t>
    <phoneticPr fontId="5" type="noConversion"/>
  </si>
  <si>
    <t>三、</t>
    <phoneticPr fontId="5" type="noConversion"/>
  </si>
  <si>
    <t>工资表附表</t>
    <phoneticPr fontId="5" type="noConversion"/>
  </si>
  <si>
    <t>所有的离职补偿都必须由分校负责人提出书面申请，经过李总亲自审批方可以签字发放，书面文件并报财务部备案</t>
    <phoneticPr fontId="5" type="noConversion"/>
  </si>
  <si>
    <t>首先盘点清楚所有人员变动情况，不得出现当月工资漏制作某一员工的情况</t>
    <phoneticPr fontId="5" type="noConversion"/>
  </si>
  <si>
    <t>此表格应包含1-12月份整年度工资表，不能随意删减或更改月份。例如：本月上交5月份的工资表，此表中必须包含1-4月份正确反馈的工资数据。每月工资表在上月财务返回的工资表基础上制作（在财务返回的上月工资表下方标签处点击右键选择“移动或复制工资表”，在建立副本处打勾，点击“确定”），不得使用上月分校提交总部未审核通过后反馈的工资表制作。</t>
    <phoneticPr fontId="5" type="noConversion"/>
  </si>
  <si>
    <t>全职人员的工资只能制作一行。涉及到分校之间分摊人工成本的请在备注栏上填写清楚</t>
    <phoneticPr fontId="5" type="noConversion"/>
  </si>
  <si>
    <t>个人社保扣费金额必须以人事统计的社保扣费明细表为准进行填写，是必须工资表编制人核对的。</t>
    <phoneticPr fontId="5" type="noConversion"/>
  </si>
  <si>
    <t>公司的任何福利都不能体现在工资表里，一经发现按三级事故处理。</t>
    <phoneticPr fontId="5" type="noConversion"/>
  </si>
  <si>
    <t>四、</t>
    <phoneticPr fontId="5" type="noConversion"/>
  </si>
  <si>
    <t>其他</t>
    <phoneticPr fontId="5" type="noConversion"/>
  </si>
  <si>
    <t>所有的工资表都必须通过总部的审核后，由总部统一发放，工资不可以私自承诺垫付，如要垫付必须报备给总部财务部，若出现未报备总部私自承诺垫付工资的情况，一律由垫付人自行承担相关后果</t>
  </si>
  <si>
    <t>考勤明细</t>
    <phoneticPr fontId="5" type="noConversion"/>
  </si>
  <si>
    <t>教师确认收入</t>
    <phoneticPr fontId="5" type="noConversion"/>
  </si>
  <si>
    <t>状态分析表</t>
    <phoneticPr fontId="5" type="noConversion"/>
  </si>
  <si>
    <t>人事资料</t>
    <phoneticPr fontId="5" type="noConversion"/>
  </si>
  <si>
    <t>社保明细表</t>
    <phoneticPr fontId="5" type="noConversion"/>
  </si>
  <si>
    <t>升期结算表</t>
    <phoneticPr fontId="5" type="noConversion"/>
  </si>
  <si>
    <t>工资汇总表</t>
    <phoneticPr fontId="5" type="noConversion"/>
  </si>
  <si>
    <t>排名</t>
    <phoneticPr fontId="5" type="noConversion"/>
  </si>
  <si>
    <t>部门</t>
    <phoneticPr fontId="5" type="noConversion"/>
  </si>
  <si>
    <t>姓名</t>
    <phoneticPr fontId="5" type="noConversion"/>
  </si>
  <si>
    <t>入职日职</t>
    <phoneticPr fontId="57" type="noConversion"/>
  </si>
  <si>
    <t>2015年</t>
    <phoneticPr fontId="57" type="noConversion"/>
  </si>
  <si>
    <t>精读升期前</t>
    <phoneticPr fontId="5" type="noConversion"/>
  </si>
  <si>
    <t>精读升期后</t>
    <phoneticPr fontId="5" type="noConversion"/>
  </si>
  <si>
    <t>精读升期率</t>
    <phoneticPr fontId="5" type="noConversion"/>
  </si>
  <si>
    <t>泛读升期前</t>
    <phoneticPr fontId="5" type="noConversion"/>
  </si>
  <si>
    <t>泛读升期后</t>
    <phoneticPr fontId="5" type="noConversion"/>
  </si>
  <si>
    <t>泛读升期率</t>
    <phoneticPr fontId="5" type="noConversion"/>
  </si>
  <si>
    <t>总分校</t>
    <phoneticPr fontId="5" type="noConversion"/>
  </si>
  <si>
    <t>精读升期后</t>
    <phoneticPr fontId="5" type="noConversion"/>
  </si>
  <si>
    <t>泛读升期前</t>
    <phoneticPr fontId="5" type="noConversion"/>
  </si>
  <si>
    <t>泛读升期后</t>
    <phoneticPr fontId="5" type="noConversion"/>
  </si>
  <si>
    <t>1月</t>
    <phoneticPr fontId="57" type="noConversion"/>
  </si>
  <si>
    <t>精读升期前</t>
    <phoneticPr fontId="5" type="noConversion"/>
  </si>
  <si>
    <t>数据直接来源于分校新报表模版中的年度升期率结算汇总表</t>
    <phoneticPr fontId="57" type="noConversion"/>
  </si>
  <si>
    <t>教师1</t>
    <phoneticPr fontId="57" type="noConversion"/>
  </si>
  <si>
    <t>二级部门</t>
    <phoneticPr fontId="5" type="noConversion"/>
  </si>
  <si>
    <r>
      <t>工资表中的</t>
    </r>
    <r>
      <rPr>
        <b/>
        <sz val="11"/>
        <color rgb="FFFF0000"/>
        <rFont val="微软雅黑"/>
        <family val="2"/>
        <charset val="134"/>
      </rPr>
      <t>月份、分校、部门（分校教学部必须填写二级部门）、职位、岗位类型、在职状态、工作年限、入职时间、应出勤天数、实际出勤天数</t>
    </r>
    <r>
      <rPr>
        <sz val="11"/>
        <rFont val="微软雅黑"/>
        <family val="2"/>
        <charset val="134"/>
      </rPr>
      <t>必须填写完整且正确无误。</t>
    </r>
    <r>
      <rPr>
        <b/>
        <sz val="11"/>
        <color rgb="FFFF0000"/>
        <rFont val="微软雅黑"/>
        <family val="2"/>
        <charset val="134"/>
      </rPr>
      <t>姓名必须与银行卡</t>
    </r>
    <r>
      <rPr>
        <sz val="11"/>
        <rFont val="微软雅黑"/>
        <family val="2"/>
        <charset val="134"/>
      </rPr>
      <t>的姓名一致，如不一致，则视为不能正常发放.记予</t>
    </r>
    <r>
      <rPr>
        <b/>
        <sz val="11"/>
        <color rgb="FFFF0000"/>
        <rFont val="微软雅黑"/>
        <family val="2"/>
        <charset val="134"/>
      </rPr>
      <t>三级行政事故</t>
    </r>
    <r>
      <rPr>
        <sz val="11"/>
        <rFont val="微软雅黑"/>
        <family val="2"/>
        <charset val="134"/>
      </rPr>
      <t>。</t>
    </r>
    <phoneticPr fontId="5" type="noConversion"/>
  </si>
  <si>
    <t>教师测试</t>
    <phoneticPr fontId="5" type="noConversion"/>
  </si>
  <si>
    <t>课表（教学部）</t>
    <phoneticPr fontId="5" type="noConversion"/>
  </si>
  <si>
    <t>入职时间</t>
    <phoneticPr fontId="5" type="noConversion"/>
  </si>
  <si>
    <t>陈江英</t>
    <phoneticPr fontId="5" type="noConversion"/>
  </si>
  <si>
    <t>罗皓云</t>
    <phoneticPr fontId="5" type="noConversion"/>
  </si>
  <si>
    <t>刘志彪</t>
    <phoneticPr fontId="5" type="noConversion"/>
  </si>
  <si>
    <t>汤文影</t>
    <phoneticPr fontId="5" type="noConversion"/>
  </si>
  <si>
    <t>入树童前年限折算</t>
    <phoneticPr fontId="5" type="noConversion"/>
  </si>
  <si>
    <t>工作年限（月）</t>
    <phoneticPr fontId="5" type="noConversion"/>
  </si>
  <si>
    <t>在读学员人数</t>
    <phoneticPr fontId="5" type="noConversion"/>
  </si>
  <si>
    <t>在读人数单价</t>
    <phoneticPr fontId="5" type="noConversion"/>
  </si>
  <si>
    <t>（1）在读学员分成</t>
    <phoneticPr fontId="5" type="noConversion"/>
  </si>
  <si>
    <t>全职员工人数</t>
    <phoneticPr fontId="5" type="noConversion"/>
  </si>
  <si>
    <t>员工阿米巴单价</t>
    <phoneticPr fontId="5" type="noConversion"/>
  </si>
  <si>
    <t>（2）员工分成</t>
    <phoneticPr fontId="5" type="noConversion"/>
  </si>
  <si>
    <t>分校面积</t>
    <phoneticPr fontId="5" type="noConversion"/>
  </si>
  <si>
    <t>卫生安全阿米巴单价</t>
    <phoneticPr fontId="5" type="noConversion"/>
  </si>
  <si>
    <t>（3）卫生管理分成</t>
    <phoneticPr fontId="5" type="noConversion"/>
  </si>
  <si>
    <t>面试新员工人数</t>
    <phoneticPr fontId="5" type="noConversion"/>
  </si>
  <si>
    <t>招聘阿米巴单价</t>
    <phoneticPr fontId="5" type="noConversion"/>
  </si>
  <si>
    <t>（4）面试分成</t>
    <phoneticPr fontId="5" type="noConversion"/>
  </si>
  <si>
    <t>新员工入职人数</t>
    <phoneticPr fontId="5" type="noConversion"/>
  </si>
  <si>
    <t>入职人数阿米巴单价</t>
    <phoneticPr fontId="5" type="noConversion"/>
  </si>
  <si>
    <t>（5）新员工入职分成</t>
    <phoneticPr fontId="5" type="noConversion"/>
  </si>
  <si>
    <t>出库教材套数</t>
    <phoneticPr fontId="5" type="noConversion"/>
  </si>
  <si>
    <t>仓库管理阿米巴单价</t>
    <phoneticPr fontId="5" type="noConversion"/>
  </si>
  <si>
    <t>（6）新员工入职分成</t>
    <phoneticPr fontId="5" type="noConversion"/>
  </si>
  <si>
    <t>本月收费金额</t>
    <phoneticPr fontId="5" type="noConversion"/>
  </si>
  <si>
    <t>收费阿米巴</t>
    <phoneticPr fontId="5" type="noConversion"/>
  </si>
  <si>
    <t>（7）收费分成</t>
    <phoneticPr fontId="5" type="noConversion"/>
  </si>
  <si>
    <t>管理证件数</t>
    <phoneticPr fontId="5" type="noConversion"/>
  </si>
  <si>
    <t>证件管理阿米巴单价</t>
    <phoneticPr fontId="5" type="noConversion"/>
  </si>
  <si>
    <t>（8）证件管理分成</t>
    <phoneticPr fontId="5" type="noConversion"/>
  </si>
  <si>
    <t>总分成</t>
    <phoneticPr fontId="5" type="noConversion"/>
  </si>
  <si>
    <t>固定薪酬</t>
    <phoneticPr fontId="5" type="noConversion"/>
  </si>
  <si>
    <t>越秀五羊中心</t>
  </si>
  <si>
    <r>
      <t>区域</t>
    </r>
    <r>
      <rPr>
        <sz val="10.5"/>
        <rFont val="Times New Roman"/>
        <family val="1"/>
      </rPr>
      <t>\</t>
    </r>
    <r>
      <rPr>
        <sz val="10.5"/>
        <rFont val="宋体"/>
        <family val="3"/>
        <charset val="134"/>
      </rPr>
      <t>项目</t>
    </r>
  </si>
  <si>
    <t>学生服务管理分成</t>
  </si>
  <si>
    <t>员工服务管理分成</t>
  </si>
  <si>
    <t>卫生安全管理分成</t>
  </si>
  <si>
    <t>员工招聘分成（电话邀约上门面人数）</t>
  </si>
  <si>
    <t>成功招聘分成</t>
  </si>
  <si>
    <r>
      <t>仓库管理</t>
    </r>
    <r>
      <rPr>
        <sz val="10.5"/>
        <rFont val="Times New Roman"/>
        <family val="1"/>
      </rPr>
      <t>(</t>
    </r>
    <r>
      <rPr>
        <sz val="10.5"/>
        <rFont val="宋体"/>
        <family val="3"/>
        <charset val="134"/>
      </rPr>
      <t>以出库结算</t>
    </r>
    <r>
      <rPr>
        <sz val="10.5"/>
        <rFont val="Times New Roman"/>
        <family val="1"/>
      </rPr>
      <t>)</t>
    </r>
  </si>
  <si>
    <t>收费提成</t>
  </si>
  <si>
    <t>证件维护费用</t>
  </si>
  <si>
    <r>
      <t>A</t>
    </r>
    <r>
      <rPr>
        <sz val="10.5"/>
        <rFont val="宋体"/>
        <family val="3"/>
        <charset val="134"/>
      </rPr>
      <t>类</t>
    </r>
  </si>
  <si>
    <r>
      <t>当月分校在读人数</t>
    </r>
    <r>
      <rPr>
        <sz val="10.5"/>
        <rFont val="Times New Roman"/>
        <family val="1"/>
      </rPr>
      <t>*10</t>
    </r>
    <r>
      <rPr>
        <sz val="10.5"/>
        <rFont val="宋体"/>
        <family val="3"/>
        <charset val="134"/>
      </rPr>
      <t>人</t>
    </r>
    <r>
      <rPr>
        <sz val="10.5"/>
        <rFont val="Times New Roman"/>
        <family val="1"/>
      </rPr>
      <t>/</t>
    </r>
    <r>
      <rPr>
        <sz val="10.5"/>
        <rFont val="宋体"/>
        <family val="3"/>
        <charset val="134"/>
      </rPr>
      <t>元</t>
    </r>
  </si>
  <si>
    <r>
      <t>当月分校在职员工</t>
    </r>
    <r>
      <rPr>
        <sz val="10.5"/>
        <rFont val="Times New Roman"/>
        <family val="1"/>
      </rPr>
      <t>*50</t>
    </r>
    <r>
      <rPr>
        <sz val="10.5"/>
        <rFont val="宋体"/>
        <family val="3"/>
        <charset val="134"/>
      </rPr>
      <t>元</t>
    </r>
    <r>
      <rPr>
        <sz val="10.5"/>
        <rFont val="Times New Roman"/>
        <family val="1"/>
      </rPr>
      <t>/</t>
    </r>
    <r>
      <rPr>
        <sz val="10.5"/>
        <rFont val="宋体"/>
        <family val="3"/>
        <charset val="134"/>
      </rPr>
      <t>人</t>
    </r>
  </si>
  <si>
    <r>
      <t>分校总面积</t>
    </r>
    <r>
      <rPr>
        <sz val="10.5"/>
        <rFont val="Times New Roman"/>
        <family val="1"/>
      </rPr>
      <t>*0.5</t>
    </r>
    <r>
      <rPr>
        <sz val="10.5"/>
        <rFont val="宋体"/>
        <family val="3"/>
        <charset val="134"/>
      </rPr>
      <t>元</t>
    </r>
    <r>
      <rPr>
        <sz val="10.5"/>
        <rFont val="Times New Roman"/>
        <family val="1"/>
      </rPr>
      <t>/</t>
    </r>
    <r>
      <rPr>
        <sz val="10.5"/>
        <rFont val="宋体"/>
        <family val="3"/>
        <charset val="134"/>
      </rPr>
      <t>平方</t>
    </r>
  </si>
  <si>
    <t>当月上门面试人数</t>
  </si>
  <si>
    <r>
      <t>*50</t>
    </r>
    <r>
      <rPr>
        <sz val="10.5"/>
        <rFont val="宋体"/>
        <family val="3"/>
        <charset val="134"/>
      </rPr>
      <t>元</t>
    </r>
    <r>
      <rPr>
        <sz val="10.5"/>
        <rFont val="Times New Roman"/>
        <family val="1"/>
      </rPr>
      <t>/</t>
    </r>
    <r>
      <rPr>
        <sz val="10.5"/>
        <rFont val="宋体"/>
        <family val="3"/>
        <charset val="134"/>
      </rPr>
      <t>人</t>
    </r>
  </si>
  <si>
    <r>
      <t>当月成功签约入职员工人数</t>
    </r>
    <r>
      <rPr>
        <sz val="10.5"/>
        <rFont val="Times New Roman"/>
        <family val="1"/>
      </rPr>
      <t>*300</t>
    </r>
    <r>
      <rPr>
        <sz val="10.5"/>
        <rFont val="宋体"/>
        <family val="3"/>
        <charset val="134"/>
      </rPr>
      <t>元</t>
    </r>
  </si>
  <si>
    <r>
      <t>当月出库套数</t>
    </r>
    <r>
      <rPr>
        <sz val="10.5"/>
        <rFont val="Times New Roman"/>
        <family val="1"/>
      </rPr>
      <t>*15</t>
    </r>
    <r>
      <rPr>
        <sz val="10.5"/>
        <rFont val="宋体"/>
        <family val="3"/>
        <charset val="134"/>
      </rPr>
      <t>元</t>
    </r>
    <r>
      <rPr>
        <sz val="10.5"/>
        <rFont val="Times New Roman"/>
        <family val="1"/>
      </rPr>
      <t>/</t>
    </r>
    <r>
      <rPr>
        <sz val="10.5"/>
        <rFont val="宋体"/>
        <family val="3"/>
        <charset val="134"/>
      </rPr>
      <t>套</t>
    </r>
  </si>
  <si>
    <r>
      <t>当月收费金额</t>
    </r>
    <r>
      <rPr>
        <sz val="10.5"/>
        <rFont val="Times New Roman"/>
        <family val="1"/>
      </rPr>
      <t>*0.2%</t>
    </r>
  </si>
  <si>
    <r>
      <t>200</t>
    </r>
    <r>
      <rPr>
        <sz val="10.5"/>
        <rFont val="宋体"/>
        <family val="3"/>
        <charset val="134"/>
      </rPr>
      <t>元</t>
    </r>
    <r>
      <rPr>
        <sz val="10.5"/>
        <rFont val="Times New Roman"/>
        <family val="1"/>
      </rPr>
      <t>/</t>
    </r>
    <r>
      <rPr>
        <sz val="10.5"/>
        <rFont val="宋体"/>
        <family val="3"/>
        <charset val="134"/>
      </rPr>
      <t>套</t>
    </r>
    <r>
      <rPr>
        <sz val="10.5"/>
        <rFont val="Times New Roman"/>
        <family val="1"/>
      </rPr>
      <t>/</t>
    </r>
    <r>
      <rPr>
        <sz val="10.5"/>
        <rFont val="宋体"/>
        <family val="3"/>
        <charset val="134"/>
      </rPr>
      <t>（公司）</t>
    </r>
  </si>
  <si>
    <r>
      <t>B</t>
    </r>
    <r>
      <rPr>
        <sz val="10.5"/>
        <rFont val="宋体"/>
        <family val="3"/>
        <charset val="134"/>
      </rPr>
      <t>类</t>
    </r>
  </si>
  <si>
    <r>
      <t>当月分校在读人数</t>
    </r>
    <r>
      <rPr>
        <sz val="10.5"/>
        <rFont val="Times New Roman"/>
        <family val="1"/>
      </rPr>
      <t>*8</t>
    </r>
    <r>
      <rPr>
        <sz val="10.5"/>
        <rFont val="宋体"/>
        <family val="3"/>
        <charset val="134"/>
      </rPr>
      <t>人</t>
    </r>
    <r>
      <rPr>
        <sz val="10.5"/>
        <rFont val="Times New Roman"/>
        <family val="1"/>
      </rPr>
      <t>/</t>
    </r>
    <r>
      <rPr>
        <sz val="10.5"/>
        <rFont val="宋体"/>
        <family val="3"/>
        <charset val="134"/>
      </rPr>
      <t>元</t>
    </r>
  </si>
  <si>
    <r>
      <t>当月分校在职员工</t>
    </r>
    <r>
      <rPr>
        <sz val="10.5"/>
        <rFont val="Times New Roman"/>
        <family val="1"/>
      </rPr>
      <t>*40</t>
    </r>
    <r>
      <rPr>
        <sz val="10.5"/>
        <rFont val="宋体"/>
        <family val="3"/>
        <charset val="134"/>
      </rPr>
      <t>元</t>
    </r>
    <r>
      <rPr>
        <sz val="10.5"/>
        <rFont val="Times New Roman"/>
        <family val="1"/>
      </rPr>
      <t>/</t>
    </r>
    <r>
      <rPr>
        <sz val="10.5"/>
        <rFont val="宋体"/>
        <family val="3"/>
        <charset val="134"/>
      </rPr>
      <t>人</t>
    </r>
  </si>
  <si>
    <r>
      <t>分校总面积</t>
    </r>
    <r>
      <rPr>
        <sz val="10.5"/>
        <rFont val="Times New Roman"/>
        <family val="1"/>
      </rPr>
      <t>*0.4</t>
    </r>
    <r>
      <rPr>
        <sz val="10.5"/>
        <rFont val="宋体"/>
        <family val="3"/>
        <charset val="134"/>
      </rPr>
      <t>元</t>
    </r>
    <r>
      <rPr>
        <sz val="10.5"/>
        <rFont val="Times New Roman"/>
        <family val="1"/>
      </rPr>
      <t>/</t>
    </r>
    <r>
      <rPr>
        <sz val="10.5"/>
        <rFont val="宋体"/>
        <family val="3"/>
        <charset val="134"/>
      </rPr>
      <t>平方</t>
    </r>
  </si>
  <si>
    <r>
      <t>*40</t>
    </r>
    <r>
      <rPr>
        <sz val="10.5"/>
        <rFont val="宋体"/>
        <family val="3"/>
        <charset val="134"/>
      </rPr>
      <t>元</t>
    </r>
    <r>
      <rPr>
        <sz val="10.5"/>
        <rFont val="Times New Roman"/>
        <family val="1"/>
      </rPr>
      <t>/</t>
    </r>
    <r>
      <rPr>
        <sz val="10.5"/>
        <rFont val="宋体"/>
        <family val="3"/>
        <charset val="134"/>
      </rPr>
      <t>人</t>
    </r>
  </si>
  <si>
    <r>
      <t>当月成功签约入职员工人数</t>
    </r>
    <r>
      <rPr>
        <sz val="10.5"/>
        <rFont val="Times New Roman"/>
        <family val="1"/>
      </rPr>
      <t>*240</t>
    </r>
    <r>
      <rPr>
        <sz val="10.5"/>
        <rFont val="宋体"/>
        <family val="3"/>
        <charset val="134"/>
      </rPr>
      <t>元</t>
    </r>
  </si>
  <si>
    <r>
      <t>当月出库套数</t>
    </r>
    <r>
      <rPr>
        <sz val="10.5"/>
        <rFont val="Times New Roman"/>
        <family val="1"/>
      </rPr>
      <t>*12</t>
    </r>
    <r>
      <rPr>
        <sz val="10.5"/>
        <rFont val="宋体"/>
        <family val="3"/>
        <charset val="134"/>
      </rPr>
      <t>元</t>
    </r>
    <r>
      <rPr>
        <sz val="10.5"/>
        <rFont val="Times New Roman"/>
        <family val="1"/>
      </rPr>
      <t>/</t>
    </r>
    <r>
      <rPr>
        <sz val="10.5"/>
        <rFont val="宋体"/>
        <family val="3"/>
        <charset val="134"/>
      </rPr>
      <t>套</t>
    </r>
  </si>
  <si>
    <r>
      <t>当月收费金额</t>
    </r>
    <r>
      <rPr>
        <sz val="10.5"/>
        <rFont val="Times New Roman"/>
        <family val="1"/>
      </rPr>
      <t>0.2%</t>
    </r>
  </si>
  <si>
    <r>
      <t>200</t>
    </r>
    <r>
      <rPr>
        <sz val="10.5"/>
        <rFont val="宋体"/>
        <family val="3"/>
        <charset val="134"/>
      </rPr>
      <t>元</t>
    </r>
    <r>
      <rPr>
        <sz val="10.5"/>
        <rFont val="Times New Roman"/>
        <family val="1"/>
      </rPr>
      <t>/</t>
    </r>
    <r>
      <rPr>
        <sz val="10.5"/>
        <rFont val="宋体"/>
        <family val="3"/>
        <charset val="134"/>
      </rPr>
      <t>套（公司）</t>
    </r>
  </si>
  <si>
    <r>
      <t>C</t>
    </r>
    <r>
      <rPr>
        <sz val="10.5"/>
        <rFont val="宋体"/>
        <family val="3"/>
        <charset val="134"/>
      </rPr>
      <t>类</t>
    </r>
  </si>
  <si>
    <r>
      <t>当月分校在读人数</t>
    </r>
    <r>
      <rPr>
        <sz val="10.5"/>
        <rFont val="Times New Roman"/>
        <family val="1"/>
      </rPr>
      <t>*6</t>
    </r>
    <r>
      <rPr>
        <sz val="10.5"/>
        <rFont val="宋体"/>
        <family val="3"/>
        <charset val="134"/>
      </rPr>
      <t>人</t>
    </r>
    <r>
      <rPr>
        <sz val="10.5"/>
        <rFont val="Times New Roman"/>
        <family val="1"/>
      </rPr>
      <t>/</t>
    </r>
    <r>
      <rPr>
        <sz val="10.5"/>
        <rFont val="宋体"/>
        <family val="3"/>
        <charset val="134"/>
      </rPr>
      <t>元</t>
    </r>
  </si>
  <si>
    <r>
      <t>当月分校在职员工</t>
    </r>
    <r>
      <rPr>
        <sz val="10.5"/>
        <rFont val="Times New Roman"/>
        <family val="1"/>
      </rPr>
      <t>*30</t>
    </r>
    <r>
      <rPr>
        <sz val="10.5"/>
        <rFont val="宋体"/>
        <family val="3"/>
        <charset val="134"/>
      </rPr>
      <t>元</t>
    </r>
    <r>
      <rPr>
        <sz val="10.5"/>
        <rFont val="Times New Roman"/>
        <family val="1"/>
      </rPr>
      <t>/</t>
    </r>
    <r>
      <rPr>
        <sz val="10.5"/>
        <rFont val="宋体"/>
        <family val="3"/>
        <charset val="134"/>
      </rPr>
      <t>人</t>
    </r>
  </si>
  <si>
    <r>
      <t>分校总面积</t>
    </r>
    <r>
      <rPr>
        <sz val="10.5"/>
        <rFont val="Times New Roman"/>
        <family val="1"/>
      </rPr>
      <t>*0.3</t>
    </r>
    <r>
      <rPr>
        <sz val="10.5"/>
        <rFont val="宋体"/>
        <family val="3"/>
        <charset val="134"/>
      </rPr>
      <t>元</t>
    </r>
    <r>
      <rPr>
        <sz val="10.5"/>
        <rFont val="Times New Roman"/>
        <family val="1"/>
      </rPr>
      <t>/</t>
    </r>
    <r>
      <rPr>
        <sz val="10.5"/>
        <rFont val="宋体"/>
        <family val="3"/>
        <charset val="134"/>
      </rPr>
      <t>平方</t>
    </r>
  </si>
  <si>
    <r>
      <t>*30</t>
    </r>
    <r>
      <rPr>
        <sz val="10.5"/>
        <rFont val="宋体"/>
        <family val="3"/>
        <charset val="134"/>
      </rPr>
      <t>元</t>
    </r>
    <r>
      <rPr>
        <sz val="10.5"/>
        <rFont val="Times New Roman"/>
        <family val="1"/>
      </rPr>
      <t>/</t>
    </r>
    <r>
      <rPr>
        <sz val="10.5"/>
        <rFont val="宋体"/>
        <family val="3"/>
        <charset val="134"/>
      </rPr>
      <t>人</t>
    </r>
  </si>
  <si>
    <r>
      <t>当月成功签约入职员工人数</t>
    </r>
    <r>
      <rPr>
        <sz val="10.5"/>
        <rFont val="Times New Roman"/>
        <family val="1"/>
      </rPr>
      <t>*180</t>
    </r>
    <r>
      <rPr>
        <sz val="10.5"/>
        <rFont val="宋体"/>
        <family val="3"/>
        <charset val="134"/>
      </rPr>
      <t>元</t>
    </r>
  </si>
  <si>
    <r>
      <t>当月出库套数</t>
    </r>
    <r>
      <rPr>
        <sz val="10.5"/>
        <rFont val="Times New Roman"/>
        <family val="1"/>
      </rPr>
      <t>*9</t>
    </r>
    <r>
      <rPr>
        <sz val="10.5"/>
        <rFont val="宋体"/>
        <family val="3"/>
        <charset val="134"/>
      </rPr>
      <t>元</t>
    </r>
    <r>
      <rPr>
        <sz val="10.5"/>
        <rFont val="Times New Roman"/>
        <family val="1"/>
      </rPr>
      <t>/</t>
    </r>
    <r>
      <rPr>
        <sz val="10.5"/>
        <rFont val="宋体"/>
        <family val="3"/>
        <charset val="134"/>
      </rPr>
      <t>套</t>
    </r>
  </si>
  <si>
    <r>
      <t>D</t>
    </r>
    <r>
      <rPr>
        <sz val="10.5"/>
        <rFont val="宋体"/>
        <family val="3"/>
        <charset val="134"/>
      </rPr>
      <t>类</t>
    </r>
  </si>
  <si>
    <r>
      <t>当月分校在读人数</t>
    </r>
    <r>
      <rPr>
        <sz val="10.5"/>
        <rFont val="Times New Roman"/>
        <family val="1"/>
      </rPr>
      <t>*4.5</t>
    </r>
    <r>
      <rPr>
        <sz val="10.5"/>
        <rFont val="宋体"/>
        <family val="3"/>
        <charset val="134"/>
      </rPr>
      <t>人</t>
    </r>
    <r>
      <rPr>
        <sz val="10.5"/>
        <rFont val="Times New Roman"/>
        <family val="1"/>
      </rPr>
      <t>/</t>
    </r>
    <r>
      <rPr>
        <sz val="10.5"/>
        <rFont val="宋体"/>
        <family val="3"/>
        <charset val="134"/>
      </rPr>
      <t>元</t>
    </r>
  </si>
  <si>
    <r>
      <t>当月分校在职员工</t>
    </r>
    <r>
      <rPr>
        <sz val="10.5"/>
        <rFont val="Times New Roman"/>
        <family val="1"/>
      </rPr>
      <t>*20</t>
    </r>
    <r>
      <rPr>
        <sz val="10.5"/>
        <rFont val="宋体"/>
        <family val="3"/>
        <charset val="134"/>
      </rPr>
      <t>元</t>
    </r>
    <r>
      <rPr>
        <sz val="10.5"/>
        <rFont val="Times New Roman"/>
        <family val="1"/>
      </rPr>
      <t>/</t>
    </r>
    <r>
      <rPr>
        <sz val="10.5"/>
        <rFont val="宋体"/>
        <family val="3"/>
        <charset val="134"/>
      </rPr>
      <t>人</t>
    </r>
  </si>
  <si>
    <r>
      <t>分校总面积</t>
    </r>
    <r>
      <rPr>
        <sz val="10.5"/>
        <rFont val="Times New Roman"/>
        <family val="1"/>
      </rPr>
      <t>*0.25</t>
    </r>
    <r>
      <rPr>
        <sz val="10.5"/>
        <rFont val="宋体"/>
        <family val="3"/>
        <charset val="134"/>
      </rPr>
      <t>元</t>
    </r>
    <r>
      <rPr>
        <sz val="10.5"/>
        <rFont val="Times New Roman"/>
        <family val="1"/>
      </rPr>
      <t>/</t>
    </r>
    <r>
      <rPr>
        <sz val="10.5"/>
        <rFont val="宋体"/>
        <family val="3"/>
        <charset val="134"/>
      </rPr>
      <t>平方</t>
    </r>
  </si>
  <si>
    <r>
      <t>*25</t>
    </r>
    <r>
      <rPr>
        <sz val="10.5"/>
        <rFont val="宋体"/>
        <family val="3"/>
        <charset val="134"/>
      </rPr>
      <t>元</t>
    </r>
    <r>
      <rPr>
        <sz val="10.5"/>
        <rFont val="Times New Roman"/>
        <family val="1"/>
      </rPr>
      <t>/</t>
    </r>
    <r>
      <rPr>
        <sz val="10.5"/>
        <rFont val="宋体"/>
        <family val="3"/>
        <charset val="134"/>
      </rPr>
      <t>人</t>
    </r>
  </si>
  <si>
    <r>
      <t>当月成功签约入职员工人数</t>
    </r>
    <r>
      <rPr>
        <sz val="10.5"/>
        <rFont val="Times New Roman"/>
        <family val="1"/>
      </rPr>
      <t>*120</t>
    </r>
    <r>
      <rPr>
        <sz val="10.5"/>
        <rFont val="宋体"/>
        <family val="3"/>
        <charset val="134"/>
      </rPr>
      <t>元</t>
    </r>
  </si>
  <si>
    <t>全职</t>
    <phoneticPr fontId="5" type="noConversion"/>
  </si>
  <si>
    <t>马妍雯</t>
    <phoneticPr fontId="5" type="noConversion"/>
  </si>
  <si>
    <t>3折</t>
    <phoneticPr fontId="5" type="noConversion"/>
  </si>
  <si>
    <t>4折</t>
    <phoneticPr fontId="5" type="noConversion"/>
  </si>
  <si>
    <t xml:space="preserve"> </t>
    <phoneticPr fontId="5" type="noConversion"/>
  </si>
  <si>
    <t xml:space="preserve"> </t>
    <phoneticPr fontId="5" type="noConversion"/>
  </si>
  <si>
    <t xml:space="preserve"> </t>
    <phoneticPr fontId="5" type="noConversion"/>
  </si>
  <si>
    <t xml:space="preserve"> </t>
    <phoneticPr fontId="5" type="noConversion"/>
  </si>
  <si>
    <t>Q/W/AC/AI/AL列都是按这个比例分成（分成为手动填写）</t>
    <phoneticPr fontId="5" type="noConversion"/>
  </si>
  <si>
    <t>黄色部分全部自动生成，绿色部分全部手动填写，红色部分公式自动生成。（绿色手动填写部分都需要有批注键）</t>
    <phoneticPr fontId="5" type="noConversion"/>
  </si>
  <si>
    <t>月度实发基本工资（标准+年限）</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</si>
</sst>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1" formatCode="_ * #,##0_ ;_ * \-#,##0_ ;_ * &quot;-&quot;_ ;_ @_ "/>
    <numFmt numFmtId="43" formatCode="_ * #,##0.00_ ;_ * \-#,##0.00_ ;_ * &quot;-&quot;??_ ;_ @_ "/>
    <numFmt numFmtId="176" formatCode="_ &quot;￥&quot;* #,##0.00_ ;_ &quot;￥&quot;* \-#,##0.00_ ;_ &quot;￥&quot;* &quot;-&quot;??_ ;_ @_ "/>
    <numFmt numFmtId="177" formatCode="&quot;$&quot;\ #,##0.00_-;[Red]&quot;$&quot;\ #,##0.00\-"/>
    <numFmt numFmtId="178" formatCode="_(&quot;$&quot;* #,##0.00_);_(&quot;$&quot;* \(#,##0.00\);_(&quot;$&quot;* &quot;-&quot;??_);_(@_)"/>
    <numFmt numFmtId="179" formatCode="&quot;$&quot;\ #,##0_-;[Red]&quot;$&quot;\ #,##0\-"/>
    <numFmt numFmtId="180" formatCode="_-&quot;$&quot;\ * #,##0_-;_-&quot;$&quot;\ * #,##0\-;_-&quot;$&quot;\ * &quot;-&quot;_-;_-@_-"/>
    <numFmt numFmtId="181" formatCode="\$#,##0;\(\$#,##0\)"/>
    <numFmt numFmtId="182" formatCode="#,##0;\(#,##0\)"/>
    <numFmt numFmtId="183" formatCode="_-&quot;$&quot;\ * #,##0.00_-;_-&quot;$&quot;\ * #,##0.00\-;_-&quot;$&quot;\ * &quot;-&quot;??_-;_-@_-"/>
    <numFmt numFmtId="184" formatCode="\$#,##0.00;\(\$#,##0.00\)"/>
    <numFmt numFmtId="185" formatCode="#,##0.0_);\(#,##0.0\)"/>
    <numFmt numFmtId="186" formatCode="&quot;$&quot;#,##0_);[Red]\(&quot;$&quot;#,##0\)"/>
    <numFmt numFmtId="187" formatCode="&quot;$&quot;#,##0.00_);[Red]\(&quot;$&quot;#,##0.00\)"/>
    <numFmt numFmtId="188" formatCode="_(&quot;$&quot;* #,##0_);_(&quot;$&quot;* \(#,##0\);_(&quot;$&quot;* &quot;-&quot;_);_(@_)"/>
    <numFmt numFmtId="189" formatCode="yy\.mm\.dd"/>
    <numFmt numFmtId="190" formatCode="0_ "/>
    <numFmt numFmtId="191" formatCode="0.0_ "/>
    <numFmt numFmtId="192" formatCode="_ * #,##0.0_ ;_ * \-#,##0.0_ ;_ * &quot;-&quot;??_ ;_ @_ "/>
    <numFmt numFmtId="193" formatCode="_ * #,##0_ ;_ * \-#,##0_ ;_ * &quot;-&quot;??_ ;_ @_ "/>
    <numFmt numFmtId="194" formatCode="_ * #,##0.0_ ;_ * \-#,##0.0_ ;_ * &quot;-&quot;_ ;_ @_ "/>
    <numFmt numFmtId="195" formatCode="0.0%"/>
    <numFmt numFmtId="196" formatCode="[$-409]mmm/yy;@"/>
  </numFmts>
  <fonts count="76">
    <font>
      <sz val="12"/>
      <name val="宋体"/>
      <charset val="134"/>
    </font>
    <font>
      <sz val="11"/>
      <color theme="1"/>
      <name val="宋体"/>
      <family val="2"/>
      <charset val="134"/>
      <scheme val="minor"/>
    </font>
    <font>
      <sz val="11"/>
      <color theme="1"/>
      <name val="宋体"/>
      <family val="2"/>
      <charset val="134"/>
      <scheme val="minor"/>
    </font>
    <font>
      <sz val="10"/>
      <name val="宋体"/>
      <family val="3"/>
      <charset val="134"/>
    </font>
    <font>
      <sz val="9"/>
      <color indexed="8"/>
      <name val="宋体"/>
      <family val="3"/>
      <charset val="134"/>
    </font>
    <font>
      <sz val="9"/>
      <name val="宋体"/>
      <family val="3"/>
      <charset val="134"/>
    </font>
    <font>
      <sz val="12"/>
      <color indexed="8"/>
      <name val="宋体"/>
      <family val="3"/>
      <charset val="134"/>
    </font>
    <font>
      <sz val="10"/>
      <name val="Arial"/>
      <family val="2"/>
    </font>
    <font>
      <b/>
      <sz val="12"/>
      <color indexed="8"/>
      <name val="宋体"/>
      <family val="3"/>
      <charset val="134"/>
    </font>
    <font>
      <sz val="11"/>
      <color indexed="8"/>
      <name val="Tahoma"/>
      <family val="2"/>
      <charset val="134"/>
    </font>
    <font>
      <b/>
      <sz val="10"/>
      <name val="Arial"/>
      <family val="2"/>
    </font>
    <font>
      <b/>
      <sz val="11"/>
      <color indexed="8"/>
      <name val="宋体"/>
      <family val="3"/>
      <charset val="134"/>
    </font>
    <font>
      <b/>
      <sz val="9"/>
      <name val="Arial"/>
      <family val="2"/>
    </font>
    <font>
      <sz val="18"/>
      <color indexed="8"/>
      <name val="宋体"/>
      <family val="3"/>
      <charset val="134"/>
    </font>
    <font>
      <sz val="11"/>
      <color indexed="8"/>
      <name val="宋体"/>
      <family val="3"/>
      <charset val="134"/>
    </font>
    <font>
      <sz val="11"/>
      <color indexed="62"/>
      <name val="宋体"/>
      <family val="3"/>
      <charset val="134"/>
    </font>
    <font>
      <sz val="10"/>
      <name val="楷体"/>
      <family val="3"/>
      <charset val="134"/>
    </font>
    <font>
      <b/>
      <sz val="11"/>
      <color indexed="63"/>
      <name val="宋体"/>
      <family val="3"/>
      <charset val="134"/>
    </font>
    <font>
      <sz val="11"/>
      <color indexed="9"/>
      <name val="宋体"/>
      <family val="3"/>
      <charset val="134"/>
    </font>
    <font>
      <sz val="12"/>
      <color indexed="9"/>
      <name val="宋体"/>
      <family val="3"/>
      <charset val="134"/>
    </font>
    <font>
      <sz val="12"/>
      <name val="Times New Roman"/>
      <family val="1"/>
    </font>
    <font>
      <sz val="10"/>
      <name val="Helv"/>
      <family val="2"/>
    </font>
    <font>
      <sz val="11"/>
      <color indexed="20"/>
      <name val="宋体"/>
      <family val="3"/>
      <charset val="134"/>
    </font>
    <font>
      <sz val="10"/>
      <name val="Geneva"/>
      <family val="2"/>
    </font>
    <font>
      <sz val="11"/>
      <color indexed="17"/>
      <name val="宋体"/>
      <family val="3"/>
      <charset val="134"/>
    </font>
    <font>
      <sz val="12"/>
      <color indexed="16"/>
      <name val="宋体"/>
      <family val="3"/>
      <charset val="134"/>
    </font>
    <font>
      <sz val="10"/>
      <color indexed="8"/>
      <name val="MS Sans Serif"/>
      <family val="2"/>
    </font>
    <font>
      <sz val="11"/>
      <color indexed="52"/>
      <name val="宋体"/>
      <family val="3"/>
      <charset val="134"/>
    </font>
    <font>
      <b/>
      <sz val="11"/>
      <color indexed="9"/>
      <name val="宋体"/>
      <family val="3"/>
      <charset val="134"/>
    </font>
    <font>
      <sz val="11"/>
      <color indexed="10"/>
      <name val="宋体"/>
      <family val="3"/>
      <charset val="134"/>
    </font>
    <font>
      <sz val="11"/>
      <color indexed="60"/>
      <name val="宋体"/>
      <family val="3"/>
      <charset val="134"/>
    </font>
    <font>
      <i/>
      <sz val="11"/>
      <color indexed="23"/>
      <name val="宋体"/>
      <family val="3"/>
      <charset val="134"/>
    </font>
    <font>
      <sz val="10"/>
      <name val="MS Sans Serif"/>
      <family val="2"/>
    </font>
    <font>
      <b/>
      <sz val="11"/>
      <color indexed="52"/>
      <name val="宋体"/>
      <family val="3"/>
      <charset val="134"/>
    </font>
    <font>
      <sz val="12"/>
      <color indexed="17"/>
      <name val="宋体"/>
      <family val="3"/>
      <charset val="134"/>
    </font>
    <font>
      <b/>
      <sz val="10"/>
      <name val="Tms Rmn"/>
      <family val="2"/>
    </font>
    <font>
      <b/>
      <sz val="13"/>
      <color indexed="56"/>
      <name val="宋体"/>
      <family val="3"/>
      <charset val="134"/>
    </font>
    <font>
      <sz val="8"/>
      <name val="Times New Roman"/>
      <family val="1"/>
    </font>
    <font>
      <b/>
      <sz val="12"/>
      <name val="Arial"/>
      <family val="2"/>
    </font>
    <font>
      <sz val="10"/>
      <name val="Times New Roman"/>
      <family val="1"/>
    </font>
    <font>
      <sz val="7"/>
      <name val="Small Fonts"/>
      <family val="2"/>
    </font>
    <font>
      <b/>
      <sz val="10"/>
      <name val="MS Sans Serif"/>
      <family val="2"/>
    </font>
    <font>
      <sz val="8"/>
      <name val="Arial"/>
      <family val="2"/>
    </font>
    <font>
      <sz val="12"/>
      <name val="Helv"/>
      <family val="2"/>
    </font>
    <font>
      <sz val="12"/>
      <color indexed="9"/>
      <name val="Helv"/>
      <family val="2"/>
    </font>
    <font>
      <b/>
      <sz val="11"/>
      <color indexed="56"/>
      <name val="宋体"/>
      <family val="3"/>
      <charset val="134"/>
    </font>
    <font>
      <b/>
      <sz val="15"/>
      <color indexed="56"/>
      <name val="宋体"/>
      <family val="3"/>
      <charset val="134"/>
    </font>
    <font>
      <b/>
      <sz val="18"/>
      <color indexed="56"/>
      <name val="宋体"/>
      <family val="3"/>
      <charset val="134"/>
    </font>
    <font>
      <b/>
      <sz val="14"/>
      <name val="楷体"/>
      <family val="3"/>
      <charset val="134"/>
    </font>
    <font>
      <b/>
      <sz val="18"/>
      <color indexed="62"/>
      <name val="宋体"/>
      <family val="3"/>
      <charset val="134"/>
    </font>
    <font>
      <sz val="11"/>
      <color indexed="20"/>
      <name val="Calibri"/>
      <family val="2"/>
    </font>
    <font>
      <sz val="11"/>
      <color indexed="17"/>
      <name val="Calibri"/>
      <family val="2"/>
    </font>
    <font>
      <sz val="12"/>
      <name val="宋体"/>
      <family val="3"/>
      <charset val="134"/>
    </font>
    <font>
      <sz val="11"/>
      <name val="Tahoma"/>
      <family val="2"/>
    </font>
    <font>
      <sz val="7"/>
      <name val="Times New Roman"/>
      <family val="1"/>
    </font>
    <font>
      <sz val="11"/>
      <name val="微软雅黑"/>
      <family val="2"/>
      <charset val="134"/>
    </font>
    <font>
      <b/>
      <sz val="11"/>
      <color rgb="FFFF0000"/>
      <name val="微软雅黑"/>
      <family val="2"/>
      <charset val="134"/>
    </font>
    <font>
      <sz val="9"/>
      <name val="宋体"/>
      <family val="2"/>
      <charset val="134"/>
      <scheme val="minor"/>
    </font>
    <font>
      <sz val="9"/>
      <color theme="1"/>
      <name val="宋体"/>
      <family val="3"/>
      <charset val="134"/>
      <scheme val="minor"/>
    </font>
    <font>
      <sz val="12"/>
      <color rgb="FF333333"/>
      <name val="微软雅黑"/>
      <family val="2"/>
      <charset val="134"/>
    </font>
    <font>
      <sz val="9"/>
      <color indexed="81"/>
      <name val="Tahoma"/>
      <family val="2"/>
    </font>
    <font>
      <b/>
      <sz val="9"/>
      <color indexed="81"/>
      <name val="Tahoma"/>
      <family val="2"/>
    </font>
    <font>
      <sz val="10"/>
      <name val="Helv"/>
      <family val="2"/>
      <charset val="134"/>
    </font>
    <font>
      <sz val="12"/>
      <name val="Times New Roman"/>
      <family val="1"/>
      <charset val="134"/>
    </font>
    <font>
      <sz val="10"/>
      <name val="Geneva"/>
      <family val="1"/>
      <charset val="134"/>
    </font>
    <font>
      <sz val="10"/>
      <name val="Arial"/>
      <family val="2"/>
      <charset val="134"/>
    </font>
    <font>
      <sz val="8"/>
      <name val="Arial"/>
      <family val="2"/>
      <charset val="134"/>
    </font>
    <font>
      <b/>
      <sz val="12"/>
      <name val="Arial"/>
      <family val="2"/>
      <charset val="134"/>
    </font>
    <font>
      <sz val="12"/>
      <name val="Helv"/>
      <family val="2"/>
      <charset val="134"/>
    </font>
    <font>
      <sz val="12"/>
      <color indexed="9"/>
      <name val="Helv"/>
      <family val="2"/>
      <charset val="134"/>
    </font>
    <font>
      <b/>
      <sz val="10"/>
      <name val="Tms Rmn"/>
      <family val="1"/>
    </font>
    <font>
      <b/>
      <sz val="9"/>
      <color indexed="81"/>
      <name val="宋体"/>
      <family val="3"/>
      <charset val="134"/>
    </font>
    <font>
      <sz val="9"/>
      <color indexed="81"/>
      <name val="宋体"/>
      <family val="3"/>
      <charset val="134"/>
    </font>
    <font>
      <sz val="11"/>
      <color theme="1"/>
      <name val="宋体"/>
      <family val="3"/>
      <charset val="134"/>
      <scheme val="minor"/>
    </font>
    <font>
      <sz val="10.5"/>
      <name val="Times New Roman"/>
      <family val="1"/>
    </font>
    <font>
      <sz val="10.5"/>
      <name val="宋体"/>
      <family val="3"/>
      <charset val="134"/>
    </font>
  </fonts>
  <fills count="52">
    <fill>
      <patternFill patternType="none"/>
    </fill>
    <fill>
      <patternFill patternType="gray125"/>
    </fill>
    <fill>
      <patternFill patternType="solid">
        <fgColor indexed="55"/>
        <bgColor indexed="64"/>
      </patternFill>
    </fill>
    <fill>
      <patternFill patternType="solid">
        <fgColor indexed="26"/>
        <bgColor indexed="64"/>
      </patternFill>
    </fill>
    <fill>
      <patternFill patternType="solid">
        <fgColor indexed="45"/>
        <bgColor indexed="64"/>
      </patternFill>
    </fill>
    <fill>
      <patternFill patternType="solid">
        <fgColor indexed="44"/>
        <bgColor indexed="64"/>
      </patternFill>
    </fill>
    <fill>
      <patternFill patternType="mediumGray">
        <fgColor indexed="22"/>
      </patternFill>
    </fill>
    <fill>
      <patternFill patternType="solid">
        <fgColor indexed="29"/>
        <bgColor indexed="64"/>
      </patternFill>
    </fill>
    <fill>
      <patternFill patternType="solid">
        <fgColor indexed="46"/>
        <bgColor indexed="64"/>
      </patternFill>
    </fill>
    <fill>
      <patternFill patternType="solid">
        <fgColor indexed="42"/>
        <bgColor indexed="64"/>
      </patternFill>
    </fill>
    <fill>
      <patternFill patternType="solid">
        <fgColor indexed="22"/>
        <bgColor indexed="64"/>
      </patternFill>
    </fill>
    <fill>
      <patternFill patternType="lightUp">
        <fgColor indexed="9"/>
        <bgColor indexed="55"/>
      </patternFill>
    </fill>
    <fill>
      <patternFill patternType="solid">
        <fgColor indexed="30"/>
        <bgColor indexed="64"/>
      </patternFill>
    </fill>
    <fill>
      <patternFill patternType="solid">
        <fgColor indexed="31"/>
        <bgColor indexed="64"/>
      </patternFill>
    </fill>
    <fill>
      <patternFill patternType="solid">
        <fgColor indexed="27"/>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lightUp">
        <fgColor indexed="9"/>
        <bgColor indexed="22"/>
      </patternFill>
    </fill>
    <fill>
      <patternFill patternType="solid">
        <fgColor indexed="11"/>
        <bgColor indexed="64"/>
      </patternFill>
    </fill>
    <fill>
      <patternFill patternType="solid">
        <fgColor indexed="57"/>
        <bgColor indexed="64"/>
      </patternFill>
    </fill>
    <fill>
      <patternFill patternType="solid">
        <fgColor indexed="43"/>
        <bgColor indexed="64"/>
      </patternFill>
    </fill>
    <fill>
      <patternFill patternType="lightUp">
        <fgColor indexed="9"/>
        <bgColor indexed="29"/>
      </patternFill>
    </fill>
    <fill>
      <patternFill patternType="solid">
        <fgColor indexed="36"/>
        <bgColor indexed="64"/>
      </patternFill>
    </fill>
    <fill>
      <patternFill patternType="gray0625"/>
    </fill>
    <fill>
      <patternFill patternType="solid">
        <fgColor indexed="54"/>
        <bgColor indexed="64"/>
      </patternFill>
    </fill>
    <fill>
      <patternFill patternType="solid">
        <fgColor indexed="25"/>
        <bgColor indexed="64"/>
      </patternFill>
    </fill>
    <fill>
      <patternFill patternType="solid">
        <fgColor indexed="49"/>
        <bgColor indexed="64"/>
      </patternFill>
    </fill>
    <fill>
      <patternFill patternType="solid">
        <fgColor indexed="15"/>
        <bgColor indexed="64"/>
      </patternFill>
    </fill>
    <fill>
      <patternFill patternType="solid">
        <fgColor indexed="12"/>
        <bgColor indexed="64"/>
      </patternFill>
    </fill>
    <fill>
      <patternFill patternType="solid">
        <fgColor indexed="62"/>
        <bgColor indexed="64"/>
      </patternFill>
    </fill>
    <fill>
      <patternFill patternType="solid">
        <fgColor indexed="10"/>
        <bgColor indexed="64"/>
      </patternFill>
    </fill>
    <fill>
      <patternFill patternType="solid">
        <fgColor indexed="53"/>
        <bgColor indexed="64"/>
      </patternFill>
    </fill>
    <fill>
      <patternFill patternType="solid">
        <fgColor theme="9" tint="0.59999389629810485"/>
        <bgColor indexed="64"/>
      </patternFill>
    </fill>
    <fill>
      <patternFill patternType="solid">
        <fgColor rgb="FF92D050"/>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15"/>
      </patternFill>
    </fill>
    <fill>
      <patternFill patternType="solid">
        <fgColor indexed="12"/>
      </patternFill>
    </fill>
    <fill>
      <patternFill patternType="solid">
        <fgColor indexed="45"/>
        <bgColor indexed="45"/>
      </patternFill>
    </fill>
    <fill>
      <patternFill patternType="solid">
        <fgColor indexed="45"/>
      </patternFill>
    </fill>
    <fill>
      <patternFill patternType="solid">
        <fgColor indexed="42"/>
      </patternFill>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
      <patternFill patternType="solid">
        <fgColor rgb="FFFF0000"/>
        <bgColor indexed="64"/>
      </patternFill>
    </fill>
  </fills>
  <borders count="3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right/>
      <top style="thin">
        <color indexed="62"/>
      </top>
      <bottom style="double">
        <color indexed="6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1986">
    <xf numFmtId="0" fontId="0" fillId="0" borderId="0"/>
    <xf numFmtId="43" fontId="52" fillId="0" borderId="0" applyFont="0" applyFill="0" applyBorder="0" applyAlignment="0" applyProtection="0">
      <alignment vertical="center"/>
    </xf>
    <xf numFmtId="0" fontId="19" fillId="2" borderId="0" applyNumberFormat="0" applyBorder="0" applyAlignment="0" applyProtection="0"/>
    <xf numFmtId="0" fontId="6" fillId="3" borderId="0" applyNumberFormat="0" applyBorder="0" applyAlignment="0" applyProtection="0"/>
    <xf numFmtId="49" fontId="52" fillId="0" borderId="0" applyFont="0" applyFill="0" applyBorder="0" applyAlignment="0" applyProtection="0"/>
    <xf numFmtId="0" fontId="20" fillId="0" borderId="0"/>
    <xf numFmtId="0" fontId="7" fillId="0" borderId="0"/>
    <xf numFmtId="0" fontId="22" fillId="4" borderId="0" applyNumberFormat="0" applyBorder="0" applyAlignment="0" applyProtection="0">
      <alignment vertical="center"/>
    </xf>
    <xf numFmtId="0" fontId="14" fillId="5" borderId="0" applyNumberFormat="0" applyBorder="0" applyAlignment="0" applyProtection="0">
      <alignment vertical="center"/>
    </xf>
    <xf numFmtId="41" fontId="52" fillId="0" borderId="0" applyFont="0" applyFill="0" applyBorder="0" applyAlignment="0" applyProtection="0">
      <alignment vertical="center"/>
    </xf>
    <xf numFmtId="9" fontId="52" fillId="0" borderId="0" applyFont="0" applyFill="0" applyBorder="0" applyAlignment="0" applyProtection="0">
      <alignment vertical="center"/>
    </xf>
    <xf numFmtId="0" fontId="52" fillId="6" borderId="0" applyNumberFormat="0" applyFont="0" applyBorder="0" applyAlignment="0" applyProtection="0"/>
    <xf numFmtId="0" fontId="7" fillId="0" borderId="0"/>
    <xf numFmtId="0" fontId="52" fillId="3" borderId="1" applyNumberFormat="0" applyFont="0" applyAlignment="0" applyProtection="0">
      <alignment vertical="center"/>
    </xf>
    <xf numFmtId="0" fontId="18" fillId="7" borderId="0" applyNumberFormat="0" applyBorder="0" applyAlignment="0" applyProtection="0">
      <alignment vertical="center"/>
    </xf>
    <xf numFmtId="0" fontId="14" fillId="8" borderId="0" applyNumberFormat="0" applyBorder="0" applyAlignment="0" applyProtection="0">
      <alignment vertical="center"/>
    </xf>
    <xf numFmtId="0" fontId="24" fillId="9" borderId="0" applyNumberFormat="0" applyBorder="0" applyAlignment="0" applyProtection="0">
      <alignment vertical="center"/>
    </xf>
    <xf numFmtId="0" fontId="25" fillId="4" borderId="0" applyNumberFormat="0" applyBorder="0" applyAlignment="0" applyProtection="0"/>
    <xf numFmtId="0" fontId="20" fillId="0" borderId="0"/>
    <xf numFmtId="0" fontId="24" fillId="9" borderId="0" applyNumberFormat="0" applyBorder="0" applyAlignment="0" applyProtection="0">
      <alignment vertical="center"/>
    </xf>
    <xf numFmtId="0" fontId="19" fillId="10" borderId="0" applyNumberFormat="0" applyBorder="0" applyAlignment="0" applyProtection="0"/>
    <xf numFmtId="0" fontId="8" fillId="11" borderId="0" applyNumberFormat="0" applyBorder="0" applyAlignment="0" applyProtection="0"/>
    <xf numFmtId="0" fontId="21" fillId="0" borderId="0"/>
    <xf numFmtId="0" fontId="21" fillId="0" borderId="0"/>
    <xf numFmtId="0" fontId="20" fillId="0" borderId="0"/>
    <xf numFmtId="0" fontId="18" fillId="12"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20" fillId="0" borderId="0"/>
    <xf numFmtId="0" fontId="52" fillId="0" borderId="0"/>
    <xf numFmtId="49" fontId="52" fillId="0" borderId="0" applyFont="0" applyFill="0" applyBorder="0" applyAlignment="0" applyProtection="0"/>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23" fillId="0" borderId="0"/>
    <xf numFmtId="0" fontId="20" fillId="0" borderId="0"/>
    <xf numFmtId="0" fontId="26" fillId="0" borderId="0"/>
    <xf numFmtId="0" fontId="21" fillId="0" borderId="0"/>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52" fillId="0" borderId="0">
      <alignment vertical="center"/>
    </xf>
    <xf numFmtId="0" fontId="52" fillId="0" borderId="0"/>
    <xf numFmtId="0" fontId="21" fillId="0" borderId="0"/>
    <xf numFmtId="0" fontId="14" fillId="13" borderId="0" applyNumberFormat="0" applyBorder="0" applyAlignment="0" applyProtection="0">
      <alignment vertical="center"/>
    </xf>
    <xf numFmtId="0" fontId="14" fillId="7" borderId="0" applyNumberFormat="0" applyBorder="0" applyAlignment="0" applyProtection="0">
      <alignment vertical="center"/>
    </xf>
    <xf numFmtId="49" fontId="52" fillId="0" borderId="0" applyFont="0" applyFill="0" applyBorder="0" applyAlignment="0" applyProtection="0"/>
    <xf numFmtId="0" fontId="20" fillId="0" borderId="0"/>
    <xf numFmtId="0" fontId="6" fillId="3" borderId="0" applyNumberFormat="0" applyBorder="0" applyAlignment="0" applyProtection="0"/>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49" fontId="52" fillId="0" borderId="0" applyFont="0" applyFill="0" applyBorder="0" applyAlignment="0" applyProtection="0"/>
    <xf numFmtId="49" fontId="52" fillId="0" borderId="0" applyFont="0" applyFill="0" applyBorder="0" applyAlignment="0" applyProtection="0"/>
    <xf numFmtId="0" fontId="6" fillId="3" borderId="0" applyNumberFormat="0" applyBorder="0" applyAlignment="0" applyProtection="0"/>
    <xf numFmtId="49" fontId="52" fillId="0" borderId="0" applyFont="0" applyFill="0" applyBorder="0" applyAlignment="0" applyProtection="0"/>
    <xf numFmtId="0" fontId="52" fillId="0" borderId="0">
      <alignment vertical="center"/>
    </xf>
    <xf numFmtId="0" fontId="21" fillId="0" borderId="0"/>
    <xf numFmtId="0" fontId="19" fillId="2" borderId="0" applyNumberFormat="0" applyBorder="0" applyAlignment="0" applyProtection="0"/>
    <xf numFmtId="0" fontId="6" fillId="3" borderId="0" applyNumberFormat="0" applyBorder="0" applyAlignment="0" applyProtection="0"/>
    <xf numFmtId="49" fontId="52" fillId="0" borderId="0" applyFont="0" applyFill="0" applyBorder="0" applyAlignment="0" applyProtection="0"/>
    <xf numFmtId="0" fontId="6" fillId="3" borderId="0" applyNumberFormat="0" applyBorder="0" applyAlignment="0" applyProtection="0"/>
    <xf numFmtId="49" fontId="52" fillId="0" borderId="0" applyFont="0" applyFill="0" applyBorder="0" applyAlignment="0" applyProtection="0"/>
    <xf numFmtId="0" fontId="6" fillId="3" borderId="0" applyNumberFormat="0" applyBorder="0" applyAlignment="0" applyProtection="0"/>
    <xf numFmtId="49" fontId="52" fillId="0" borderId="0" applyFont="0" applyFill="0" applyBorder="0" applyAlignment="0" applyProtection="0"/>
    <xf numFmtId="0" fontId="6" fillId="13" borderId="0" applyNumberFormat="0" applyBorder="0" applyAlignment="0" applyProtection="0"/>
    <xf numFmtId="0" fontId="20" fillId="0" borderId="0"/>
    <xf numFmtId="0" fontId="6" fillId="3" borderId="0" applyNumberFormat="0" applyBorder="0" applyAlignment="0" applyProtection="0"/>
    <xf numFmtId="49" fontId="52" fillId="0" borderId="0" applyFont="0" applyFill="0" applyBorder="0" applyAlignment="0" applyProtection="0"/>
    <xf numFmtId="0" fontId="6" fillId="3" borderId="0" applyNumberFormat="0" applyBorder="0" applyAlignment="0" applyProtection="0"/>
    <xf numFmtId="49" fontId="52" fillId="0" borderId="0" applyFont="0" applyFill="0" applyBorder="0" applyAlignment="0" applyProtection="0"/>
    <xf numFmtId="0" fontId="6" fillId="3" borderId="0" applyNumberFormat="0" applyBorder="0" applyAlignment="0" applyProtection="0"/>
    <xf numFmtId="49" fontId="52" fillId="0" borderId="0" applyFont="0" applyFill="0" applyBorder="0" applyAlignment="0" applyProtection="0"/>
    <xf numFmtId="41" fontId="52" fillId="0" borderId="0" applyFont="0" applyFill="0" applyBorder="0" applyAlignment="0" applyProtection="0">
      <alignment vertical="center"/>
    </xf>
    <xf numFmtId="0" fontId="23" fillId="0" borderId="0"/>
    <xf numFmtId="0" fontId="52" fillId="0" borderId="0">
      <alignment vertical="center"/>
    </xf>
    <xf numFmtId="9" fontId="14" fillId="0" borderId="0">
      <alignment vertical="center"/>
    </xf>
    <xf numFmtId="0" fontId="20" fillId="0" borderId="0"/>
    <xf numFmtId="0" fontId="22" fillId="4" borderId="0" applyNumberFormat="0" applyBorder="0" applyAlignment="0" applyProtection="0">
      <alignment vertical="center"/>
    </xf>
    <xf numFmtId="0" fontId="6" fillId="3" borderId="0" applyNumberFormat="0" applyBorder="0" applyAlignment="0" applyProtection="0"/>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23" fillId="0" borderId="0"/>
    <xf numFmtId="0" fontId="14" fillId="7" borderId="0" applyNumberFormat="0" applyBorder="0" applyAlignment="0" applyProtection="0">
      <alignment vertical="center"/>
    </xf>
    <xf numFmtId="0" fontId="21" fillId="0" borderId="0"/>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49" fontId="52" fillId="0" borderId="0" applyFont="0" applyFill="0" applyBorder="0" applyAlignment="0" applyProtection="0"/>
    <xf numFmtId="0" fontId="18" fillId="16" borderId="0" applyNumberFormat="0" applyBorder="0" applyAlignment="0" applyProtection="0">
      <alignment vertical="center"/>
    </xf>
    <xf numFmtId="0" fontId="23" fillId="0" borderId="0"/>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21" fillId="0" borderId="0"/>
    <xf numFmtId="0" fontId="14" fillId="5" borderId="0" applyNumberFormat="0" applyBorder="0" applyAlignment="0" applyProtection="0">
      <alignment vertical="center"/>
    </xf>
    <xf numFmtId="49" fontId="52" fillId="0" borderId="0" applyFont="0" applyFill="0" applyBorder="0" applyAlignment="0" applyProtection="0"/>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14" fillId="13" borderId="0" applyNumberFormat="0" applyBorder="0" applyAlignment="0" applyProtection="0">
      <alignment vertical="center"/>
    </xf>
    <xf numFmtId="49" fontId="52" fillId="0" borderId="0" applyFont="0" applyFill="0" applyBorder="0" applyAlignment="0" applyProtection="0"/>
    <xf numFmtId="0" fontId="22" fillId="4"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49" fontId="52" fillId="0" borderId="0" applyFont="0" applyFill="0" applyBorder="0" applyAlignment="0" applyProtection="0"/>
    <xf numFmtId="0" fontId="14" fillId="13" borderId="0" applyNumberFormat="0" applyBorder="0" applyAlignment="0" applyProtection="0">
      <alignment vertical="center"/>
    </xf>
    <xf numFmtId="49" fontId="52" fillId="0" borderId="0" applyFont="0" applyFill="0" applyBorder="0" applyAlignment="0" applyProtection="0"/>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7" fillId="0" borderId="0"/>
    <xf numFmtId="0" fontId="14" fillId="13" borderId="0" applyNumberFormat="0" applyBorder="0" applyAlignment="0" applyProtection="0">
      <alignment vertical="center"/>
    </xf>
    <xf numFmtId="0" fontId="6" fillId="13" borderId="0" applyNumberFormat="0" applyBorder="0" applyAlignment="0" applyProtection="0"/>
    <xf numFmtId="0" fontId="22" fillId="4" borderId="0" applyNumberFormat="0" applyBorder="0" applyAlignment="0" applyProtection="0">
      <alignment vertical="center"/>
    </xf>
    <xf numFmtId="49" fontId="52" fillId="0" borderId="0" applyFont="0" applyFill="0" applyBorder="0" applyAlignment="0" applyProtection="0"/>
    <xf numFmtId="0" fontId="14" fillId="14" borderId="0" applyNumberFormat="0" applyBorder="0" applyAlignment="0" applyProtection="0">
      <alignment vertical="center"/>
    </xf>
    <xf numFmtId="0" fontId="20" fillId="0" borderId="0"/>
    <xf numFmtId="0" fontId="14" fillId="13" borderId="0" applyNumberFormat="0" applyBorder="0" applyAlignment="0" applyProtection="0">
      <alignment vertical="center"/>
    </xf>
    <xf numFmtId="0" fontId="6" fillId="13" borderId="0" applyNumberFormat="0" applyBorder="0" applyAlignment="0" applyProtection="0"/>
    <xf numFmtId="49" fontId="52" fillId="0" borderId="0" applyFont="0" applyFill="0" applyBorder="0" applyAlignment="0" applyProtection="0"/>
    <xf numFmtId="0" fontId="21" fillId="0" borderId="0"/>
    <xf numFmtId="0" fontId="8" fillId="18" borderId="0" applyNumberFormat="0" applyBorder="0" applyAlignment="0" applyProtection="0"/>
    <xf numFmtId="0" fontId="6" fillId="3" borderId="0" applyNumberFormat="0" applyBorder="0" applyAlignment="0" applyProtection="0"/>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20" fillId="0" borderId="0"/>
    <xf numFmtId="0" fontId="20" fillId="0" borderId="0"/>
    <xf numFmtId="0" fontId="22" fillId="4" borderId="0" applyNumberFormat="0" applyBorder="0" applyAlignment="0" applyProtection="0">
      <alignment vertical="center"/>
    </xf>
    <xf numFmtId="0" fontId="23" fillId="0" borderId="0"/>
    <xf numFmtId="0" fontId="23" fillId="0" borderId="0"/>
    <xf numFmtId="0" fontId="23" fillId="0" borderId="0"/>
    <xf numFmtId="0" fontId="14" fillId="19" borderId="0" applyNumberFormat="0" applyBorder="0" applyAlignment="0" applyProtection="0">
      <alignment vertical="center"/>
    </xf>
    <xf numFmtId="0" fontId="18" fillId="20" borderId="0" applyNumberFormat="0" applyBorder="0" applyAlignment="0" applyProtection="0">
      <alignment vertical="center"/>
    </xf>
    <xf numFmtId="0" fontId="21" fillId="0" borderId="0"/>
    <xf numFmtId="0" fontId="14" fillId="15" borderId="0" applyNumberFormat="0" applyBorder="0" applyAlignment="0" applyProtection="0">
      <alignment vertical="center"/>
    </xf>
    <xf numFmtId="0" fontId="20" fillId="0" borderId="0"/>
    <xf numFmtId="0" fontId="21" fillId="0" borderId="0"/>
    <xf numFmtId="0" fontId="19" fillId="2" borderId="0" applyNumberFormat="0" applyBorder="0" applyAlignment="0" applyProtection="0"/>
    <xf numFmtId="0" fontId="20" fillId="0" borderId="0">
      <protection locked="0"/>
    </xf>
    <xf numFmtId="0" fontId="22" fillId="4" borderId="0" applyNumberFormat="0" applyBorder="0" applyAlignment="0" applyProtection="0">
      <alignment vertical="center"/>
    </xf>
    <xf numFmtId="0" fontId="20" fillId="0" borderId="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22" fillId="4"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6" fillId="13" borderId="0" applyNumberFormat="0" applyBorder="0" applyAlignment="0" applyProtection="0"/>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6" fillId="13" borderId="0" applyNumberFormat="0" applyBorder="0" applyAlignment="0" applyProtection="0"/>
    <xf numFmtId="0" fontId="14" fillId="13" borderId="0" applyNumberFormat="0" applyBorder="0" applyAlignment="0" applyProtection="0">
      <alignment vertical="center"/>
    </xf>
    <xf numFmtId="0" fontId="6" fillId="13" borderId="0" applyNumberFormat="0" applyBorder="0" applyAlignment="0" applyProtection="0"/>
    <xf numFmtId="0" fontId="14" fillId="13" borderId="0" applyNumberFormat="0" applyBorder="0" applyAlignment="0" applyProtection="0">
      <alignment vertical="center"/>
    </xf>
    <xf numFmtId="0" fontId="6" fillId="13" borderId="0" applyNumberFormat="0" applyBorder="0" applyAlignment="0" applyProtection="0"/>
    <xf numFmtId="0" fontId="14" fillId="13" borderId="0" applyNumberFormat="0" applyBorder="0" applyAlignment="0" applyProtection="0">
      <alignment vertical="center"/>
    </xf>
    <xf numFmtId="0" fontId="6" fillId="13" borderId="0" applyNumberFormat="0" applyBorder="0" applyAlignment="0" applyProtection="0"/>
    <xf numFmtId="0" fontId="14" fillId="13" borderId="0" applyNumberFormat="0" applyBorder="0" applyAlignment="0" applyProtection="0">
      <alignment vertical="center"/>
    </xf>
    <xf numFmtId="0" fontId="6" fillId="13" borderId="0" applyNumberFormat="0" applyBorder="0" applyAlignment="0" applyProtection="0"/>
    <xf numFmtId="0" fontId="14" fillId="4" borderId="0" applyNumberFormat="0" applyBorder="0" applyAlignment="0" applyProtection="0">
      <alignment vertical="center"/>
    </xf>
    <xf numFmtId="0" fontId="18" fillId="16"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21" fillId="0" borderId="0"/>
    <xf numFmtId="0" fontId="34" fillId="9" borderId="0" applyNumberFormat="0" applyBorder="0" applyAlignment="0" applyProtection="0"/>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22" fillId="4"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30" fillId="2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34" fillId="9" borderId="0" applyNumberFormat="0" applyBorder="0" applyAlignment="0" applyProtection="0"/>
    <xf numFmtId="0" fontId="18" fillId="12"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18" fillId="12"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18" fillId="12" borderId="0" applyNumberFormat="0" applyBorder="0" applyAlignment="0" applyProtection="0">
      <alignment vertical="center"/>
    </xf>
    <xf numFmtId="0" fontId="24" fillId="9"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18" fillId="12"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18" fillId="12" borderId="0" applyNumberFormat="0" applyBorder="0" applyAlignment="0" applyProtection="0">
      <alignment vertical="center"/>
    </xf>
    <xf numFmtId="0" fontId="14" fillId="14" borderId="0" applyNumberFormat="0" applyBorder="0" applyAlignment="0" applyProtection="0">
      <alignment vertical="center"/>
    </xf>
    <xf numFmtId="0" fontId="14" fillId="9" borderId="0" applyNumberFormat="0" applyBorder="0" applyAlignment="0" applyProtection="0">
      <alignment vertical="center"/>
    </xf>
    <xf numFmtId="0" fontId="18" fillId="12"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22" fillId="4"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8" fillId="7" borderId="0" applyNumberFormat="0" applyBorder="0" applyAlignment="0" applyProtection="0">
      <alignment vertical="center"/>
    </xf>
    <xf numFmtId="0" fontId="14" fillId="8" borderId="0" applyNumberFormat="0" applyBorder="0" applyAlignment="0" applyProtection="0">
      <alignment vertical="center"/>
    </xf>
    <xf numFmtId="0" fontId="22" fillId="4" borderId="0" applyNumberFormat="0" applyBorder="0" applyAlignment="0" applyProtection="0">
      <alignment vertical="center"/>
    </xf>
    <xf numFmtId="0" fontId="18" fillId="7" borderId="0" applyNumberFormat="0" applyBorder="0" applyAlignment="0" applyProtection="0">
      <alignment vertical="center"/>
    </xf>
    <xf numFmtId="0" fontId="14" fillId="8" borderId="0" applyNumberFormat="0" applyBorder="0" applyAlignment="0" applyProtection="0">
      <alignment vertical="center"/>
    </xf>
    <xf numFmtId="0" fontId="18" fillId="7" borderId="0" applyNumberFormat="0" applyBorder="0" applyAlignment="0" applyProtection="0">
      <alignment vertical="center"/>
    </xf>
    <xf numFmtId="0" fontId="14" fillId="8" borderId="0" applyNumberFormat="0" applyBorder="0" applyAlignment="0" applyProtection="0">
      <alignment vertical="center"/>
    </xf>
    <xf numFmtId="0" fontId="18" fillId="7" borderId="0" applyNumberFormat="0" applyBorder="0" applyAlignment="0" applyProtection="0">
      <alignment vertical="center"/>
    </xf>
    <xf numFmtId="0" fontId="14" fillId="8" borderId="0" applyNumberFormat="0" applyBorder="0" applyAlignment="0" applyProtection="0">
      <alignment vertical="center"/>
    </xf>
    <xf numFmtId="0" fontId="18" fillId="7" borderId="0" applyNumberFormat="0" applyBorder="0" applyAlignment="0" applyProtection="0">
      <alignment vertical="center"/>
    </xf>
    <xf numFmtId="0" fontId="14" fillId="8" borderId="0" applyNumberFormat="0" applyBorder="0" applyAlignment="0" applyProtection="0">
      <alignment vertical="center"/>
    </xf>
    <xf numFmtId="0" fontId="34" fillId="9" borderId="0" applyNumberFormat="0" applyBorder="0" applyAlignment="0" applyProtection="0"/>
    <xf numFmtId="0" fontId="14" fillId="14" borderId="0" applyNumberFormat="0" applyBorder="0" applyAlignment="0" applyProtection="0">
      <alignment vertical="center"/>
    </xf>
    <xf numFmtId="0" fontId="34" fillId="9" borderId="0" applyNumberFormat="0" applyBorder="0" applyAlignment="0" applyProtection="0"/>
    <xf numFmtId="0" fontId="14" fillId="14" borderId="0" applyNumberFormat="0" applyBorder="0" applyAlignment="0" applyProtection="0">
      <alignment vertical="center"/>
    </xf>
    <xf numFmtId="0" fontId="52" fillId="0" borderId="0" applyNumberFormat="0" applyFont="0" applyFill="0" applyBorder="0" applyAlignment="0" applyProtection="0">
      <alignment horizontal="left"/>
    </xf>
    <xf numFmtId="0" fontId="18" fillId="19" borderId="0" applyNumberFormat="0" applyBorder="0" applyAlignment="0" applyProtection="0">
      <alignment vertical="center"/>
    </xf>
    <xf numFmtId="0" fontId="14" fillId="14" borderId="0" applyNumberFormat="0" applyBorder="0" applyAlignment="0" applyProtection="0">
      <alignment vertical="center"/>
    </xf>
    <xf numFmtId="0" fontId="22" fillId="4" borderId="0" applyNumberFormat="0" applyBorder="0" applyAlignment="0" applyProtection="0">
      <alignment vertical="center"/>
    </xf>
    <xf numFmtId="0" fontId="18" fillId="19" borderId="0" applyNumberFormat="0" applyBorder="0" applyAlignment="0" applyProtection="0">
      <alignment vertical="center"/>
    </xf>
    <xf numFmtId="0" fontId="14" fillId="14" borderId="0" applyNumberFormat="0" applyBorder="0" applyAlignment="0" applyProtection="0">
      <alignment vertical="center"/>
    </xf>
    <xf numFmtId="0" fontId="18" fillId="19" borderId="0" applyNumberFormat="0" applyBorder="0" applyAlignment="0" applyProtection="0">
      <alignment vertical="center"/>
    </xf>
    <xf numFmtId="0" fontId="14" fillId="14" borderId="0" applyNumberFormat="0" applyBorder="0" applyAlignment="0" applyProtection="0">
      <alignment vertical="center"/>
    </xf>
    <xf numFmtId="0" fontId="18" fillId="19" borderId="0" applyNumberFormat="0" applyBorder="0" applyAlignment="0" applyProtection="0">
      <alignment vertical="center"/>
    </xf>
    <xf numFmtId="0" fontId="14" fillId="14" borderId="0" applyNumberFormat="0" applyBorder="0" applyAlignment="0" applyProtection="0">
      <alignment vertical="center"/>
    </xf>
    <xf numFmtId="0" fontId="18" fillId="19" borderId="0" applyNumberFormat="0" applyBorder="0" applyAlignment="0" applyProtection="0">
      <alignment vertical="center"/>
    </xf>
    <xf numFmtId="0" fontId="8" fillId="11" borderId="0" applyNumberFormat="0" applyBorder="0" applyAlignment="0" applyProtection="0"/>
    <xf numFmtId="0" fontId="14" fillId="14" borderId="0" applyNumberFormat="0" applyBorder="0" applyAlignment="0" applyProtection="0">
      <alignment vertical="center"/>
    </xf>
    <xf numFmtId="0" fontId="18" fillId="19" borderId="0" applyNumberFormat="0" applyBorder="0" applyAlignment="0" applyProtection="0">
      <alignment vertical="center"/>
    </xf>
    <xf numFmtId="0" fontId="8" fillId="22" borderId="0" applyNumberFormat="0" applyBorder="0" applyAlignment="0" applyProtection="0"/>
    <xf numFmtId="0" fontId="14" fillId="14" borderId="0" applyNumberFormat="0" applyBorder="0" applyAlignment="0" applyProtection="0">
      <alignment vertical="center"/>
    </xf>
    <xf numFmtId="0" fontId="24" fillId="9" borderId="0" applyNumberFormat="0" applyBorder="0" applyAlignment="0" applyProtection="0">
      <alignment vertical="center"/>
    </xf>
    <xf numFmtId="0" fontId="14" fillId="17" borderId="0" applyNumberFormat="0" applyBorder="0" applyAlignment="0" applyProtection="0">
      <alignment vertical="center"/>
    </xf>
    <xf numFmtId="0" fontId="24" fillId="9" borderId="0" applyNumberFormat="0" applyBorder="0" applyAlignment="0" applyProtection="0">
      <alignment vertical="center"/>
    </xf>
    <xf numFmtId="0" fontId="6" fillId="9" borderId="0" applyNumberFormat="0" applyBorder="0" applyAlignment="0" applyProtection="0"/>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8"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8"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8" fillId="16" borderId="0" applyNumberFormat="0" applyBorder="0" applyAlignment="0" applyProtection="0">
      <alignment vertical="center"/>
    </xf>
    <xf numFmtId="0" fontId="14" fillId="17" borderId="0" applyNumberFormat="0" applyBorder="0" applyAlignment="0" applyProtection="0">
      <alignment vertical="center"/>
    </xf>
    <xf numFmtId="0" fontId="18" fillId="16" borderId="0" applyNumberFormat="0" applyBorder="0" applyAlignment="0" applyProtection="0">
      <alignment vertical="center"/>
    </xf>
    <xf numFmtId="0" fontId="1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1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14" fillId="17" borderId="0" applyNumberFormat="0" applyBorder="0" applyAlignment="0" applyProtection="0">
      <alignment vertical="center"/>
    </xf>
    <xf numFmtId="0" fontId="18" fillId="23" borderId="0" applyNumberFormat="0" applyBorder="0" applyAlignment="0" applyProtection="0">
      <alignment vertical="center"/>
    </xf>
    <xf numFmtId="0" fontId="24" fillId="9" borderId="0" applyNumberFormat="0" applyBorder="0" applyAlignment="0" applyProtection="0">
      <alignment vertical="center"/>
    </xf>
    <xf numFmtId="0" fontId="35" fillId="24" borderId="2">
      <protection locked="0"/>
    </xf>
    <xf numFmtId="0" fontId="14" fillId="17" borderId="0" applyNumberFormat="0" applyBorder="0" applyAlignment="0" applyProtection="0">
      <alignment vertical="center"/>
    </xf>
    <xf numFmtId="0" fontId="18" fillId="23" borderId="0" applyNumberFormat="0" applyBorder="0" applyAlignment="0" applyProtection="0">
      <alignment vertical="center"/>
    </xf>
    <xf numFmtId="0" fontId="24" fillId="9" borderId="0" applyNumberFormat="0" applyBorder="0" applyAlignment="0" applyProtection="0">
      <alignment vertical="center"/>
    </xf>
    <xf numFmtId="0" fontId="14" fillId="17" borderId="0" applyNumberFormat="0" applyBorder="0" applyAlignment="0" applyProtection="0">
      <alignment vertical="center"/>
    </xf>
    <xf numFmtId="0" fontId="18" fillId="23" borderId="0" applyNumberFormat="0" applyBorder="0" applyAlignment="0" applyProtection="0">
      <alignment vertical="center"/>
    </xf>
    <xf numFmtId="0" fontId="24" fillId="9" borderId="0" applyNumberFormat="0" applyBorder="0" applyAlignment="0" applyProtection="0">
      <alignment vertical="center"/>
    </xf>
    <xf numFmtId="0" fontId="14" fillId="17" borderId="0" applyNumberFormat="0" applyBorder="0" applyAlignment="0" applyProtection="0">
      <alignment vertical="center"/>
    </xf>
    <xf numFmtId="0" fontId="18" fillId="23" borderId="0" applyNumberFormat="0" applyBorder="0" applyAlignment="0" applyProtection="0">
      <alignment vertical="center"/>
    </xf>
    <xf numFmtId="0" fontId="24" fillId="9" borderId="0" applyNumberFormat="0" applyBorder="0" applyAlignment="0" applyProtection="0">
      <alignment vertical="center"/>
    </xf>
    <xf numFmtId="0" fontId="14" fillId="17" borderId="0" applyNumberFormat="0" applyBorder="0" applyAlignment="0" applyProtection="0">
      <alignment vertical="center"/>
    </xf>
    <xf numFmtId="0" fontId="18" fillId="23" borderId="0" applyNumberFormat="0" applyBorder="0" applyAlignment="0" applyProtection="0">
      <alignment vertical="center"/>
    </xf>
    <xf numFmtId="0" fontId="24" fillId="9" borderId="0" applyNumberFormat="0" applyBorder="0" applyAlignment="0" applyProtection="0">
      <alignment vertical="center"/>
    </xf>
    <xf numFmtId="0" fontId="14" fillId="17" borderId="0" applyNumberFormat="0" applyBorder="0" applyAlignment="0" applyProtection="0">
      <alignment vertical="center"/>
    </xf>
    <xf numFmtId="0" fontId="18" fillId="23" borderId="0" applyNumberFormat="0" applyBorder="0" applyAlignment="0" applyProtection="0">
      <alignment vertical="center"/>
    </xf>
    <xf numFmtId="0" fontId="24" fillId="9" borderId="0" applyNumberFormat="0" applyBorder="0" applyAlignment="0" applyProtection="0">
      <alignment vertical="center"/>
    </xf>
    <xf numFmtId="0" fontId="14" fillId="17"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8" fillId="18" borderId="0" applyNumberFormat="0" applyBorder="0" applyAlignment="0" applyProtection="0"/>
    <xf numFmtId="0" fontId="6" fillId="3" borderId="0" applyNumberFormat="0" applyBorder="0" applyAlignment="0" applyProtection="0"/>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8" fillId="18" borderId="0" applyNumberFormat="0" applyBorder="0" applyAlignment="0" applyProtection="0"/>
    <xf numFmtId="0" fontId="6" fillId="3" borderId="0" applyNumberFormat="0" applyBorder="0" applyAlignment="0" applyProtection="0"/>
    <xf numFmtId="0" fontId="19" fillId="5" borderId="0" applyNumberFormat="0" applyBorder="0" applyAlignment="0" applyProtection="0"/>
    <xf numFmtId="0" fontId="14" fillId="5" borderId="0" applyNumberFormat="0" applyBorder="0" applyAlignment="0" applyProtection="0">
      <alignment vertical="center"/>
    </xf>
    <xf numFmtId="0" fontId="34" fillId="9" borderId="0" applyNumberFormat="0" applyBorder="0" applyAlignment="0" applyProtection="0"/>
    <xf numFmtId="0" fontId="6" fillId="3" borderId="0" applyNumberFormat="0" applyBorder="0" applyAlignment="0" applyProtection="0"/>
    <xf numFmtId="0" fontId="19" fillId="5" borderId="0" applyNumberFormat="0" applyBorder="0" applyAlignment="0" applyProtection="0"/>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52" fillId="0" borderId="0">
      <alignment vertical="center"/>
    </xf>
    <xf numFmtId="0" fontId="19" fillId="25" borderId="0" applyNumberFormat="0" applyBorder="0" applyAlignment="0" applyProtection="0"/>
    <xf numFmtId="0" fontId="52" fillId="0" borderId="0"/>
    <xf numFmtId="0" fontId="14" fillId="5" borderId="0" applyNumberFormat="0" applyBorder="0" applyAlignment="0" applyProtection="0">
      <alignment vertical="center"/>
    </xf>
    <xf numFmtId="0" fontId="52" fillId="0" borderId="0">
      <alignment vertical="center"/>
    </xf>
    <xf numFmtId="0" fontId="19" fillId="26" borderId="0" applyNumberFormat="0" applyBorder="0" applyAlignment="0" applyProtection="0"/>
    <xf numFmtId="0" fontId="52" fillId="0" borderId="0"/>
    <xf numFmtId="0" fontId="14" fillId="5" borderId="0" applyNumberFormat="0" applyBorder="0" applyAlignment="0" applyProtection="0">
      <alignment vertical="center"/>
    </xf>
    <xf numFmtId="0" fontId="52" fillId="0" borderId="0">
      <alignment vertical="center"/>
    </xf>
    <xf numFmtId="0" fontId="19" fillId="2" borderId="0" applyNumberFormat="0" applyBorder="0" applyAlignment="0" applyProtection="0"/>
    <xf numFmtId="0" fontId="52" fillId="0" borderId="0"/>
    <xf numFmtId="0" fontId="14" fillId="5" borderId="0" applyNumberFormat="0" applyBorder="0" applyAlignment="0" applyProtection="0">
      <alignment vertical="center"/>
    </xf>
    <xf numFmtId="0" fontId="52" fillId="0" borderId="0">
      <alignment vertical="center"/>
    </xf>
    <xf numFmtId="0" fontId="19" fillId="25" borderId="0" applyNumberFormat="0" applyBorder="0" applyAlignment="0" applyProtection="0"/>
    <xf numFmtId="0" fontId="52" fillId="0" borderId="0"/>
    <xf numFmtId="0" fontId="14" fillId="5" borderId="0" applyNumberFormat="0" applyBorder="0" applyAlignment="0" applyProtection="0">
      <alignment vertical="center"/>
    </xf>
    <xf numFmtId="0" fontId="52" fillId="0" borderId="0"/>
    <xf numFmtId="0" fontId="14" fillId="5" borderId="0" applyNumberFormat="0" applyBorder="0" applyAlignment="0" applyProtection="0">
      <alignment vertical="center"/>
    </xf>
    <xf numFmtId="0" fontId="52" fillId="0" borderId="0"/>
    <xf numFmtId="0" fontId="14" fillId="5" borderId="0" applyNumberFormat="0" applyBorder="0" applyAlignment="0" applyProtection="0">
      <alignment vertical="center"/>
    </xf>
    <xf numFmtId="0" fontId="52" fillId="0" borderId="0"/>
    <xf numFmtId="0" fontId="14" fillId="5" borderId="0" applyNumberFormat="0" applyBorder="0" applyAlignment="0" applyProtection="0">
      <alignment vertical="center"/>
    </xf>
    <xf numFmtId="0" fontId="14" fillId="7" borderId="0" applyNumberFormat="0" applyBorder="0" applyAlignment="0" applyProtection="0">
      <alignment vertical="center"/>
    </xf>
    <xf numFmtId="0" fontId="18" fillId="12"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24" fillId="9" borderId="0" applyNumberFormat="0" applyBorder="0" applyAlignment="0" applyProtection="0">
      <alignment vertical="center"/>
    </xf>
    <xf numFmtId="0" fontId="14" fillId="7" borderId="0" applyNumberFormat="0" applyBorder="0" applyAlignment="0" applyProtection="0">
      <alignment vertical="center"/>
    </xf>
    <xf numFmtId="0" fontId="14" fillId="19" borderId="0" applyNumberFormat="0" applyBorder="0" applyAlignment="0" applyProtection="0">
      <alignment vertical="center"/>
    </xf>
    <xf numFmtId="0" fontId="18" fillId="16"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24" fillId="9" borderId="0" applyNumberFormat="0" applyBorder="0" applyAlignment="0" applyProtection="0">
      <alignment vertical="center"/>
    </xf>
    <xf numFmtId="0" fontId="21" fillId="0" borderId="0">
      <protection locked="0"/>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9" fillId="25" borderId="0" applyNumberFormat="0" applyBorder="0" applyAlignment="0" applyProtection="0"/>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4" fillId="19"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9" fillId="10" borderId="0" applyNumberFormat="0" applyBorder="0" applyAlignment="0" applyProtection="0"/>
    <xf numFmtId="0" fontId="14" fillId="8" borderId="0" applyNumberFormat="0" applyBorder="0" applyAlignment="0" applyProtection="0">
      <alignment vertical="center"/>
    </xf>
    <xf numFmtId="0" fontId="52" fillId="6" borderId="0" applyNumberFormat="0" applyFont="0" applyBorder="0" applyAlignment="0" applyProtection="0"/>
    <xf numFmtId="0" fontId="19" fillId="10" borderId="0" applyNumberFormat="0" applyBorder="0" applyAlignment="0" applyProtection="0"/>
    <xf numFmtId="0" fontId="14" fillId="8" borderId="0" applyNumberFormat="0" applyBorder="0" applyAlignment="0" applyProtection="0">
      <alignment vertical="center"/>
    </xf>
    <xf numFmtId="0" fontId="19" fillId="10" borderId="0" applyNumberFormat="0" applyBorder="0" applyAlignment="0" applyProtection="0"/>
    <xf numFmtId="0" fontId="6" fillId="9" borderId="0" applyNumberFormat="0" applyBorder="0" applyAlignment="0" applyProtection="0">
      <alignment vertical="center"/>
    </xf>
    <xf numFmtId="0" fontId="14" fillId="8" borderId="0" applyNumberFormat="0" applyBorder="0" applyAlignment="0" applyProtection="0">
      <alignment vertical="center"/>
    </xf>
    <xf numFmtId="0" fontId="6" fillId="3" borderId="0" applyNumberFormat="0" applyBorder="0" applyAlignment="0" applyProtection="0"/>
    <xf numFmtId="0" fontId="6" fillId="9" borderId="0" applyNumberFormat="0" applyBorder="0" applyAlignment="0" applyProtection="0"/>
    <xf numFmtId="177" fontId="52" fillId="0" borderId="0" applyFont="0" applyFill="0" applyBorder="0" applyAlignment="0" applyProtection="0"/>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22" fillId="4" borderId="0" applyNumberFormat="0" applyBorder="0" applyAlignment="0" applyProtection="0">
      <alignment vertical="center"/>
    </xf>
    <xf numFmtId="0" fontId="14" fillId="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22" fillId="4" borderId="0" applyNumberFormat="0" applyBorder="0" applyAlignment="0" applyProtection="0">
      <alignment vertical="center"/>
    </xf>
    <xf numFmtId="0" fontId="14" fillId="15" borderId="0" applyNumberFormat="0" applyBorder="0" applyAlignment="0" applyProtection="0">
      <alignment vertical="center"/>
    </xf>
    <xf numFmtId="0" fontId="19" fillId="10" borderId="0" applyNumberFormat="0" applyBorder="0" applyAlignment="0" applyProtection="0"/>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23" borderId="0" applyNumberFormat="0" applyBorder="0" applyAlignment="0" applyProtection="0">
      <alignment vertical="center"/>
    </xf>
    <xf numFmtId="0" fontId="18" fillId="23" borderId="0" applyNumberFormat="0" applyBorder="0" applyAlignment="0" applyProtection="0">
      <alignment vertical="center"/>
    </xf>
    <xf numFmtId="0" fontId="18" fillId="23" borderId="0" applyNumberFormat="0" applyBorder="0" applyAlignment="0" applyProtection="0">
      <alignment vertical="center"/>
    </xf>
    <xf numFmtId="0" fontId="6" fillId="10" borderId="0" applyNumberFormat="0" applyBorder="0" applyAlignment="0" applyProtection="0"/>
    <xf numFmtId="0" fontId="34" fillId="9" borderId="0" applyNumberFormat="0" applyBorder="0" applyAlignment="0" applyProtection="0"/>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24" fillId="9" borderId="0" applyNumberFormat="0" applyBorder="0" applyAlignment="0" applyProtection="0">
      <alignment vertical="center"/>
    </xf>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6" fillId="3" borderId="0" applyNumberFormat="0" applyBorder="0" applyAlignment="0" applyProtection="0"/>
    <xf numFmtId="0" fontId="19" fillId="5" borderId="0" applyNumberFormat="0" applyBorder="0" applyAlignment="0" applyProtection="0"/>
    <xf numFmtId="0" fontId="6" fillId="3" borderId="0" applyNumberFormat="0" applyBorder="0" applyAlignment="0" applyProtection="0"/>
    <xf numFmtId="0" fontId="19" fillId="5" borderId="0" applyNumberFormat="0" applyBorder="0" applyAlignment="0" applyProtection="0"/>
    <xf numFmtId="0" fontId="6" fillId="3" borderId="0" applyNumberFormat="0" applyBorder="0" applyAlignment="0" applyProtection="0"/>
    <xf numFmtId="0" fontId="19" fillId="5" borderId="0" applyNumberFormat="0" applyBorder="0" applyAlignment="0" applyProtection="0"/>
    <xf numFmtId="0" fontId="6" fillId="3"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25" borderId="0" applyNumberFormat="0" applyBorder="0" applyAlignment="0" applyProtection="0"/>
    <xf numFmtId="0" fontId="25" fillId="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34" fillId="9" borderId="0" applyNumberFormat="0" applyBorder="0" applyAlignment="0" applyProtection="0"/>
    <xf numFmtId="0" fontId="6" fillId="10" borderId="0" applyNumberFormat="0" applyBorder="0" applyAlignment="0" applyProtection="0"/>
    <xf numFmtId="41" fontId="52" fillId="0" borderId="0" applyFont="0" applyFill="0" applyBorder="0" applyAlignment="0" applyProtection="0"/>
    <xf numFmtId="0" fontId="6" fillId="10" borderId="0" applyNumberFormat="0" applyBorder="0" applyAlignment="0" applyProtection="0"/>
    <xf numFmtId="41" fontId="52" fillId="0" borderId="0" applyFont="0" applyFill="0" applyBorder="0" applyAlignment="0" applyProtection="0">
      <alignment vertical="center"/>
    </xf>
    <xf numFmtId="0" fontId="6" fillId="10" borderId="0" applyNumberFormat="0" applyBorder="0" applyAlignment="0" applyProtection="0"/>
    <xf numFmtId="41" fontId="52" fillId="0" borderId="0" applyFont="0" applyFill="0" applyBorder="0" applyAlignment="0" applyProtection="0">
      <alignment vertical="center"/>
    </xf>
    <xf numFmtId="0" fontId="6" fillId="10" borderId="0" applyNumberFormat="0" applyBorder="0" applyAlignment="0" applyProtection="0"/>
    <xf numFmtId="41" fontId="52" fillId="0" borderId="0" applyFont="0" applyFill="0" applyBorder="0" applyAlignment="0" applyProtection="0">
      <alignment vertical="center"/>
    </xf>
    <xf numFmtId="0" fontId="6" fillId="10" borderId="0" applyNumberFormat="0" applyBorder="0" applyAlignment="0" applyProtection="0"/>
    <xf numFmtId="41" fontId="52" fillId="0" borderId="0" applyFont="0" applyFill="0" applyBorder="0" applyAlignment="0" applyProtection="0">
      <alignment vertical="center"/>
    </xf>
    <xf numFmtId="0" fontId="6" fillId="10" borderId="0" applyNumberFormat="0" applyBorder="0" applyAlignment="0" applyProtection="0"/>
    <xf numFmtId="41" fontId="52" fillId="0" borderId="0" applyFont="0" applyFill="0" applyBorder="0" applyAlignment="0" applyProtection="0">
      <alignment vertical="center"/>
    </xf>
    <xf numFmtId="0" fontId="6" fillId="10" borderId="0" applyNumberFormat="0" applyBorder="0" applyAlignment="0" applyProtection="0"/>
    <xf numFmtId="41" fontId="52" fillId="0" borderId="0" applyFont="0" applyFill="0" applyBorder="0" applyAlignment="0" applyProtection="0">
      <alignment vertical="center"/>
    </xf>
    <xf numFmtId="0" fontId="6" fillId="10" borderId="0" applyNumberFormat="0" applyBorder="0" applyAlignment="0" applyProtection="0"/>
    <xf numFmtId="41" fontId="52" fillId="0" borderId="0" applyFont="0" applyFill="0" applyBorder="0" applyAlignment="0" applyProtection="0">
      <alignment vertical="center"/>
    </xf>
    <xf numFmtId="0" fontId="6" fillId="10" borderId="0" applyNumberFormat="0" applyBorder="0" applyAlignment="0" applyProtection="0"/>
    <xf numFmtId="0" fontId="19" fillId="2" borderId="0" applyNumberFormat="0" applyBorder="0" applyAlignment="0" applyProtection="0"/>
    <xf numFmtId="0" fontId="6" fillId="13" borderId="0" applyNumberFormat="0" applyBorder="0" applyAlignment="0" applyProtection="0"/>
    <xf numFmtId="0" fontId="19" fillId="2" borderId="0" applyNumberFormat="0" applyBorder="0" applyAlignment="0" applyProtection="0"/>
    <xf numFmtId="0" fontId="6" fillId="13" borderId="0" applyNumberFormat="0" applyBorder="0" applyAlignment="0" applyProtection="0"/>
    <xf numFmtId="0" fontId="19" fillId="2" borderId="0" applyNumberFormat="0" applyBorder="0" applyAlignment="0" applyProtection="0"/>
    <xf numFmtId="0" fontId="6" fillId="13" borderId="0" applyNumberFormat="0" applyBorder="0" applyAlignment="0" applyProtection="0"/>
    <xf numFmtId="0" fontId="19" fillId="2" borderId="0" applyNumberFormat="0" applyBorder="0" applyAlignment="0" applyProtection="0"/>
    <xf numFmtId="0" fontId="24" fillId="9" borderId="0" applyNumberFormat="0" applyBorder="0" applyAlignment="0" applyProtection="0">
      <alignment vertical="center"/>
    </xf>
    <xf numFmtId="0" fontId="6" fillId="13" borderId="0" applyNumberFormat="0" applyBorder="0" applyAlignment="0" applyProtection="0"/>
    <xf numFmtId="0" fontId="19" fillId="2" borderId="0" applyNumberFormat="0" applyBorder="0" applyAlignment="0" applyProtection="0"/>
    <xf numFmtId="0" fontId="6" fillId="13" borderId="0" applyNumberFormat="0" applyBorder="0" applyAlignment="0" applyProtection="0"/>
    <xf numFmtId="0" fontId="19" fillId="2" borderId="0" applyNumberFormat="0" applyBorder="0" applyAlignment="0" applyProtection="0"/>
    <xf numFmtId="0" fontId="6" fillId="13"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6" fillId="9" borderId="0" applyNumberFormat="0" applyBorder="0" applyAlignment="0" applyProtection="0"/>
    <xf numFmtId="178" fontId="52" fillId="0" borderId="0" applyFont="0" applyFill="0" applyBorder="0" applyAlignment="0" applyProtection="0"/>
    <xf numFmtId="0" fontId="19"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24" fillId="9" borderId="0" applyNumberFormat="0" applyBorder="0" applyAlignment="0" applyProtection="0">
      <alignment vertical="center"/>
    </xf>
    <xf numFmtId="0" fontId="6" fillId="9" borderId="0" applyNumberFormat="0" applyBorder="0" applyAlignment="0" applyProtection="0"/>
    <xf numFmtId="0" fontId="24" fillId="9" borderId="0" applyNumberFormat="0" applyBorder="0" applyAlignment="0" applyProtection="0">
      <alignment vertical="center"/>
    </xf>
    <xf numFmtId="0" fontId="6" fillId="9" borderId="0" applyNumberFormat="0" applyBorder="0" applyAlignment="0" applyProtection="0"/>
    <xf numFmtId="0" fontId="24" fillId="9" borderId="0" applyNumberFormat="0" applyBorder="0" applyAlignment="0" applyProtection="0">
      <alignment vertical="center"/>
    </xf>
    <xf numFmtId="0" fontId="6"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24" fillId="9" borderId="0" applyNumberFormat="0" applyBorder="0" applyAlignment="0" applyProtection="0">
      <alignment vertical="center"/>
    </xf>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22" fillId="4" borderId="0" applyNumberFormat="0" applyBorder="0" applyAlignment="0" applyProtection="0">
      <alignment vertical="center"/>
    </xf>
    <xf numFmtId="0" fontId="6" fillId="10" borderId="0" applyNumberFormat="0" applyBorder="0" applyAlignment="0" applyProtection="0"/>
    <xf numFmtId="0" fontId="22" fillId="4" borderId="0" applyNumberFormat="0" applyBorder="0" applyAlignment="0" applyProtection="0">
      <alignment vertical="center"/>
    </xf>
    <xf numFmtId="0" fontId="6" fillId="10" borderId="0" applyNumberFormat="0" applyBorder="0" applyAlignment="0" applyProtection="0"/>
    <xf numFmtId="0" fontId="22" fillId="4" borderId="0" applyNumberFormat="0" applyBorder="0" applyAlignment="0" applyProtection="0">
      <alignment vertical="center"/>
    </xf>
    <xf numFmtId="0" fontId="6" fillId="10" borderId="0" applyNumberFormat="0" applyBorder="0" applyAlignment="0" applyProtection="0"/>
    <xf numFmtId="0" fontId="22" fillId="4" borderId="0" applyNumberFormat="0" applyBorder="0" applyAlignment="0" applyProtection="0">
      <alignment vertical="center"/>
    </xf>
    <xf numFmtId="0" fontId="6" fillId="10" borderId="0" applyNumberFormat="0" applyBorder="0" applyAlignment="0" applyProtection="0"/>
    <xf numFmtId="0" fontId="22" fillId="4" borderId="0" applyNumberFormat="0" applyBorder="0" applyAlignment="0" applyProtection="0">
      <alignment vertical="center"/>
    </xf>
    <xf numFmtId="0" fontId="6" fillId="10" borderId="0" applyNumberFormat="0" applyBorder="0" applyAlignment="0" applyProtection="0"/>
    <xf numFmtId="0" fontId="22" fillId="4" borderId="0" applyNumberFormat="0" applyBorder="0" applyAlignment="0" applyProtection="0">
      <alignment vertical="center"/>
    </xf>
    <xf numFmtId="0" fontId="6" fillId="10" borderId="0" applyNumberFormat="0" applyBorder="0" applyAlignment="0" applyProtection="0"/>
    <xf numFmtId="0" fontId="34"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22" fillId="4" borderId="0" applyNumberFormat="0" applyBorder="0" applyAlignment="0" applyProtection="0">
      <alignment vertical="center"/>
    </xf>
    <xf numFmtId="0" fontId="19" fillId="25" borderId="0" applyNumberFormat="0" applyBorder="0" applyAlignment="0" applyProtection="0"/>
    <xf numFmtId="0" fontId="22" fillId="4" borderId="0" applyNumberFormat="0" applyBorder="0" applyAlignment="0" applyProtection="0">
      <alignment vertical="center"/>
    </xf>
    <xf numFmtId="0" fontId="19" fillId="25" borderId="0" applyNumberFormat="0" applyBorder="0" applyAlignment="0" applyProtection="0"/>
    <xf numFmtId="0" fontId="22" fillId="4" borderId="0" applyNumberFormat="0" applyBorder="0" applyAlignment="0" applyProtection="0">
      <alignment vertical="center"/>
    </xf>
    <xf numFmtId="0" fontId="19" fillId="25" borderId="0" applyNumberFormat="0" applyBorder="0" applyAlignment="0" applyProtection="0"/>
    <xf numFmtId="0" fontId="22" fillId="4" borderId="0" applyNumberFormat="0" applyBorder="0" applyAlignment="0" applyProtection="0">
      <alignment vertical="center"/>
    </xf>
    <xf numFmtId="0" fontId="19" fillId="25" borderId="0" applyNumberFormat="0" applyBorder="0" applyAlignment="0" applyProtection="0"/>
    <xf numFmtId="0" fontId="25" fillId="4" borderId="0" applyNumberFormat="0" applyBorder="0" applyAlignment="0" applyProtection="0"/>
    <xf numFmtId="0" fontId="22" fillId="4" borderId="0" applyNumberFormat="0" applyBorder="0" applyAlignment="0" applyProtection="0">
      <alignment vertical="center"/>
    </xf>
    <xf numFmtId="0" fontId="19" fillId="25" borderId="0" applyNumberFormat="0" applyBorder="0" applyAlignment="0" applyProtection="0"/>
    <xf numFmtId="0" fontId="19" fillId="25" borderId="0" applyNumberFormat="0" applyBorder="0" applyAlignment="0" applyProtection="0"/>
    <xf numFmtId="0" fontId="19" fillId="27"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52" fillId="0" borderId="0">
      <alignment vertical="center"/>
    </xf>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22" fillId="4" borderId="0" applyNumberFormat="0" applyBorder="0" applyAlignment="0" applyProtection="0">
      <alignment vertical="center"/>
    </xf>
    <xf numFmtId="14" fontId="37" fillId="0" borderId="0">
      <alignment horizontal="center" wrapText="1"/>
      <protection locked="0"/>
    </xf>
    <xf numFmtId="0" fontId="6" fillId="13"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1" fillId="0" borderId="3" applyNumberFormat="0" applyFill="0" applyAlignment="0" applyProtection="0">
      <alignment vertical="center"/>
    </xf>
    <xf numFmtId="0" fontId="19" fillId="27" borderId="0" applyNumberFormat="0" applyBorder="0" applyAlignment="0" applyProtection="0"/>
    <xf numFmtId="0" fontId="11" fillId="0" borderId="3" applyNumberFormat="0" applyFill="0" applyAlignment="0" applyProtection="0">
      <alignment vertical="center"/>
    </xf>
    <xf numFmtId="0" fontId="19" fillId="27" borderId="0" applyNumberFormat="0" applyBorder="0" applyAlignment="0" applyProtection="0"/>
    <xf numFmtId="0" fontId="11" fillId="0" borderId="3" applyNumberFormat="0" applyFill="0" applyAlignment="0" applyProtection="0">
      <alignment vertical="center"/>
    </xf>
    <xf numFmtId="0" fontId="19" fillId="27" borderId="0" applyNumberFormat="0" applyBorder="0" applyAlignment="0" applyProtection="0"/>
    <xf numFmtId="0" fontId="11" fillId="0" borderId="3" applyNumberFormat="0" applyFill="0" applyAlignment="0" applyProtection="0">
      <alignment vertical="center"/>
    </xf>
    <xf numFmtId="0" fontId="19" fillId="27" borderId="0" applyNumberFormat="0" applyBorder="0" applyAlignment="0" applyProtection="0"/>
    <xf numFmtId="0" fontId="11" fillId="0" borderId="3" applyNumberFormat="0" applyFill="0" applyAlignment="0" applyProtection="0">
      <alignment vertical="center"/>
    </xf>
    <xf numFmtId="0" fontId="19" fillId="27" borderId="0" applyNumberFormat="0" applyBorder="0" applyAlignment="0" applyProtection="0"/>
    <xf numFmtId="0" fontId="19" fillId="27" borderId="0" applyNumberFormat="0" applyBorder="0" applyAlignment="0" applyProtection="0"/>
    <xf numFmtId="0" fontId="19" fillId="16" borderId="0" applyNumberFormat="0" applyBorder="0" applyAlignment="0" applyProtection="0"/>
    <xf numFmtId="0" fontId="6" fillId="3" borderId="0" applyNumberFormat="0" applyBorder="0" applyAlignment="0" applyProtection="0"/>
    <xf numFmtId="0" fontId="52" fillId="0" borderId="0">
      <alignment vertical="center"/>
    </xf>
    <xf numFmtId="0" fontId="6" fillId="3" borderId="0" applyNumberFormat="0" applyBorder="0" applyAlignment="0" applyProtection="0"/>
    <xf numFmtId="0" fontId="52" fillId="0" borderId="0">
      <alignment vertical="center"/>
    </xf>
    <xf numFmtId="0" fontId="6" fillId="3" borderId="0" applyNumberFormat="0" applyBorder="0" applyAlignment="0" applyProtection="0"/>
    <xf numFmtId="0" fontId="52" fillId="0" borderId="0">
      <alignment vertical="center"/>
    </xf>
    <xf numFmtId="0" fontId="6" fillId="3" borderId="0" applyNumberFormat="0" applyBorder="0" applyAlignment="0" applyProtection="0"/>
    <xf numFmtId="0" fontId="52" fillId="0" borderId="0">
      <alignment vertical="center"/>
    </xf>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37" fillId="0" borderId="0">
      <alignment horizontal="center" wrapText="1"/>
      <protection locked="0"/>
    </xf>
    <xf numFmtId="0" fontId="24" fillId="9" borderId="0" applyNumberFormat="0" applyBorder="0" applyAlignment="0" applyProtection="0">
      <alignment vertical="center"/>
    </xf>
    <xf numFmtId="0" fontId="41" fillId="0" borderId="0" applyNumberFormat="0" applyFill="0" applyBorder="0" applyAlignment="0" applyProtection="0"/>
    <xf numFmtId="9" fontId="14" fillId="0" borderId="0">
      <alignment vertical="center"/>
    </xf>
    <xf numFmtId="41" fontId="52" fillId="0" borderId="0" applyFont="0" applyFill="0" applyBorder="0" applyAlignment="0" applyProtection="0"/>
    <xf numFmtId="0" fontId="22" fillId="4" borderId="0" applyNumberFormat="0" applyBorder="0" applyAlignment="0" applyProtection="0">
      <alignment vertical="center"/>
    </xf>
    <xf numFmtId="182" fontId="39" fillId="0" borderId="0"/>
    <xf numFmtId="43" fontId="52" fillId="0" borderId="0" applyFont="0" applyFill="0" applyBorder="0" applyAlignment="0" applyProtection="0"/>
    <xf numFmtId="0" fontId="52" fillId="0" borderId="0">
      <alignment vertical="center"/>
    </xf>
    <xf numFmtId="180" fontId="52" fillId="0" borderId="0" applyFont="0" applyFill="0" applyBorder="0" applyAlignment="0" applyProtection="0"/>
    <xf numFmtId="183" fontId="52" fillId="0" borderId="0" applyFont="0" applyFill="0" applyBorder="0" applyAlignment="0" applyProtection="0"/>
    <xf numFmtId="184" fontId="39" fillId="0" borderId="0"/>
    <xf numFmtId="15" fontId="32" fillId="0" borderId="0"/>
    <xf numFmtId="0" fontId="34" fillId="9" borderId="0" applyNumberFormat="0" applyBorder="0" applyAlignment="0" applyProtection="0"/>
    <xf numFmtId="0" fontId="22" fillId="4" borderId="0" applyNumberFormat="0" applyBorder="0" applyAlignment="0" applyProtection="0">
      <alignment vertical="center"/>
    </xf>
    <xf numFmtId="181" fontId="39" fillId="0" borderId="0"/>
    <xf numFmtId="0" fontId="42" fillId="10" borderId="0" applyNumberFormat="0" applyBorder="0" applyAlignment="0" applyProtection="0"/>
    <xf numFmtId="43" fontId="52" fillId="0" borderId="0" applyFont="0" applyFill="0" applyBorder="0" applyAlignment="0" applyProtection="0">
      <alignment vertical="center"/>
    </xf>
    <xf numFmtId="0" fontId="38" fillId="0" borderId="4" applyNumberFormat="0" applyAlignment="0" applyProtection="0">
      <alignment horizontal="left" vertical="center"/>
    </xf>
    <xf numFmtId="43" fontId="52" fillId="0" borderId="0" applyFont="0" applyFill="0" applyBorder="0" applyAlignment="0" applyProtection="0">
      <alignment vertical="center"/>
    </xf>
    <xf numFmtId="0" fontId="38" fillId="0" borderId="5">
      <alignment horizontal="left" vertical="center"/>
    </xf>
    <xf numFmtId="0" fontId="22" fillId="4" borderId="0" applyNumberFormat="0" applyBorder="0" applyAlignment="0" applyProtection="0">
      <alignment vertical="center"/>
    </xf>
    <xf numFmtId="0" fontId="42" fillId="3" borderId="6" applyNumberFormat="0" applyBorder="0" applyAlignment="0" applyProtection="0"/>
    <xf numFmtId="185" fontId="43" fillId="28" borderId="0"/>
    <xf numFmtId="185" fontId="44" fillId="29" borderId="0"/>
    <xf numFmtId="38" fontId="52" fillId="0" borderId="0" applyFont="0" applyFill="0" applyBorder="0" applyAlignment="0" applyProtection="0"/>
    <xf numFmtId="0" fontId="52" fillId="0" borderId="0"/>
    <xf numFmtId="40" fontId="52" fillId="0" borderId="0" applyFont="0" applyFill="0" applyBorder="0" applyAlignment="0" applyProtection="0"/>
    <xf numFmtId="0" fontId="52" fillId="6" borderId="0" applyNumberFormat="0" applyFont="0" applyBorder="0" applyAlignment="0" applyProtection="0"/>
    <xf numFmtId="180" fontId="52" fillId="0" borderId="0" applyFont="0" applyFill="0" applyBorder="0" applyAlignment="0" applyProtection="0"/>
    <xf numFmtId="0" fontId="52" fillId="0" borderId="0" applyFont="0" applyFill="0" applyBorder="0" applyAlignment="0" applyProtection="0"/>
    <xf numFmtId="186" fontId="52" fillId="0" borderId="0" applyFont="0" applyFill="0" applyBorder="0" applyAlignment="0" applyProtection="0"/>
    <xf numFmtId="9" fontId="14" fillId="0" borderId="0">
      <alignment vertical="center"/>
    </xf>
    <xf numFmtId="9" fontId="14" fillId="0" borderId="0">
      <alignment vertical="center"/>
    </xf>
    <xf numFmtId="187" fontId="52" fillId="0" borderId="0" applyFont="0" applyFill="0" applyBorder="0" applyAlignment="0" applyProtection="0"/>
    <xf numFmtId="0" fontId="25" fillId="4" borderId="0" applyNumberFormat="0" applyBorder="0" applyAlignment="0" applyProtection="0"/>
    <xf numFmtId="0" fontId="25" fillId="4" borderId="0" applyNumberFormat="0" applyBorder="0" applyAlignment="0" applyProtection="0"/>
    <xf numFmtId="180" fontId="52" fillId="0" borderId="0" applyFont="0" applyFill="0" applyBorder="0" applyAlignment="0" applyProtection="0"/>
    <xf numFmtId="0" fontId="39" fillId="0" borderId="0"/>
    <xf numFmtId="37" fontId="40" fillId="0" borderId="0"/>
    <xf numFmtId="179" fontId="7" fillId="0" borderId="0"/>
    <xf numFmtId="0" fontId="21" fillId="0" borderId="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9" fontId="52" fillId="0" borderId="0" applyFont="0" applyFill="0" applyBorder="0" applyAlignment="0" applyProtection="0"/>
    <xf numFmtId="13" fontId="52" fillId="0" borderId="0" applyFont="0" applyFill="0" applyProtection="0"/>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35" fillId="24" borderId="2">
      <protection locked="0"/>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52" fillId="0" borderId="0" applyNumberFormat="0" applyFont="0" applyFill="0" applyBorder="0" applyAlignment="0" applyProtection="0">
      <alignment horizontal="left"/>
    </xf>
    <xf numFmtId="0" fontId="34" fillId="9" borderId="0" applyNumberFormat="0" applyBorder="0" applyAlignment="0" applyProtection="0"/>
    <xf numFmtId="15" fontId="52" fillId="0" borderId="0" applyFont="0" applyFill="0" applyBorder="0" applyAlignment="0" applyProtection="0"/>
    <xf numFmtId="9" fontId="14" fillId="0" borderId="0">
      <alignment vertical="center"/>
    </xf>
    <xf numFmtId="9" fontId="14" fillId="0" borderId="0">
      <alignment vertical="center"/>
    </xf>
    <xf numFmtId="15" fontId="52" fillId="0" borderId="0" applyFont="0" applyFill="0" applyBorder="0" applyAlignment="0" applyProtection="0"/>
    <xf numFmtId="15" fontId="52" fillId="0" borderId="0" applyFont="0" applyFill="0" applyBorder="0" applyAlignment="0" applyProtection="0"/>
    <xf numFmtId="15" fontId="52" fillId="0" borderId="0" applyFont="0" applyFill="0" applyBorder="0" applyAlignment="0" applyProtection="0"/>
    <xf numFmtId="15" fontId="52" fillId="0" borderId="0" applyFont="0" applyFill="0" applyBorder="0" applyAlignment="0" applyProtection="0"/>
    <xf numFmtId="15" fontId="52" fillId="0" borderId="0" applyFont="0" applyFill="0" applyBorder="0" applyAlignment="0" applyProtection="0"/>
    <xf numFmtId="15" fontId="52" fillId="0" borderId="0" applyFont="0" applyFill="0" applyBorder="0" applyAlignment="0" applyProtection="0"/>
    <xf numFmtId="15" fontId="52" fillId="0" borderId="0" applyFont="0" applyFill="0" applyBorder="0" applyAlignment="0" applyProtection="0"/>
    <xf numFmtId="15" fontId="52" fillId="0" borderId="0" applyFont="0" applyFill="0" applyBorder="0" applyAlignment="0" applyProtection="0"/>
    <xf numFmtId="15" fontId="52" fillId="0" borderId="0" applyFont="0" applyFill="0" applyBorder="0" applyAlignment="0" applyProtection="0"/>
    <xf numFmtId="4" fontId="52" fillId="0" borderId="0" applyFont="0" applyFill="0" applyBorder="0" applyAlignment="0" applyProtection="0"/>
    <xf numFmtId="4" fontId="52" fillId="0" borderId="0" applyFont="0" applyFill="0" applyBorder="0" applyAlignment="0" applyProtection="0"/>
    <xf numFmtId="0" fontId="52" fillId="0" borderId="0">
      <alignment vertical="center"/>
    </xf>
    <xf numFmtId="4" fontId="52" fillId="0" borderId="0" applyFont="0" applyFill="0" applyBorder="0" applyAlignment="0" applyProtection="0"/>
    <xf numFmtId="0" fontId="52" fillId="0" borderId="0">
      <alignment vertical="center"/>
    </xf>
    <xf numFmtId="4" fontId="52" fillId="0" borderId="0" applyFont="0" applyFill="0" applyBorder="0" applyAlignment="0" applyProtection="0"/>
    <xf numFmtId="0" fontId="52" fillId="0" borderId="0">
      <alignment vertical="center"/>
    </xf>
    <xf numFmtId="4" fontId="52" fillId="0" borderId="0" applyFont="0" applyFill="0" applyBorder="0" applyAlignment="0" applyProtection="0"/>
    <xf numFmtId="0" fontId="52" fillId="0" borderId="0">
      <alignment vertical="center"/>
    </xf>
    <xf numFmtId="4" fontId="52" fillId="0" borderId="0" applyFont="0" applyFill="0" applyBorder="0" applyAlignment="0" applyProtection="0"/>
    <xf numFmtId="0" fontId="52" fillId="0" borderId="0"/>
    <xf numFmtId="4" fontId="52" fillId="0" borderId="0" applyFont="0" applyFill="0" applyBorder="0" applyAlignment="0" applyProtection="0"/>
    <xf numFmtId="0" fontId="52" fillId="0" borderId="0"/>
    <xf numFmtId="0" fontId="52" fillId="0" borderId="0">
      <alignment vertical="center"/>
    </xf>
    <xf numFmtId="4" fontId="52" fillId="0" borderId="0" applyFont="0" applyFill="0" applyBorder="0" applyAlignment="0" applyProtection="0"/>
    <xf numFmtId="0" fontId="52" fillId="0" borderId="0"/>
    <xf numFmtId="0" fontId="52" fillId="0" borderId="0">
      <alignment vertical="center"/>
    </xf>
    <xf numFmtId="4" fontId="52" fillId="0" borderId="0" applyFont="0" applyFill="0" applyBorder="0" applyAlignment="0" applyProtection="0"/>
    <xf numFmtId="0" fontId="52" fillId="0" borderId="0"/>
    <xf numFmtId="0" fontId="52" fillId="0" borderId="0">
      <alignment vertical="center"/>
    </xf>
    <xf numFmtId="4" fontId="52" fillId="0" borderId="0" applyFont="0" applyFill="0" applyBorder="0" applyAlignment="0" applyProtection="0"/>
    <xf numFmtId="0" fontId="41" fillId="0" borderId="7">
      <alignment horizontal="center"/>
    </xf>
    <xf numFmtId="3" fontId="52" fillId="0" borderId="0" applyFont="0" applyFill="0" applyBorder="0" applyAlignment="0" applyProtection="0"/>
    <xf numFmtId="3" fontId="52" fillId="0" borderId="0" applyFont="0" applyFill="0" applyBorder="0" applyAlignment="0" applyProtection="0"/>
    <xf numFmtId="3" fontId="52" fillId="0" borderId="0" applyFont="0" applyFill="0" applyBorder="0" applyAlignment="0" applyProtection="0"/>
    <xf numFmtId="0" fontId="35" fillId="24" borderId="2">
      <protection locked="0"/>
    </xf>
    <xf numFmtId="3" fontId="52" fillId="0" borderId="0" applyFont="0" applyFill="0" applyBorder="0" applyAlignment="0" applyProtection="0"/>
    <xf numFmtId="3" fontId="52" fillId="0" borderId="0" applyFont="0" applyFill="0" applyBorder="0" applyAlignment="0" applyProtection="0"/>
    <xf numFmtId="3" fontId="52" fillId="0" borderId="0" applyFont="0" applyFill="0" applyBorder="0" applyAlignment="0" applyProtection="0"/>
    <xf numFmtId="3" fontId="52" fillId="0" borderId="0" applyFont="0" applyFill="0" applyBorder="0" applyAlignment="0" applyProtection="0"/>
    <xf numFmtId="3" fontId="52" fillId="0" borderId="0" applyFont="0" applyFill="0" applyBorder="0" applyAlignment="0" applyProtection="0"/>
    <xf numFmtId="3" fontId="52" fillId="0" borderId="0" applyFont="0" applyFill="0" applyBorder="0" applyAlignment="0" applyProtection="0"/>
    <xf numFmtId="3" fontId="52" fillId="0" borderId="0" applyFont="0" applyFill="0" applyBorder="0" applyAlignment="0" applyProtection="0"/>
    <xf numFmtId="0" fontId="52" fillId="6" borderId="0" applyNumberFormat="0" applyFont="0" applyBorder="0" applyAlignment="0" applyProtection="0"/>
    <xf numFmtId="0" fontId="52" fillId="6" borderId="0" applyNumberFormat="0" applyFont="0" applyBorder="0" applyAlignment="0" applyProtection="0"/>
    <xf numFmtId="0" fontId="52" fillId="6" borderId="0" applyNumberFormat="0" applyFont="0" applyBorder="0" applyAlignment="0" applyProtection="0"/>
    <xf numFmtId="0" fontId="52" fillId="6" borderId="0" applyNumberFormat="0" applyFont="0" applyBorder="0" applyAlignment="0" applyProtection="0"/>
    <xf numFmtId="0" fontId="52" fillId="6" borderId="0" applyNumberFormat="0" applyFont="0" applyBorder="0" applyAlignment="0" applyProtection="0"/>
    <xf numFmtId="0" fontId="52" fillId="6" borderId="0" applyNumberFormat="0" applyFont="0" applyBorder="0" applyAlignment="0" applyProtection="0"/>
    <xf numFmtId="0" fontId="52" fillId="6" borderId="0" applyNumberFormat="0" applyFont="0" applyBorder="0" applyAlignment="0" applyProtection="0"/>
    <xf numFmtId="0" fontId="22" fillId="4" borderId="0" applyNumberFormat="0" applyBorder="0" applyAlignment="0" applyProtection="0">
      <alignment vertical="center"/>
    </xf>
    <xf numFmtId="0" fontId="41" fillId="0" borderId="0" applyNumberFormat="0" applyFill="0" applyBorder="0" applyAlignment="0" applyProtection="0"/>
    <xf numFmtId="0" fontId="24" fillId="9" borderId="0" applyNumberFormat="0" applyBorder="0" applyAlignment="0" applyProtection="0">
      <alignment vertical="center"/>
    </xf>
    <xf numFmtId="0" fontId="35" fillId="24" borderId="2">
      <protection locked="0"/>
    </xf>
    <xf numFmtId="0" fontId="35" fillId="24" borderId="2">
      <protection locked="0"/>
    </xf>
    <xf numFmtId="0" fontId="35" fillId="24" borderId="2">
      <protection locked="0"/>
    </xf>
    <xf numFmtId="0" fontId="35" fillId="24" borderId="2">
      <protection locked="0"/>
    </xf>
    <xf numFmtId="0" fontId="35" fillId="24" borderId="2">
      <protection locked="0"/>
    </xf>
    <xf numFmtId="0" fontId="35" fillId="24" borderId="2">
      <protection locked="0"/>
    </xf>
    <xf numFmtId="0" fontId="35" fillId="24" borderId="2">
      <protection locked="0"/>
    </xf>
    <xf numFmtId="0" fontId="35" fillId="24" borderId="2">
      <protection locked="0"/>
    </xf>
    <xf numFmtId="0" fontId="35" fillId="24" borderId="2">
      <protection locked="0"/>
    </xf>
    <xf numFmtId="0" fontId="35" fillId="24" borderId="2">
      <protection locked="0"/>
    </xf>
    <xf numFmtId="0" fontId="35" fillId="24" borderId="2">
      <protection locked="0"/>
    </xf>
    <xf numFmtId="0" fontId="35" fillId="24" borderId="2">
      <protection locked="0"/>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41" fontId="52" fillId="0" borderId="0" applyFont="0" applyFill="0" applyBorder="0" applyAlignment="0" applyProtection="0"/>
    <xf numFmtId="9" fontId="14" fillId="0" borderId="0">
      <alignment vertical="center"/>
    </xf>
    <xf numFmtId="9" fontId="52" fillId="0" borderId="0" applyFont="0" applyFill="0" applyBorder="0" applyAlignment="0" applyProtection="0">
      <alignment vertical="center"/>
    </xf>
    <xf numFmtId="9" fontId="14" fillId="0" borderId="0">
      <alignment vertical="center"/>
    </xf>
    <xf numFmtId="9" fontId="14" fillId="0" borderId="0">
      <alignment vertical="center"/>
    </xf>
    <xf numFmtId="43" fontId="52" fillId="0" borderId="0" applyFont="0" applyFill="0" applyBorder="0" applyAlignment="0" applyProtection="0"/>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0" fontId="22" fillId="4" borderId="0" applyNumberFormat="0" applyBorder="0" applyAlignment="0" applyProtection="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0" fontId="52" fillId="0" borderId="0">
      <alignment vertical="center"/>
    </xf>
    <xf numFmtId="9" fontId="14" fillId="0" borderId="0">
      <alignment vertical="center"/>
    </xf>
    <xf numFmtId="9" fontId="14" fillId="0" borderId="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9" fontId="52" fillId="0" borderId="0" applyFont="0" applyFill="0" applyBorder="0" applyAlignment="0" applyProtection="0">
      <alignment vertical="center"/>
    </xf>
    <xf numFmtId="188" fontId="52" fillId="0" borderId="0" applyFont="0" applyFill="0" applyBorder="0" applyAlignment="0" applyProtection="0"/>
    <xf numFmtId="0" fontId="7" fillId="0" borderId="8" applyNumberFormat="0" applyFill="0" applyProtection="0">
      <alignment horizontal="right"/>
    </xf>
    <xf numFmtId="0" fontId="47" fillId="0" borderId="0" applyNumberFormat="0" applyFill="0" applyBorder="0" applyAlignment="0" applyProtection="0">
      <alignment vertical="center"/>
    </xf>
    <xf numFmtId="0" fontId="46" fillId="0" borderId="9" applyNumberFormat="0" applyFill="0" applyAlignment="0" applyProtection="0">
      <alignment vertical="center"/>
    </xf>
    <xf numFmtId="0" fontId="46" fillId="0" borderId="9" applyNumberFormat="0" applyFill="0" applyAlignment="0" applyProtection="0">
      <alignment vertical="center"/>
    </xf>
    <xf numFmtId="0" fontId="46" fillId="0" borderId="9" applyNumberFormat="0" applyFill="0" applyAlignment="0" applyProtection="0">
      <alignment vertical="center"/>
    </xf>
    <xf numFmtId="0" fontId="46" fillId="0" borderId="9" applyNumberFormat="0" applyFill="0" applyAlignment="0" applyProtection="0">
      <alignment vertical="center"/>
    </xf>
    <xf numFmtId="0" fontId="24" fillId="9" borderId="0" applyNumberFormat="0" applyBorder="0" applyAlignment="0" applyProtection="0">
      <alignment vertical="center"/>
    </xf>
    <xf numFmtId="0" fontId="46" fillId="0" borderId="9" applyNumberFormat="0" applyFill="0" applyAlignment="0" applyProtection="0">
      <alignment vertical="center"/>
    </xf>
    <xf numFmtId="0" fontId="46" fillId="0" borderId="9" applyNumberFormat="0" applyFill="0" applyAlignment="0" applyProtection="0">
      <alignment vertical="center"/>
    </xf>
    <xf numFmtId="0" fontId="46" fillId="0" borderId="9" applyNumberFormat="0" applyFill="0" applyAlignment="0" applyProtection="0">
      <alignment vertical="center"/>
    </xf>
    <xf numFmtId="0" fontId="46" fillId="0" borderId="9" applyNumberFormat="0" applyFill="0" applyAlignment="0" applyProtection="0">
      <alignment vertical="center"/>
    </xf>
    <xf numFmtId="0" fontId="46" fillId="0" borderId="9" applyNumberFormat="0" applyFill="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6" fillId="0" borderId="10" applyNumberFormat="0" applyFill="0" applyAlignment="0" applyProtection="0">
      <alignment vertical="center"/>
    </xf>
    <xf numFmtId="0" fontId="24" fillId="9" borderId="0" applyNumberFormat="0" applyBorder="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24" fillId="9" borderId="0" applyNumberFormat="0" applyBorder="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36" fillId="0" borderId="10" applyNumberFormat="0" applyFill="0" applyAlignment="0" applyProtection="0">
      <alignment vertical="center"/>
    </xf>
    <xf numFmtId="0" fontId="24" fillId="9" borderId="0" applyNumberFormat="0" applyBorder="0" applyAlignment="0" applyProtection="0">
      <alignment vertical="center"/>
    </xf>
    <xf numFmtId="0" fontId="45" fillId="0" borderId="11" applyNumberFormat="0" applyFill="0" applyAlignment="0" applyProtection="0">
      <alignment vertical="center"/>
    </xf>
    <xf numFmtId="0" fontId="45" fillId="0" borderId="11" applyNumberFormat="0" applyFill="0" applyAlignment="0" applyProtection="0">
      <alignment vertical="center"/>
    </xf>
    <xf numFmtId="0" fontId="45" fillId="0" borderId="11" applyNumberFormat="0" applyFill="0" applyAlignment="0" applyProtection="0">
      <alignment vertical="center"/>
    </xf>
    <xf numFmtId="0" fontId="45" fillId="0" borderId="11" applyNumberFormat="0" applyFill="0" applyAlignment="0" applyProtection="0">
      <alignment vertical="center"/>
    </xf>
    <xf numFmtId="0" fontId="45" fillId="0" borderId="11" applyNumberFormat="0" applyFill="0" applyAlignment="0" applyProtection="0">
      <alignment vertical="center"/>
    </xf>
    <xf numFmtId="0" fontId="45" fillId="0" borderId="11" applyNumberFormat="0" applyFill="0" applyAlignment="0" applyProtection="0">
      <alignment vertical="center"/>
    </xf>
    <xf numFmtId="0" fontId="45" fillId="0" borderId="11" applyNumberFormat="0" applyFill="0" applyAlignment="0" applyProtection="0">
      <alignment vertical="center"/>
    </xf>
    <xf numFmtId="0" fontId="45" fillId="0" borderId="11" applyNumberFormat="0" applyFill="0" applyAlignment="0" applyProtection="0">
      <alignment vertical="center"/>
    </xf>
    <xf numFmtId="0" fontId="45" fillId="0" borderId="11" applyNumberFormat="0" applyFill="0" applyAlignment="0" applyProtection="0">
      <alignment vertical="center"/>
    </xf>
    <xf numFmtId="0" fontId="45" fillId="0" borderId="0" applyNumberFormat="0" applyFill="0" applyBorder="0" applyAlignment="0" applyProtection="0">
      <alignment vertical="center"/>
    </xf>
    <xf numFmtId="43" fontId="52" fillId="0" borderId="0" applyFont="0" applyFill="0" applyBorder="0" applyAlignment="0" applyProtection="0">
      <alignment vertical="center"/>
    </xf>
    <xf numFmtId="0" fontId="45" fillId="0" borderId="0" applyNumberFormat="0" applyFill="0" applyBorder="0" applyAlignment="0" applyProtection="0">
      <alignment vertical="center"/>
    </xf>
    <xf numFmtId="43" fontId="52" fillId="0" borderId="0" applyFont="0" applyFill="0" applyBorder="0" applyAlignment="0" applyProtection="0">
      <alignment vertical="center"/>
    </xf>
    <xf numFmtId="0" fontId="45" fillId="0" borderId="0" applyNumberFormat="0" applyFill="0" applyBorder="0" applyAlignment="0" applyProtection="0">
      <alignment vertical="center"/>
    </xf>
    <xf numFmtId="43" fontId="52" fillId="0" borderId="0" applyFont="0" applyFill="0" applyBorder="0" applyAlignment="0" applyProtection="0">
      <alignment vertical="center"/>
    </xf>
    <xf numFmtId="0" fontId="45" fillId="0" borderId="0" applyNumberFormat="0" applyFill="0" applyBorder="0" applyAlignment="0" applyProtection="0">
      <alignment vertical="center"/>
    </xf>
    <xf numFmtId="43" fontId="52" fillId="0" borderId="0" applyFont="0" applyFill="0" applyBorder="0" applyAlignment="0" applyProtection="0">
      <alignment vertical="center"/>
    </xf>
    <xf numFmtId="0" fontId="45" fillId="0" borderId="0" applyNumberFormat="0" applyFill="0" applyBorder="0" applyAlignment="0" applyProtection="0">
      <alignment vertical="center"/>
    </xf>
    <xf numFmtId="43" fontId="52" fillId="0" borderId="0" applyFont="0" applyFill="0" applyBorder="0" applyAlignment="0" applyProtection="0">
      <alignment vertical="center"/>
    </xf>
    <xf numFmtId="0" fontId="45" fillId="0" borderId="0" applyNumberFormat="0" applyFill="0" applyBorder="0" applyAlignment="0" applyProtection="0">
      <alignment vertical="center"/>
    </xf>
    <xf numFmtId="43" fontId="52" fillId="0" borderId="0" applyFont="0" applyFill="0" applyBorder="0" applyAlignment="0" applyProtection="0">
      <alignment vertical="center"/>
    </xf>
    <xf numFmtId="0" fontId="45" fillId="0" borderId="0" applyNumberFormat="0" applyFill="0" applyBorder="0" applyAlignment="0" applyProtection="0">
      <alignment vertical="center"/>
    </xf>
    <xf numFmtId="43" fontId="52" fillId="0" borderId="0" applyFon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24" fillId="9" borderId="0" applyNumberFormat="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48" fillId="0" borderId="8" applyNumberFormat="0" applyFill="0" applyProtection="0">
      <alignment horizontal="center"/>
    </xf>
    <xf numFmtId="0" fontId="49" fillId="0" borderId="0" applyNumberFormat="0" applyFill="0" applyBorder="0" applyAlignment="0" applyProtection="0"/>
    <xf numFmtId="0" fontId="25" fillId="4"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4" fillId="9" borderId="0" applyNumberFormat="0" applyBorder="0" applyAlignment="0" applyProtection="0">
      <alignment vertical="center"/>
    </xf>
    <xf numFmtId="0" fontId="49" fillId="0" borderId="0" applyNumberFormat="0" applyFill="0" applyBorder="0" applyAlignment="0" applyProtection="0"/>
    <xf numFmtId="0" fontId="49" fillId="0" borderId="0" applyNumberFormat="0" applyFill="0" applyBorder="0" applyAlignment="0" applyProtection="0"/>
    <xf numFmtId="0" fontId="16" fillId="0" borderId="12" applyNumberFormat="0" applyFill="0" applyProtection="0">
      <alignment horizontal="center"/>
    </xf>
    <xf numFmtId="0" fontId="22" fillId="4" borderId="0" applyNumberFormat="0" applyBorder="0" applyAlignment="0" applyProtection="0">
      <alignment vertical="center"/>
    </xf>
    <xf numFmtId="0" fontId="31" fillId="0" borderId="0" applyNumberFormat="0" applyFill="0" applyBorder="0" applyAlignment="0" applyProtection="0">
      <alignment vertical="center"/>
    </xf>
    <xf numFmtId="0" fontId="22" fillId="4" borderId="0" applyNumberFormat="0" applyBorder="0" applyAlignment="0" applyProtection="0">
      <alignment vertical="center"/>
    </xf>
    <xf numFmtId="0" fontId="31" fillId="0" borderId="0" applyNumberFormat="0" applyFill="0" applyBorder="0" applyAlignment="0" applyProtection="0">
      <alignment vertical="center"/>
    </xf>
    <xf numFmtId="0" fontId="22" fillId="4" borderId="0" applyNumberFormat="0" applyBorder="0" applyAlignment="0" applyProtection="0">
      <alignment vertical="center"/>
    </xf>
    <xf numFmtId="0" fontId="31" fillId="0" borderId="0" applyNumberFormat="0" applyFill="0" applyBorder="0" applyAlignment="0" applyProtection="0">
      <alignment vertical="center"/>
    </xf>
    <xf numFmtId="0" fontId="22" fillId="4" borderId="0" applyNumberFormat="0" applyBorder="0" applyAlignment="0" applyProtection="0">
      <alignment vertical="center"/>
    </xf>
    <xf numFmtId="0" fontId="31" fillId="0" borderId="0" applyNumberFormat="0" applyFill="0" applyBorder="0" applyAlignment="0" applyProtection="0">
      <alignment vertical="center"/>
    </xf>
    <xf numFmtId="0" fontId="22" fillId="4" borderId="0" applyNumberFormat="0" applyBorder="0" applyAlignment="0" applyProtection="0">
      <alignment vertical="center"/>
    </xf>
    <xf numFmtId="0" fontId="31" fillId="0" borderId="0" applyNumberFormat="0" applyFill="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4" fillId="9" borderId="0" applyNumberFormat="0" applyBorder="0" applyAlignment="0" applyProtection="0">
      <alignment vertical="center"/>
    </xf>
    <xf numFmtId="0" fontId="22" fillId="4" borderId="0" applyNumberFormat="0" applyBorder="0" applyAlignment="0" applyProtection="0">
      <alignment vertical="center"/>
    </xf>
    <xf numFmtId="0" fontId="18" fillId="2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18" fillId="2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18" fillId="2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18" fillId="2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18" fillId="2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18" fillId="2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18" fillId="2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4" fillId="9" borderId="0" applyNumberFormat="0" applyBorder="0" applyAlignment="0" applyProtection="0">
      <alignment vertical="center"/>
    </xf>
    <xf numFmtId="0" fontId="22" fillId="4" borderId="0" applyNumberFormat="0" applyBorder="0" applyAlignment="0" applyProtection="0">
      <alignment vertical="center"/>
    </xf>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2" fillId="4" borderId="0" applyNumberFormat="0" applyBorder="0" applyAlignment="0" applyProtection="0">
      <alignment vertical="center"/>
    </xf>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2" fillId="0" borderId="0">
      <alignment vertical="center"/>
    </xf>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2" fillId="0" borderId="0" applyProtection="0">
      <alignment vertical="center"/>
    </xf>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4" fillId="9" borderId="0" applyNumberFormat="0" applyBorder="0" applyAlignment="0" applyProtection="0">
      <alignment vertical="center"/>
    </xf>
    <xf numFmtId="0" fontId="25" fillId="4" borderId="0" applyNumberFormat="0" applyBorder="0" applyAlignment="0" applyProtection="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50" fillId="4" borderId="0" applyNumberFormat="0" applyBorder="0" applyAlignment="0" applyProtection="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34" fillId="9" borderId="0" applyNumberFormat="0" applyBorder="0" applyAlignment="0" applyProtection="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41" fontId="52" fillId="0" borderId="0" applyFont="0" applyFill="0" applyBorder="0" applyAlignment="0" applyProtection="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34" fillId="9"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4" fillId="9" borderId="0" applyNumberFormat="0" applyBorder="0" applyAlignment="0" applyProtection="0">
      <alignment vertical="center"/>
    </xf>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34" fillId="9" borderId="0" applyNumberFormat="0" applyBorder="0" applyAlignment="0" applyProtection="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8" fillId="22" borderId="0" applyNumberFormat="0" applyBorder="0" applyAlignment="0" applyProtection="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7" fillId="0" borderId="0">
      <alignment vertical="center"/>
    </xf>
    <xf numFmtId="0" fontId="22" fillId="4" borderId="0" applyNumberFormat="0" applyBorder="0" applyAlignment="0" applyProtection="0">
      <alignment vertical="center"/>
    </xf>
    <xf numFmtId="0" fontId="18" fillId="20"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52" fillId="0" borderId="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30" fillId="21" borderId="0" applyNumberFormat="0" applyBorder="0" applyAlignment="0" applyProtection="0">
      <alignment vertical="center"/>
    </xf>
    <xf numFmtId="0" fontId="22" fillId="4" borderId="0" applyNumberFormat="0" applyBorder="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34" fillId="9" borderId="0" applyNumberFormat="0" applyBorder="0" applyAlignment="0" applyProtection="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14"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28" fillId="2" borderId="13" applyNumberFormat="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18" fillId="20" borderId="0" applyNumberFormat="0" applyBorder="0" applyAlignment="0" applyProtection="0">
      <alignment vertical="center"/>
    </xf>
    <xf numFmtId="0" fontId="14" fillId="0" borderId="0">
      <alignment vertical="center"/>
    </xf>
    <xf numFmtId="0" fontId="18" fillId="20" borderId="0" applyNumberFormat="0" applyBorder="0" applyAlignment="0" applyProtection="0">
      <alignment vertical="center"/>
    </xf>
    <xf numFmtId="0" fontId="14" fillId="0" borderId="0">
      <alignment vertical="center"/>
    </xf>
    <xf numFmtId="0" fontId="18" fillId="20" borderId="0" applyNumberFormat="0" applyBorder="0" applyAlignment="0" applyProtection="0">
      <alignment vertical="center"/>
    </xf>
    <xf numFmtId="0" fontId="14" fillId="0" borderId="0">
      <alignment vertical="center"/>
    </xf>
    <xf numFmtId="0" fontId="52" fillId="0" borderId="0">
      <alignment vertical="center"/>
    </xf>
    <xf numFmtId="0" fontId="24" fillId="9" borderId="0" applyNumberFormat="0" applyBorder="0" applyAlignment="0" applyProtection="0">
      <alignment vertical="center"/>
    </xf>
    <xf numFmtId="0" fontId="52" fillId="0" borderId="0">
      <alignment vertical="center"/>
    </xf>
    <xf numFmtId="0" fontId="52" fillId="0" borderId="0">
      <alignment vertical="center"/>
    </xf>
    <xf numFmtId="0" fontId="52" fillId="0" borderId="0"/>
    <xf numFmtId="0" fontId="18" fillId="30" borderId="0" applyNumberFormat="0" applyBorder="0" applyAlignment="0" applyProtection="0">
      <alignment vertical="center"/>
    </xf>
    <xf numFmtId="0" fontId="52" fillId="0" borderId="0"/>
    <xf numFmtId="0" fontId="18" fillId="31" borderId="0" applyNumberFormat="0" applyBorder="0" applyAlignment="0" applyProtection="0">
      <alignment vertical="center"/>
    </xf>
    <xf numFmtId="0" fontId="52" fillId="0" borderId="0"/>
    <xf numFmtId="0" fontId="18" fillId="20" borderId="0" applyNumberFormat="0" applyBorder="0" applyAlignment="0" applyProtection="0">
      <alignment vertical="center"/>
    </xf>
    <xf numFmtId="0" fontId="52" fillId="0" borderId="0"/>
    <xf numFmtId="0" fontId="18" fillId="23" borderId="0" applyNumberFormat="0" applyBorder="0" applyAlignment="0" applyProtection="0">
      <alignment vertical="center"/>
    </xf>
    <xf numFmtId="0" fontId="52" fillId="0" borderId="0"/>
    <xf numFmtId="0" fontId="18" fillId="27" borderId="0" applyNumberFormat="0" applyBorder="0" applyAlignment="0" applyProtection="0">
      <alignment vertical="center"/>
    </xf>
    <xf numFmtId="0" fontId="52" fillId="0" borderId="0"/>
    <xf numFmtId="0" fontId="18" fillId="32" borderId="0" applyNumberFormat="0" applyBorder="0" applyAlignment="0" applyProtection="0">
      <alignment vertical="center"/>
    </xf>
    <xf numFmtId="0" fontId="52" fillId="0" borderId="0"/>
    <xf numFmtId="0" fontId="52" fillId="0" borderId="0">
      <alignment vertical="center"/>
    </xf>
    <xf numFmtId="0" fontId="52" fillId="0" borderId="0">
      <alignment vertical="center"/>
    </xf>
    <xf numFmtId="0" fontId="52" fillId="0" borderId="0">
      <alignment vertical="center"/>
    </xf>
    <xf numFmtId="0" fontId="52"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15" fillId="17" borderId="14" applyNumberFormat="0" applyAlignment="0" applyProtection="0">
      <alignment vertical="center"/>
    </xf>
    <xf numFmtId="0" fontId="52" fillId="0" borderId="0">
      <alignment vertical="center"/>
    </xf>
    <xf numFmtId="0" fontId="15" fillId="17" borderId="14" applyNumberFormat="0" applyAlignment="0" applyProtection="0">
      <alignment vertical="center"/>
    </xf>
    <xf numFmtId="0" fontId="52" fillId="0" borderId="0">
      <alignment vertical="center"/>
    </xf>
    <xf numFmtId="0" fontId="52" fillId="0" borderId="0"/>
    <xf numFmtId="0" fontId="9" fillId="0" borderId="0">
      <alignment vertical="center"/>
    </xf>
    <xf numFmtId="0" fontId="52" fillId="0" borderId="0"/>
    <xf numFmtId="0" fontId="52" fillId="0" borderId="0"/>
    <xf numFmtId="0" fontId="52" fillId="0" borderId="0"/>
    <xf numFmtId="0" fontId="52" fillId="0" borderId="0">
      <alignment vertical="center"/>
    </xf>
    <xf numFmtId="0" fontId="52" fillId="0" borderId="0">
      <alignment vertical="center"/>
    </xf>
    <xf numFmtId="0" fontId="52" fillId="0" borderId="0"/>
    <xf numFmtId="0" fontId="52" fillId="0" borderId="0">
      <alignment vertical="center"/>
    </xf>
    <xf numFmtId="0" fontId="24" fillId="9" borderId="0" applyNumberFormat="0" applyBorder="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14" fillId="0" borderId="0"/>
    <xf numFmtId="0" fontId="14"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14" fillId="0" borderId="0">
      <alignment vertical="center"/>
    </xf>
    <xf numFmtId="0" fontId="14" fillId="0" borderId="0">
      <alignment vertical="center"/>
    </xf>
    <xf numFmtId="0" fontId="14"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29" fillId="0" borderId="0" applyNumberFormat="0" applyFill="0" applyBorder="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14"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27" fillId="0" borderId="15" applyNumberFormat="0" applyFill="0" applyAlignment="0" applyProtection="0">
      <alignment vertical="center"/>
    </xf>
    <xf numFmtId="0" fontId="52" fillId="0" borderId="0">
      <alignment vertical="center"/>
    </xf>
    <xf numFmtId="0" fontId="27" fillId="0" borderId="15" applyNumberFormat="0" applyFill="0" applyAlignment="0" applyProtection="0">
      <alignment vertical="center"/>
    </xf>
    <xf numFmtId="0" fontId="52" fillId="0" borderId="0">
      <alignment vertical="center"/>
    </xf>
    <xf numFmtId="0" fontId="27" fillId="0" borderId="15" applyNumberFormat="0" applyFill="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xf numFmtId="0" fontId="9" fillId="0" borderId="0">
      <alignment vertical="center"/>
    </xf>
    <xf numFmtId="0" fontId="52" fillId="0" borderId="0"/>
    <xf numFmtId="0" fontId="9" fillId="0" borderId="0">
      <alignment vertical="center"/>
    </xf>
    <xf numFmtId="0" fontId="28" fillId="2" borderId="13" applyNumberFormat="0" applyAlignment="0" applyProtection="0">
      <alignment vertical="center"/>
    </xf>
    <xf numFmtId="176" fontId="52" fillId="0" borderId="0" applyFont="0" applyFill="0" applyBorder="0" applyAlignment="0" applyProtection="0">
      <alignment vertical="center"/>
    </xf>
    <xf numFmtId="0" fontId="10" fillId="0" borderId="0" applyNumberFormat="0" applyFill="0" applyBorder="0" applyAlignment="0" applyProtection="0"/>
    <xf numFmtId="0" fontId="12" fillId="0" borderId="0" applyNumberFormat="0" applyFill="0" applyBorder="0" applyAlignment="0" applyProtection="0"/>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176" fontId="52" fillId="0" borderId="0" applyFont="0" applyFill="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43" fontId="52" fillId="0" borderId="0" applyFont="0" applyFill="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8" fillId="2" borderId="13" applyNumberFormat="0" applyAlignment="0" applyProtection="0">
      <alignment vertical="center"/>
    </xf>
    <xf numFmtId="0" fontId="24" fillId="9" borderId="0" applyNumberFormat="0" applyBorder="0" applyAlignment="0" applyProtection="0">
      <alignment vertical="center"/>
    </xf>
    <xf numFmtId="43" fontId="52" fillId="0" borderId="0" applyFont="0" applyFill="0" applyBorder="0" applyAlignment="0" applyProtection="0"/>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8" fillId="18" borderId="0" applyNumberFormat="0" applyBorder="0" applyAlignment="0" applyProtection="0"/>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24" fillId="9" borderId="0" applyNumberFormat="0" applyBorder="0" applyAlignment="0" applyProtection="0">
      <alignment vertical="center"/>
    </xf>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24" fillId="9" borderId="0" applyNumberFormat="0" applyBorder="0" applyAlignment="0" applyProtection="0">
      <alignment vertical="center"/>
    </xf>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17" fillId="10" borderId="16" applyNumberForma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33" fillId="10" borderId="14" applyNumberFormat="0" applyAlignment="0" applyProtection="0">
      <alignment vertical="center"/>
    </xf>
    <xf numFmtId="0" fontId="24" fillId="9" borderId="0" applyNumberFormat="0" applyBorder="0" applyAlignment="0" applyProtection="0">
      <alignment vertical="center"/>
    </xf>
    <xf numFmtId="0" fontId="51" fillId="9" borderId="0" applyNumberFormat="0" applyBorder="0" applyAlignment="0" applyProtection="0"/>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18" fillId="31" borderId="0" applyNumberFormat="0" applyBorder="0" applyAlignment="0" applyProtection="0">
      <alignment vertical="center"/>
    </xf>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18" fillId="3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18" fillId="2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8" fillId="2" borderId="13" applyNumberForma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18" fillId="3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0" fontId="11" fillId="0" borderId="3" applyNumberFormat="0" applyFill="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176" fontId="52" fillId="0" borderId="0" applyFont="0" applyFill="0" applyBorder="0" applyAlignment="0" applyProtection="0">
      <alignment vertical="center"/>
    </xf>
    <xf numFmtId="0" fontId="33" fillId="10" borderId="14" applyNumberFormat="0" applyAlignment="0" applyProtection="0">
      <alignment vertical="center"/>
    </xf>
    <xf numFmtId="0" fontId="33" fillId="10" borderId="14" applyNumberFormat="0" applyAlignment="0" applyProtection="0">
      <alignment vertical="center"/>
    </xf>
    <xf numFmtId="0" fontId="33" fillId="10" borderId="14" applyNumberFormat="0" applyAlignment="0" applyProtection="0">
      <alignment vertical="center"/>
    </xf>
    <xf numFmtId="0" fontId="33" fillId="10" borderId="14" applyNumberFormat="0" applyAlignment="0" applyProtection="0">
      <alignment vertical="center"/>
    </xf>
    <xf numFmtId="0" fontId="33" fillId="10" borderId="14" applyNumberFormat="0" applyAlignment="0" applyProtection="0">
      <alignment vertical="center"/>
    </xf>
    <xf numFmtId="0" fontId="33" fillId="10" borderId="14" applyNumberFormat="0" applyAlignment="0" applyProtection="0">
      <alignment vertical="center"/>
    </xf>
    <xf numFmtId="0" fontId="33" fillId="10" borderId="14" applyNumberFormat="0" applyAlignment="0" applyProtection="0">
      <alignment vertical="center"/>
    </xf>
    <xf numFmtId="0" fontId="33" fillId="10" borderId="14" applyNumberFormat="0" applyAlignment="0" applyProtection="0">
      <alignment vertical="center"/>
    </xf>
    <xf numFmtId="0" fontId="28" fillId="2" borderId="13" applyNumberFormat="0" applyAlignment="0" applyProtection="0">
      <alignment vertical="center"/>
    </xf>
    <xf numFmtId="0" fontId="28" fillId="2" borderId="13" applyNumberFormat="0" applyAlignment="0" applyProtection="0">
      <alignment vertical="center"/>
    </xf>
    <xf numFmtId="0" fontId="28" fillId="2" borderId="13" applyNumberFormat="0" applyAlignment="0" applyProtection="0">
      <alignment vertical="center"/>
    </xf>
    <xf numFmtId="0" fontId="28" fillId="2" borderId="13" applyNumberFormat="0" applyAlignment="0" applyProtection="0">
      <alignment vertical="center"/>
    </xf>
    <xf numFmtId="0" fontId="28" fillId="2" borderId="13" applyNumberForma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6" fillId="0" borderId="12" applyNumberFormat="0" applyFill="0" applyProtection="0">
      <alignment horizontal="left"/>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52" fillId="0" borderId="0"/>
    <xf numFmtId="0" fontId="15" fillId="17" borderId="14" applyNumberFormat="0" applyAlignment="0" applyProtection="0">
      <alignment vertical="center"/>
    </xf>
    <xf numFmtId="41" fontId="52" fillId="0" borderId="0" applyFont="0" applyFill="0" applyBorder="0" applyAlignment="0" applyProtection="0"/>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3" fontId="52" fillId="0" borderId="0" applyFont="0" applyFill="0" applyBorder="0" applyAlignment="0" applyProtection="0">
      <alignment vertical="center"/>
    </xf>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18" fillId="20" borderId="0" applyNumberFormat="0" applyBorder="0" applyAlignment="0" applyProtection="0">
      <alignment vertical="center"/>
    </xf>
    <xf numFmtId="0" fontId="18" fillId="20" borderId="0" applyNumberFormat="0" applyBorder="0" applyAlignment="0" applyProtection="0">
      <alignment vertical="center"/>
    </xf>
    <xf numFmtId="0" fontId="18" fillId="20" borderId="0" applyNumberFormat="0" applyBorder="0" applyAlignment="0" applyProtection="0">
      <alignment vertical="center"/>
    </xf>
    <xf numFmtId="0" fontId="18" fillId="23"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27" borderId="0" applyNumberFormat="0" applyBorder="0" applyAlignment="0" applyProtection="0">
      <alignment vertical="center"/>
    </xf>
    <xf numFmtId="0" fontId="18" fillId="32" borderId="0" applyNumberFormat="0" applyBorder="0" applyAlignment="0" applyProtection="0">
      <alignment vertical="center"/>
    </xf>
    <xf numFmtId="0" fontId="18" fillId="32" borderId="0" applyNumberFormat="0" applyBorder="0" applyAlignment="0" applyProtection="0">
      <alignment vertical="center"/>
    </xf>
    <xf numFmtId="0" fontId="18" fillId="32" borderId="0" applyNumberFormat="0" applyBorder="0" applyAlignment="0" applyProtection="0">
      <alignment vertical="center"/>
    </xf>
    <xf numFmtId="0" fontId="18" fillId="32" borderId="0" applyNumberFormat="0" applyBorder="0" applyAlignment="0" applyProtection="0">
      <alignment vertical="center"/>
    </xf>
    <xf numFmtId="0" fontId="18" fillId="32" borderId="0" applyNumberFormat="0" applyBorder="0" applyAlignment="0" applyProtection="0">
      <alignment vertical="center"/>
    </xf>
    <xf numFmtId="0" fontId="18" fillId="32" borderId="0" applyNumberFormat="0" applyBorder="0" applyAlignment="0" applyProtection="0">
      <alignment vertical="center"/>
    </xf>
    <xf numFmtId="189" fontId="7" fillId="0" borderId="12" applyFill="0" applyProtection="0">
      <alignment horizontal="right"/>
    </xf>
    <xf numFmtId="0" fontId="7" fillId="0" borderId="8" applyNumberFormat="0" applyFill="0" applyProtection="0">
      <alignment horizontal="left"/>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17" fillId="10" borderId="16" applyNumberFormat="0" applyAlignment="0" applyProtection="0">
      <alignment vertical="center"/>
    </xf>
    <xf numFmtId="0" fontId="17" fillId="10" borderId="16" applyNumberFormat="0" applyAlignment="0" applyProtection="0">
      <alignment vertical="center"/>
    </xf>
    <xf numFmtId="0" fontId="17" fillId="10" borderId="16" applyNumberFormat="0" applyAlignment="0" applyProtection="0">
      <alignment vertical="center"/>
    </xf>
    <xf numFmtId="0" fontId="17" fillId="10" borderId="16" applyNumberFormat="0" applyAlignment="0" applyProtection="0">
      <alignment vertical="center"/>
    </xf>
    <xf numFmtId="0" fontId="17" fillId="10" borderId="16" applyNumberFormat="0" applyAlignment="0" applyProtection="0">
      <alignment vertical="center"/>
    </xf>
    <xf numFmtId="0" fontId="17" fillId="10" borderId="16" applyNumberFormat="0" applyAlignment="0" applyProtection="0">
      <alignment vertical="center"/>
    </xf>
    <xf numFmtId="0" fontId="17" fillId="10" borderId="16" applyNumberFormat="0" applyAlignment="0" applyProtection="0">
      <alignment vertical="center"/>
    </xf>
    <xf numFmtId="0" fontId="17" fillId="10" borderId="16" applyNumberFormat="0" applyAlignment="0" applyProtection="0">
      <alignment vertical="center"/>
    </xf>
    <xf numFmtId="0" fontId="15" fillId="17" borderId="14" applyNumberFormat="0" applyAlignment="0" applyProtection="0">
      <alignment vertical="center"/>
    </xf>
    <xf numFmtId="0" fontId="15" fillId="17" borderId="14" applyNumberFormat="0" applyAlignment="0" applyProtection="0">
      <alignment vertical="center"/>
    </xf>
    <xf numFmtId="0" fontId="15" fillId="17" borderId="14" applyNumberFormat="0" applyAlignment="0" applyProtection="0">
      <alignment vertical="center"/>
    </xf>
    <xf numFmtId="0" fontId="15" fillId="17" borderId="14" applyNumberFormat="0" applyAlignment="0" applyProtection="0">
      <alignment vertical="center"/>
    </xf>
    <xf numFmtId="0" fontId="15" fillId="17" borderId="14" applyNumberFormat="0" applyAlignment="0" applyProtection="0">
      <alignment vertical="center"/>
    </xf>
    <xf numFmtId="0" fontId="15" fillId="17" borderId="14" applyNumberFormat="0" applyAlignment="0" applyProtection="0">
      <alignment vertical="center"/>
    </xf>
    <xf numFmtId="1" fontId="7" fillId="0" borderId="12" applyFill="0" applyProtection="0">
      <alignment horizontal="center"/>
    </xf>
    <xf numFmtId="0" fontId="32" fillId="0" borderId="0"/>
    <xf numFmtId="43" fontId="52" fillId="0" borderId="0" applyFont="0" applyFill="0" applyBorder="0" applyAlignment="0" applyProtection="0"/>
    <xf numFmtId="0" fontId="52" fillId="3" borderId="1" applyNumberFormat="0" applyFont="0" applyAlignment="0" applyProtection="0">
      <alignment vertical="center"/>
    </xf>
    <xf numFmtId="0" fontId="52" fillId="3" borderId="1" applyNumberFormat="0" applyFont="0" applyAlignment="0" applyProtection="0">
      <alignment vertical="center"/>
    </xf>
    <xf numFmtId="0" fontId="52" fillId="3" borderId="1" applyNumberFormat="0" applyFont="0" applyAlignment="0" applyProtection="0">
      <alignment vertical="center"/>
    </xf>
    <xf numFmtId="0" fontId="52" fillId="3" borderId="1" applyNumberFormat="0" applyFont="0" applyAlignment="0" applyProtection="0">
      <alignment vertical="center"/>
    </xf>
    <xf numFmtId="0" fontId="52" fillId="3" borderId="1" applyNumberFormat="0" applyFont="0" applyAlignment="0" applyProtection="0">
      <alignment vertical="center"/>
    </xf>
    <xf numFmtId="0" fontId="52" fillId="3" borderId="1" applyNumberFormat="0" applyFont="0" applyAlignment="0" applyProtection="0">
      <alignment vertical="center"/>
    </xf>
    <xf numFmtId="0" fontId="52" fillId="3" borderId="1" applyNumberFormat="0" applyFont="0" applyAlignment="0" applyProtection="0">
      <alignment vertical="center"/>
    </xf>
    <xf numFmtId="0" fontId="52" fillId="3" borderId="1" applyNumberFormat="0" applyFont="0" applyAlignment="0" applyProtection="0">
      <alignment vertical="center"/>
    </xf>
    <xf numFmtId="0" fontId="52" fillId="0" borderId="0"/>
    <xf numFmtId="41" fontId="52" fillId="0" borderId="0" applyFont="0" applyFill="0" applyBorder="0" applyAlignment="0" applyProtection="0">
      <alignment vertical="center"/>
    </xf>
    <xf numFmtId="0" fontId="20" fillId="0" borderId="0"/>
    <xf numFmtId="0" fontId="62" fillId="0" borderId="0">
      <alignment vertical="center"/>
    </xf>
    <xf numFmtId="0" fontId="63" fillId="0" borderId="0">
      <alignment vertical="center"/>
    </xf>
    <xf numFmtId="0" fontId="20" fillId="0" borderId="0"/>
    <xf numFmtId="0" fontId="21" fillId="0" borderId="0"/>
    <xf numFmtId="0" fontId="23" fillId="0" borderId="0"/>
    <xf numFmtId="0" fontId="23" fillId="0" borderId="0"/>
    <xf numFmtId="0" fontId="21" fillId="0" borderId="0"/>
    <xf numFmtId="0" fontId="20" fillId="0" borderId="0"/>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3" fillId="0" borderId="0">
      <alignment vertical="center"/>
    </xf>
    <xf numFmtId="0" fontId="64" fillId="0" borderId="0">
      <alignment vertical="center"/>
    </xf>
    <xf numFmtId="0" fontId="23" fillId="0" borderId="0"/>
    <xf numFmtId="0" fontId="20" fillId="0" borderId="0"/>
    <xf numFmtId="0" fontId="20" fillId="0" borderId="0"/>
    <xf numFmtId="0" fontId="21" fillId="0" borderId="0"/>
    <xf numFmtId="0" fontId="65" fillId="0" borderId="0">
      <alignment vertical="center"/>
    </xf>
    <xf numFmtId="0" fontId="20" fillId="0" borderId="0">
      <protection locked="0"/>
    </xf>
    <xf numFmtId="0" fontId="21" fillId="0" borderId="0"/>
    <xf numFmtId="0" fontId="7" fillId="0" borderId="0"/>
    <xf numFmtId="0" fontId="6" fillId="35" borderId="0" applyNumberFormat="0" applyBorder="0" applyAlignment="0" applyProtection="0"/>
    <xf numFmtId="0" fontId="6" fillId="35" borderId="0" applyNumberFormat="0" applyBorder="0" applyAlignment="0" applyProtection="0"/>
    <xf numFmtId="0" fontId="19"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19" fillId="39" borderId="0" applyNumberFormat="0" applyBorder="0" applyAlignment="0" applyProtection="0"/>
    <xf numFmtId="0" fontId="6" fillId="37" borderId="0" applyNumberFormat="0" applyBorder="0" applyAlignment="0" applyProtection="0"/>
    <xf numFmtId="0" fontId="6" fillId="40" borderId="0" applyNumberFormat="0" applyBorder="0" applyAlignment="0" applyProtection="0"/>
    <xf numFmtId="0" fontId="19" fillId="38"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19" fillId="38" borderId="0" applyNumberFormat="0" applyBorder="0" applyAlignment="0" applyProtection="0"/>
    <xf numFmtId="0" fontId="6" fillId="41" borderId="0" applyNumberFormat="0" applyBorder="0" applyAlignment="0" applyProtection="0"/>
    <xf numFmtId="0" fontId="6" fillId="35" borderId="0" applyNumberFormat="0" applyBorder="0" applyAlignment="0" applyProtection="0"/>
    <xf numFmtId="0" fontId="19" fillId="36" borderId="0" applyNumberFormat="0" applyBorder="0" applyAlignment="0" applyProtection="0"/>
    <xf numFmtId="0" fontId="6" fillId="37" borderId="0" applyNumberFormat="0" applyBorder="0" applyAlignment="0" applyProtection="0"/>
    <xf numFmtId="0" fontId="6" fillId="42" borderId="0" applyNumberFormat="0" applyBorder="0" applyAlignment="0" applyProtection="0"/>
    <xf numFmtId="0" fontId="19" fillId="42" borderId="0" applyNumberFormat="0" applyBorder="0" applyAlignment="0" applyProtection="0"/>
    <xf numFmtId="0" fontId="66" fillId="10" borderId="0" applyNumberFormat="0" applyBorder="0" applyAlignment="0" applyProtection="0">
      <alignment vertical="center"/>
    </xf>
    <xf numFmtId="38" fontId="42" fillId="10" borderId="0" applyNumberFormat="0" applyBorder="0" applyAlignment="0" applyProtection="0"/>
    <xf numFmtId="0" fontId="67" fillId="0" borderId="5">
      <alignment horizontal="left" vertical="center"/>
    </xf>
    <xf numFmtId="0" fontId="67" fillId="0" borderId="5">
      <alignment horizontal="left" vertical="center"/>
    </xf>
    <xf numFmtId="0" fontId="67" fillId="0" borderId="5">
      <alignment horizontal="left" vertical="center"/>
    </xf>
    <xf numFmtId="0" fontId="67" fillId="0" borderId="5">
      <alignment horizontal="left" vertical="center"/>
    </xf>
    <xf numFmtId="0" fontId="38" fillId="0" borderId="5">
      <alignment horizontal="left" vertical="center"/>
    </xf>
    <xf numFmtId="0" fontId="66" fillId="3" borderId="6" applyNumberFormat="0" applyBorder="0" applyAlignment="0" applyProtection="0">
      <alignment vertical="center"/>
    </xf>
    <xf numFmtId="10" fontId="42" fillId="3" borderId="6" applyNumberFormat="0" applyBorder="0" applyAlignment="0" applyProtection="0"/>
    <xf numFmtId="185" fontId="68" fillId="28" borderId="0">
      <alignment vertical="center"/>
    </xf>
    <xf numFmtId="185" fontId="43" fillId="43" borderId="0"/>
    <xf numFmtId="185" fontId="69" fillId="29" borderId="0">
      <alignment vertical="center"/>
    </xf>
    <xf numFmtId="185" fontId="44" fillId="44" borderId="0"/>
    <xf numFmtId="0" fontId="70" fillId="24" borderId="2">
      <protection locked="0"/>
    </xf>
    <xf numFmtId="0" fontId="70" fillId="24" borderId="2">
      <protection locked="0"/>
    </xf>
    <xf numFmtId="0" fontId="70" fillId="24" borderId="2">
      <protection locked="0"/>
    </xf>
    <xf numFmtId="0" fontId="70" fillId="24" borderId="2">
      <protection locked="0"/>
    </xf>
    <xf numFmtId="0" fontId="48" fillId="0" borderId="8" applyNumberFormat="0" applyFill="0" applyProtection="0">
      <alignment horizontal="center" vertical="center"/>
    </xf>
    <xf numFmtId="0" fontId="48" fillId="0" borderId="8" applyNumberFormat="0" applyFill="0" applyProtection="0">
      <alignment horizontal="center"/>
    </xf>
    <xf numFmtId="0" fontId="49" fillId="0" borderId="0" applyNumberFormat="0" applyFill="0" applyBorder="0" applyAlignment="0" applyProtection="0"/>
    <xf numFmtId="0" fontId="16" fillId="0" borderId="12" applyNumberFormat="0" applyFill="0" applyProtection="0">
      <alignment horizontal="center" vertical="center"/>
    </xf>
    <xf numFmtId="0" fontId="16" fillId="0" borderId="12" applyNumberFormat="0" applyFill="0" applyProtection="0">
      <alignment horizontal="center"/>
    </xf>
    <xf numFmtId="0" fontId="22" fillId="4" borderId="0" applyNumberFormat="0" applyBorder="0" applyAlignment="0" applyProtection="0">
      <alignment vertical="center"/>
    </xf>
    <xf numFmtId="0" fontId="25" fillId="45" borderId="0" applyNumberFormat="0" applyBorder="0" applyAlignment="0" applyProtection="0"/>
    <xf numFmtId="0" fontId="22" fillId="46"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65"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2" fillId="0" borderId="0"/>
    <xf numFmtId="0" fontId="52" fillId="0" borderId="0"/>
    <xf numFmtId="0" fontId="52" fillId="0" borderId="0"/>
    <xf numFmtId="0" fontId="52" fillId="0" borderId="0"/>
    <xf numFmtId="0" fontId="52" fillId="0" borderId="0"/>
    <xf numFmtId="0" fontId="52" fillId="0" borderId="0">
      <alignment vertical="center"/>
    </xf>
    <xf numFmtId="0" fontId="52" fillId="0" borderId="0"/>
    <xf numFmtId="0" fontId="52" fillId="0" borderId="0"/>
    <xf numFmtId="0" fontId="52" fillId="0" borderId="0">
      <alignment vertical="center"/>
    </xf>
    <xf numFmtId="0" fontId="52" fillId="0" borderId="0">
      <alignment vertical="center"/>
    </xf>
    <xf numFmtId="0" fontId="52" fillId="0" borderId="0"/>
    <xf numFmtId="0" fontId="2" fillId="0" borderId="0">
      <alignment vertical="center"/>
    </xf>
    <xf numFmtId="0" fontId="2" fillId="0" borderId="0">
      <alignment vertical="center"/>
    </xf>
    <xf numFmtId="0" fontId="52" fillId="0" borderId="0">
      <alignment vertical="center"/>
    </xf>
    <xf numFmtId="0" fontId="52" fillId="0" borderId="0">
      <alignment vertical="center"/>
    </xf>
    <xf numFmtId="0" fontId="2" fillId="0" borderId="0">
      <alignment vertical="center"/>
    </xf>
    <xf numFmtId="0" fontId="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24" fillId="9" borderId="0" applyNumberFormat="0" applyBorder="0" applyAlignment="0" applyProtection="0">
      <alignment vertical="center"/>
    </xf>
    <xf numFmtId="0" fontId="34" fillId="40" borderId="0" applyNumberFormat="0" applyBorder="0" applyAlignment="0" applyProtection="0"/>
    <xf numFmtId="0" fontId="24" fillId="4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16" fillId="0" borderId="12" applyNumberFormat="0" applyFill="0" applyProtection="0">
      <alignment horizontal="left" vertical="center"/>
    </xf>
    <xf numFmtId="0" fontId="16" fillId="0" borderId="12" applyNumberFormat="0" applyFill="0" applyProtection="0">
      <alignment horizontal="left"/>
    </xf>
    <xf numFmtId="41" fontId="52" fillId="0" borderId="0" applyFont="0" applyFill="0" applyBorder="0" applyAlignment="0" applyProtection="0">
      <alignment vertical="center"/>
    </xf>
    <xf numFmtId="41" fontId="52" fillId="0" borderId="0" applyFont="0" applyFill="0" applyBorder="0" applyAlignment="0" applyProtection="0">
      <alignment vertical="center"/>
    </xf>
    <xf numFmtId="0" fontId="8" fillId="11" borderId="0" applyNumberFormat="0" applyBorder="0" applyAlignment="0" applyProtection="0"/>
    <xf numFmtId="0" fontId="8" fillId="22" borderId="0" applyNumberFormat="0" applyBorder="0" applyAlignment="0" applyProtection="0"/>
    <xf numFmtId="0" fontId="8" fillId="18" borderId="0" applyNumberFormat="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96" fontId="1" fillId="0" borderId="0">
      <alignment vertical="center"/>
    </xf>
    <xf numFmtId="196" fontId="1" fillId="0" borderId="0">
      <alignment vertical="center"/>
    </xf>
    <xf numFmtId="0" fontId="1" fillId="0" borderId="0">
      <alignment vertical="center"/>
    </xf>
    <xf numFmtId="0" fontId="1" fillId="0" borderId="0">
      <alignment vertical="center"/>
    </xf>
    <xf numFmtId="196" fontId="73" fillId="0" borderId="0">
      <alignment vertical="center"/>
    </xf>
    <xf numFmtId="0" fontId="1" fillId="0" borderId="0">
      <alignment vertical="center"/>
    </xf>
    <xf numFmtId="0" fontId="1" fillId="0" borderId="0">
      <alignment vertical="center"/>
    </xf>
    <xf numFmtId="0" fontId="1" fillId="0" borderId="0">
      <alignment vertical="center"/>
    </xf>
    <xf numFmtId="196" fontId="1" fillId="0" borderId="0">
      <alignment vertical="center"/>
    </xf>
    <xf numFmtId="0" fontId="52" fillId="0" borderId="0"/>
    <xf numFmtId="43" fontId="52" fillId="0" borderId="0" applyFont="0" applyFill="0" applyBorder="0" applyAlignment="0" applyProtection="0"/>
    <xf numFmtId="43" fontId="14" fillId="0" borderId="0" applyFont="0" applyFill="0" applyBorder="0" applyAlignment="0" applyProtection="0">
      <alignment vertical="center"/>
    </xf>
  </cellStyleXfs>
  <cellXfs count="150">
    <xf numFmtId="0" fontId="0" fillId="0" borderId="0" xfId="0"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5" fillId="0" borderId="0" xfId="0" applyFont="1" applyAlignment="1">
      <alignment vertical="center"/>
    </xf>
    <xf numFmtId="0" fontId="0" fillId="0" borderId="0" xfId="0" applyAlignment="1">
      <alignment horizontal="center" vertical="center"/>
    </xf>
    <xf numFmtId="193" fontId="5" fillId="0" borderId="6" xfId="1" applyNumberFormat="1" applyFont="1" applyFill="1" applyBorder="1" applyAlignment="1">
      <alignment horizontal="center"/>
    </xf>
    <xf numFmtId="0" fontId="5" fillId="0" borderId="6" xfId="0" applyFont="1" applyFill="1" applyBorder="1" applyAlignment="1">
      <alignment horizontal="center" vertical="center" wrapText="1"/>
    </xf>
    <xf numFmtId="0" fontId="4" fillId="0" borderId="0" xfId="41" applyFont="1" applyFill="1" applyAlignment="1">
      <alignment vertical="center" wrapText="1"/>
    </xf>
    <xf numFmtId="0" fontId="4" fillId="0" borderId="0" xfId="41" applyFont="1" applyFill="1" applyAlignment="1">
      <alignment horizontal="center" vertical="center" wrapText="1"/>
    </xf>
    <xf numFmtId="0" fontId="4" fillId="19" borderId="0" xfId="41" applyFont="1" applyFill="1" applyAlignment="1">
      <alignment vertical="center"/>
    </xf>
    <xf numFmtId="0" fontId="4" fillId="0" borderId="0" xfId="41" applyFont="1" applyFill="1" applyAlignment="1">
      <alignment horizontal="center" vertical="center"/>
    </xf>
    <xf numFmtId="0" fontId="4" fillId="0" borderId="0" xfId="41" applyFont="1" applyFill="1" applyAlignment="1">
      <alignment vertical="center"/>
    </xf>
    <xf numFmtId="0" fontId="4" fillId="0" borderId="0" xfId="41" applyFont="1" applyFill="1" applyAlignment="1">
      <alignment horizontal="left" vertical="center"/>
    </xf>
    <xf numFmtId="14" fontId="4" fillId="0" borderId="0" xfId="41" applyNumberFormat="1" applyFont="1" applyFill="1" applyAlignment="1">
      <alignment vertical="center"/>
    </xf>
    <xf numFmtId="192" fontId="4" fillId="0" borderId="0" xfId="1" applyNumberFormat="1" applyFont="1" applyFill="1" applyAlignment="1">
      <alignment vertical="center"/>
    </xf>
    <xf numFmtId="43" fontId="4" fillId="0" borderId="0" xfId="1" applyFont="1" applyFill="1" applyAlignment="1">
      <alignment horizontal="center" vertical="center"/>
    </xf>
    <xf numFmtId="41" fontId="4" fillId="0" borderId="6" xfId="9" applyFont="1" applyFill="1" applyBorder="1" applyAlignment="1">
      <alignment horizontal="center" vertical="center"/>
    </xf>
    <xf numFmtId="43" fontId="5" fillId="0" borderId="0" xfId="41" applyNumberFormat="1" applyFont="1" applyFill="1">
      <alignment vertical="center"/>
    </xf>
    <xf numFmtId="41" fontId="5" fillId="19" borderId="6" xfId="9" applyFont="1" applyFill="1" applyBorder="1" applyAlignment="1" applyProtection="1">
      <alignment vertical="center" wrapText="1"/>
    </xf>
    <xf numFmtId="0" fontId="5" fillId="0" borderId="6" xfId="0" applyFont="1" applyFill="1" applyBorder="1" applyAlignment="1">
      <alignment horizontal="center" vertical="center"/>
    </xf>
    <xf numFmtId="193" fontId="5" fillId="0" borderId="6" xfId="1" applyNumberFormat="1" applyFont="1" applyFill="1" applyBorder="1" applyAlignment="1">
      <alignment horizontal="center" vertical="center" wrapText="1"/>
    </xf>
    <xf numFmtId="0" fontId="53" fillId="0" borderId="0" xfId="0" applyFont="1" applyAlignment="1">
      <alignment vertical="center"/>
    </xf>
    <xf numFmtId="0" fontId="55" fillId="0" borderId="0" xfId="0" applyFont="1" applyAlignment="1">
      <alignment vertical="center"/>
    </xf>
    <xf numFmtId="0" fontId="55" fillId="0" borderId="0" xfId="0" applyFont="1" applyAlignment="1">
      <alignment horizontal="center" vertical="center"/>
    </xf>
    <xf numFmtId="0" fontId="55" fillId="0" borderId="0" xfId="0" applyFont="1" applyAlignment="1">
      <alignment horizontal="left" vertical="center" wrapText="1"/>
    </xf>
    <xf numFmtId="0" fontId="55" fillId="0" borderId="0" xfId="0" applyFont="1" applyAlignment="1">
      <alignment horizontal="left" vertical="center"/>
    </xf>
    <xf numFmtId="0" fontId="58" fillId="0" borderId="0" xfId="0" applyFont="1" applyFill="1" applyAlignment="1">
      <alignment vertical="center"/>
    </xf>
    <xf numFmtId="0" fontId="58" fillId="0" borderId="0" xfId="0" applyFont="1" applyFill="1" applyAlignment="1">
      <alignment vertical="center" wrapText="1"/>
    </xf>
    <xf numFmtId="0" fontId="5" fillId="34" borderId="6" xfId="0" applyFont="1" applyFill="1" applyBorder="1" applyAlignment="1">
      <alignment horizontal="center" vertical="center"/>
    </xf>
    <xf numFmtId="0" fontId="5" fillId="34" borderId="6" xfId="1811" applyFont="1" applyFill="1" applyBorder="1" applyAlignment="1">
      <alignment horizontal="center"/>
    </xf>
    <xf numFmtId="14" fontId="5" fillId="34" borderId="6" xfId="1811" applyNumberFormat="1" applyFont="1" applyFill="1" applyBorder="1" applyAlignment="1">
      <alignment horizontal="center"/>
    </xf>
    <xf numFmtId="195" fontId="5" fillId="0" borderId="6" xfId="10" applyNumberFormat="1" applyFont="1" applyFill="1" applyBorder="1" applyAlignment="1">
      <alignment horizontal="center"/>
    </xf>
    <xf numFmtId="0" fontId="0" fillId="33" borderId="0" xfId="0" applyFill="1" applyAlignment="1">
      <alignment vertical="center"/>
    </xf>
    <xf numFmtId="193" fontId="0" fillId="0" borderId="0" xfId="1" applyNumberFormat="1" applyFont="1" applyAlignment="1">
      <alignment vertical="center"/>
    </xf>
    <xf numFmtId="14" fontId="0" fillId="0" borderId="0" xfId="0" applyNumberFormat="1" applyAlignment="1">
      <alignment vertical="center"/>
    </xf>
    <xf numFmtId="0" fontId="5" fillId="33" borderId="5" xfId="0" applyFont="1" applyFill="1" applyBorder="1" applyAlignment="1">
      <alignment horizontal="center" vertical="center"/>
    </xf>
    <xf numFmtId="0" fontId="5" fillId="33" borderId="6" xfId="0" applyFont="1" applyFill="1" applyBorder="1" applyAlignment="1">
      <alignment horizontal="center" vertical="center" wrapText="1"/>
    </xf>
    <xf numFmtId="195" fontId="5" fillId="33" borderId="6" xfId="10" applyNumberFormat="1" applyFont="1" applyFill="1" applyBorder="1" applyAlignment="1">
      <alignment horizontal="center"/>
    </xf>
    <xf numFmtId="43" fontId="5" fillId="0" borderId="6" xfId="1" applyFont="1" applyFill="1" applyBorder="1" applyAlignment="1">
      <alignment vertical="center" wrapText="1"/>
    </xf>
    <xf numFmtId="43" fontId="4" fillId="0" borderId="0" xfId="1" applyFont="1" applyFill="1" applyAlignment="1">
      <alignment vertical="center"/>
    </xf>
    <xf numFmtId="43" fontId="4" fillId="0" borderId="0" xfId="1" applyFont="1" applyFill="1" applyAlignment="1">
      <alignment horizontal="left" vertical="center"/>
    </xf>
    <xf numFmtId="41" fontId="4" fillId="19" borderId="6" xfId="536" applyFont="1" applyFill="1" applyBorder="1" applyAlignment="1" applyProtection="1">
      <alignment horizontal="center" vertical="center"/>
    </xf>
    <xf numFmtId="41" fontId="4" fillId="48" borderId="6" xfId="542" applyFont="1" applyFill="1" applyBorder="1" applyAlignment="1" applyProtection="1">
      <alignment vertical="center"/>
    </xf>
    <xf numFmtId="43" fontId="4" fillId="19" borderId="6" xfId="1" applyFont="1" applyFill="1" applyBorder="1" applyAlignment="1" applyProtection="1">
      <alignment vertical="center"/>
    </xf>
    <xf numFmtId="193" fontId="4" fillId="19" borderId="6" xfId="1" applyNumberFormat="1" applyFont="1" applyFill="1" applyBorder="1" applyAlignment="1" applyProtection="1">
      <alignment vertical="center"/>
    </xf>
    <xf numFmtId="0" fontId="59" fillId="0" borderId="0" xfId="807" applyFont="1" applyAlignment="1">
      <alignment vertical="center"/>
    </xf>
    <xf numFmtId="193" fontId="5" fillId="0" borderId="6" xfId="1" applyNumberFormat="1" applyFont="1" applyFill="1" applyBorder="1" applyAlignment="1">
      <alignment vertical="center" wrapText="1"/>
    </xf>
    <xf numFmtId="9" fontId="5" fillId="0" borderId="6" xfId="10" applyFont="1" applyFill="1" applyBorder="1" applyAlignment="1">
      <alignment vertical="center" wrapText="1"/>
    </xf>
    <xf numFmtId="43" fontId="4" fillId="48" borderId="6" xfId="1" applyFont="1" applyFill="1" applyBorder="1" applyAlignment="1">
      <alignment vertical="center"/>
    </xf>
    <xf numFmtId="43" fontId="4" fillId="48" borderId="6" xfId="1" applyFont="1" applyFill="1" applyBorder="1" applyAlignment="1" applyProtection="1">
      <alignment vertical="center"/>
    </xf>
    <xf numFmtId="0" fontId="75" fillId="0" borderId="27" xfId="0" applyFont="1" applyBorder="1" applyAlignment="1">
      <alignment horizontal="center" vertical="top" wrapText="1"/>
    </xf>
    <xf numFmtId="0" fontId="75" fillId="0" borderId="28" xfId="0" applyFont="1" applyBorder="1" applyAlignment="1">
      <alignment horizontal="center" vertical="top" wrapText="1"/>
    </xf>
    <xf numFmtId="0" fontId="75" fillId="0" borderId="31" xfId="0" applyFont="1" applyBorder="1" applyAlignment="1">
      <alignment horizontal="center" vertical="center" wrapText="1"/>
    </xf>
    <xf numFmtId="0" fontId="74" fillId="0" borderId="30" xfId="0" applyFont="1" applyBorder="1" applyAlignment="1">
      <alignment horizontal="center" vertical="center" wrapText="1"/>
    </xf>
    <xf numFmtId="193" fontId="4" fillId="48" borderId="6" xfId="1" applyNumberFormat="1" applyFont="1" applyFill="1" applyBorder="1" applyAlignment="1" applyProtection="1">
      <alignment vertical="center"/>
    </xf>
    <xf numFmtId="41" fontId="4" fillId="48" borderId="6" xfId="9" applyFont="1" applyFill="1" applyBorder="1" applyAlignment="1">
      <alignment vertical="center"/>
    </xf>
    <xf numFmtId="43" fontId="4" fillId="48" borderId="6" xfId="1" applyFont="1" applyFill="1" applyBorder="1" applyAlignment="1" applyProtection="1">
      <alignment horizontal="center" vertical="center"/>
    </xf>
    <xf numFmtId="41" fontId="4" fillId="48" borderId="6" xfId="9" applyFont="1" applyFill="1" applyBorder="1" applyAlignment="1" applyProtection="1">
      <alignment vertical="center"/>
    </xf>
    <xf numFmtId="194" fontId="4" fillId="48" borderId="6" xfId="9" applyNumberFormat="1" applyFont="1" applyFill="1" applyBorder="1" applyAlignment="1">
      <alignment horizontal="center" vertical="center"/>
    </xf>
    <xf numFmtId="14" fontId="4" fillId="48" borderId="6" xfId="534" applyNumberFormat="1" applyFont="1" applyFill="1" applyBorder="1" applyAlignment="1" applyProtection="1">
      <alignment vertical="center"/>
    </xf>
    <xf numFmtId="193" fontId="4" fillId="48" borderId="6" xfId="1" applyNumberFormat="1" applyFont="1" applyFill="1" applyBorder="1" applyAlignment="1">
      <alignment horizontal="center" vertical="center"/>
    </xf>
    <xf numFmtId="194" fontId="4" fillId="48" borderId="6" xfId="9" applyNumberFormat="1" applyFont="1" applyFill="1" applyBorder="1" applyAlignment="1" applyProtection="1">
      <alignment horizontal="center" vertical="center"/>
    </xf>
    <xf numFmtId="0" fontId="4" fillId="49" borderId="22" xfId="41" applyFont="1" applyFill="1" applyBorder="1" applyAlignment="1">
      <alignment horizontal="center" vertical="center"/>
    </xf>
    <xf numFmtId="0" fontId="4" fillId="49" borderId="6" xfId="41" applyFont="1" applyFill="1" applyBorder="1" applyAlignment="1">
      <alignment vertical="center"/>
    </xf>
    <xf numFmtId="0" fontId="4" fillId="49" borderId="0" xfId="41" applyFont="1" applyFill="1" applyAlignment="1">
      <alignment vertical="center"/>
    </xf>
    <xf numFmtId="0" fontId="4" fillId="49" borderId="24" xfId="41" applyFont="1" applyFill="1" applyBorder="1" applyAlignment="1">
      <alignment horizontal="center" vertical="center" wrapText="1"/>
    </xf>
    <xf numFmtId="0" fontId="4" fillId="49" borderId="23" xfId="41" applyFont="1" applyFill="1" applyBorder="1" applyAlignment="1">
      <alignment horizontal="center" vertical="center" wrapText="1"/>
    </xf>
    <xf numFmtId="0" fontId="4" fillId="49" borderId="26" xfId="41" applyFont="1" applyFill="1" applyBorder="1" applyAlignment="1">
      <alignment horizontal="center" vertical="center" wrapText="1"/>
    </xf>
    <xf numFmtId="0" fontId="4" fillId="49" borderId="24" xfId="41" applyFont="1" applyFill="1" applyBorder="1" applyAlignment="1">
      <alignment horizontal="center" vertical="center"/>
    </xf>
    <xf numFmtId="0" fontId="4" fillId="49" borderId="23" xfId="41" applyFont="1" applyFill="1" applyBorder="1" applyAlignment="1">
      <alignment horizontal="center" vertical="center"/>
    </xf>
    <xf numFmtId="0" fontId="4" fillId="49" borderId="26" xfId="41" applyFont="1" applyFill="1" applyBorder="1" applyAlignment="1">
      <alignment horizontal="center" vertical="center"/>
    </xf>
    <xf numFmtId="0" fontId="4" fillId="49" borderId="21" xfId="41" applyFont="1" applyFill="1" applyBorder="1" applyAlignment="1">
      <alignment horizontal="center" vertical="center"/>
    </xf>
    <xf numFmtId="43" fontId="4" fillId="49" borderId="6" xfId="1" applyFont="1" applyFill="1" applyBorder="1" applyAlignment="1">
      <alignment vertical="center"/>
    </xf>
    <xf numFmtId="0" fontId="4" fillId="49" borderId="5" xfId="41" applyFont="1" applyFill="1" applyBorder="1" applyAlignment="1">
      <alignment horizontal="center" vertical="center"/>
    </xf>
    <xf numFmtId="0" fontId="4" fillId="49" borderId="6" xfId="41" applyFont="1" applyFill="1" applyBorder="1" applyAlignment="1">
      <alignment horizontal="center" vertical="center"/>
    </xf>
    <xf numFmtId="0" fontId="4" fillId="49" borderId="20" xfId="41" applyFont="1" applyFill="1" applyBorder="1" applyAlignment="1">
      <alignment horizontal="center" vertical="center" wrapText="1"/>
    </xf>
    <xf numFmtId="0" fontId="4" fillId="49" borderId="17" xfId="41" applyFont="1" applyFill="1" applyBorder="1" applyAlignment="1">
      <alignment horizontal="center" vertical="center" wrapText="1"/>
    </xf>
    <xf numFmtId="0" fontId="4" fillId="49" borderId="12" xfId="41" applyFont="1" applyFill="1" applyBorder="1" applyAlignment="1">
      <alignment horizontal="center" vertical="center" wrapText="1"/>
    </xf>
    <xf numFmtId="0" fontId="4" fillId="49" borderId="20" xfId="41" applyFont="1" applyFill="1" applyBorder="1" applyAlignment="1">
      <alignment horizontal="center" vertical="center"/>
    </xf>
    <xf numFmtId="0" fontId="4" fillId="49" borderId="17" xfId="41" applyFont="1" applyFill="1" applyBorder="1" applyAlignment="1">
      <alignment horizontal="center" vertical="center"/>
    </xf>
    <xf numFmtId="0" fontId="4" fillId="49" borderId="12" xfId="41" applyFont="1" applyFill="1" applyBorder="1" applyAlignment="1">
      <alignment horizontal="center" vertical="center"/>
    </xf>
    <xf numFmtId="0" fontId="4" fillId="49" borderId="6" xfId="41" applyFont="1" applyFill="1" applyBorder="1" applyAlignment="1">
      <alignment horizontal="center" vertical="center" wrapText="1"/>
    </xf>
    <xf numFmtId="43" fontId="4" fillId="49" borderId="6" xfId="1" applyFont="1" applyFill="1" applyBorder="1" applyAlignment="1">
      <alignment horizontal="center" vertical="center" wrapText="1"/>
    </xf>
    <xf numFmtId="0" fontId="4" fillId="49" borderId="18" xfId="41" applyFont="1" applyFill="1" applyBorder="1" applyAlignment="1">
      <alignment horizontal="center" vertical="center" wrapText="1"/>
    </xf>
    <xf numFmtId="0" fontId="4" fillId="49" borderId="0" xfId="41" applyFont="1" applyFill="1" applyAlignment="1">
      <alignment vertical="center" wrapText="1"/>
    </xf>
    <xf numFmtId="0" fontId="4" fillId="49" borderId="8" xfId="41" applyFont="1" applyFill="1" applyBorder="1" applyAlignment="1">
      <alignment horizontal="center" vertical="center" wrapText="1"/>
    </xf>
    <xf numFmtId="0" fontId="4" fillId="49" borderId="0" xfId="41" applyFont="1" applyFill="1" applyAlignment="1">
      <alignment horizontal="center" vertical="center" wrapText="1"/>
    </xf>
    <xf numFmtId="43" fontId="4" fillId="48" borderId="6" xfId="1" applyFont="1" applyFill="1" applyBorder="1" applyAlignment="1">
      <alignment horizontal="right" vertical="center"/>
    </xf>
    <xf numFmtId="193" fontId="4" fillId="51" borderId="6" xfId="1" applyNumberFormat="1" applyFont="1" applyFill="1" applyBorder="1" applyAlignment="1">
      <alignment vertical="center"/>
    </xf>
    <xf numFmtId="41" fontId="5" fillId="51" borderId="6" xfId="9" applyFont="1" applyFill="1" applyBorder="1" applyAlignment="1" applyProtection="1">
      <alignment vertical="center" wrapText="1"/>
    </xf>
    <xf numFmtId="43" fontId="4" fillId="51" borderId="6" xfId="1" applyFont="1" applyFill="1" applyBorder="1" applyAlignment="1">
      <alignment horizontal="center" vertical="center"/>
    </xf>
    <xf numFmtId="41" fontId="4" fillId="51" borderId="6" xfId="9" applyFont="1" applyFill="1" applyBorder="1" applyAlignment="1">
      <alignment horizontal="center" vertical="center"/>
    </xf>
    <xf numFmtId="41" fontId="4" fillId="51" borderId="6" xfId="9" applyFont="1" applyFill="1" applyBorder="1" applyAlignment="1" applyProtection="1">
      <alignment horizontal="center" vertical="center"/>
    </xf>
    <xf numFmtId="43" fontId="4" fillId="51" borderId="6" xfId="1" applyFont="1" applyFill="1" applyBorder="1" applyAlignment="1">
      <alignment vertical="center"/>
    </xf>
    <xf numFmtId="10" fontId="4" fillId="48" borderId="6" xfId="10" applyNumberFormat="1" applyFont="1" applyFill="1" applyBorder="1" applyAlignment="1" applyProtection="1">
      <alignment vertical="center"/>
    </xf>
    <xf numFmtId="0" fontId="55" fillId="0" borderId="0" xfId="0" applyFont="1" applyAlignment="1">
      <alignment horizontal="left" vertical="center" wrapText="1"/>
    </xf>
    <xf numFmtId="0" fontId="55" fillId="0" borderId="0" xfId="29" applyFont="1" applyAlignment="1">
      <alignment horizontal="left" vertical="center" wrapText="1"/>
    </xf>
    <xf numFmtId="43" fontId="4" fillId="49" borderId="23" xfId="1" applyFont="1" applyFill="1" applyBorder="1" applyAlignment="1">
      <alignment horizontal="center" vertical="center"/>
    </xf>
    <xf numFmtId="43" fontId="4" fillId="0" borderId="23" xfId="1" applyFont="1" applyFill="1" applyBorder="1" applyAlignment="1">
      <alignment horizontal="left" vertical="center"/>
    </xf>
    <xf numFmtId="12" fontId="4" fillId="50" borderId="6" xfId="41" applyNumberFormat="1" applyFont="1" applyFill="1" applyBorder="1" applyAlignment="1">
      <alignment horizontal="center" vertical="center" wrapText="1"/>
    </xf>
    <xf numFmtId="0" fontId="4" fillId="0" borderId="0" xfId="41" applyFont="1" applyFill="1" applyAlignment="1">
      <alignment horizontal="center" vertical="center" wrapText="1"/>
    </xf>
    <xf numFmtId="41" fontId="13" fillId="0" borderId="17" xfId="807" applyNumberFormat="1" applyFont="1" applyFill="1" applyBorder="1" applyAlignment="1" applyProtection="1">
      <alignment horizontal="left" vertical="center"/>
    </xf>
    <xf numFmtId="191" fontId="4" fillId="49" borderId="24" xfId="41" applyNumberFormat="1" applyFont="1" applyFill="1" applyBorder="1" applyAlignment="1">
      <alignment horizontal="center" vertical="center"/>
    </xf>
    <xf numFmtId="191" fontId="4" fillId="49" borderId="23" xfId="41" applyNumberFormat="1" applyFont="1" applyFill="1" applyBorder="1" applyAlignment="1">
      <alignment horizontal="center" vertical="center"/>
    </xf>
    <xf numFmtId="191" fontId="4" fillId="49" borderId="26" xfId="41" applyNumberFormat="1" applyFont="1" applyFill="1" applyBorder="1" applyAlignment="1">
      <alignment horizontal="center" vertical="center"/>
    </xf>
    <xf numFmtId="191" fontId="4" fillId="49" borderId="25" xfId="41" applyNumberFormat="1" applyFont="1" applyFill="1" applyBorder="1" applyAlignment="1">
      <alignment horizontal="center" vertical="center"/>
    </xf>
    <xf numFmtId="191" fontId="4" fillId="49" borderId="0" xfId="41" applyNumberFormat="1" applyFont="1" applyFill="1" applyBorder="1" applyAlignment="1">
      <alignment horizontal="center" vertical="center"/>
    </xf>
    <xf numFmtId="191" fontId="4" fillId="49" borderId="19" xfId="41" applyNumberFormat="1" applyFont="1" applyFill="1" applyBorder="1" applyAlignment="1">
      <alignment horizontal="center" vertical="center"/>
    </xf>
    <xf numFmtId="191" fontId="4" fillId="49" borderId="20" xfId="41" applyNumberFormat="1" applyFont="1" applyFill="1" applyBorder="1" applyAlignment="1">
      <alignment horizontal="center" vertical="center"/>
    </xf>
    <xf numFmtId="191" fontId="4" fillId="49" borderId="17" xfId="41" applyNumberFormat="1" applyFont="1" applyFill="1" applyBorder="1" applyAlignment="1">
      <alignment horizontal="center" vertical="center"/>
    </xf>
    <xf numFmtId="191" fontId="4" fillId="49" borderId="12" xfId="41" applyNumberFormat="1" applyFont="1" applyFill="1" applyBorder="1" applyAlignment="1">
      <alignment horizontal="center" vertical="center"/>
    </xf>
    <xf numFmtId="0" fontId="4" fillId="49" borderId="21" xfId="41" applyFont="1" applyFill="1" applyBorder="1" applyAlignment="1">
      <alignment horizontal="center" vertical="center" wrapText="1"/>
    </xf>
    <xf numFmtId="0" fontId="4" fillId="49" borderId="5" xfId="41" applyFont="1" applyFill="1" applyBorder="1" applyAlignment="1">
      <alignment horizontal="center" vertical="center" wrapText="1"/>
    </xf>
    <xf numFmtId="0" fontId="4" fillId="49" borderId="22" xfId="41" applyFont="1" applyFill="1" applyBorder="1" applyAlignment="1">
      <alignment horizontal="center" vertical="center" wrapText="1"/>
    </xf>
    <xf numFmtId="0" fontId="4" fillId="49" borderId="21" xfId="41" applyFont="1" applyFill="1" applyBorder="1" applyAlignment="1">
      <alignment horizontal="center" vertical="center"/>
    </xf>
    <xf numFmtId="0" fontId="4" fillId="49" borderId="5" xfId="41" applyFont="1" applyFill="1" applyBorder="1" applyAlignment="1">
      <alignment horizontal="center" vertical="center"/>
    </xf>
    <xf numFmtId="0" fontId="4" fillId="49" borderId="22" xfId="41" applyFont="1" applyFill="1" applyBorder="1" applyAlignment="1">
      <alignment horizontal="center" vertical="center"/>
    </xf>
    <xf numFmtId="192" fontId="5" fillId="49" borderId="18" xfId="1" applyNumberFormat="1" applyFont="1" applyFill="1" applyBorder="1" applyAlignment="1">
      <alignment horizontal="center" vertical="center" wrapText="1"/>
    </xf>
    <xf numFmtId="192" fontId="5" fillId="49" borderId="8" xfId="1" applyNumberFormat="1" applyFont="1" applyFill="1" applyBorder="1" applyAlignment="1">
      <alignment horizontal="center" vertical="center" wrapText="1"/>
    </xf>
    <xf numFmtId="0" fontId="5" fillId="49" borderId="18" xfId="1304" applyNumberFormat="1" applyFont="1" applyFill="1" applyBorder="1" applyAlignment="1">
      <alignment horizontal="center" vertical="center" wrapText="1"/>
    </xf>
    <xf numFmtId="0" fontId="5" fillId="49" borderId="8" xfId="1304" applyNumberFormat="1" applyFont="1" applyFill="1" applyBorder="1" applyAlignment="1">
      <alignment horizontal="center" vertical="center" wrapText="1"/>
    </xf>
    <xf numFmtId="0" fontId="4" fillId="49" borderId="18" xfId="41" applyFont="1" applyFill="1" applyBorder="1" applyAlignment="1">
      <alignment horizontal="center" vertical="center" wrapText="1"/>
    </xf>
    <xf numFmtId="0" fontId="4" fillId="49" borderId="8" xfId="41" applyFont="1" applyFill="1" applyBorder="1" applyAlignment="1">
      <alignment horizontal="center" vertical="center" wrapText="1"/>
    </xf>
    <xf numFmtId="0" fontId="5" fillId="49" borderId="18" xfId="1212" applyNumberFormat="1" applyFont="1" applyFill="1" applyBorder="1" applyAlignment="1">
      <alignment horizontal="center" vertical="center" wrapText="1"/>
    </xf>
    <xf numFmtId="0" fontId="5" fillId="49" borderId="8" xfId="1212" applyNumberFormat="1" applyFont="1" applyFill="1" applyBorder="1" applyAlignment="1">
      <alignment horizontal="center" vertical="center" wrapText="1"/>
    </xf>
    <xf numFmtId="14" fontId="5" fillId="49" borderId="18" xfId="1212" applyNumberFormat="1" applyFont="1" applyFill="1" applyBorder="1" applyAlignment="1">
      <alignment horizontal="center" vertical="center" wrapText="1"/>
    </xf>
    <xf numFmtId="14" fontId="5" fillId="49" borderId="8" xfId="1212" applyNumberFormat="1" applyFont="1" applyFill="1" applyBorder="1" applyAlignment="1">
      <alignment horizontal="center" vertical="center" wrapText="1"/>
    </xf>
    <xf numFmtId="190" fontId="5" fillId="49" borderId="18" xfId="1071" applyNumberFormat="1" applyFont="1" applyFill="1" applyBorder="1" applyAlignment="1">
      <alignment horizontal="center" vertical="center" wrapText="1"/>
    </xf>
    <xf numFmtId="190" fontId="5" fillId="49" borderId="8" xfId="1071" applyNumberFormat="1" applyFont="1" applyFill="1" applyBorder="1" applyAlignment="1">
      <alignment horizontal="center" vertical="center" wrapText="1"/>
    </xf>
    <xf numFmtId="190" fontId="5" fillId="49" borderId="18" xfId="1304" applyNumberFormat="1" applyFont="1" applyFill="1" applyBorder="1" applyAlignment="1">
      <alignment horizontal="center" vertical="center" wrapText="1"/>
    </xf>
    <xf numFmtId="190" fontId="5" fillId="49" borderId="8" xfId="1304" applyNumberFormat="1" applyFont="1" applyFill="1" applyBorder="1" applyAlignment="1">
      <alignment horizontal="center" vertical="center" wrapText="1"/>
    </xf>
    <xf numFmtId="43" fontId="5" fillId="49" borderId="18" xfId="1" applyFont="1" applyFill="1" applyBorder="1" applyAlignment="1">
      <alignment horizontal="center" vertical="center" wrapText="1"/>
    </xf>
    <xf numFmtId="43" fontId="5" fillId="49" borderId="8" xfId="1" applyFont="1" applyFill="1" applyBorder="1" applyAlignment="1">
      <alignment horizontal="center" vertical="center" wrapText="1"/>
    </xf>
    <xf numFmtId="43" fontId="4" fillId="0" borderId="21" xfId="1" applyFont="1" applyFill="1" applyBorder="1" applyAlignment="1">
      <alignment horizontal="center" vertical="center"/>
    </xf>
    <xf numFmtId="43" fontId="4" fillId="0" borderId="5" xfId="1" applyFont="1" applyFill="1" applyBorder="1" applyAlignment="1">
      <alignment horizontal="center" vertical="center"/>
    </xf>
    <xf numFmtId="43" fontId="4" fillId="0" borderId="22" xfId="1" applyFont="1" applyFill="1" applyBorder="1" applyAlignment="1">
      <alignment horizontal="center" vertical="center"/>
    </xf>
    <xf numFmtId="0" fontId="5" fillId="0" borderId="21"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8" xfId="0" applyFont="1" applyFill="1" applyBorder="1" applyAlignment="1">
      <alignment horizontal="center" vertical="center"/>
    </xf>
    <xf numFmtId="14" fontId="5" fillId="0" borderId="18" xfId="0" applyNumberFormat="1" applyFont="1" applyFill="1" applyBorder="1" applyAlignment="1">
      <alignment horizontal="center" vertical="center"/>
    </xf>
    <xf numFmtId="14" fontId="5" fillId="0" borderId="8" xfId="0" applyNumberFormat="1" applyFont="1" applyFill="1" applyBorder="1" applyAlignment="1">
      <alignment horizontal="center" vertical="center"/>
    </xf>
    <xf numFmtId="0" fontId="75" fillId="0" borderId="32" xfId="0" applyFont="1" applyBorder="1" applyAlignment="1">
      <alignment horizontal="center" vertical="center" wrapText="1"/>
    </xf>
    <xf numFmtId="0" fontId="75" fillId="0" borderId="29" xfId="0" applyFont="1" applyBorder="1" applyAlignment="1">
      <alignment horizontal="center" vertical="center" wrapText="1"/>
    </xf>
    <xf numFmtId="0" fontId="74" fillId="0" borderId="32" xfId="0" applyFont="1" applyBorder="1" applyAlignment="1">
      <alignment horizontal="center" vertical="center" wrapText="1"/>
    </xf>
    <xf numFmtId="0" fontId="74" fillId="0" borderId="29" xfId="0" applyFont="1" applyBorder="1" applyAlignment="1">
      <alignment horizontal="center" vertical="center" wrapText="1"/>
    </xf>
    <xf numFmtId="190" fontId="5" fillId="0" borderId="18" xfId="1071" applyNumberFormat="1" applyFont="1" applyFill="1" applyBorder="1" applyAlignment="1">
      <alignment horizontal="center" vertical="center" wrapText="1"/>
    </xf>
    <xf numFmtId="190" fontId="5" fillId="0" borderId="8" xfId="1071" applyNumberFormat="1" applyFont="1" applyFill="1" applyBorder="1" applyAlignment="1">
      <alignment horizontal="center" vertical="center" wrapText="1"/>
    </xf>
    <xf numFmtId="41" fontId="4" fillId="48" borderId="6" xfId="9" applyFont="1" applyFill="1" applyBorder="1" applyAlignment="1">
      <alignment horizontal="center" vertical="center"/>
    </xf>
  </cellXfs>
  <cellStyles count="1986">
    <cellStyle name=" 1" xfId="5"/>
    <cellStyle name="_2.礼品领用一览表" xfId="23"/>
    <cellStyle name="_20100326高清市院遂宁检察院1080P配置清单26日改" xfId="24"/>
    <cellStyle name="_20100326高清市院遂宁检察院1080P配置清单26日改_出书提成" xfId="1813"/>
    <cellStyle name="_Book1" xfId="28"/>
    <cellStyle name="_Book1 2" xfId="1814"/>
    <cellStyle name="_Book1_1" xfId="33"/>
    <cellStyle name="_Book1_1 2" xfId="1815"/>
    <cellStyle name="_Book1_1_Book1" xfId="34"/>
    <cellStyle name="_Book1_1_出书提成" xfId="1816"/>
    <cellStyle name="_Book1_1_云南省建国前入党的老党员补贴有关情况统计表2010(1).01" xfId="43"/>
    <cellStyle name="_Book1_1_云南省建国前入党的老党员补贴有关情况统计表2010(1).01_出书提成" xfId="1817"/>
    <cellStyle name="_Book1_1_招生明细" xfId="47"/>
    <cellStyle name="_Book1_2" xfId="51"/>
    <cellStyle name="_Book1_2 2" xfId="54"/>
    <cellStyle name="_Book1_2 3" xfId="4"/>
    <cellStyle name="_Book1_2 4" xfId="59"/>
    <cellStyle name="_Book1_2 5" xfId="61"/>
    <cellStyle name="_Book1_2 6" xfId="63"/>
    <cellStyle name="_Book1_2 7" xfId="67"/>
    <cellStyle name="_Book1_2 8" xfId="69"/>
    <cellStyle name="_Book1_2 9" xfId="71"/>
    <cellStyle name="_Book1_2_Book1" xfId="73"/>
    <cellStyle name="_Book1_2_出书提成" xfId="1818"/>
    <cellStyle name="_Book1_2_云南省建国前入党的老党员补贴有关情况统计表2010(1).01" xfId="82"/>
    <cellStyle name="_Book1_2_云南省建国前入党的老党员补贴有关情况统计表2010(1).01_出书提成" xfId="1819"/>
    <cellStyle name="_Book1_2_招生明细" xfId="89"/>
    <cellStyle name="_Book1_3" xfId="87"/>
    <cellStyle name="_Book1_3 10" xfId="52"/>
    <cellStyle name="_Book1_3 2" xfId="30"/>
    <cellStyle name="_Book1_3 3" xfId="46"/>
    <cellStyle name="_Book1_3 4" xfId="96"/>
    <cellStyle name="_Book1_3 5" xfId="100"/>
    <cellStyle name="_Book1_3 6" xfId="105"/>
    <cellStyle name="_Book1_3 7" xfId="107"/>
    <cellStyle name="_Book1_3 8" xfId="114"/>
    <cellStyle name="_Book1_3 9" xfId="119"/>
    <cellStyle name="_Book1_Book1" xfId="120"/>
    <cellStyle name="_Book1_出书提成" xfId="1820"/>
    <cellStyle name="_Book1_云南省建国前入党的老党员补贴有关情况统计表2010(1).01" xfId="125"/>
    <cellStyle name="_Book1_云南省建国前入党的老党员补贴有关情况统计表2010(1).01_出书提成" xfId="1821"/>
    <cellStyle name="_Book1_招生明细" xfId="36"/>
    <cellStyle name="_ET_STYLE_NoName_00_" xfId="12"/>
    <cellStyle name="_ET_STYLE_NoName_00_ 10" xfId="1822"/>
    <cellStyle name="_ET_STYLE_NoName_00_ 11" xfId="1823"/>
    <cellStyle name="_ET_STYLE_NoName_00_ 12" xfId="1824"/>
    <cellStyle name="_ET_STYLE_NoName_00_ 13" xfId="1825"/>
    <cellStyle name="_ET_STYLE_NoName_00_ 14" xfId="1826"/>
    <cellStyle name="_ET_STYLE_NoName_00_ 15" xfId="1827"/>
    <cellStyle name="_ET_STYLE_NoName_00_ 16" xfId="1828"/>
    <cellStyle name="_ET_STYLE_NoName_00_ 17" xfId="1829"/>
    <cellStyle name="_ET_STYLE_NoName_00_ 18" xfId="1830"/>
    <cellStyle name="_ET_STYLE_NoName_00_ 2" xfId="1831"/>
    <cellStyle name="_ET_STYLE_NoName_00_ 3" xfId="1832"/>
    <cellStyle name="_ET_STYLE_NoName_00_ 4" xfId="1833"/>
    <cellStyle name="_ET_STYLE_NoName_00_ 5" xfId="1834"/>
    <cellStyle name="_ET_STYLE_NoName_00_ 6" xfId="1835"/>
    <cellStyle name="_ET_STYLE_NoName_00_ 7" xfId="1836"/>
    <cellStyle name="_ET_STYLE_NoName_00_ 8" xfId="1837"/>
    <cellStyle name="_ET_STYLE_NoName_00_ 9" xfId="1838"/>
    <cellStyle name="_ET_STYLE_NoName_00__Book1" xfId="22"/>
    <cellStyle name="_ET_STYLE_NoName_00__Book1 2" xfId="1839"/>
    <cellStyle name="_ET_STYLE_NoName_00__Book1_1" xfId="126"/>
    <cellStyle name="_ET_STYLE_NoName_00__Book1_1 2" xfId="1840"/>
    <cellStyle name="_ET_STYLE_NoName_00__Book1_1_Book1" xfId="76"/>
    <cellStyle name="_ET_STYLE_NoName_00__Book1_1_Book1_1" xfId="94"/>
    <cellStyle name="_ET_STYLE_NoName_00__Book1_1_出书提成" xfId="1841"/>
    <cellStyle name="_ET_STYLE_NoName_00__Book1_1_招生明细" xfId="128"/>
    <cellStyle name="_ET_STYLE_NoName_00__Book1_2" xfId="129"/>
    <cellStyle name="_ET_STYLE_NoName_00__Book1_2_Book1" xfId="116"/>
    <cellStyle name="_ET_STYLE_NoName_00__Book1_3" xfId="130"/>
    <cellStyle name="_ET_STYLE_NoName_00__Book1_Book1" xfId="133"/>
    <cellStyle name="_ET_STYLE_NoName_00__Book1_Book1_1" xfId="110"/>
    <cellStyle name="_ET_STYLE_NoName_00__Book1_出书提成" xfId="1842"/>
    <cellStyle name="_ET_STYLE_NoName_00__Book1_招生明细" xfId="65"/>
    <cellStyle name="_ET_STYLE_NoName_00__Sheet3" xfId="18"/>
    <cellStyle name="_ET_STYLE_NoName_00__Sheet3_出书提成" xfId="1843"/>
    <cellStyle name="_ET_STYLE_NoName_00__出书提成" xfId="1844"/>
    <cellStyle name="_ET_STYLE_NoName_00__龙威南骏通讯录" xfId="1845"/>
    <cellStyle name="_ET_STYLE_NoName_00__招生明细" xfId="56"/>
    <cellStyle name="_Sheet1" xfId="138"/>
    <cellStyle name="_Sheet1_出书提成" xfId="1846"/>
    <cellStyle name="_滨江东分校5月份报六九期名单（已修改）" xfId="84"/>
    <cellStyle name="_弱电系统设备配置报价清单" xfId="136"/>
    <cellStyle name="_弱电系统设备配置报价清单_出书提成" xfId="1847"/>
    <cellStyle name="_云南省建国前入党的老党员补贴有关情况统计表2010(1).01" xfId="6"/>
    <cellStyle name="_云南省建国前入党的老党员补贴有关情况统计表2010(1).01_出书提成" xfId="1848"/>
    <cellStyle name="0,0_x000d__x000a_NA_x000d__x000a_" xfId="135"/>
    <cellStyle name="0,0_x005f_x000d__x005f_x000a_NA_x005f_x000d__x005f_x000a_" xfId="140"/>
    <cellStyle name="20% - 强调文字颜色 1 10" xfId="26"/>
    <cellStyle name="20% - 强调文字颜色 1 11" xfId="44"/>
    <cellStyle name="20% - 强调文字颜色 1 12" xfId="92"/>
    <cellStyle name="20% - 强调文字颜色 1 13" xfId="97"/>
    <cellStyle name="20% - 强调文字颜色 1 14" xfId="102"/>
    <cellStyle name="20% - 强调文字颜色 1 15" xfId="141"/>
    <cellStyle name="20% - 强调文字颜色 1 16" xfId="146"/>
    <cellStyle name="20% - 强调文字颜色 1 17" xfId="151"/>
    <cellStyle name="20% - 强调文字颜色 1 18" xfId="154"/>
    <cellStyle name="20% - 强调文字颜色 1 19" xfId="156"/>
    <cellStyle name="20% - 强调文字颜色 1 2" xfId="106"/>
    <cellStyle name="20% - 强调文字颜色 1 20" xfId="142"/>
    <cellStyle name="20% - 强调文字颜色 1 21" xfId="147"/>
    <cellStyle name="20% - 强调文字颜色 1 22" xfId="152"/>
    <cellStyle name="20% - 强调文字颜色 1 3" xfId="111"/>
    <cellStyle name="20% - 强调文字颜色 1 4" xfId="117"/>
    <cellStyle name="20% - 强调文字颜色 1 5" xfId="157"/>
    <cellStyle name="20% - 强调文字颜色 1 6" xfId="159"/>
    <cellStyle name="20% - 强调文字颜色 1 7" xfId="161"/>
    <cellStyle name="20% - 强调文字颜色 1 8" xfId="163"/>
    <cellStyle name="20% - 强调文字颜色 1 9" xfId="165"/>
    <cellStyle name="20% - 强调文字颜色 2 10" xfId="169"/>
    <cellStyle name="20% - 强调文字颜色 2 11" xfId="171"/>
    <cellStyle name="20% - 强调文字颜色 2 12" xfId="173"/>
    <cellStyle name="20% - 强调文字颜色 2 13" xfId="175"/>
    <cellStyle name="20% - 强调文字颜色 2 14" xfId="177"/>
    <cellStyle name="20% - 强调文字颜色 2 15" xfId="180"/>
    <cellStyle name="20% - 强调文字颜色 2 16" xfId="184"/>
    <cellStyle name="20% - 强调文字颜色 2 17" xfId="188"/>
    <cellStyle name="20% - 强调文字颜色 2 18" xfId="191"/>
    <cellStyle name="20% - 强调文字颜色 2 19" xfId="193"/>
    <cellStyle name="20% - 强调文字颜色 2 2" xfId="194"/>
    <cellStyle name="20% - 强调文字颜色 2 20" xfId="181"/>
    <cellStyle name="20% - 强调文字颜色 2 21" xfId="185"/>
    <cellStyle name="20% - 强调文字颜色 2 22" xfId="189"/>
    <cellStyle name="20% - 强调文字颜色 2 3" xfId="195"/>
    <cellStyle name="20% - 强调文字颜色 2 4" xfId="196"/>
    <cellStyle name="20% - 强调文字颜色 2 5" xfId="197"/>
    <cellStyle name="20% - 强调文字颜色 2 6" xfId="198"/>
    <cellStyle name="20% - 强调文字颜色 2 7" xfId="199"/>
    <cellStyle name="20% - 强调文字颜色 2 8" xfId="202"/>
    <cellStyle name="20% - 强调文字颜色 2 9" xfId="203"/>
    <cellStyle name="20% - 强调文字颜色 3 10" xfId="205"/>
    <cellStyle name="20% - 强调文字颜色 3 11" xfId="208"/>
    <cellStyle name="20% - 强调文字颜色 3 12" xfId="211"/>
    <cellStyle name="20% - 强调文字颜色 3 13" xfId="215"/>
    <cellStyle name="20% - 强调文字颜色 3 14" xfId="79"/>
    <cellStyle name="20% - 强调文字颜色 3 15" xfId="218"/>
    <cellStyle name="20% - 强调文字颜色 3 16" xfId="223"/>
    <cellStyle name="20% - 强调文字颜色 3 17" xfId="227"/>
    <cellStyle name="20% - 强调文字颜色 3 18" xfId="230"/>
    <cellStyle name="20% - 强调文字颜色 3 19" xfId="232"/>
    <cellStyle name="20% - 强调文字颜色 3 2" xfId="235"/>
    <cellStyle name="20% - 强调文字颜色 3 20" xfId="219"/>
    <cellStyle name="20% - 强调文字颜色 3 21" xfId="224"/>
    <cellStyle name="20% - 强调文字颜色 3 22" xfId="228"/>
    <cellStyle name="20% - 强调文字颜色 3 3" xfId="240"/>
    <cellStyle name="20% - 强调文字颜色 3 4" xfId="247"/>
    <cellStyle name="20% - 强调文字颜色 3 5" xfId="253"/>
    <cellStyle name="20% - 强调文字颜色 3 6" xfId="259"/>
    <cellStyle name="20% - 强调文字颜色 3 7" xfId="263"/>
    <cellStyle name="20% - 强调文字颜色 3 8" xfId="266"/>
    <cellStyle name="20% - 强调文字颜色 3 9" xfId="268"/>
    <cellStyle name="20% - 强调文字颜色 4 10" xfId="270"/>
    <cellStyle name="20% - 强调文字颜色 4 11" xfId="272"/>
    <cellStyle name="20% - 强调文字颜色 4 12" xfId="274"/>
    <cellStyle name="20% - 强调文字颜色 4 13" xfId="276"/>
    <cellStyle name="20% - 强调文字颜色 4 14" xfId="278"/>
    <cellStyle name="20% - 强调文字颜色 4 15" xfId="281"/>
    <cellStyle name="20% - 强调文字颜色 4 16" xfId="37"/>
    <cellStyle name="20% - 强调文字颜色 4 17" xfId="285"/>
    <cellStyle name="20% - 强调文字颜色 4 18" xfId="288"/>
    <cellStyle name="20% - 强调文字颜色 4 19" xfId="290"/>
    <cellStyle name="20% - 强调文字颜色 4 2" xfId="292"/>
    <cellStyle name="20% - 强调文字颜色 4 20" xfId="282"/>
    <cellStyle name="20% - 强调文字颜色 4 21" xfId="38"/>
    <cellStyle name="20% - 强调文字颜色 4 22" xfId="286"/>
    <cellStyle name="20% - 强调文字颜色 4 3" xfId="293"/>
    <cellStyle name="20% - 强调文字颜色 4 4" xfId="295"/>
    <cellStyle name="20% - 强调文字颜色 4 5" xfId="15"/>
    <cellStyle name="20% - 强调文字颜色 4 6" xfId="298"/>
    <cellStyle name="20% - 强调文字颜色 4 7" xfId="300"/>
    <cellStyle name="20% - 强调文字颜色 4 8" xfId="302"/>
    <cellStyle name="20% - 强调文字颜色 4 9" xfId="304"/>
    <cellStyle name="20% - 强调文字颜色 5 10" xfId="31"/>
    <cellStyle name="20% - 强调文字颜色 5 11" xfId="49"/>
    <cellStyle name="20% - 强调文字颜色 5 12" xfId="85"/>
    <cellStyle name="20% - 强调文字颜色 5 13" xfId="233"/>
    <cellStyle name="20% - 强调文字颜色 5 14" xfId="237"/>
    <cellStyle name="20% - 强调文字颜色 5 15" xfId="243"/>
    <cellStyle name="20% - 强调文字颜色 5 16" xfId="249"/>
    <cellStyle name="20% - 强调文字颜色 5 17" xfId="256"/>
    <cellStyle name="20% - 强调文字颜色 5 18" xfId="261"/>
    <cellStyle name="20% - 强调文字颜色 5 19" xfId="265"/>
    <cellStyle name="20% - 强调文字颜色 5 2" xfId="306"/>
    <cellStyle name="20% - 强调文字颜色 5 20" xfId="244"/>
    <cellStyle name="20% - 强调文字颜色 5 21" xfId="250"/>
    <cellStyle name="20% - 强调文字颜色 5 22" xfId="257"/>
    <cellStyle name="20% - 强调文字颜色 5 3" xfId="308"/>
    <cellStyle name="20% - 强调文字颜色 5 4" xfId="311"/>
    <cellStyle name="20% - 强调文字颜色 5 5" xfId="314"/>
    <cellStyle name="20% - 强调文字颜色 5 6" xfId="316"/>
    <cellStyle name="20% - 强调文字颜色 5 7" xfId="318"/>
    <cellStyle name="20% - 强调文字颜色 5 8" xfId="321"/>
    <cellStyle name="20% - 强调文字颜色 5 9" xfId="324"/>
    <cellStyle name="20% - 强调文字颜色 6 10" xfId="329"/>
    <cellStyle name="20% - 强调文字颜色 6 11" xfId="330"/>
    <cellStyle name="20% - 强调文字颜色 6 12" xfId="331"/>
    <cellStyle name="20% - 强调文字颜色 6 13" xfId="332"/>
    <cellStyle name="20% - 强调文字颜色 6 14" xfId="333"/>
    <cellStyle name="20% - 强调文字颜色 6 15" xfId="90"/>
    <cellStyle name="20% - 强调文字颜色 6 16" xfId="335"/>
    <cellStyle name="20% - 强调文字颜色 6 17" xfId="338"/>
    <cellStyle name="20% - 强调文字颜色 6 18" xfId="341"/>
    <cellStyle name="20% - 强调文字颜色 6 19" xfId="343"/>
    <cellStyle name="20% - 强调文字颜色 6 2" xfId="346"/>
    <cellStyle name="20% - 强调文字颜色 6 20" xfId="91"/>
    <cellStyle name="20% - 强调文字颜色 6 21" xfId="336"/>
    <cellStyle name="20% - 强调文字颜色 6 22" xfId="339"/>
    <cellStyle name="20% - 强调文字颜色 6 3" xfId="349"/>
    <cellStyle name="20% - 强调文字颜色 6 4" xfId="353"/>
    <cellStyle name="20% - 强调文字颜色 6 5" xfId="356"/>
    <cellStyle name="20% - 强调文字颜色 6 6" xfId="359"/>
    <cellStyle name="20% - 强调文字颜色 6 7" xfId="362"/>
    <cellStyle name="20% - 强调文字颜色 6 8" xfId="365"/>
    <cellStyle name="20% - 强调文字颜色 6 9" xfId="368"/>
    <cellStyle name="20% - 着色 1" xfId="99" builtinId="30" customBuiltin="1"/>
    <cellStyle name="20% - 着色 2" xfId="167" builtinId="34" customBuiltin="1"/>
    <cellStyle name="20% - 着色 3" xfId="204" builtinId="38" customBuiltin="1"/>
    <cellStyle name="20% - 着色 4" xfId="269" builtinId="42" customBuiltin="1"/>
    <cellStyle name="20% - 着色 5" xfId="115" builtinId="46" customBuiltin="1"/>
    <cellStyle name="20% - 着色 6" xfId="326" builtinId="50" customBuiltin="1"/>
    <cellStyle name="40% - 强调文字颜色 1 10" xfId="95"/>
    <cellStyle name="40% - 强调文字颜色 1 11" xfId="370"/>
    <cellStyle name="40% - 强调文字颜色 1 12" xfId="371"/>
    <cellStyle name="40% - 强调文字颜色 1 13" xfId="372"/>
    <cellStyle name="40% - 强调文字颜色 1 14" xfId="373"/>
    <cellStyle name="40% - 强调文字颜色 1 15" xfId="374"/>
    <cellStyle name="40% - 强调文字颜色 1 16" xfId="378"/>
    <cellStyle name="40% - 强调文字颜色 1 17" xfId="123"/>
    <cellStyle name="40% - 强调文字颜色 1 18" xfId="383"/>
    <cellStyle name="40% - 强调文字颜色 1 19" xfId="388"/>
    <cellStyle name="40% - 强调文字颜色 1 2" xfId="389"/>
    <cellStyle name="40% - 强调文字颜色 1 20" xfId="375"/>
    <cellStyle name="40% - 强调文字颜色 1 21" xfId="379"/>
    <cellStyle name="40% - 强调文字颜色 1 22" xfId="124"/>
    <cellStyle name="40% - 强调文字颜色 1 3" xfId="393"/>
    <cellStyle name="40% - 强调文字颜色 1 4" xfId="397"/>
    <cellStyle name="40% - 强调文字颜色 1 5" xfId="401"/>
    <cellStyle name="40% - 强调文字颜色 1 6" xfId="405"/>
    <cellStyle name="40% - 强调文字颜色 1 7" xfId="407"/>
    <cellStyle name="40% - 强调文字颜色 1 8" xfId="409"/>
    <cellStyle name="40% - 强调文字颜色 1 9" xfId="411"/>
    <cellStyle name="40% - 强调文字颜色 2 10" xfId="414"/>
    <cellStyle name="40% - 强调文字颜色 2 11" xfId="27"/>
    <cellStyle name="40% - 强调文字颜色 2 12" xfId="45"/>
    <cellStyle name="40% - 强调文字颜色 2 13" xfId="93"/>
    <cellStyle name="40% - 强调文字颜色 2 14" xfId="98"/>
    <cellStyle name="40% - 强调文字颜色 2 15" xfId="103"/>
    <cellStyle name="40% - 强调文字颜色 2 16" xfId="143"/>
    <cellStyle name="40% - 强调文字颜色 2 17" xfId="148"/>
    <cellStyle name="40% - 强调文字颜色 2 18" xfId="153"/>
    <cellStyle name="40% - 强调文字颜色 2 19" xfId="155"/>
    <cellStyle name="40% - 强调文字颜色 2 2" xfId="415"/>
    <cellStyle name="40% - 强调文字颜色 2 20" xfId="104"/>
    <cellStyle name="40% - 强调文字颜色 2 21" xfId="144"/>
    <cellStyle name="40% - 强调文字颜色 2 22" xfId="149"/>
    <cellStyle name="40% - 强调文字颜色 2 3" xfId="418"/>
    <cellStyle name="40% - 强调文字颜色 2 4" xfId="207"/>
    <cellStyle name="40% - 强调文字颜色 2 5" xfId="210"/>
    <cellStyle name="40% - 强调文字颜色 2 6" xfId="213"/>
    <cellStyle name="40% - 强调文字颜色 2 7" xfId="217"/>
    <cellStyle name="40% - 强调文字颜色 2 8" xfId="83"/>
    <cellStyle name="40% - 强调文字颜色 2 9" xfId="222"/>
    <cellStyle name="40% - 强调文字颜色 3 10" xfId="421"/>
    <cellStyle name="40% - 强调文字颜色 3 11" xfId="170"/>
    <cellStyle name="40% - 强调文字颜色 3 12" xfId="172"/>
    <cellStyle name="40% - 强调文字颜色 3 13" xfId="174"/>
    <cellStyle name="40% - 强调文字颜色 3 14" xfId="176"/>
    <cellStyle name="40% - 强调文字颜色 3 15" xfId="178"/>
    <cellStyle name="40% - 强调文字颜色 3 16" xfId="182"/>
    <cellStyle name="40% - 强调文字颜色 3 17" xfId="186"/>
    <cellStyle name="40% - 强调文字颜色 3 18" xfId="190"/>
    <cellStyle name="40% - 强调文字颜色 3 19" xfId="192"/>
    <cellStyle name="40% - 强调文字颜色 3 2" xfId="131"/>
    <cellStyle name="40% - 强调文字颜色 3 20" xfId="179"/>
    <cellStyle name="40% - 强调文字颜色 3 21" xfId="183"/>
    <cellStyle name="40% - 强调文字颜色 3 22" xfId="187"/>
    <cellStyle name="40% - 强调文字颜色 3 3" xfId="422"/>
    <cellStyle name="40% - 强调文字颜色 3 4" xfId="423"/>
    <cellStyle name="40% - 强调文字颜色 3 5" xfId="424"/>
    <cellStyle name="40% - 强调文字颜色 3 6" xfId="427"/>
    <cellStyle name="40% - 强调文字颜色 3 7" xfId="428"/>
    <cellStyle name="40% - 强调文字颜色 3 8" xfId="429"/>
    <cellStyle name="40% - 强调文字颜色 3 9" xfId="433"/>
    <cellStyle name="40% - 强调文字颜色 4 10" xfId="416"/>
    <cellStyle name="40% - 强调文字颜色 4 11" xfId="206"/>
    <cellStyle name="40% - 强调文字颜色 4 12" xfId="209"/>
    <cellStyle name="40% - 强调文字颜色 4 13" xfId="212"/>
    <cellStyle name="40% - 强调文字颜色 4 14" xfId="216"/>
    <cellStyle name="40% - 强调文字颜色 4 15" xfId="80"/>
    <cellStyle name="40% - 强调文字颜色 4 16" xfId="220"/>
    <cellStyle name="40% - 强调文字颜色 4 17" xfId="225"/>
    <cellStyle name="40% - 强调文字颜色 4 18" xfId="229"/>
    <cellStyle name="40% - 强调文字颜色 4 19" xfId="231"/>
    <cellStyle name="40% - 强调文字颜色 4 2" xfId="435"/>
    <cellStyle name="40% - 强调文字颜色 4 20" xfId="81"/>
    <cellStyle name="40% - 强调文字颜色 4 21" xfId="221"/>
    <cellStyle name="40% - 强调文字颜色 4 22" xfId="226"/>
    <cellStyle name="40% - 强调文字颜色 4 3" xfId="436"/>
    <cellStyle name="40% - 强调文字颜色 4 4" xfId="437"/>
    <cellStyle name="40% - 强调文字颜色 4 5" xfId="439"/>
    <cellStyle name="40% - 强调文字颜色 4 6" xfId="442"/>
    <cellStyle name="40% - 强调文字颜色 4 7" xfId="445"/>
    <cellStyle name="40% - 强调文字颜色 4 8" xfId="449"/>
    <cellStyle name="40% - 强调文字颜色 4 9" xfId="450"/>
    <cellStyle name="40% - 强调文字颜色 5 10" xfId="453"/>
    <cellStyle name="40% - 强调文字颜色 5 11" xfId="271"/>
    <cellStyle name="40% - 强调文字颜色 5 12" xfId="273"/>
    <cellStyle name="40% - 强调文字颜色 5 13" xfId="275"/>
    <cellStyle name="40% - 强调文字颜色 5 14" xfId="277"/>
    <cellStyle name="40% - 强调文字颜色 5 15" xfId="279"/>
    <cellStyle name="40% - 强调文字颜色 5 16" xfId="283"/>
    <cellStyle name="40% - 强调文字颜色 5 17" xfId="39"/>
    <cellStyle name="40% - 强调文字颜色 5 18" xfId="287"/>
    <cellStyle name="40% - 强调文字颜色 5 19" xfId="289"/>
    <cellStyle name="40% - 强调文字颜色 5 2" xfId="455"/>
    <cellStyle name="40% - 强调文字颜色 5 20" xfId="280"/>
    <cellStyle name="40% - 强调文字颜色 5 21" xfId="284"/>
    <cellStyle name="40% - 强调文字颜色 5 22" xfId="40"/>
    <cellStyle name="40% - 强调文字颜色 5 3" xfId="457"/>
    <cellStyle name="40% - 强调文字颜色 5 4" xfId="459"/>
    <cellStyle name="40% - 强调文字颜色 5 5" xfId="109"/>
    <cellStyle name="40% - 强调文字颜色 5 6" xfId="461"/>
    <cellStyle name="40% - 强调文字颜色 5 7" xfId="463"/>
    <cellStyle name="40% - 强调文字颜色 5 8" xfId="465"/>
    <cellStyle name="40% - 强调文字颜色 5 9" xfId="8"/>
    <cellStyle name="40% - 强调文字颜色 6 10" xfId="466"/>
    <cellStyle name="40% - 强调文字颜色 6 11" xfId="32"/>
    <cellStyle name="40% - 强调文字颜色 6 12" xfId="50"/>
    <cellStyle name="40% - 强调文字颜色 6 13" xfId="86"/>
    <cellStyle name="40% - 强调文字颜色 6 14" xfId="234"/>
    <cellStyle name="40% - 强调文字颜色 6 15" xfId="238"/>
    <cellStyle name="40% - 强调文字颜色 6 16" xfId="245"/>
    <cellStyle name="40% - 强调文字颜色 6 17" xfId="251"/>
    <cellStyle name="40% - 强调文字颜色 6 18" xfId="258"/>
    <cellStyle name="40% - 强调文字颜色 6 19" xfId="262"/>
    <cellStyle name="40% - 强调文字颜色 6 2" xfId="467"/>
    <cellStyle name="40% - 强调文字颜色 6 20" xfId="239"/>
    <cellStyle name="40% - 强调文字颜色 6 21" xfId="246"/>
    <cellStyle name="40% - 强调文字颜色 6 22" xfId="252"/>
    <cellStyle name="40% - 强调文字颜色 6 3" xfId="468"/>
    <cellStyle name="40% - 强调文字颜色 6 4" xfId="469"/>
    <cellStyle name="40% - 强调文字颜色 6 5" xfId="470"/>
    <cellStyle name="40% - 强调文字颜色 6 6" xfId="471"/>
    <cellStyle name="40% - 强调文字颜色 6 7" xfId="473"/>
    <cellStyle name="40% - 强调文字颜色 6 8" xfId="475"/>
    <cellStyle name="40% - 强调文字颜色 6 9" xfId="476"/>
    <cellStyle name="40% - 着色 1" xfId="369" builtinId="31" customBuiltin="1"/>
    <cellStyle name="40% - 着色 2" xfId="412" builtinId="35" customBuiltin="1"/>
    <cellStyle name="40% - 着色 3" xfId="419" builtinId="39" customBuiltin="1"/>
    <cellStyle name="40% - 着色 4" xfId="434" builtinId="43" customBuiltin="1"/>
    <cellStyle name="40% - 着色 5" xfId="452" builtinId="47" customBuiltin="1"/>
    <cellStyle name="40% - 着色 6" xfId="134" builtinId="51" customBuiltin="1"/>
    <cellStyle name="60% - 强调文字颜色 1 2" xfId="242"/>
    <cellStyle name="60% - 强调文字颜色 1 3" xfId="248"/>
    <cellStyle name="60% - 强调文字颜色 1 4" xfId="254"/>
    <cellStyle name="60% - 强调文字颜色 1 5" xfId="260"/>
    <cellStyle name="60% - 强调文字颜色 1 6" xfId="264"/>
    <cellStyle name="60% - 强调文字颜色 1 7" xfId="267"/>
    <cellStyle name="60% - 强调文字颜色 1 8" xfId="413"/>
    <cellStyle name="60% - 强调文字颜色 1 9" xfId="25"/>
    <cellStyle name="60% - 强调文字颜色 2 2" xfId="294"/>
    <cellStyle name="60% - 强调文字颜色 2 3" xfId="14"/>
    <cellStyle name="60% - 强调文字颜色 2 4" xfId="297"/>
    <cellStyle name="60% - 强调文字颜色 2 5" xfId="299"/>
    <cellStyle name="60% - 强调文字颜色 2 6" xfId="301"/>
    <cellStyle name="60% - 强调文字颜色 2 7" xfId="303"/>
    <cellStyle name="60% - 强调文字颜色 2 8" xfId="477"/>
    <cellStyle name="60% - 强调文字颜色 2 9" xfId="478"/>
    <cellStyle name="60% - 强调文字颜色 3 2" xfId="310"/>
    <cellStyle name="60% - 强调文字颜色 3 3" xfId="313"/>
    <cellStyle name="60% - 强调文字颜色 3 4" xfId="315"/>
    <cellStyle name="60% - 强调文字颜色 3 5" xfId="317"/>
    <cellStyle name="60% - 强调文字颜色 3 6" xfId="319"/>
    <cellStyle name="60% - 强调文字颜色 3 7" xfId="322"/>
    <cellStyle name="60% - 强调文字颜色 3 8" xfId="480"/>
    <cellStyle name="60% - 强调文字颜色 3 9" xfId="481"/>
    <cellStyle name="60% - 强调文字颜色 4 2" xfId="350"/>
    <cellStyle name="60% - 强调文字颜色 4 3" xfId="354"/>
    <cellStyle name="60% - 强调文字颜色 4 4" xfId="357"/>
    <cellStyle name="60% - 强调文字颜色 4 5" xfId="360"/>
    <cellStyle name="60% - 强调文字颜色 4 6" xfId="363"/>
    <cellStyle name="60% - 强调文字颜色 4 7" xfId="366"/>
    <cellStyle name="60% - 强调文字颜色 4 8" xfId="483"/>
    <cellStyle name="60% - 强调文字颜色 4 9" xfId="484"/>
    <cellStyle name="60% - 强调文字颜色 5 2" xfId="488"/>
    <cellStyle name="60% - 强调文字颜色 5 3" xfId="489"/>
    <cellStyle name="60% - 强调文字颜色 5 4" xfId="490"/>
    <cellStyle name="60% - 强调文字颜色 5 5" xfId="491"/>
    <cellStyle name="60% - 强调文字颜色 5 6" xfId="492"/>
    <cellStyle name="60% - 强调文字颜色 5 7" xfId="493"/>
    <cellStyle name="60% - 强调文字颜色 5 8" xfId="494"/>
    <cellStyle name="60% - 强调文字颜色 5 9" xfId="495"/>
    <cellStyle name="60% - 强调文字颜色 6 2" xfId="88"/>
    <cellStyle name="60% - 强调文字颜色 6 3" xfId="334"/>
    <cellStyle name="60% - 强调文字颜色 6 4" xfId="337"/>
    <cellStyle name="60% - 强调文字颜色 6 5" xfId="340"/>
    <cellStyle name="60% - 强调文字颜色 6 6" xfId="342"/>
    <cellStyle name="60% - 强调文字颜色 6 7" xfId="497"/>
    <cellStyle name="60% - 强调文字颜色 6 8" xfId="420"/>
    <cellStyle name="60% - 强调文字颜色 6 9" xfId="168"/>
    <cellStyle name="60% - 着色 1" xfId="431" builtinId="32" customBuiltin="1"/>
    <cellStyle name="60% - 着色 2" xfId="432" builtinId="36" customBuiltin="1"/>
    <cellStyle name="60% - 着色 3" xfId="479" builtinId="40" customBuiltin="1"/>
    <cellStyle name="60% - 着色 4" xfId="482" builtinId="44" customBuiltin="1"/>
    <cellStyle name="60% - 着色 5" xfId="487" builtinId="48" customBuiltin="1"/>
    <cellStyle name="60% - 着色 6" xfId="496" builtinId="52" customBuiltin="1"/>
    <cellStyle name="6mal" xfId="426"/>
    <cellStyle name="Accent1" xfId="391"/>
    <cellStyle name="Accent1 - 20%" xfId="64"/>
    <cellStyle name="Accent1 - 20% 2" xfId="112"/>
    <cellStyle name="Accent1 - 20% 3" xfId="118"/>
    <cellStyle name="Accent1 - 20% 4" xfId="158"/>
    <cellStyle name="Accent1 - 20% 5" xfId="160"/>
    <cellStyle name="Accent1 - 20% 6" xfId="162"/>
    <cellStyle name="Accent1 - 20% 7" xfId="164"/>
    <cellStyle name="Accent1 - 20% 8" xfId="166"/>
    <cellStyle name="Accent1 - 20% 9" xfId="498"/>
    <cellStyle name="Accent1 - 20%_出书提成" xfId="1849"/>
    <cellStyle name="Accent1 - 40%" xfId="499"/>
    <cellStyle name="Accent1 - 40% 2" xfId="500"/>
    <cellStyle name="Accent1 - 40% 3" xfId="501"/>
    <cellStyle name="Accent1 - 40% 4" xfId="502"/>
    <cellStyle name="Accent1 - 40% 5" xfId="504"/>
    <cellStyle name="Accent1 - 40% 6" xfId="505"/>
    <cellStyle name="Accent1 - 40% 7" xfId="506"/>
    <cellStyle name="Accent1 - 40% 8" xfId="507"/>
    <cellStyle name="Accent1 - 40% 9" xfId="508"/>
    <cellStyle name="Accent1 - 40%_出书提成" xfId="1850"/>
    <cellStyle name="Accent1 - 60%" xfId="510"/>
    <cellStyle name="Accent1 - 60% 2" xfId="382"/>
    <cellStyle name="Accent1 - 60% 3" xfId="386"/>
    <cellStyle name="Accent1 - 60% 4" xfId="512"/>
    <cellStyle name="Accent1 - 60% 5" xfId="514"/>
    <cellStyle name="Accent1 - 60% 6" xfId="516"/>
    <cellStyle name="Accent1 - 60% 7" xfId="518"/>
    <cellStyle name="Accent1 - 60% 8" xfId="519"/>
    <cellStyle name="Accent1 - 60% 9" xfId="520"/>
    <cellStyle name="Accent1 - 60%_出书提成" xfId="1851"/>
    <cellStyle name="Accent1 2" xfId="521"/>
    <cellStyle name="Accent1 3" xfId="523"/>
    <cellStyle name="Accent1 4" xfId="524"/>
    <cellStyle name="Accent1 5" xfId="525"/>
    <cellStyle name="Accent1 6" xfId="526"/>
    <cellStyle name="Accent1 7" xfId="527"/>
    <cellStyle name="Accent1 8" xfId="528"/>
    <cellStyle name="Accent1 9" xfId="529"/>
    <cellStyle name="Accent1_Book1" xfId="430"/>
    <cellStyle name="Accent2" xfId="395"/>
    <cellStyle name="Accent2 - 20%" xfId="48"/>
    <cellStyle name="Accent2 - 20% 2" xfId="53"/>
    <cellStyle name="Accent2 - 20% 3" xfId="3"/>
    <cellStyle name="Accent2 - 20% 4" xfId="58"/>
    <cellStyle name="Accent2 - 20% 5" xfId="60"/>
    <cellStyle name="Accent2 - 20% 6" xfId="62"/>
    <cellStyle name="Accent2 - 20% 7" xfId="66"/>
    <cellStyle name="Accent2 - 20% 8" xfId="68"/>
    <cellStyle name="Accent2 - 20% 9" xfId="70"/>
    <cellStyle name="Accent2 - 20%_出书提成" xfId="1852"/>
    <cellStyle name="Accent2 - 40%" xfId="531"/>
    <cellStyle name="Accent2 - 40% 2" xfId="533"/>
    <cellStyle name="Accent2 - 40% 3" xfId="535"/>
    <cellStyle name="Accent2 - 40% 4" xfId="537"/>
    <cellStyle name="Accent2 - 40% 5" xfId="539"/>
    <cellStyle name="Accent2 - 40% 6" xfId="541"/>
    <cellStyle name="Accent2 - 40% 7" xfId="543"/>
    <cellStyle name="Accent2 - 40% 8" xfId="545"/>
    <cellStyle name="Accent2 - 40% 9" xfId="547"/>
    <cellStyle name="Accent2 - 40%_出书提成" xfId="1853"/>
    <cellStyle name="Accent2 - 60%" xfId="548"/>
    <cellStyle name="Accent2 - 60% 2" xfId="550"/>
    <cellStyle name="Accent2 - 60% 3" xfId="552"/>
    <cellStyle name="Accent2 - 60% 4" xfId="554"/>
    <cellStyle name="Accent2 - 60% 5" xfId="557"/>
    <cellStyle name="Accent2 - 60% 6" xfId="559"/>
    <cellStyle name="Accent2 - 60% 7" xfId="561"/>
    <cellStyle name="Accent2 - 60% 8" xfId="562"/>
    <cellStyle name="Accent2 - 60% 9" xfId="137"/>
    <cellStyle name="Accent2 - 60%_出书提成" xfId="1854"/>
    <cellStyle name="Accent2 2" xfId="563"/>
    <cellStyle name="Accent2 3" xfId="564"/>
    <cellStyle name="Accent2 4" xfId="565"/>
    <cellStyle name="Accent2 5" xfId="566"/>
    <cellStyle name="Accent2 6" xfId="567"/>
    <cellStyle name="Accent2 7" xfId="568"/>
    <cellStyle name="Accent2 8" xfId="569"/>
    <cellStyle name="Accent2 9" xfId="570"/>
    <cellStyle name="Accent2_Book1" xfId="571"/>
    <cellStyle name="Accent3" xfId="399"/>
    <cellStyle name="Accent3 - 20%" xfId="78"/>
    <cellStyle name="Accent3 - 20% 2" xfId="377"/>
    <cellStyle name="Accent3 - 20% 3" xfId="122"/>
    <cellStyle name="Accent3 - 20% 4" xfId="381"/>
    <cellStyle name="Accent3 - 20% 5" xfId="385"/>
    <cellStyle name="Accent3 - 20% 6" xfId="511"/>
    <cellStyle name="Accent3 - 20% 7" xfId="513"/>
    <cellStyle name="Accent3 - 20% 8" xfId="515"/>
    <cellStyle name="Accent3 - 20% 9" xfId="517"/>
    <cellStyle name="Accent3 - 20%_出书提成" xfId="1855"/>
    <cellStyle name="Accent3 - 40%" xfId="447"/>
    <cellStyle name="Accent3 - 40% 2" xfId="572"/>
    <cellStyle name="Accent3 - 40% 3" xfId="575"/>
    <cellStyle name="Accent3 - 40% 3 4" xfId="444"/>
    <cellStyle name="Accent3 - 40% 4" xfId="576"/>
    <cellStyle name="Accent3 - 40% 5" xfId="577"/>
    <cellStyle name="Accent3 - 40% 6" xfId="579"/>
    <cellStyle name="Accent3 - 40% 7" xfId="581"/>
    <cellStyle name="Accent3 - 40% 8" xfId="583"/>
    <cellStyle name="Accent3 - 40% 9" xfId="328"/>
    <cellStyle name="Accent3 - 40%_出书提成" xfId="1856"/>
    <cellStyle name="Accent3 - 60%" xfId="474"/>
    <cellStyle name="Accent3 - 60% 2" xfId="584"/>
    <cellStyle name="Accent3 - 60% 3" xfId="585"/>
    <cellStyle name="Accent3 - 60% 4" xfId="586"/>
    <cellStyle name="Accent3 - 60% 5" xfId="587"/>
    <cellStyle name="Accent3 - 60% 6" xfId="509"/>
    <cellStyle name="Accent3 - 60% 7" xfId="588"/>
    <cellStyle name="Accent3 - 60% 8" xfId="589"/>
    <cellStyle name="Accent3 - 60% 9" xfId="20"/>
    <cellStyle name="Accent3 - 60%_出书提成" xfId="1857"/>
    <cellStyle name="Accent3 2" xfId="590"/>
    <cellStyle name="Accent3 3" xfId="591"/>
    <cellStyle name="Accent3 4" xfId="2"/>
    <cellStyle name="Accent3 5" xfId="592"/>
    <cellStyle name="Accent3 6" xfId="593"/>
    <cellStyle name="Accent3 7" xfId="595"/>
    <cellStyle name="Accent3 8" xfId="596"/>
    <cellStyle name="Accent3 9" xfId="597"/>
    <cellStyle name="Accent3_Book1" xfId="57"/>
    <cellStyle name="Accent4" xfId="403"/>
    <cellStyle name="Accent4 - 20%" xfId="150"/>
    <cellStyle name="Accent4 - 20% 2" xfId="598"/>
    <cellStyle name="Accent4 - 20% 3" xfId="599"/>
    <cellStyle name="Accent4 - 20% 4" xfId="549"/>
    <cellStyle name="Accent4 - 20% 5" xfId="551"/>
    <cellStyle name="Accent4 - 20% 6" xfId="553"/>
    <cellStyle name="Accent4 - 20% 7" xfId="556"/>
    <cellStyle name="Accent4 - 20% 8" xfId="558"/>
    <cellStyle name="Accent4 - 20% 9" xfId="560"/>
    <cellStyle name="Accent4 - 20%_出书提成" xfId="1858"/>
    <cellStyle name="Accent4 - 40%" xfId="600"/>
    <cellStyle name="Accent4 - 40% 2" xfId="485"/>
    <cellStyle name="Accent4 - 40% 3" xfId="601"/>
    <cellStyle name="Accent4 - 40% 4" xfId="603"/>
    <cellStyle name="Accent4 - 40% 5" xfId="605"/>
    <cellStyle name="Accent4 - 40% 6" xfId="607"/>
    <cellStyle name="Accent4 - 40% 7" xfId="609"/>
    <cellStyle name="Accent4 - 40% 8" xfId="611"/>
    <cellStyle name="Accent4 - 40% 9" xfId="613"/>
    <cellStyle name="Accent4 - 40%_出书提成" xfId="1859"/>
    <cellStyle name="Accent4 - 60%" xfId="574"/>
    <cellStyle name="Accent4 - 60% 2" xfId="438"/>
    <cellStyle name="Accent4 - 60% 3" xfId="441"/>
    <cellStyle name="Accent4 - 60% 4" xfId="443"/>
    <cellStyle name="Accent4 - 60% 5" xfId="615"/>
    <cellStyle name="Accent4 - 60% 6" xfId="616"/>
    <cellStyle name="Accent4 - 60% 7" xfId="617"/>
    <cellStyle name="Accent4 - 60% 8" xfId="618"/>
    <cellStyle name="Accent4 - 60% 9" xfId="619"/>
    <cellStyle name="Accent4 - 60%_出书提成" xfId="1860"/>
    <cellStyle name="Accent4 2" xfId="620"/>
    <cellStyle name="Accent4 3" xfId="621"/>
    <cellStyle name="Accent4 4" xfId="622"/>
    <cellStyle name="Accent4 5" xfId="624"/>
    <cellStyle name="Accent4 6" xfId="626"/>
    <cellStyle name="Accent4 7" xfId="628"/>
    <cellStyle name="Accent4 8" xfId="630"/>
    <cellStyle name="Accent4 9" xfId="633"/>
    <cellStyle name="Accent4_Book1" xfId="634"/>
    <cellStyle name="Accent5" xfId="635"/>
    <cellStyle name="Accent5 - 20%" xfId="636"/>
    <cellStyle name="Accent5 - 20% 2" xfId="637"/>
    <cellStyle name="Accent5 - 20% 3" xfId="638"/>
    <cellStyle name="Accent5 - 20% 4" xfId="639"/>
    <cellStyle name="Accent5 - 20% 5" xfId="640"/>
    <cellStyle name="Accent5 - 20% 6" xfId="641"/>
    <cellStyle name="Accent5 - 20% 7" xfId="642"/>
    <cellStyle name="Accent5 - 20% 8" xfId="643"/>
    <cellStyle name="Accent5 - 20% 9" xfId="644"/>
    <cellStyle name="Accent5 - 20%_出书提成" xfId="1861"/>
    <cellStyle name="Accent5 - 40%" xfId="645"/>
    <cellStyle name="Accent5 - 40% 2" xfId="646"/>
    <cellStyle name="Accent5 - 40% 3" xfId="647"/>
    <cellStyle name="Accent5 - 40% 4" xfId="649"/>
    <cellStyle name="Accent5 - 40% 5" xfId="650"/>
    <cellStyle name="Accent5 - 40% 6" xfId="651"/>
    <cellStyle name="Accent5 - 40% 7" xfId="652"/>
    <cellStyle name="Accent5 - 40% 8" xfId="653"/>
    <cellStyle name="Accent5 - 40% 9" xfId="656"/>
    <cellStyle name="Accent5 - 40%_出书提成" xfId="1862"/>
    <cellStyle name="Accent5 - 60%" xfId="657"/>
    <cellStyle name="Accent5 - 60% 2" xfId="658"/>
    <cellStyle name="Accent5 - 60% 3" xfId="659"/>
    <cellStyle name="Accent5 - 60% 4" xfId="660"/>
    <cellStyle name="Accent5 - 60% 5" xfId="661"/>
    <cellStyle name="Accent5 - 60% 6" xfId="662"/>
    <cellStyle name="Accent5 - 60% 7" xfId="663"/>
    <cellStyle name="Accent5 - 60% 8" xfId="664"/>
    <cellStyle name="Accent5 - 60% 9" xfId="665"/>
    <cellStyle name="Accent5 - 60%_出书提成" xfId="1863"/>
    <cellStyle name="Accent5 2" xfId="666"/>
    <cellStyle name="Accent5 3" xfId="667"/>
    <cellStyle name="Accent5 4" xfId="668"/>
    <cellStyle name="Accent5 5" xfId="670"/>
    <cellStyle name="Accent5 6" xfId="672"/>
    <cellStyle name="Accent5 7" xfId="674"/>
    <cellStyle name="Accent5 8" xfId="676"/>
    <cellStyle name="Accent5 9" xfId="678"/>
    <cellStyle name="Accent5_Book1" xfId="679"/>
    <cellStyle name="Accent6" xfId="680"/>
    <cellStyle name="Accent6 - 20%" xfId="681"/>
    <cellStyle name="Accent6 - 20% 2" xfId="683"/>
    <cellStyle name="Accent6 - 20% 3" xfId="685"/>
    <cellStyle name="Accent6 - 20% 4" xfId="687"/>
    <cellStyle name="Accent6 - 20% 5" xfId="689"/>
    <cellStyle name="Accent6 - 20% 6" xfId="690"/>
    <cellStyle name="Accent6 - 20% 7" xfId="446"/>
    <cellStyle name="Accent6 - 20% 8" xfId="691"/>
    <cellStyle name="Accent6 - 20% 9" xfId="692"/>
    <cellStyle name="Accent6 - 20%_出书提成" xfId="1864"/>
    <cellStyle name="Accent6 - 40%" xfId="693"/>
    <cellStyle name="Accent6 - 40% 2" xfId="694"/>
    <cellStyle name="Accent6 - 40% 3" xfId="695"/>
    <cellStyle name="Accent6 - 40% 4" xfId="696"/>
    <cellStyle name="Accent6 - 40% 5" xfId="697"/>
    <cellStyle name="Accent6 - 40% 6" xfId="698"/>
    <cellStyle name="Accent6 - 40% 7" xfId="699"/>
    <cellStyle name="Accent6 - 40% 8" xfId="700"/>
    <cellStyle name="Accent6 - 40% 9" xfId="701"/>
    <cellStyle name="Accent6 - 40%_出书提成" xfId="1865"/>
    <cellStyle name="Accent6 - 60%" xfId="702"/>
    <cellStyle name="Accent6 - 60% 2" xfId="703"/>
    <cellStyle name="Accent6 - 60% 3" xfId="704"/>
    <cellStyle name="Accent6 - 60% 4" xfId="705"/>
    <cellStyle name="Accent6 - 60% 5" xfId="706"/>
    <cellStyle name="Accent6 - 60% 6" xfId="707"/>
    <cellStyle name="Accent6 - 60% 7" xfId="708"/>
    <cellStyle name="Accent6 - 60% 8" xfId="709"/>
    <cellStyle name="Accent6 - 60% 9" xfId="710"/>
    <cellStyle name="Accent6 - 60%_出书提成" xfId="1866"/>
    <cellStyle name="Accent6 2" xfId="711"/>
    <cellStyle name="Accent6 3" xfId="712"/>
    <cellStyle name="Accent6 4" xfId="713"/>
    <cellStyle name="Accent6 5" xfId="714"/>
    <cellStyle name="Accent6 6" xfId="715"/>
    <cellStyle name="Accent6 7" xfId="716"/>
    <cellStyle name="Accent6 8" xfId="717"/>
    <cellStyle name="Accent6 9" xfId="718"/>
    <cellStyle name="Accent6_Book1" xfId="719"/>
    <cellStyle name="args.style" xfId="720"/>
    <cellStyle name="ColLevel_0" xfId="722"/>
    <cellStyle name="Comma [0]_!!!GO" xfId="724"/>
    <cellStyle name="comma zerodec" xfId="726"/>
    <cellStyle name="Comma_!!!GO" xfId="727"/>
    <cellStyle name="Currency [0]_!!!GO" xfId="729"/>
    <cellStyle name="Currency_!!!GO" xfId="730"/>
    <cellStyle name="Currency1" xfId="731"/>
    <cellStyle name="Date" xfId="732"/>
    <cellStyle name="Dollar (zero dec)" xfId="735"/>
    <cellStyle name="Grey" xfId="736"/>
    <cellStyle name="Grey 2" xfId="1867"/>
    <cellStyle name="Grey_出书提成" xfId="1868"/>
    <cellStyle name="Header1" xfId="738"/>
    <cellStyle name="Header2" xfId="740"/>
    <cellStyle name="Header2 2" xfId="1869"/>
    <cellStyle name="Header2 3" xfId="1870"/>
    <cellStyle name="Header2 4" xfId="1871"/>
    <cellStyle name="Header2 5" xfId="1872"/>
    <cellStyle name="Header2_出书提成" xfId="1873"/>
    <cellStyle name="Input [yellow]" xfId="742"/>
    <cellStyle name="Input [yellow] 2" xfId="1874"/>
    <cellStyle name="Input [yellow]_出书提成" xfId="1875"/>
    <cellStyle name="Input Cells" xfId="743"/>
    <cellStyle name="Input Cells 2" xfId="1876"/>
    <cellStyle name="Input Cells_出书提成" xfId="1877"/>
    <cellStyle name="Linked Cells" xfId="744"/>
    <cellStyle name="Linked Cells 2" xfId="1878"/>
    <cellStyle name="Linked Cells_出书提成" xfId="1879"/>
    <cellStyle name="Millares [0]_96 Risk" xfId="745"/>
    <cellStyle name="Millares_96 Risk" xfId="747"/>
    <cellStyle name="Milliers [0]_!!!GO" xfId="749"/>
    <cellStyle name="Milliers_!!!GO" xfId="750"/>
    <cellStyle name="Moneda [0]_96 Risk" xfId="751"/>
    <cellStyle name="Moneda_96 Risk" xfId="754"/>
    <cellStyle name="Mon閠aire [0]_!!!GO" xfId="448"/>
    <cellStyle name="Mon閠aire_!!!GO" xfId="757"/>
    <cellStyle name="New Times Roman" xfId="758"/>
    <cellStyle name="no dec" xfId="759"/>
    <cellStyle name="Normal - Style1" xfId="760"/>
    <cellStyle name="Normal_!!!GO" xfId="761"/>
    <cellStyle name="per.style" xfId="655"/>
    <cellStyle name="Percent [2]" xfId="762"/>
    <cellStyle name="Percent [2] 10" xfId="763"/>
    <cellStyle name="Percent [2] 2" xfId="764"/>
    <cellStyle name="Percent [2] 3" xfId="765"/>
    <cellStyle name="Percent [2] 4" xfId="766"/>
    <cellStyle name="Percent [2] 5" xfId="767"/>
    <cellStyle name="Percent [2] 6" xfId="768"/>
    <cellStyle name="Percent [2] 7" xfId="769"/>
    <cellStyle name="Percent [2] 8" xfId="770"/>
    <cellStyle name="Percent [2] 9" xfId="771"/>
    <cellStyle name="Percent_!!!GO" xfId="772"/>
    <cellStyle name="Pourcentage_pldt" xfId="773"/>
    <cellStyle name="PSChar" xfId="774"/>
    <cellStyle name="PSChar 10" xfId="309"/>
    <cellStyle name="PSChar 2" xfId="775"/>
    <cellStyle name="PSChar 3" xfId="777"/>
    <cellStyle name="PSChar 4" xfId="778"/>
    <cellStyle name="PSChar 5" xfId="779"/>
    <cellStyle name="PSChar 6" xfId="780"/>
    <cellStyle name="PSChar 7" xfId="781"/>
    <cellStyle name="PSChar 8" xfId="782"/>
    <cellStyle name="PSChar 9" xfId="783"/>
    <cellStyle name="PSDate" xfId="785"/>
    <cellStyle name="PSDate 10" xfId="788"/>
    <cellStyle name="PSDate 2" xfId="789"/>
    <cellStyle name="PSDate 3" xfId="790"/>
    <cellStyle name="PSDate 4" xfId="791"/>
    <cellStyle name="PSDate 5" xfId="792"/>
    <cellStyle name="PSDate 6" xfId="793"/>
    <cellStyle name="PSDate 7" xfId="794"/>
    <cellStyle name="PSDate 8" xfId="795"/>
    <cellStyle name="PSDate 9" xfId="796"/>
    <cellStyle name="PSDec" xfId="797"/>
    <cellStyle name="PSDec 10" xfId="798"/>
    <cellStyle name="PSDec 2" xfId="800"/>
    <cellStyle name="PSDec 3" xfId="802"/>
    <cellStyle name="PSDec 4" xfId="804"/>
    <cellStyle name="PSDec 5" xfId="806"/>
    <cellStyle name="PSDec 6" xfId="808"/>
    <cellStyle name="PSDec 7" xfId="811"/>
    <cellStyle name="PSDec 8" xfId="814"/>
    <cellStyle name="PSDec 9" xfId="817"/>
    <cellStyle name="PSHeading" xfId="818"/>
    <cellStyle name="PSInt" xfId="819"/>
    <cellStyle name="PSInt 10" xfId="820"/>
    <cellStyle name="PSInt 2" xfId="821"/>
    <cellStyle name="PSInt 3" xfId="823"/>
    <cellStyle name="PSInt 4" xfId="824"/>
    <cellStyle name="PSInt 5" xfId="825"/>
    <cellStyle name="PSInt 6" xfId="826"/>
    <cellStyle name="PSInt 7" xfId="827"/>
    <cellStyle name="PSInt 8" xfId="828"/>
    <cellStyle name="PSInt 9" xfId="829"/>
    <cellStyle name="PSSpacer" xfId="440"/>
    <cellStyle name="PSSpacer 10" xfId="830"/>
    <cellStyle name="PSSpacer 2" xfId="831"/>
    <cellStyle name="PSSpacer 3" xfId="832"/>
    <cellStyle name="PSSpacer 4" xfId="833"/>
    <cellStyle name="PSSpacer 5" xfId="834"/>
    <cellStyle name="PSSpacer 6" xfId="11"/>
    <cellStyle name="PSSpacer 7" xfId="835"/>
    <cellStyle name="PSSpacer 8" xfId="748"/>
    <cellStyle name="PSSpacer 9" xfId="836"/>
    <cellStyle name="RowLevel_0" xfId="838"/>
    <cellStyle name="sstot" xfId="840"/>
    <cellStyle name="Standard_AREAS" xfId="35"/>
    <cellStyle name="t" xfId="776"/>
    <cellStyle name="t_HVAC Equipment (3)" xfId="841"/>
    <cellStyle name="t_HVAC Equipment (3)_Sheet1" xfId="842"/>
    <cellStyle name="t_HVAC Equipment (3)_Sheet1_12月份体育中心分校收入说明表2012年" xfId="843"/>
    <cellStyle name="t_HVAC Equipment (3)_Sheet1_Book1" xfId="844"/>
    <cellStyle name="t_HVAC Equipment (3)_Sheet1_Book1_1" xfId="845"/>
    <cellStyle name="t_HVAC Equipment (3)_Sheet1_出书提成" xfId="1880"/>
    <cellStyle name="t_HVAC Equipment (3)_Sheet1_招生明细" xfId="352"/>
    <cellStyle name="t_HVAC Equipment (3)_出书提成" xfId="1881"/>
    <cellStyle name="t_HVAC Equipment (3)_招生明细" xfId="846"/>
    <cellStyle name="t_Sheet1" xfId="847"/>
    <cellStyle name="t_Sheet1_12月份体育中心分校收入说明表2012年" xfId="848"/>
    <cellStyle name="t_Sheet1_Book1" xfId="849"/>
    <cellStyle name="t_Sheet1_Book1_1" xfId="850"/>
    <cellStyle name="t_Sheet1_出书提成" xfId="1882"/>
    <cellStyle name="t_Sheet1_招生明细" xfId="851"/>
    <cellStyle name="t_出书提成" xfId="1883"/>
    <cellStyle name="t_招生明细" xfId="822"/>
    <cellStyle name="百分比" xfId="10" builtinId="5"/>
    <cellStyle name="百分比 10" xfId="852"/>
    <cellStyle name="百分比 11" xfId="853"/>
    <cellStyle name="百分比 12" xfId="854"/>
    <cellStyle name="百分比 13" xfId="855"/>
    <cellStyle name="百分比 14" xfId="856"/>
    <cellStyle name="百分比 15" xfId="858"/>
    <cellStyle name="百分比 16" xfId="860"/>
    <cellStyle name="百分比 17" xfId="862"/>
    <cellStyle name="百分比 18" xfId="864"/>
    <cellStyle name="百分比 19" xfId="866"/>
    <cellStyle name="百分比 2" xfId="867"/>
    <cellStyle name="百分比 20" xfId="857"/>
    <cellStyle name="百分比 21" xfId="859"/>
    <cellStyle name="百分比 22" xfId="861"/>
    <cellStyle name="百分比 23" xfId="863"/>
    <cellStyle name="百分比 24" xfId="865"/>
    <cellStyle name="百分比 3" xfId="868"/>
    <cellStyle name="百分比 4" xfId="869"/>
    <cellStyle name="百分比 4 10" xfId="870"/>
    <cellStyle name="百分比 4 11" xfId="871"/>
    <cellStyle name="百分比 4 12" xfId="872"/>
    <cellStyle name="百分比 4 13" xfId="873"/>
    <cellStyle name="百分比 4 14" xfId="874"/>
    <cellStyle name="百分比 4 15" xfId="876"/>
    <cellStyle name="百分比 4 16" xfId="753"/>
    <cellStyle name="百分比 4 17" xfId="878"/>
    <cellStyle name="百分比 4 18" xfId="879"/>
    <cellStyle name="百分比 4 19" xfId="880"/>
    <cellStyle name="百分比 4 2" xfId="882"/>
    <cellStyle name="百分比 4 20" xfId="875"/>
    <cellStyle name="百分比 4 21" xfId="752"/>
    <cellStyle name="百分比 4 22" xfId="877"/>
    <cellStyle name="百分比 4 3" xfId="884"/>
    <cellStyle name="百分比 4 4" xfId="886"/>
    <cellStyle name="百分比 4 5" xfId="888"/>
    <cellStyle name="百分比 4 6" xfId="890"/>
    <cellStyle name="百分比 4 7" xfId="892"/>
    <cellStyle name="百分比 4 8" xfId="894"/>
    <cellStyle name="百分比 4 9" xfId="896"/>
    <cellStyle name="百分比 4_2014年4月城建分校教学部工资表（OK)" xfId="898"/>
    <cellStyle name="百分比 5" xfId="899"/>
    <cellStyle name="百分比 6" xfId="900"/>
    <cellStyle name="百分比 6 10" xfId="901"/>
    <cellStyle name="百分比 6 11" xfId="903"/>
    <cellStyle name="百分比 6 12" xfId="904"/>
    <cellStyle name="百分比 6 13" xfId="905"/>
    <cellStyle name="百分比 6 14" xfId="906"/>
    <cellStyle name="百分比 6 15" xfId="908"/>
    <cellStyle name="百分比 6 16" xfId="911"/>
    <cellStyle name="百分比 6 17" xfId="787"/>
    <cellStyle name="百分比 6 18" xfId="912"/>
    <cellStyle name="百分比 6 19" xfId="913"/>
    <cellStyle name="百分比 6 2" xfId="914"/>
    <cellStyle name="百分比 6 20" xfId="907"/>
    <cellStyle name="百分比 6 21" xfId="910"/>
    <cellStyle name="百分比 6 22" xfId="786"/>
    <cellStyle name="百分比 6 3" xfId="723"/>
    <cellStyle name="百分比 6 4" xfId="915"/>
    <cellStyle name="百分比 6 5" xfId="916"/>
    <cellStyle name="百分比 6 6" xfId="918"/>
    <cellStyle name="百分比 6 7" xfId="75"/>
    <cellStyle name="百分比 6 8" xfId="920"/>
    <cellStyle name="百分比 6 9" xfId="922"/>
    <cellStyle name="百分比 6_2014年4月城建分校教学部工资表（OK)" xfId="923"/>
    <cellStyle name="百分比 7" xfId="924"/>
    <cellStyle name="百分比 8" xfId="925"/>
    <cellStyle name="百分比 9" xfId="926"/>
    <cellStyle name="捠壿 [0.00]_Region Orders (2)" xfId="573"/>
    <cellStyle name="捠壿_Region Orders (2)" xfId="927"/>
    <cellStyle name="编号" xfId="928"/>
    <cellStyle name="标题" xfId="929" builtinId="15" customBuiltin="1"/>
    <cellStyle name="标题 1" xfId="930" builtinId="16" customBuiltin="1"/>
    <cellStyle name="标题 1 2" xfId="931"/>
    <cellStyle name="标题 1 3" xfId="932"/>
    <cellStyle name="标题 1 4" xfId="933"/>
    <cellStyle name="标题 1 5" xfId="935"/>
    <cellStyle name="标题 1 6" xfId="936"/>
    <cellStyle name="标题 1 7" xfId="937"/>
    <cellStyle name="标题 1 8" xfId="938"/>
    <cellStyle name="标题 1 9" xfId="939"/>
    <cellStyle name="标题 10" xfId="940"/>
    <cellStyle name="标题 11" xfId="941"/>
    <cellStyle name="标题 12" xfId="942"/>
    <cellStyle name="标题 2" xfId="943" builtinId="17" customBuiltin="1"/>
    <cellStyle name="标题 2 2" xfId="945"/>
    <cellStyle name="标题 2 3" xfId="946"/>
    <cellStyle name="标题 2 4" xfId="947"/>
    <cellStyle name="标题 2 5" xfId="948"/>
    <cellStyle name="标题 2 6" xfId="950"/>
    <cellStyle name="标题 2 7" xfId="951"/>
    <cellStyle name="标题 2 8" xfId="952"/>
    <cellStyle name="标题 2 9" xfId="953"/>
    <cellStyle name="标题 3" xfId="955" builtinId="18" customBuiltin="1"/>
    <cellStyle name="标题 3 2" xfId="956"/>
    <cellStyle name="标题 3 3" xfId="957"/>
    <cellStyle name="标题 3 4" xfId="958"/>
    <cellStyle name="标题 3 5" xfId="959"/>
    <cellStyle name="标题 3 6" xfId="960"/>
    <cellStyle name="标题 3 7" xfId="961"/>
    <cellStyle name="标题 3 8" xfId="962"/>
    <cellStyle name="标题 3 9" xfId="963"/>
    <cellStyle name="标题 4" xfId="964" builtinId="19" customBuiltin="1"/>
    <cellStyle name="标题 4 2" xfId="966"/>
    <cellStyle name="标题 4 3" xfId="968"/>
    <cellStyle name="标题 4 4" xfId="970"/>
    <cellStyle name="标题 4 5" xfId="972"/>
    <cellStyle name="标题 4 6" xfId="974"/>
    <cellStyle name="标题 4 7" xfId="976"/>
    <cellStyle name="标题 4 8" xfId="978"/>
    <cellStyle name="标题 4 9" xfId="979"/>
    <cellStyle name="标题 5" xfId="980"/>
    <cellStyle name="标题 6" xfId="981"/>
    <cellStyle name="标题 7" xfId="983"/>
    <cellStyle name="标题 8" xfId="984"/>
    <cellStyle name="标题 9" xfId="985"/>
    <cellStyle name="标题1" xfId="987"/>
    <cellStyle name="标题1 2" xfId="1884"/>
    <cellStyle name="标题1_出书提成" xfId="1885"/>
    <cellStyle name="表标题" xfId="988"/>
    <cellStyle name="表标题 2" xfId="990"/>
    <cellStyle name="表标题 3" xfId="991"/>
    <cellStyle name="表标题 4" xfId="992"/>
    <cellStyle name="表标题 5" xfId="993"/>
    <cellStyle name="表标题 6" xfId="994"/>
    <cellStyle name="表标题 7" xfId="995"/>
    <cellStyle name="表标题 8" xfId="997"/>
    <cellStyle name="表标题 9" xfId="998"/>
    <cellStyle name="表标题_出书提成" xfId="1886"/>
    <cellStyle name="部门" xfId="999"/>
    <cellStyle name="部门 2" xfId="1887"/>
    <cellStyle name="部门_出书提成" xfId="1888"/>
    <cellStyle name="差" xfId="1000" builtinId="27" customBuiltin="1"/>
    <cellStyle name="差 2" xfId="1002"/>
    <cellStyle name="差 3" xfId="1004"/>
    <cellStyle name="差 4" xfId="1006"/>
    <cellStyle name="差 5" xfId="1008"/>
    <cellStyle name="差 6" xfId="1010"/>
    <cellStyle name="差 7" xfId="139"/>
    <cellStyle name="差 8" xfId="1011"/>
    <cellStyle name="差 9" xfId="127"/>
    <cellStyle name="差_2013年收入说明表更新" xfId="1012"/>
    <cellStyle name="差_7.1罗平县大学生“村官”统计季报表(7月修订，下发空表)" xfId="1013"/>
    <cellStyle name="差_7.1罗平县大学生“村官”统计季报表(7月修订，下发空表) 2" xfId="654"/>
    <cellStyle name="差_7.1罗平县大学生“村官”统计季报表(7月修订，下发空表) 2_2014年4月城建分校教学部工资表（OK)" xfId="1015"/>
    <cellStyle name="差_7.1罗平县大学生“村官”统计季报表(7月修订，下发空表) 3" xfId="1017"/>
    <cellStyle name="差_7.1罗平县大学生“村官”统计季报表(7月修订，下发空表) 3_2014年4月城建分校教学部工资表（OK)" xfId="1018"/>
    <cellStyle name="差_7.1罗平县大学生“村官”统计季报表(7月修订，下发空表) 4" xfId="1020"/>
    <cellStyle name="差_7.1罗平县大学生“村官”统计季报表(7月修订，下发空表) 4_2014年4月城建分校教学部工资表（OK)" xfId="1021"/>
    <cellStyle name="差_7.1罗平县大学生“村官”统计季报表(7月修订，下发空表) 5" xfId="1023"/>
    <cellStyle name="差_7.1罗平县大学生“村官”统计季报表(7月修订，下发空表) 5_2014年4月城建分校教学部工资表（OK)" xfId="1024"/>
    <cellStyle name="差_7.1罗平县大学生“村官”统计季报表(7月修订，下发空表) 6" xfId="1026"/>
    <cellStyle name="差_7.1罗平县大学生“村官”统计季报表(7月修订，下发空表) 6_2014年4月城建分校教学部工资表（OK)" xfId="1027"/>
    <cellStyle name="差_7.1罗平县大学生“村官”统计季报表(7月修订，下发空表) 7" xfId="1029"/>
    <cellStyle name="差_7.1罗平县大学生“村官”统计季报表(7月修订，下发空表) 7_2014年4月城建分校教学部工资表（OK)" xfId="1030"/>
    <cellStyle name="差_7.1罗平县大学生“村官”统计季报表(7月修订，下发空表) 8" xfId="1032"/>
    <cellStyle name="差_7.1罗平县大学生“村官”统计季报表(7月修订，下发空表) 8_2014年4月城建分校教学部工资表（OK)" xfId="1033"/>
    <cellStyle name="差_7.1罗平县大学生“村官”统计季报表(7月修订，下发空表) 9" xfId="1035"/>
    <cellStyle name="差_7.1罗平县大学生“村官”统计季报表(7月修订，下发空表) 9_2014年4月城建分校教学部工资表（OK)" xfId="1036"/>
    <cellStyle name="差_7.1罗平县大学生“村官”统计季报表(7月修订，下发空表)_出书提成" xfId="1889"/>
    <cellStyle name="差_Book1" xfId="1037"/>
    <cellStyle name="差_Book1 2" xfId="623"/>
    <cellStyle name="差_Book1 2_2014年4月城建分校教学部工资表（OK)" xfId="1038"/>
    <cellStyle name="差_Book1 3" xfId="625"/>
    <cellStyle name="差_Book1 3_2014年4月城建分校教学部工资表（OK)" xfId="1039"/>
    <cellStyle name="差_Book1 4" xfId="627"/>
    <cellStyle name="差_Book1 4_2014年4月城建分校教学部工资表（OK)" xfId="725"/>
    <cellStyle name="差_Book1 5" xfId="629"/>
    <cellStyle name="差_Book1 5_2014年4月城建分校教学部工资表（OK)" xfId="1040"/>
    <cellStyle name="差_Book1 6" xfId="632"/>
    <cellStyle name="差_Book1 6_2014年4月城建分校教学部工资表（OK)" xfId="1041"/>
    <cellStyle name="差_Book1 7" xfId="1042"/>
    <cellStyle name="差_Book1 7_2014年4月城建分校教学部工资表（OK)" xfId="1043"/>
    <cellStyle name="差_Book1 8" xfId="1044"/>
    <cellStyle name="差_Book1 8_2014年4月城建分校教学部工资表（OK)" xfId="909"/>
    <cellStyle name="差_Book1 9" xfId="1045"/>
    <cellStyle name="差_Book1 9_2014年4月城建分校教学部工资表（OK)" xfId="1047"/>
    <cellStyle name="差_Book1_1" xfId="1048"/>
    <cellStyle name="差_Book1_1 2" xfId="1049"/>
    <cellStyle name="差_Book1_1 2_2014年4月城建分校教学部工资表（OK)" xfId="1050"/>
    <cellStyle name="差_Book1_1 3" xfId="1051"/>
    <cellStyle name="差_Book1_1 3_2014年4月城建分校教学部工资表（OK)" xfId="1052"/>
    <cellStyle name="差_Book1_1 4" xfId="1053"/>
    <cellStyle name="差_Book1_1 4_2014年4月城建分校教学部工资表（OK)" xfId="1055"/>
    <cellStyle name="差_Book1_1 5" xfId="1056"/>
    <cellStyle name="差_Book1_1 5_2014年4月城建分校教学部工资表（OK)" xfId="1057"/>
    <cellStyle name="差_Book1_1 6" xfId="756"/>
    <cellStyle name="差_Book1_1 6_2014年4月城建分校教学部工资表（OK)" xfId="1058"/>
    <cellStyle name="差_Book1_1 7" xfId="1059"/>
    <cellStyle name="差_Book1_1 7_2014年4月城建分校教学部工资表（OK)" xfId="1060"/>
    <cellStyle name="差_Book1_1 8" xfId="1061"/>
    <cellStyle name="差_Book1_1 8_2014年4月城建分校教学部工资表（OK)" xfId="1063"/>
    <cellStyle name="差_Book1_1 9" xfId="17"/>
    <cellStyle name="差_Book1_1 9_2014年4月城建分校教学部工资表（OK)" xfId="1064"/>
    <cellStyle name="差_Book1_1_Book1" xfId="1065"/>
    <cellStyle name="差_Book1_1_Book1 2" xfId="1066"/>
    <cellStyle name="差_Book1_1_Book1 2_2014年4月城建分校教学部工资表（OK)" xfId="1067"/>
    <cellStyle name="差_Book1_1_Book1 3" xfId="1068"/>
    <cellStyle name="差_Book1_1_Book1 3_2014年4月城建分校教学部工资表（OK)" xfId="1069"/>
    <cellStyle name="差_Book1_1_Book1 4" xfId="1070"/>
    <cellStyle name="差_Book1_1_Book1 4_2014年4月城建分校教学部工资表（OK)" xfId="1072"/>
    <cellStyle name="差_Book1_1_Book1 5" xfId="1073"/>
    <cellStyle name="差_Book1_1_Book1 5_2014年4月城建分校教学部工资表（OK)" xfId="1074"/>
    <cellStyle name="差_Book1_1_Book1 6" xfId="1075"/>
    <cellStyle name="差_Book1_1_Book1 6_2014年4月城建分校教学部工资表（OK)" xfId="1076"/>
    <cellStyle name="差_Book1_1_Book1 7" xfId="1077"/>
    <cellStyle name="差_Book1_1_Book1 7_2014年4月城建分校教学部工资表（OK)" xfId="1078"/>
    <cellStyle name="差_Book1_1_Book1 8" xfId="1079"/>
    <cellStyle name="差_Book1_1_Book1 8_2014年4月城建分校教学部工资表（OK)" xfId="1080"/>
    <cellStyle name="差_Book1_1_Book1 9" xfId="1081"/>
    <cellStyle name="差_Book1_1_Book1 9_2014年4月城建分校教学部工资表（OK)" xfId="1082"/>
    <cellStyle name="差_Book1_1_Book1_1" xfId="1083"/>
    <cellStyle name="差_Book1_1_Book1_1 2" xfId="1084"/>
    <cellStyle name="差_Book1_1_Book1_1 2_2014年4月城建分校教学部工资表（OK)" xfId="1085"/>
    <cellStyle name="差_Book1_1_Book1_1 3" xfId="837"/>
    <cellStyle name="差_Book1_1_Book1_1 3_2014年4月城建分校教学部工资表（OK)" xfId="296"/>
    <cellStyle name="差_Book1_1_Book1_1 4" xfId="1086"/>
    <cellStyle name="差_Book1_1_Book1_1 4_2014年4月城建分校教学部工资表（OK)" xfId="1087"/>
    <cellStyle name="差_Book1_1_Book1_1 5" xfId="1054"/>
    <cellStyle name="差_Book1_1_Book1_1 5_2014年4月城建分校教学部工资表（OK)" xfId="1088"/>
    <cellStyle name="差_Book1_1_Book1_1 6" xfId="1089"/>
    <cellStyle name="差_Book1_1_Book1_1 6_2014年4月城建分校教学部工资表（OK)" xfId="1090"/>
    <cellStyle name="差_Book1_1_Book1_1 7" xfId="1091"/>
    <cellStyle name="差_Book1_1_Book1_1 7_2014年4月城建分校教学部工资表（OK)" xfId="1092"/>
    <cellStyle name="差_Book1_1_Book1_1 8" xfId="1093"/>
    <cellStyle name="差_Book1_1_Book1_1 8_2014年4月城建分校教学部工资表（OK)" xfId="1094"/>
    <cellStyle name="差_Book1_1_Book1_1 9" xfId="1095"/>
    <cellStyle name="差_Book1_1_Book1_1 9_2014年4月城建分校教学部工资表（OK)" xfId="1096"/>
    <cellStyle name="差_Book1_1_Book1_2" xfId="1097"/>
    <cellStyle name="差_Book1_1_Book1_2 2" xfId="1098"/>
    <cellStyle name="差_Book1_1_Book1_2 2_2014年4月城建分校教学部工资表（OK)" xfId="631"/>
    <cellStyle name="差_Book1_1_Book1_2 3" xfId="1099"/>
    <cellStyle name="差_Book1_1_Book1_2 3_2014年4月城建分校教学部工资表（OK)" xfId="1100"/>
    <cellStyle name="差_Book1_1_Book1_2 4" xfId="1101"/>
    <cellStyle name="差_Book1_1_Book1_2 4_2014年4月城建分校教学部工资表（OK)" xfId="1102"/>
    <cellStyle name="差_Book1_1_Book1_2 5" xfId="1103"/>
    <cellStyle name="差_Book1_1_Book1_2 5_2014年4月城建分校教学部工资表（OK)" xfId="1104"/>
    <cellStyle name="差_Book1_1_Book1_2 6" xfId="1105"/>
    <cellStyle name="差_Book1_1_Book1_2 6_2014年4月城建分校教学部工资表（OK)" xfId="755"/>
    <cellStyle name="差_Book1_1_Book1_2 7" xfId="1106"/>
    <cellStyle name="差_Book1_1_Book1_2 7_2014年4月城建分校教学部工资表（OK)" xfId="1107"/>
    <cellStyle name="差_Book1_1_Book1_2 8" xfId="1108"/>
    <cellStyle name="差_Book1_1_Book1_2 8_2014年4月城建分校教学部工资表（OK)" xfId="1109"/>
    <cellStyle name="差_Book1_1_Book1_2 9" xfId="1110"/>
    <cellStyle name="差_Book1_1_Book1_2 9_2014年4月城建分校教学部工资表（OK)" xfId="1112"/>
    <cellStyle name="差_Book1_1_出书提成" xfId="1890"/>
    <cellStyle name="差_Book1_2" xfId="1113"/>
    <cellStyle name="差_Book1_2 2" xfId="741"/>
    <cellStyle name="差_Book1_2 2_2014年4月城建分校教学部工资表（OK)" xfId="1114"/>
    <cellStyle name="差_Book1_2 3" xfId="1115"/>
    <cellStyle name="差_Book1_2 3_2014年4月城建分校教学部工资表（OK)" xfId="1116"/>
    <cellStyle name="差_Book1_2 4" xfId="1117"/>
    <cellStyle name="差_Book1_2 4_2014年4月城建分校教学部工资表（OK)" xfId="387"/>
    <cellStyle name="差_Book1_2 5" xfId="1118"/>
    <cellStyle name="差_Book1_2 5_2014年4月城建分校教学部工资表（OK)" xfId="1119"/>
    <cellStyle name="差_Book1_2 6" xfId="1120"/>
    <cellStyle name="差_Book1_2 6_2014年4月城建分校教学部工资表（OK)" xfId="1121"/>
    <cellStyle name="差_Book1_2 7" xfId="1122"/>
    <cellStyle name="差_Book1_2 7_2014年4月城建分校教学部工资表（OK)" xfId="1123"/>
    <cellStyle name="差_Book1_2 8" xfId="1124"/>
    <cellStyle name="差_Book1_2 8_2014年4月城建分校教学部工资表（OK)" xfId="1125"/>
    <cellStyle name="差_Book1_2 9" xfId="1126"/>
    <cellStyle name="差_Book1_2 9_2014年4月城建分校教学部工资表（OK)" xfId="1127"/>
    <cellStyle name="差_Book1_3" xfId="1128"/>
    <cellStyle name="差_Book1_4" xfId="1129"/>
    <cellStyle name="差_Book1_4 2" xfId="1130"/>
    <cellStyle name="差_Book1_4 2_2014年4月城建分校教学部工资表（OK)" xfId="1132"/>
    <cellStyle name="差_Book1_4 3" xfId="1133"/>
    <cellStyle name="差_Book1_4 3_2014年4月城建分校教学部工资表（OK)" xfId="101"/>
    <cellStyle name="差_Book1_4 4" xfId="1134"/>
    <cellStyle name="差_Book1_4 4_2014年4月城建分校教学部工资表（OK)" xfId="1135"/>
    <cellStyle name="差_Book1_4 5" xfId="1136"/>
    <cellStyle name="差_Book1_4 5_2014年4月城建分校教学部工资表（OK)" xfId="1137"/>
    <cellStyle name="差_Book1_4 6" xfId="1139"/>
    <cellStyle name="差_Book1_4 6_2014年4月城建分校教学部工资表（OK)" xfId="1140"/>
    <cellStyle name="差_Book1_4 7" xfId="1141"/>
    <cellStyle name="差_Book1_4 7_2014年4月城建分校教学部工资表（OK)" xfId="1142"/>
    <cellStyle name="差_Book1_4 8" xfId="1143"/>
    <cellStyle name="差_Book1_4 8_2014年4月城建分校教学部工资表（OK)" xfId="1144"/>
    <cellStyle name="差_Book1_4 9" xfId="1145"/>
    <cellStyle name="差_Book1_4 9_2014年4月城建分校教学部工资表（OK)" xfId="1146"/>
    <cellStyle name="差_Book1_Book1" xfId="1147"/>
    <cellStyle name="差_Book1_Book1 2" xfId="1148"/>
    <cellStyle name="差_Book1_Book1 2_2014年4月城建分校教学部工资表（OK)" xfId="522"/>
    <cellStyle name="差_Book1_Book1 3" xfId="1149"/>
    <cellStyle name="差_Book1_Book1 3_2014年4月城建分校教学部工资表（OK)" xfId="1150"/>
    <cellStyle name="差_Book1_Book1 4" xfId="1152"/>
    <cellStyle name="差_Book1_Book1 4_2014年4月城建分校教学部工资表（OK)" xfId="1153"/>
    <cellStyle name="差_Book1_Book1 5" xfId="1154"/>
    <cellStyle name="差_Book1_Book1 5_2014年4月城建分校教学部工资表（OK)" xfId="1156"/>
    <cellStyle name="差_Book1_Book1 6" xfId="1157"/>
    <cellStyle name="差_Book1_Book1 6_2014年4月城建分校教学部工资表（OK)" xfId="1158"/>
    <cellStyle name="差_Book1_Book1 7" xfId="1159"/>
    <cellStyle name="差_Book1_Book1 7_2014年4月城建分校教学部工资表（OK)" xfId="1160"/>
    <cellStyle name="差_Book1_Book1 8" xfId="1161"/>
    <cellStyle name="差_Book1_Book1 8_2014年4月城建分校教学部工资表（OK)" xfId="1162"/>
    <cellStyle name="差_Book1_Book1 9" xfId="989"/>
    <cellStyle name="差_Book1_Book1 9_2014年4月城建分校教学部工资表（OK)" xfId="1163"/>
    <cellStyle name="差_Book1_Book1_1" xfId="451"/>
    <cellStyle name="差_Book1_Book1_1 2" xfId="454"/>
    <cellStyle name="差_Book1_Book1_1 2_2014年4月城建分校教学部工资表（OK)" xfId="1164"/>
    <cellStyle name="差_Book1_Book1_1 3" xfId="456"/>
    <cellStyle name="差_Book1_Book1_1 3_2014年4月城建分校教学部工资表（OK)" xfId="1165"/>
    <cellStyle name="差_Book1_Book1_1 4" xfId="458"/>
    <cellStyle name="差_Book1_Book1_1 4_2014年4月城建分校教学部工资表（OK)" xfId="1166"/>
    <cellStyle name="差_Book1_Book1_1 5" xfId="108"/>
    <cellStyle name="差_Book1_Book1_1 5_2014年4月城建分校教学部工资表（OK)" xfId="1167"/>
    <cellStyle name="差_Book1_Book1_1 6" xfId="460"/>
    <cellStyle name="差_Book1_Book1_1 6_2014年4月城建分校教学部工资表（OK)" xfId="1168"/>
    <cellStyle name="差_Book1_Book1_1 7" xfId="462"/>
    <cellStyle name="差_Book1_Book1_1 7_2014年4月城建分校教学部工资表（OK)" xfId="1169"/>
    <cellStyle name="差_Book1_Book1_1 8" xfId="464"/>
    <cellStyle name="差_Book1_Book1_1 8_2014年4月城建分校教学部工资表（OK)" xfId="1171"/>
    <cellStyle name="差_Book1_Book1_1 9" xfId="7"/>
    <cellStyle name="差_Book1_Book1_1 9_2014年4月城建分校教学部工资表（OK)" xfId="145"/>
    <cellStyle name="差_Book1_出书提成" xfId="1891"/>
    <cellStyle name="差_Book1_麦地中心开业至今收支表" xfId="1172"/>
    <cellStyle name="差_Book1_麦地中心开业至今收支表 2" xfId="602"/>
    <cellStyle name="差_Book1_麦地中心开业至今收支表 2_2014年4月城建分校教学部工资表（OK)" xfId="1173"/>
    <cellStyle name="差_Book1_麦地中心开业至今收支表 3" xfId="604"/>
    <cellStyle name="差_Book1_麦地中心开业至今收支表 3_2014年4月城建分校教学部工资表（OK)" xfId="1174"/>
    <cellStyle name="差_Book1_麦地中心开业至今收支表 4" xfId="606"/>
    <cellStyle name="差_Book1_麦地中心开业至今收支表 4_2014年4月城建分校教学部工资表（OK)" xfId="1175"/>
    <cellStyle name="差_Book1_麦地中心开业至今收支表 5" xfId="608"/>
    <cellStyle name="差_Book1_麦地中心开业至今收支表 5_2014年4月城建分校教学部工资表（OK)" xfId="1176"/>
    <cellStyle name="差_Book1_麦地中心开业至今收支表 6" xfId="610"/>
    <cellStyle name="差_Book1_麦地中心开业至今收支表 6_2014年4月城建分校教学部工资表（OK)" xfId="1177"/>
    <cellStyle name="差_Book1_麦地中心开业至今收支表 7" xfId="612"/>
    <cellStyle name="差_Book1_麦地中心开业至今收支表 7_2014年4月城建分校教学部工资表（OK)" xfId="1178"/>
    <cellStyle name="差_Book1_麦地中心开业至今收支表 8" xfId="1179"/>
    <cellStyle name="差_Book1_麦地中心开业至今收支表 8_2014年4月城建分校教学部工资表（OK)" xfId="1180"/>
    <cellStyle name="差_Book1_麦地中心开业至今收支表 9" xfId="734"/>
    <cellStyle name="差_Book1_麦地中心开业至今收支表 9_2014年4月城建分校教学部工资表（OK)" xfId="1181"/>
    <cellStyle name="差_Book1_云南省建国前入党的老党员补贴有关情况统计表2010(1).01" xfId="1182"/>
    <cellStyle name="差_Book1_云南省建国前入党的老党员补贴有关情况统计表2010(1).01 2" xfId="1183"/>
    <cellStyle name="差_Book1_云南省建国前入党的老党员补贴有关情况统计表2010(1).01 2_2014年4月城建分校教学部工资表（OK)" xfId="1184"/>
    <cellStyle name="差_Book1_云南省建国前入党的老党员补贴有关情况统计表2010(1).01 3" xfId="1185"/>
    <cellStyle name="差_Book1_云南省建国前入党的老党员补贴有关情况统计表2010(1).01 3_2014年4月城建分校教学部工资表（OK)" xfId="1186"/>
    <cellStyle name="差_Book1_云南省建国前入党的老党员补贴有关情况统计表2010(1).01 4" xfId="1187"/>
    <cellStyle name="差_Book1_云南省建国前入党的老党员补贴有关情况统计表2010(1).01 4_2014年4月城建分校教学部工资表（OK)" xfId="1188"/>
    <cellStyle name="差_Book1_云南省建国前入党的老党员补贴有关情况统计表2010(1).01 5" xfId="1189"/>
    <cellStyle name="差_Book1_云南省建国前入党的老党员补贴有关情况统计表2010(1).01 5_2014年4月城建分校教学部工资表（OK)" xfId="1190"/>
    <cellStyle name="差_Book1_云南省建国前入党的老党员补贴有关情况统计表2010(1).01 6" xfId="1191"/>
    <cellStyle name="差_Book1_云南省建国前入党的老党员补贴有关情况统计表2010(1).01 6_2014年4月城建分校教学部工资表（OK)" xfId="472"/>
    <cellStyle name="差_Book1_云南省建国前入党的老党员补贴有关情况统计表2010(1).01 7" xfId="1192"/>
    <cellStyle name="差_Book1_云南省建国前入党的老党员补贴有关情况统计表2010(1).01 7_2014年4月城建分校教学部工资表（OK)" xfId="1193"/>
    <cellStyle name="差_Book1_云南省建国前入党的老党员补贴有关情况统计表2010(1).01 8" xfId="1194"/>
    <cellStyle name="差_Book1_云南省建国前入党的老党员补贴有关情况统计表2010(1).01 8_2014年4月城建分校教学部工资表（OK)" xfId="1195"/>
    <cellStyle name="差_Book1_云南省建国前入党的老党员补贴有关情况统计表2010(1).01 9" xfId="1196"/>
    <cellStyle name="差_Book1_云南省建国前入党的老党员补贴有关情况统计表2010(1).01 9_2014年4月城建分校教学部工资表（OK)" xfId="1197"/>
    <cellStyle name="差_Book1_云南省建国前入党的老党员补贴有关情况统计表2010(1).01_出书提成" xfId="1892"/>
    <cellStyle name="差_readdata" xfId="1198"/>
    <cellStyle name="差_出书提成" xfId="1893"/>
    <cellStyle name="差_教师确认收入" xfId="291"/>
    <cellStyle name="差_麦地中心开业至今收支表" xfId="312"/>
    <cellStyle name="差_麦地中心开业至今收支表 2" xfId="1199"/>
    <cellStyle name="差_麦地中心开业至今收支表 2_2014年4月城建分校教学部工资表（OK)" xfId="1200"/>
    <cellStyle name="差_麦地中心开业至今收支表 3" xfId="1201"/>
    <cellStyle name="差_麦地中心开业至今收支表 3_2014年4月城建分校教学部工资表（OK)" xfId="1203"/>
    <cellStyle name="差_麦地中心开业至今收支表 4" xfId="1204"/>
    <cellStyle name="差_麦地中心开业至今收支表 4_2014年4月城建分校教学部工资表（OK)" xfId="1205"/>
    <cellStyle name="差_麦地中心开业至今收支表 5" xfId="1206"/>
    <cellStyle name="差_麦地中心开业至今收支表 5_2014年4月城建分校教学部工资表（OK)" xfId="214"/>
    <cellStyle name="差_麦地中心开业至今收支表 6" xfId="1207"/>
    <cellStyle name="差_麦地中心开业至今收支表 6_2014年4月城建分校教学部工资表（OK)" xfId="113"/>
    <cellStyle name="差_麦地中心开业至今收支表 7" xfId="1208"/>
    <cellStyle name="差_麦地中心开业至今收支表 7_2014年4月城建分校教学部工资表（OK)" xfId="1209"/>
    <cellStyle name="差_麦地中心开业至今收支表 8" xfId="1210"/>
    <cellStyle name="差_麦地中心开业至今收支表 8_2014年4月城建分校教学部工资表（OK)" xfId="1211"/>
    <cellStyle name="差_麦地中心开业至今收支表 9" xfId="1213"/>
    <cellStyle name="差_麦地中心开业至今收支表 9_2014年4月城建分校教学部工资表（OK)" xfId="1215"/>
    <cellStyle name="差_研究院薪酬试算表" xfId="1216"/>
    <cellStyle name="差_研究院薪酬试算表 2" xfId="1217"/>
    <cellStyle name="差_研究院薪酬试算表 2_2014年4月城建分校教学部工资表（OK)" xfId="77"/>
    <cellStyle name="差_研究院薪酬试算表 3" xfId="1218"/>
    <cellStyle name="差_研究院薪酬试算表 3_2014年4月城建分校教学部工资表（OK)" xfId="1219"/>
    <cellStyle name="差_研究院薪酬试算表 4" xfId="1220"/>
    <cellStyle name="差_研究院薪酬试算表 4_2014年4月城建分校教学部工资表（OK)" xfId="1221"/>
    <cellStyle name="差_研究院薪酬试算表 5" xfId="1222"/>
    <cellStyle name="差_研究院薪酬试算表 5_2014年4月城建分校教学部工资表（OK)" xfId="1224"/>
    <cellStyle name="差_研究院薪酬试算表 6" xfId="1225"/>
    <cellStyle name="差_研究院薪酬试算表 6_2014年4月城建分校教学部工资表（OK)" xfId="1226"/>
    <cellStyle name="差_研究院薪酬试算表 7" xfId="1227"/>
    <cellStyle name="差_研究院薪酬试算表 7_2014年4月城建分校教学部工资表（OK)" xfId="1228"/>
    <cellStyle name="差_研究院薪酬试算表 8" xfId="1229"/>
    <cellStyle name="差_研究院薪酬试算表 8_2014年4月城建分校教学部工资表（OK)" xfId="1230"/>
    <cellStyle name="差_研究院薪酬试算表 9" xfId="1231"/>
    <cellStyle name="差_研究院薪酬试算表 9_2014年4月城建分校教学部工资表（OK)" xfId="1232"/>
    <cellStyle name="差_招生明细" xfId="1234"/>
    <cellStyle name="常规" xfId="0" builtinId="0"/>
    <cellStyle name="常规 10" xfId="799"/>
    <cellStyle name="常规 10 10" xfId="1235"/>
    <cellStyle name="常规 10 2" xfId="1236"/>
    <cellStyle name="常规 10 3" xfId="1237"/>
    <cellStyle name="常规 10 4" xfId="1238"/>
    <cellStyle name="常规 10 5" xfId="1239"/>
    <cellStyle name="常规 10 6" xfId="390"/>
    <cellStyle name="常规 10 7" xfId="394"/>
    <cellStyle name="常规 10 8" xfId="398"/>
    <cellStyle name="常规 10 9" xfId="402"/>
    <cellStyle name="常规 10_出书提成" xfId="1894"/>
    <cellStyle name="常规 11" xfId="801"/>
    <cellStyle name="常规 11 10" xfId="1241"/>
    <cellStyle name="常规 11 2" xfId="1242"/>
    <cellStyle name="常规 11 2 2" xfId="1957"/>
    <cellStyle name="常规 11 2 2 2" xfId="1958"/>
    <cellStyle name="常规 11 2 3" xfId="1959"/>
    <cellStyle name="常规 11 2 3 2" xfId="1960"/>
    <cellStyle name="常规 11 2 3 2 10 2" xfId="1961"/>
    <cellStyle name="常规 11 2 3 2 11" xfId="1962"/>
    <cellStyle name="常规 11 2 3 2 2" xfId="1963"/>
    <cellStyle name="常规 11 2 3 2 2 2 2" xfId="1964"/>
    <cellStyle name="常规 11 2 3 2 2 3" xfId="1965"/>
    <cellStyle name="常规 11 2 3 2 2 4" xfId="1966"/>
    <cellStyle name="常规 11 2 3 2 3" xfId="1967"/>
    <cellStyle name="常规 11 2 3 2 3 2" xfId="1968"/>
    <cellStyle name="常规 11 2 3 2 3 3" xfId="1969"/>
    <cellStyle name="常规 11 2 3 2 4" xfId="1970"/>
    <cellStyle name="常规 11 2 3 2 7" xfId="1971"/>
    <cellStyle name="常规 11 2 3 2 7 2" xfId="1972"/>
    <cellStyle name="常规 11 2 3 2 7 4" xfId="1973"/>
    <cellStyle name="常规 11 2 3 2 8 2" xfId="1974"/>
    <cellStyle name="常规 11 2 3 2 9 2" xfId="1975"/>
    <cellStyle name="常规 11 2 4" xfId="1976"/>
    <cellStyle name="常规 11 2 5" xfId="1977"/>
    <cellStyle name="常规 11 2 5 2" xfId="1978"/>
    <cellStyle name="常规 11 2 5 2 2" xfId="1979"/>
    <cellStyle name="常规 11 2 5 3" xfId="1980"/>
    <cellStyle name="常规 11 2 5 5" xfId="1981"/>
    <cellStyle name="常规 11 2 6 2" xfId="1982"/>
    <cellStyle name="常规 11 3" xfId="1243"/>
    <cellStyle name="常规 11 4" xfId="1244"/>
    <cellStyle name="常规 11 5" xfId="1245"/>
    <cellStyle name="常规 11 6" xfId="1246"/>
    <cellStyle name="常规 11 7" xfId="1247"/>
    <cellStyle name="常规 11 8" xfId="1248"/>
    <cellStyle name="常规 11 9" xfId="1249"/>
    <cellStyle name="常规 11_出书提成" xfId="1895"/>
    <cellStyle name="常规 110" xfId="1251"/>
    <cellStyle name="常规 12" xfId="803"/>
    <cellStyle name="常规 12 10" xfId="1252"/>
    <cellStyle name="常规 12 2" xfId="1062"/>
    <cellStyle name="常规 12 3" xfId="1253"/>
    <cellStyle name="常规 12 4" xfId="1254"/>
    <cellStyle name="常规 12 5" xfId="1255"/>
    <cellStyle name="常规 12 6" xfId="1256"/>
    <cellStyle name="常规 12 7" xfId="1257"/>
    <cellStyle name="常规 12 8" xfId="1258"/>
    <cellStyle name="常规 12 9" xfId="1259"/>
    <cellStyle name="常规 12_出书提成" xfId="1896"/>
    <cellStyle name="常规 13" xfId="805"/>
    <cellStyle name="常规 13 10" xfId="1260"/>
    <cellStyle name="常规 13 2" xfId="1261"/>
    <cellStyle name="常规 13 3" xfId="1262"/>
    <cellStyle name="常规 13 4" xfId="55"/>
    <cellStyle name="常规 13 5" xfId="1264"/>
    <cellStyle name="常规 13 6" xfId="682"/>
    <cellStyle name="常规 13 7" xfId="684"/>
    <cellStyle name="常规 13 8" xfId="686"/>
    <cellStyle name="常规 13 9" xfId="688"/>
    <cellStyle name="常规 13_出书提成" xfId="1897"/>
    <cellStyle name="常规 14" xfId="807"/>
    <cellStyle name="常规 14 3" xfId="1898"/>
    <cellStyle name="常规 15" xfId="810"/>
    <cellStyle name="常规 15 10" xfId="1265"/>
    <cellStyle name="常规 15 2" xfId="1223"/>
    <cellStyle name="常规 15 3" xfId="1266"/>
    <cellStyle name="常规 15 4" xfId="1267"/>
    <cellStyle name="常规 15 5" xfId="1268"/>
    <cellStyle name="常规 15 6" xfId="1269"/>
    <cellStyle name="常规 15 7" xfId="1270"/>
    <cellStyle name="常规 15 8" xfId="1271"/>
    <cellStyle name="常规 15 9" xfId="1272"/>
    <cellStyle name="常规 15_出书提成" xfId="1899"/>
    <cellStyle name="常规 16" xfId="813"/>
    <cellStyle name="常规 16 10" xfId="1273"/>
    <cellStyle name="常规 16 2" xfId="1274"/>
    <cellStyle name="常规 16 3" xfId="1275"/>
    <cellStyle name="常规 16 4" xfId="1276"/>
    <cellStyle name="常规 16 5" xfId="1277"/>
    <cellStyle name="常规 16 6" xfId="1278"/>
    <cellStyle name="常规 16 7" xfId="1279"/>
    <cellStyle name="常规 16 8" xfId="1280"/>
    <cellStyle name="常规 16 9" xfId="1281"/>
    <cellStyle name="常规 16_出书提成" xfId="1900"/>
    <cellStyle name="常规 17" xfId="816"/>
    <cellStyle name="常规 17 10" xfId="1282"/>
    <cellStyle name="常规 17 2" xfId="889"/>
    <cellStyle name="常规 17 3" xfId="891"/>
    <cellStyle name="常规 17 4" xfId="893"/>
    <cellStyle name="常规 17 5" xfId="895"/>
    <cellStyle name="常规 17 6" xfId="1283"/>
    <cellStyle name="常规 17 7" xfId="1284"/>
    <cellStyle name="常规 17 8" xfId="1285"/>
    <cellStyle name="常规 17 9" xfId="1286"/>
    <cellStyle name="常规 17_出书提成" xfId="1901"/>
    <cellStyle name="常规 18" xfId="1288"/>
    <cellStyle name="常规 18 10" xfId="1289"/>
    <cellStyle name="常规 18 2" xfId="1290"/>
    <cellStyle name="常规 18 3" xfId="1291"/>
    <cellStyle name="常规 18 4" xfId="1292"/>
    <cellStyle name="常规 18 5" xfId="1293"/>
    <cellStyle name="常规 18 6" xfId="1294"/>
    <cellStyle name="常规 18 7" xfId="1295"/>
    <cellStyle name="常规 18 8" xfId="1296"/>
    <cellStyle name="常规 18 9" xfId="1297"/>
    <cellStyle name="常规 18_出书提成" xfId="1902"/>
    <cellStyle name="常规 19" xfId="1299"/>
    <cellStyle name="常规 19 10" xfId="1300"/>
    <cellStyle name="常规 19 2" xfId="917"/>
    <cellStyle name="常规 19 3" xfId="74"/>
    <cellStyle name="常规 19 4" xfId="919"/>
    <cellStyle name="常规 19 5" xfId="921"/>
    <cellStyle name="常规 19 6" xfId="1301"/>
    <cellStyle name="常规 19 7" xfId="1302"/>
    <cellStyle name="常规 19 8" xfId="1303"/>
    <cellStyle name="常规 19 9" xfId="728"/>
    <cellStyle name="常规 19_出书提成" xfId="1903"/>
    <cellStyle name="常规 2" xfId="1304"/>
    <cellStyle name="常规 2 10" xfId="1306"/>
    <cellStyle name="常规 2 11" xfId="1308"/>
    <cellStyle name="常规 2 12" xfId="1310"/>
    <cellStyle name="常规 2 13" xfId="1904"/>
    <cellStyle name="常规 2 14" xfId="1905"/>
    <cellStyle name="常规 2 15" xfId="1906"/>
    <cellStyle name="常规 2 16" xfId="1907"/>
    <cellStyle name="常规 2 17" xfId="1908"/>
    <cellStyle name="常规 2 2" xfId="1311"/>
    <cellStyle name="常规 2 2 10" xfId="1313"/>
    <cellStyle name="常规 2 2 2" xfId="1314"/>
    <cellStyle name="常规 2 2 2 10" xfId="29"/>
    <cellStyle name="常规 2 2 2 2" xfId="746"/>
    <cellStyle name="常规 2 2 2 3" xfId="1315"/>
    <cellStyle name="常规 2 2 2 4" xfId="1317"/>
    <cellStyle name="常规 2 2 2 5" xfId="1319"/>
    <cellStyle name="常规 2 2 2 6" xfId="1321"/>
    <cellStyle name="常规 2 2 2 7" xfId="1323"/>
    <cellStyle name="常规 2 2 2 8" xfId="1325"/>
    <cellStyle name="常规 2 2 2 9" xfId="1327"/>
    <cellStyle name="常规 2 2 3" xfId="1328"/>
    <cellStyle name="常规 2 2 4" xfId="1329"/>
    <cellStyle name="常规 2 2 5" xfId="1330"/>
    <cellStyle name="常规 2 2 6" xfId="881"/>
    <cellStyle name="常规 2 2 7" xfId="883"/>
    <cellStyle name="常规 2 2 8" xfId="885"/>
    <cellStyle name="常规 2 2 9" xfId="887"/>
    <cellStyle name="常规 2 2_招生明细" xfId="1331"/>
    <cellStyle name="常规 2 3" xfId="1332"/>
    <cellStyle name="常规 2 3 5" xfId="1983"/>
    <cellStyle name="常规 2 38" xfId="648"/>
    <cellStyle name="常规 2 4" xfId="1333"/>
    <cellStyle name="常规 2 5" xfId="1334"/>
    <cellStyle name="常规 2 6" xfId="1335"/>
    <cellStyle name="常规 2 7" xfId="1336"/>
    <cellStyle name="常规 2 8" xfId="1338"/>
    <cellStyle name="常规 2 9" xfId="1340"/>
    <cellStyle name="常规 2_2013年收入说明表更新" xfId="1341"/>
    <cellStyle name="常规 20" xfId="809"/>
    <cellStyle name="常规 20 2" xfId="1909"/>
    <cellStyle name="常规 21" xfId="812"/>
    <cellStyle name="常规 21 48" xfId="1342"/>
    <cellStyle name="常规 22" xfId="815"/>
    <cellStyle name="常规 22 2" xfId="1910"/>
    <cellStyle name="常规 23" xfId="1287"/>
    <cellStyle name="常规 23 2" xfId="1911"/>
    <cellStyle name="常规 24" xfId="1298"/>
    <cellStyle name="常规 25" xfId="1344"/>
    <cellStyle name="常规 25 2" xfId="1912"/>
    <cellStyle name="常规 26" xfId="42"/>
    <cellStyle name="常规 27" xfId="1346"/>
    <cellStyle name="常规 28" xfId="1347"/>
    <cellStyle name="常规 29" xfId="1348"/>
    <cellStyle name="常规 29 2" xfId="1913"/>
    <cellStyle name="常规 3" xfId="1349"/>
    <cellStyle name="常规 3 10" xfId="1351"/>
    <cellStyle name="常规 3 2" xfId="1352"/>
    <cellStyle name="常规 3 3" xfId="1353"/>
    <cellStyle name="常规 3 4" xfId="1354"/>
    <cellStyle name="常规 3 5" xfId="1355"/>
    <cellStyle name="常规 3 6" xfId="1356"/>
    <cellStyle name="常规 3 7" xfId="1357"/>
    <cellStyle name="常规 3 8" xfId="1358"/>
    <cellStyle name="常规 3 9" xfId="1359"/>
    <cellStyle name="常规 3_出书提成" xfId="1914"/>
    <cellStyle name="常规 30" xfId="1343"/>
    <cellStyle name="常规 30 2" xfId="1915"/>
    <cellStyle name="常规 31" xfId="41"/>
    <cellStyle name="常规 32" xfId="1345"/>
    <cellStyle name="常规 32 2" xfId="1916"/>
    <cellStyle name="常规 33" xfId="1917"/>
    <cellStyle name="常规 34" xfId="1918"/>
    <cellStyle name="常规 35" xfId="1360"/>
    <cellStyle name="常规 36" xfId="1361"/>
    <cellStyle name="常规 37" xfId="1919"/>
    <cellStyle name="常规 38" xfId="1920"/>
    <cellStyle name="常规 39" xfId="1921"/>
    <cellStyle name="常规 4" xfId="1362"/>
    <cellStyle name="常规 4 2" xfId="1363"/>
    <cellStyle name="常规 4 2 10" xfId="1364"/>
    <cellStyle name="常规 4 2 2" xfId="1366"/>
    <cellStyle name="常规 4 2 3" xfId="1368"/>
    <cellStyle name="常规 4 2 4" xfId="1370"/>
    <cellStyle name="常规 4 2 5" xfId="1372"/>
    <cellStyle name="常规 4 2 6" xfId="1374"/>
    <cellStyle name="常规 4 2 7" xfId="1376"/>
    <cellStyle name="常规 4 2 8" xfId="1250"/>
    <cellStyle name="常规 4 2 9" xfId="1377"/>
    <cellStyle name="常规 4 3" xfId="1378"/>
    <cellStyle name="常规 4 4" xfId="1365"/>
    <cellStyle name="常规 4 5" xfId="1367"/>
    <cellStyle name="常规 4 6" xfId="1369"/>
    <cellStyle name="常规 4 7" xfId="1371"/>
    <cellStyle name="常规 4 8" xfId="1373"/>
    <cellStyle name="常规 4 9" xfId="1375"/>
    <cellStyle name="常规 4_出书提成" xfId="1922"/>
    <cellStyle name="常规 40" xfId="1923"/>
    <cellStyle name="常规 41" xfId="1924"/>
    <cellStyle name="常规 42" xfId="1379"/>
    <cellStyle name="常规 44" xfId="1925"/>
    <cellStyle name="常规 5" xfId="1380"/>
    <cellStyle name="常规 5 10" xfId="1381"/>
    <cellStyle name="常规 5 11" xfId="1926"/>
    <cellStyle name="常规 5 12" xfId="1927"/>
    <cellStyle name="常规 5 13" xfId="1928"/>
    <cellStyle name="常规 5 14" xfId="1929"/>
    <cellStyle name="常规 5 15" xfId="1930"/>
    <cellStyle name="常规 5 16" xfId="1931"/>
    <cellStyle name="常规 5 17" xfId="1932"/>
    <cellStyle name="常规 5 2" xfId="1382"/>
    <cellStyle name="常规 5 3" xfId="1383"/>
    <cellStyle name="常规 5 4" xfId="1384"/>
    <cellStyle name="常规 5 5" xfId="1385"/>
    <cellStyle name="常规 5 6" xfId="1386"/>
    <cellStyle name="常规 5 7" xfId="1387"/>
    <cellStyle name="常规 5 8" xfId="1388"/>
    <cellStyle name="常规 5 9" xfId="1389"/>
    <cellStyle name="常规 5_出书提成" xfId="1933"/>
    <cellStyle name="常规 54" xfId="1390"/>
    <cellStyle name="常规 56" xfId="1392"/>
    <cellStyle name="常规 6" xfId="1393"/>
    <cellStyle name="常规 6 10" xfId="1394"/>
    <cellStyle name="常规 6 2" xfId="1395"/>
    <cellStyle name="常规 6 3" xfId="1396"/>
    <cellStyle name="常规 6 4" xfId="1397"/>
    <cellStyle name="常规 6 5" xfId="1399"/>
    <cellStyle name="常规 6 6" xfId="1400"/>
    <cellStyle name="常规 6 7" xfId="1401"/>
    <cellStyle name="常规 6 8" xfId="1402"/>
    <cellStyle name="常规 6 9" xfId="1403"/>
    <cellStyle name="常规 6_出书提成" xfId="1934"/>
    <cellStyle name="常规 61" xfId="1391"/>
    <cellStyle name="常规 62" xfId="1404"/>
    <cellStyle name="常规 7" xfId="1405"/>
    <cellStyle name="常规 7 10" xfId="1406"/>
    <cellStyle name="常规 7 11" xfId="1935"/>
    <cellStyle name="常规 7 12" xfId="1936"/>
    <cellStyle name="常规 7 13" xfId="1937"/>
    <cellStyle name="常规 7 14" xfId="1938"/>
    <cellStyle name="常规 7 15" xfId="1939"/>
    <cellStyle name="常规 7 16" xfId="1940"/>
    <cellStyle name="常规 7 17" xfId="1941"/>
    <cellStyle name="常规 7 2" xfId="1407"/>
    <cellStyle name="常规 7 3" xfId="1408"/>
    <cellStyle name="常规 7 4" xfId="1409"/>
    <cellStyle name="常规 7 5" xfId="1410"/>
    <cellStyle name="常规 7 6" xfId="1411"/>
    <cellStyle name="常规 7 7" xfId="1412"/>
    <cellStyle name="常规 7 8" xfId="1413"/>
    <cellStyle name="常规 7 9" xfId="1414"/>
    <cellStyle name="常规 7_出书提成" xfId="1942"/>
    <cellStyle name="常规 75" xfId="1943"/>
    <cellStyle name="常规 8" xfId="1415"/>
    <cellStyle name="常规 8 10" xfId="1416"/>
    <cellStyle name="常规 8 2" xfId="1418"/>
    <cellStyle name="常规 8 3" xfId="1420"/>
    <cellStyle name="常规 8 4" xfId="1422"/>
    <cellStyle name="常规 8 5" xfId="1423"/>
    <cellStyle name="常规 8 6" xfId="1424"/>
    <cellStyle name="常规 8 7" xfId="1425"/>
    <cellStyle name="常规 8 8" xfId="1426"/>
    <cellStyle name="常规 8 9" xfId="1427"/>
    <cellStyle name="常规 8_出书提成" xfId="1944"/>
    <cellStyle name="常规 9" xfId="1428"/>
    <cellStyle name="常规 9 2" xfId="392"/>
    <cellStyle name="常规 9 25" xfId="1429"/>
    <cellStyle name="常规 9 3" xfId="396"/>
    <cellStyle name="常规 9 4" xfId="400"/>
    <cellStyle name="常规 9 5" xfId="404"/>
    <cellStyle name="常规 9 6" xfId="406"/>
    <cellStyle name="常规 9 7" xfId="408"/>
    <cellStyle name="常规 9 8" xfId="410"/>
    <cellStyle name="常规 9 9" xfId="1430"/>
    <cellStyle name="常规 9_教师确认收入" xfId="1431"/>
    <cellStyle name="常规_3 2" xfId="1212"/>
    <cellStyle name="常规_Sheet1 2" xfId="1811"/>
    <cellStyle name="常规_STL招生工资试算表2012-4.10 2" xfId="1071"/>
    <cellStyle name="分级显示行_1_Book1" xfId="1434"/>
    <cellStyle name="分级显示列_1_Book1" xfId="1435"/>
    <cellStyle name="好" xfId="1436" builtinId="26" customBuiltin="1"/>
    <cellStyle name="好 2" xfId="1437"/>
    <cellStyle name="好 3" xfId="1438"/>
    <cellStyle name="好 4" xfId="1439"/>
    <cellStyle name="好 5" xfId="1440"/>
    <cellStyle name="好 6" xfId="1441"/>
    <cellStyle name="好 7" xfId="1442"/>
    <cellStyle name="好 8" xfId="1443"/>
    <cellStyle name="好 9" xfId="1444"/>
    <cellStyle name="好_2013年收入说明表更新" xfId="1445"/>
    <cellStyle name="好_7.1罗平县大学生“村官”统计季报表(7月修订，下发空表)" xfId="325"/>
    <cellStyle name="好_7.1罗平县大学生“村官”统计季报表(7月修订，下发空表) 2" xfId="345"/>
    <cellStyle name="好_7.1罗平县大学生“村官”统计季报表(7月修订，下发空表) 2_2014年4月城建分校教学部工资表（OK)" xfId="1448"/>
    <cellStyle name="好_7.1罗平县大学生“村官”统计季报表(7月修订，下发空表) 3" xfId="348"/>
    <cellStyle name="好_7.1罗平县大学生“村官”统计季报表(7月修订，下发空表) 3_2014年4月城建分校教学部工资表（OK)" xfId="1450"/>
    <cellStyle name="好_7.1罗平县大学生“村官”统计季报表(7月修订，下发空表) 4" xfId="351"/>
    <cellStyle name="好_7.1罗平县大学生“村官”统计季报表(7月修订，下发空表) 4_2014年4月城建分校教学部工资表（OK)" xfId="1451"/>
    <cellStyle name="好_7.1罗平县大学生“村官”统计季报表(7月修订，下发空表) 5" xfId="355"/>
    <cellStyle name="好_7.1罗平县大学生“村官”统计季报表(7月修订，下发空表) 5_2014年4月城建分校教学部工资表（OK)" xfId="1452"/>
    <cellStyle name="好_7.1罗平县大学生“村官”统计季报表(7月修订，下发空表) 6" xfId="358"/>
    <cellStyle name="好_7.1罗平县大学生“村官”统计季报表(7月修订，下发空表) 6_2014年4月城建分校教学部工资表（OK)" xfId="1453"/>
    <cellStyle name="好_7.1罗平县大学生“村官”统计季报表(7月修订，下发空表) 7" xfId="361"/>
    <cellStyle name="好_7.1罗平县大学生“村官”统计季报表(7月修订，下发空表) 7_2014年4月城建分校教学部工资表（OK)" xfId="503"/>
    <cellStyle name="好_7.1罗平县大学生“村官”统计季报表(7月修订，下发空表) 8" xfId="364"/>
    <cellStyle name="好_7.1罗平县大学生“村官”统计季报表(7月修订，下发空表) 8_2014年4月城建分校教学部工资表（OK)" xfId="1454"/>
    <cellStyle name="好_7.1罗平县大学生“村官”统计季报表(7月修订，下发空表) 9" xfId="367"/>
    <cellStyle name="好_7.1罗平县大学生“村官”统计季报表(7月修订，下发空表) 9_2014年4月城建分校教学部工资表（OK)" xfId="1456"/>
    <cellStyle name="好_7.1罗平县大学生“村官”统计季报表(7月修订，下发空表)_出书提成" xfId="1945"/>
    <cellStyle name="好_Book1" xfId="1457"/>
    <cellStyle name="好_Book1 2" xfId="1458"/>
    <cellStyle name="好_Book1 2_2014年4月城建分校教学部工资表（OK)" xfId="1459"/>
    <cellStyle name="好_Book1 3" xfId="1460"/>
    <cellStyle name="好_Book1 3_2014年4月城建分校教学部工资表（OK)" xfId="1463"/>
    <cellStyle name="好_Book1 4" xfId="1350"/>
    <cellStyle name="好_Book1 4_2014年4月城建分校教学部工资表（OK)" xfId="1464"/>
    <cellStyle name="好_Book1 5" xfId="1465"/>
    <cellStyle name="好_Book1 5_2014年4月城建分校教学部工资表（OK)" xfId="1467"/>
    <cellStyle name="好_Book1 6" xfId="1469"/>
    <cellStyle name="好_Book1 6_2014年4月城建分校教学部工资表（OK)" xfId="1470"/>
    <cellStyle name="好_Book1 7" xfId="1471"/>
    <cellStyle name="好_Book1 7_2014年4月城建分校教学部工资表（OK)" xfId="1472"/>
    <cellStyle name="好_Book1 8" xfId="1473"/>
    <cellStyle name="好_Book1 8_2014年4月城建分校教学部工资表（OK)" xfId="1475"/>
    <cellStyle name="好_Book1 9" xfId="1476"/>
    <cellStyle name="好_Book1 9_2014年4月城建分校教学部工资表（OK)" xfId="1477"/>
    <cellStyle name="好_Book1_1" xfId="1478"/>
    <cellStyle name="好_Book1_1 2" xfId="1479"/>
    <cellStyle name="好_Book1_1 2_2014年4月城建分校教学部工资表（OK)" xfId="1480"/>
    <cellStyle name="好_Book1_1 3" xfId="1481"/>
    <cellStyle name="好_Book1_1 3_2014年4月城建分校教学部工资表（OK)" xfId="614"/>
    <cellStyle name="好_Book1_1 4" xfId="1482"/>
    <cellStyle name="好_Book1_1 4_2014年4月城建分校教学部工资表（OK)" xfId="241"/>
    <cellStyle name="好_Book1_1 5" xfId="1483"/>
    <cellStyle name="好_Book1_1 5_2014年4月城建分校教学部工资表（OK)" xfId="1484"/>
    <cellStyle name="好_Book1_1 6" xfId="530"/>
    <cellStyle name="好_Book1_1 6_2014年4月城建分校教学部工资表（OK)" xfId="384"/>
    <cellStyle name="好_Book1_1 7" xfId="1485"/>
    <cellStyle name="好_Book1_1 7_2014年4月城建分校教学部工资表（OK)" xfId="733"/>
    <cellStyle name="好_Book1_1 8" xfId="305"/>
    <cellStyle name="好_Book1_1 8_2014年4月城建分校教学部工资表（OK)" xfId="1486"/>
    <cellStyle name="好_Book1_1 9" xfId="307"/>
    <cellStyle name="好_Book1_1 9_2014年4月城建分校教学部工资表（OK)" xfId="1487"/>
    <cellStyle name="好_Book1_1_Book1" xfId="1488"/>
    <cellStyle name="好_Book1_1_Book1 2" xfId="1489"/>
    <cellStyle name="好_Book1_1_Book1 2_2014年4月城建分校教学部工资表（OK)" xfId="1490"/>
    <cellStyle name="好_Book1_1_Book1 3" xfId="1491"/>
    <cellStyle name="好_Book1_1_Book1 3_2014年4月城建分校教学部工资表（OK)" xfId="1492"/>
    <cellStyle name="好_Book1_1_Book1 4" xfId="1493"/>
    <cellStyle name="好_Book1_1_Book1 4_2014年4月城建分校教学部工资表（OK)" xfId="1495"/>
    <cellStyle name="好_Book1_1_Book1 5" xfId="1496"/>
    <cellStyle name="好_Book1_1_Book1 5_2014年4月城建分校教学部工资表（OK)" xfId="1497"/>
    <cellStyle name="好_Book1_1_Book1 6" xfId="1498"/>
    <cellStyle name="好_Book1_1_Book1 6_2014年4月城建分校教学部工资表（OK)" xfId="784"/>
    <cellStyle name="好_Book1_1_Book1 7" xfId="1499"/>
    <cellStyle name="好_Book1_1_Book1 7_2014年4月城建分校教学部工资表（OK)" xfId="1500"/>
    <cellStyle name="好_Book1_1_Book1 8" xfId="1501"/>
    <cellStyle name="好_Book1_1_Book1 8_2014年4月城建分校教学部工资表（OK)" xfId="1502"/>
    <cellStyle name="好_Book1_1_Book1 9" xfId="1503"/>
    <cellStyle name="好_Book1_1_Book1 9_2014年4月城建分校教学部工资表（OK)" xfId="1504"/>
    <cellStyle name="好_Book1_1_Book1_1" xfId="1505"/>
    <cellStyle name="好_Book1_1_Book1_1 2" xfId="1506"/>
    <cellStyle name="好_Book1_1_Book1_1 2_2014年4月城建分校教学部工资表（OK)" xfId="1507"/>
    <cellStyle name="好_Book1_1_Book1_1 3" xfId="1508"/>
    <cellStyle name="好_Book1_1_Book1_1 3_2014年4月城建分校教学部工资表（OK)" xfId="1509"/>
    <cellStyle name="好_Book1_1_Book1_1 4" xfId="1510"/>
    <cellStyle name="好_Book1_1_Book1_1 4_2014年4月城建分校教学部工资表（OK)" xfId="1511"/>
    <cellStyle name="好_Book1_1_Book1_1 5" xfId="1512"/>
    <cellStyle name="好_Book1_1_Book1_1 5_2014年4月城建分校教学部工资表（OK)" xfId="1513"/>
    <cellStyle name="好_Book1_1_Book1_1 6" xfId="1514"/>
    <cellStyle name="好_Book1_1_Book1_1 6_2014年4月城建分校教学部工资表（OK)" xfId="839"/>
    <cellStyle name="好_Book1_1_Book1_1 7" xfId="1515"/>
    <cellStyle name="好_Book1_1_Book1_1 7_2014年4月城建分校教学部工资表（OK)" xfId="1516"/>
    <cellStyle name="好_Book1_1_Book1_1 8" xfId="1517"/>
    <cellStyle name="好_Book1_1_Book1_1 8_2014年4月城建分校教学部工资表（OK)" xfId="1518"/>
    <cellStyle name="好_Book1_1_Book1_1 9" xfId="1519"/>
    <cellStyle name="好_Book1_1_Book1_1 9_2014年4月城建分校教学部工资表（OK)" xfId="417"/>
    <cellStyle name="好_Book1_1_Book1_2" xfId="1520"/>
    <cellStyle name="好_Book1_1_Book1_2 2" xfId="1521"/>
    <cellStyle name="好_Book1_1_Book1_2 2_2014年4月城建分校教学部工资表（OK)" xfId="486"/>
    <cellStyle name="好_Book1_1_Book1_2 3" xfId="1522"/>
    <cellStyle name="好_Book1_1_Book1_2 3_2014年4月城建分校教学部工资表（OK)" xfId="201"/>
    <cellStyle name="好_Book1_1_Book1_2 4" xfId="1523"/>
    <cellStyle name="好_Book1_1_Book1_2 4_2014年4月城建分校教学部工资表（OK)" xfId="1524"/>
    <cellStyle name="好_Book1_1_Book1_2 5" xfId="1525"/>
    <cellStyle name="好_Book1_1_Book1_2 5_2014年4月城建分校教学部工资表（OK)" xfId="1526"/>
    <cellStyle name="好_Book1_1_Book1_2 6" xfId="1131"/>
    <cellStyle name="好_Book1_1_Book1_2 6_2014年4月城建分校教学部工资表（OK)" xfId="1528"/>
    <cellStyle name="好_Book1_1_Book1_2 7" xfId="1529"/>
    <cellStyle name="好_Book1_1_Book1_2 7_2014年4月城建分校教学部工资表（OK)" xfId="1530"/>
    <cellStyle name="好_Book1_1_Book1_2 8" xfId="1170"/>
    <cellStyle name="好_Book1_1_Book1_2 8_2014年4月城建分校教学部工资表（OK)" xfId="1531"/>
    <cellStyle name="好_Book1_1_Book1_2 9" xfId="1532"/>
    <cellStyle name="好_Book1_1_Book1_2 9_2014年4月城建分校教学部工资表（OK)" xfId="1533"/>
    <cellStyle name="好_Book1_1_出书提成" xfId="1946"/>
    <cellStyle name="好_Book1_2" xfId="1534"/>
    <cellStyle name="好_Book1_2 2" xfId="1535"/>
    <cellStyle name="好_Book1_2 2_2014年4月城建分校教学部工资表（OK)" xfId="1536"/>
    <cellStyle name="好_Book1_2 3" xfId="1537"/>
    <cellStyle name="好_Book1_2 3_2014年4月城建分校教学部工资表（OK)" xfId="594"/>
    <cellStyle name="好_Book1_2 4" xfId="1538"/>
    <cellStyle name="好_Book1_2 4_2014年4月城建分校教学部工资表（OK)" xfId="1540"/>
    <cellStyle name="好_Book1_2 5" xfId="1527"/>
    <cellStyle name="好_Book1_2 5_2014年4月城建分校教学部工资表（OK)" xfId="1541"/>
    <cellStyle name="好_Book1_2 6" xfId="1542"/>
    <cellStyle name="好_Book1_2 6_2014年4月城建分校教学部工资表（OK)" xfId="1543"/>
    <cellStyle name="好_Book1_2 7" xfId="1544"/>
    <cellStyle name="好_Book1_2 7_2014年4月城建分校教学部工资表（OK)" xfId="1546"/>
    <cellStyle name="好_Book1_2 8" xfId="344"/>
    <cellStyle name="好_Book1_2 8_2014年4月城建分校教学部工资表（OK)" xfId="1447"/>
    <cellStyle name="好_Book1_2 9" xfId="347"/>
    <cellStyle name="好_Book1_2 9_2014年4月城建分校教学部工资表（OK)" xfId="1449"/>
    <cellStyle name="好_Book1_3" xfId="1547"/>
    <cellStyle name="好_Book1_4" xfId="1548"/>
    <cellStyle name="好_Book1_4 2" xfId="578"/>
    <cellStyle name="好_Book1_4 2_2014年4月城建分校教学部工资表（OK)" xfId="1549"/>
    <cellStyle name="好_Book1_4 3" xfId="580"/>
    <cellStyle name="好_Book1_4 3_2014年4月城建分校教学部工资表（OK)" xfId="16"/>
    <cellStyle name="好_Book1_4 4" xfId="582"/>
    <cellStyle name="好_Book1_4 4_2014年4月城建分校教学部工资表（OK)" xfId="1550"/>
    <cellStyle name="好_Book1_4 5" xfId="327"/>
    <cellStyle name="好_Book1_4 5_2014年4月城建分校教学部工资表（OK)" xfId="1551"/>
    <cellStyle name="好_Book1_4 6" xfId="1552"/>
    <cellStyle name="好_Book1_4 6_2014年4月城建分校教学部工资表（OK)" xfId="1553"/>
    <cellStyle name="好_Book1_4 7" xfId="1554"/>
    <cellStyle name="好_Book1_4 7_2014年4月城建分校教学部工资表（OK)" xfId="1555"/>
    <cellStyle name="好_Book1_4 8" xfId="1556"/>
    <cellStyle name="好_Book1_4 8_2014年4月城建分校教学部工资表（OK)" xfId="1557"/>
    <cellStyle name="好_Book1_4 9" xfId="1558"/>
    <cellStyle name="好_Book1_4 9_2014年4月城建分校教学部工资表（OK)" xfId="1559"/>
    <cellStyle name="好_Book1_Book1" xfId="1560"/>
    <cellStyle name="好_Book1_Book1 2" xfId="1561"/>
    <cellStyle name="好_Book1_Book1 2_2014年4月城建分校教学部工资表（OK)" xfId="1562"/>
    <cellStyle name="好_Book1_Book1 3" xfId="1563"/>
    <cellStyle name="好_Book1_Book1 3_2014年4月城建分校教学部工资表（OK)" xfId="1565"/>
    <cellStyle name="好_Book1_Book1 4" xfId="1566"/>
    <cellStyle name="好_Book1_Book1 4_2014年4月城建分校教学部工资表（OK)" xfId="1567"/>
    <cellStyle name="好_Book1_Book1 5" xfId="1568"/>
    <cellStyle name="好_Book1_Book1 5_2014年4月城建分校教学部工资表（OK)" xfId="1569"/>
    <cellStyle name="好_Book1_Book1 6" xfId="1570"/>
    <cellStyle name="好_Book1_Book1 6_2014年4月城建分校教学部工资表（OK)" xfId="1571"/>
    <cellStyle name="好_Book1_Book1 7" xfId="1572"/>
    <cellStyle name="好_Book1_Book1 7_2014年4月城建分校教学部工资表（OK)" xfId="1573"/>
    <cellStyle name="好_Book1_Book1 8" xfId="1574"/>
    <cellStyle name="好_Book1_Book1 8_2014年4月城建分校教学部工资表（OK)" xfId="1240"/>
    <cellStyle name="好_Book1_Book1 9" xfId="1575"/>
    <cellStyle name="好_Book1_Book1 9_2014年4月城建分校教学部工资表（OK)" xfId="1151"/>
    <cellStyle name="好_Book1_Book1_1" xfId="1576"/>
    <cellStyle name="好_Book1_Book1_1 2" xfId="1577"/>
    <cellStyle name="好_Book1_Book1_1 2_2014年4月城建分校教学部工资表（OK)" xfId="721"/>
    <cellStyle name="好_Book1_Book1_1 3" xfId="1578"/>
    <cellStyle name="好_Book1_Book1_1 3_2014年4月城建分校教学部工资表（OK)" xfId="954"/>
    <cellStyle name="好_Book1_Book1_1 4" xfId="1579"/>
    <cellStyle name="好_Book1_Book1_1 4_2014年4月城建分校教学部工资表（OK)" xfId="944"/>
    <cellStyle name="好_Book1_Book1_1 5" xfId="425"/>
    <cellStyle name="好_Book1_Book1_1 5_2014年4月城建分校教学部工资表（OK)" xfId="1581"/>
    <cellStyle name="好_Book1_Book1_1 6" xfId="1582"/>
    <cellStyle name="好_Book1_Book1_1 6_2014年4月城建分校教学部工资表（OK)" xfId="1583"/>
    <cellStyle name="好_Book1_Book1_1 7" xfId="1584"/>
    <cellStyle name="好_Book1_Book1_1 7_2014年4月城建分校教学部工资表（OK)" xfId="255"/>
    <cellStyle name="好_Book1_Book1_1 8" xfId="1494"/>
    <cellStyle name="好_Book1_Book1_1 8_2014年4月城建分校教学部工资表（OK)" xfId="996"/>
    <cellStyle name="好_Book1_Book1_1 9" xfId="1585"/>
    <cellStyle name="好_Book1_Book1_1 9_2014年4月城建分校教学部工资表（OK)" xfId="1586"/>
    <cellStyle name="好_Book1_出书提成" xfId="1947"/>
    <cellStyle name="好_Book1_麦地中心开业至今收支表" xfId="1587"/>
    <cellStyle name="好_Book1_麦地中心开业至今收支表 2" xfId="1588"/>
    <cellStyle name="好_Book1_麦地中心开业至今收支表 2_2014年4月城建分校教学部工资表（OK)" xfId="1589"/>
    <cellStyle name="好_Book1_麦地中心开业至今收支表 3" xfId="1590"/>
    <cellStyle name="好_Book1_麦地中心开业至今收支表 3_2014年4月城建分校教学部工资表（OK)" xfId="1591"/>
    <cellStyle name="好_Book1_麦地中心开业至今收支表 4" xfId="1592"/>
    <cellStyle name="好_Book1_麦地中心开业至今收支表 4_2014年4月城建分校教学部工资表（OK)" xfId="934"/>
    <cellStyle name="好_Book1_麦地中心开业至今收支表 5" xfId="1593"/>
    <cellStyle name="好_Book1_麦地中心开业至今收支表 5_2014年4月城建分校教学部工资表（OK)" xfId="1595"/>
    <cellStyle name="好_Book1_麦地中心开业至今收支表 6" xfId="1596"/>
    <cellStyle name="好_Book1_麦地中心开业至今收支表 6_2014年4月城建分校教学部工资表（OK)" xfId="1597"/>
    <cellStyle name="好_Book1_麦地中心开业至今收支表 7" xfId="1598"/>
    <cellStyle name="好_Book1_麦地中心开业至今收支表 7_2014年4月城建分校教学部工资表（OK)" xfId="1599"/>
    <cellStyle name="好_Book1_麦地中心开业至今收支表 8" xfId="1600"/>
    <cellStyle name="好_Book1_麦地中心开业至今收支表 8_2014年4月城建分校教学部工资表（OK)" xfId="1601"/>
    <cellStyle name="好_Book1_麦地中心开业至今收支表 9" xfId="1602"/>
    <cellStyle name="好_Book1_麦地中心开业至今收支表 9_2014年4月城建分校教学部工资表（OK)" xfId="1603"/>
    <cellStyle name="好_Book1_云南省建国前入党的老党员补贴有关情况统计表2010(1).01" xfId="555"/>
    <cellStyle name="好_Book1_云南省建国前入党的老党员补贴有关情况统计表2010(1).01 2" xfId="1604"/>
    <cellStyle name="好_Book1_云南省建国前入党的老党员补贴有关情况统计表2010(1).01 2_2014年4月城建分校教学部工资表（OK)" xfId="1605"/>
    <cellStyle name="好_Book1_云南省建国前入党的老党员补贴有关情况统计表2010(1).01 3" xfId="1606"/>
    <cellStyle name="好_Book1_云南省建国前入党的老党员补贴有关情况统计表2010(1).01 3_2014年4月城建分校教学部工资表（OK)" xfId="1607"/>
    <cellStyle name="好_Book1_云南省建国前入党的老党员补贴有关情况统计表2010(1).01 4" xfId="1608"/>
    <cellStyle name="好_Book1_云南省建国前入党的老党员补贴有关情况统计表2010(1).01 4_2014年4月城建分校教学部工资表（OK)" xfId="1312"/>
    <cellStyle name="好_Book1_云南省建国前入党的老党员补贴有关情况统计表2010(1).01 5" xfId="1609"/>
    <cellStyle name="好_Book1_云南省建国前入党的老党员补贴有关情况统计表2010(1).01 5_2014年4月城建分校教学部工资表（OK)" xfId="1610"/>
    <cellStyle name="好_Book1_云南省建国前入党的老党员补贴有关情况统计表2010(1).01 6" xfId="1611"/>
    <cellStyle name="好_Book1_云南省建国前入党的老党员补贴有关情况统计表2010(1).01 6_2014年4月城建分校教学部工资表（OK)" xfId="1612"/>
    <cellStyle name="好_Book1_云南省建国前入党的老党员补贴有关情况统计表2010(1).01 7" xfId="1613"/>
    <cellStyle name="好_Book1_云南省建国前入党的老党员补贴有关情况统计表2010(1).01 7_2014年4月城建分校教学部工资表（OK)" xfId="1614"/>
    <cellStyle name="好_Book1_云南省建国前入党的老党员补贴有关情况统计表2010(1).01 8" xfId="1615"/>
    <cellStyle name="好_Book1_云南省建国前入党的老党员补贴有关情况统计表2010(1).01 8_2014年4月城建分校教学部工资表（OK)" xfId="1617"/>
    <cellStyle name="好_Book1_云南省建国前入党的老党员补贴有关情况统计表2010(1).01 9" xfId="1618"/>
    <cellStyle name="好_Book1_云南省建国前入党的老党员补贴有关情况统计表2010(1).01 9_2014年4月城建分校教学部工资表（OK)" xfId="1619"/>
    <cellStyle name="好_Book1_云南省建国前入党的老党员补贴有关情况统计表2010(1).01_出书提成" xfId="1948"/>
    <cellStyle name="好_readdata" xfId="19"/>
    <cellStyle name="好_出书提成" xfId="1949"/>
    <cellStyle name="好_教师确认收入" xfId="1620"/>
    <cellStyle name="好_麦地中心开业至今收支表" xfId="1111"/>
    <cellStyle name="好_麦地中心开业至今收支表 2" xfId="1621"/>
    <cellStyle name="好_麦地中心开业至今收支表 2_2014年4月城建分校教学部工资表（OK)" xfId="1622"/>
    <cellStyle name="好_麦地中心开业至今收支表 3" xfId="1623"/>
    <cellStyle name="好_麦地中心开业至今收支表 3_2014年4月城建分校教学部工资表（OK)" xfId="1624"/>
    <cellStyle name="好_麦地中心开业至今收支表 4" xfId="1625"/>
    <cellStyle name="好_麦地中心开业至今收支表 4_2014年4月城建分校教学部工资表（OK)" xfId="1626"/>
    <cellStyle name="好_麦地中心开业至今收支表 5" xfId="1627"/>
    <cellStyle name="好_麦地中心开业至今收支表 5_2014年4月城建分校教学部工资表（OK)" xfId="1628"/>
    <cellStyle name="好_麦地中心开业至今收支表 6" xfId="1629"/>
    <cellStyle name="好_麦地中心开业至今收支表 6_2014年4月城建分校教学部工资表（OK)" xfId="1630"/>
    <cellStyle name="好_麦地中心开业至今收支表 7" xfId="1631"/>
    <cellStyle name="好_麦地中心开业至今收支表 7_2014年4月城建分校教学部工资表（OK)" xfId="1632"/>
    <cellStyle name="好_麦地中心开业至今收支表 8" xfId="1633"/>
    <cellStyle name="好_麦地中心开业至今收支表 8_2014年4月城建分校教学部工资表（OK)" xfId="1634"/>
    <cellStyle name="好_麦地中心开业至今收支表 9" xfId="1635"/>
    <cellStyle name="好_麦地中心开业至今收支表 9_2014年4月城建分校教学部工资表（OK)" xfId="1636"/>
    <cellStyle name="好_研究院薪酬试算表" xfId="1637"/>
    <cellStyle name="好_研究院薪酬试算表 2" xfId="1638"/>
    <cellStyle name="好_研究院薪酬试算表 2_2014年4月城建分校教学部工资表（OK)" xfId="1639"/>
    <cellStyle name="好_研究院薪酬试算表 3" xfId="1155"/>
    <cellStyle name="好_研究院薪酬试算表 3_2014年4月城建分校教学部工资表（OK)" xfId="1640"/>
    <cellStyle name="好_研究院薪酬试算表 4" xfId="1014"/>
    <cellStyle name="好_研究院薪酬试算表 4_2014年4月城建分校教学部工资表（OK)" xfId="982"/>
    <cellStyle name="好_研究院薪酬试算表 5" xfId="1641"/>
    <cellStyle name="好_研究院薪酬试算表 5_2014年4月城建分校教学部工资表（OK)" xfId="949"/>
    <cellStyle name="好_研究院薪酬试算表 6" xfId="1642"/>
    <cellStyle name="好_研究院薪酬试算表 6_2014年4月城建分校教学部工资表（OK)" xfId="1644"/>
    <cellStyle name="好_研究院薪酬试算表 7" xfId="1645"/>
    <cellStyle name="好_研究院薪酬试算表 7_2014年4月城建分校教学部工资表（OK)" xfId="1646"/>
    <cellStyle name="好_研究院薪酬试算表 8" xfId="1647"/>
    <cellStyle name="好_研究院薪酬试算表 8_2014年4月城建分校教学部工资表（OK)" xfId="1648"/>
    <cellStyle name="好_研究院薪酬试算表 9" xfId="1649"/>
    <cellStyle name="好_研究院薪酬试算表 9_2014年4月城建分校教学部工资表（OK)" xfId="1650"/>
    <cellStyle name="好_招生明细" xfId="1046"/>
    <cellStyle name="汇总" xfId="1651" builtinId="25" customBuiltin="1"/>
    <cellStyle name="汇总 2" xfId="669"/>
    <cellStyle name="汇总 3" xfId="671"/>
    <cellStyle name="汇总 4" xfId="673"/>
    <cellStyle name="汇总 5" xfId="675"/>
    <cellStyle name="汇总 6" xfId="677"/>
    <cellStyle name="汇总 7" xfId="1652"/>
    <cellStyle name="汇总 8" xfId="1653"/>
    <cellStyle name="汇总 9" xfId="1654"/>
    <cellStyle name="货币 10" xfId="1655"/>
    <cellStyle name="货币 11" xfId="1656"/>
    <cellStyle name="货币 12" xfId="1657"/>
    <cellStyle name="货币 13" xfId="1658"/>
    <cellStyle name="货币 14" xfId="1659"/>
    <cellStyle name="货币 15" xfId="1661"/>
    <cellStyle name="货币 16" xfId="1663"/>
    <cellStyle name="货币 17" xfId="1665"/>
    <cellStyle name="货币 18" xfId="1666"/>
    <cellStyle name="货币 19" xfId="1667"/>
    <cellStyle name="货币 2" xfId="1668"/>
    <cellStyle name="货币 20" xfId="1660"/>
    <cellStyle name="货币 21" xfId="1662"/>
    <cellStyle name="货币 22" xfId="1664"/>
    <cellStyle name="货币 3" xfId="1669"/>
    <cellStyle name="货币 4" xfId="1670"/>
    <cellStyle name="货币 5" xfId="1671"/>
    <cellStyle name="货币 6" xfId="1672"/>
    <cellStyle name="货币 7" xfId="1673"/>
    <cellStyle name="货币 8" xfId="1433"/>
    <cellStyle name="货币 9" xfId="1446"/>
    <cellStyle name="计算" xfId="1674" builtinId="22" customBuiltin="1"/>
    <cellStyle name="计算 2" xfId="1675"/>
    <cellStyle name="计算 3" xfId="1676"/>
    <cellStyle name="计算 4" xfId="1677"/>
    <cellStyle name="计算 5" xfId="1678"/>
    <cellStyle name="计算 6" xfId="1679"/>
    <cellStyle name="计算 7" xfId="1680"/>
    <cellStyle name="计算 8" xfId="1545"/>
    <cellStyle name="计算 9" xfId="1681"/>
    <cellStyle name="检查单元格" xfId="1263" builtinId="23" customBuiltin="1"/>
    <cellStyle name="检查单元格 2" xfId="1432"/>
    <cellStyle name="检查单元格 3" xfId="1682"/>
    <cellStyle name="检查单元格 4" xfId="1466"/>
    <cellStyle name="检查单元格 5" xfId="1683"/>
    <cellStyle name="检查单元格 6" xfId="1684"/>
    <cellStyle name="检查单元格 7" xfId="1685"/>
    <cellStyle name="检查单元格 8" xfId="1616"/>
    <cellStyle name="检查单元格 9" xfId="1686"/>
    <cellStyle name="解释性文本" xfId="1687" builtinId="53" customBuiltin="1"/>
    <cellStyle name="解释性文本 2" xfId="1688"/>
    <cellStyle name="解释性文本 3" xfId="1689"/>
    <cellStyle name="解释性文本 4" xfId="1690"/>
    <cellStyle name="解释性文本 5" xfId="1001"/>
    <cellStyle name="解释性文本 6" xfId="1003"/>
    <cellStyle name="解释性文本 7" xfId="1005"/>
    <cellStyle name="解释性文本 8" xfId="1007"/>
    <cellStyle name="解释性文本 9" xfId="1009"/>
    <cellStyle name="借出原因" xfId="1691"/>
    <cellStyle name="借出原因 2" xfId="1950"/>
    <cellStyle name="借出原因_出书提成" xfId="1951"/>
    <cellStyle name="警告文本" xfId="1398" builtinId="11" customBuiltin="1"/>
    <cellStyle name="警告文本 2" xfId="1692"/>
    <cellStyle name="警告文本 3" xfId="1693"/>
    <cellStyle name="警告文本 4" xfId="1694"/>
    <cellStyle name="警告文本 5" xfId="1695"/>
    <cellStyle name="警告文本 6" xfId="1696"/>
    <cellStyle name="警告文本 7" xfId="1697"/>
    <cellStyle name="警告文本 8" xfId="1698"/>
    <cellStyle name="警告文本 9" xfId="986"/>
    <cellStyle name="链接单元格" xfId="1699" builtinId="24" customBuiltin="1"/>
    <cellStyle name="链接单元格 2" xfId="1700"/>
    <cellStyle name="链接单元格 3" xfId="1701"/>
    <cellStyle name="链接单元格 4" xfId="1702"/>
    <cellStyle name="链接单元格 5" xfId="1703"/>
    <cellStyle name="链接单元格 6" xfId="1704"/>
    <cellStyle name="链接单元格 7" xfId="1417"/>
    <cellStyle name="链接单元格 8" xfId="1419"/>
    <cellStyle name="链接单元格 9" xfId="1421"/>
    <cellStyle name="普通_laroux" xfId="1705"/>
    <cellStyle name="千分位[0]_laroux" xfId="1707"/>
    <cellStyle name="千分位_laroux" xfId="902"/>
    <cellStyle name="千位[0]_ 方正PC" xfId="1138"/>
    <cellStyle name="千位_ 方正PC" xfId="1468"/>
    <cellStyle name="千位分隔" xfId="1" builtinId="3"/>
    <cellStyle name="千位分隔 10" xfId="1708"/>
    <cellStyle name="千位分隔 11" xfId="1455"/>
    <cellStyle name="千位分隔 12" xfId="1709"/>
    <cellStyle name="千位分隔 13" xfId="737"/>
    <cellStyle name="千位分隔 14" xfId="739"/>
    <cellStyle name="千位分隔 15" xfId="1711"/>
    <cellStyle name="千位分隔 16" xfId="1713"/>
    <cellStyle name="千位分隔 17" xfId="1715"/>
    <cellStyle name="千位分隔 18" xfId="1462"/>
    <cellStyle name="千位分隔 19" xfId="1716"/>
    <cellStyle name="千位分隔 2" xfId="1717"/>
    <cellStyle name="千位分隔 2 2" xfId="1984"/>
    <cellStyle name="千位分隔 20" xfId="1710"/>
    <cellStyle name="千位分隔 21" xfId="1712"/>
    <cellStyle name="千位分隔 22" xfId="1714"/>
    <cellStyle name="千位分隔 23" xfId="1461"/>
    <cellStyle name="千位分隔 3" xfId="965"/>
    <cellStyle name="千位分隔 30" xfId="1985"/>
    <cellStyle name="千位分隔 4" xfId="967"/>
    <cellStyle name="千位分隔 5" xfId="969"/>
    <cellStyle name="千位分隔 6" xfId="971"/>
    <cellStyle name="千位分隔 7" xfId="973"/>
    <cellStyle name="千位分隔 8" xfId="975"/>
    <cellStyle name="千位分隔 9" xfId="977"/>
    <cellStyle name="千位分隔[0]" xfId="9" builtinId="6"/>
    <cellStyle name="千位分隔[0] 10" xfId="72"/>
    <cellStyle name="千位分隔[0] 2" xfId="532"/>
    <cellStyle name="千位分隔[0] 2 2" xfId="1718"/>
    <cellStyle name="千位分隔[0] 2 3" xfId="1719"/>
    <cellStyle name="千位分隔[0] 2 4" xfId="1720"/>
    <cellStyle name="千位分隔[0] 2 5" xfId="1721"/>
    <cellStyle name="千位分隔[0] 2 6" xfId="1722"/>
    <cellStyle name="千位分隔[0] 2 7" xfId="1723"/>
    <cellStyle name="千位分隔[0] 2 8" xfId="1724"/>
    <cellStyle name="千位分隔[0] 2 9" xfId="1725"/>
    <cellStyle name="千位分隔[0] 3" xfId="534"/>
    <cellStyle name="千位分隔[0] 32" xfId="1812"/>
    <cellStyle name="千位分隔[0] 4" xfId="536"/>
    <cellStyle name="千位分隔[0] 4 2" xfId="1952"/>
    <cellStyle name="千位分隔[0] 5" xfId="538"/>
    <cellStyle name="千位分隔[0] 6" xfId="540"/>
    <cellStyle name="千位分隔[0] 7" xfId="542"/>
    <cellStyle name="千位分隔[0] 8" xfId="544"/>
    <cellStyle name="千位分隔[0] 9" xfId="546"/>
    <cellStyle name="千位分隔[0] 9 2" xfId="1953"/>
    <cellStyle name="强调 1" xfId="320"/>
    <cellStyle name="强调 1 2" xfId="1726"/>
    <cellStyle name="强调 1 3" xfId="1727"/>
    <cellStyle name="强调 1 4" xfId="21"/>
    <cellStyle name="强调 1 5" xfId="1728"/>
    <cellStyle name="强调 1 6" xfId="1729"/>
    <cellStyle name="强调 1 7" xfId="1730"/>
    <cellStyle name="强调 1 8" xfId="1731"/>
    <cellStyle name="强调 1 9" xfId="1732"/>
    <cellStyle name="强调 1_出书提成" xfId="1954"/>
    <cellStyle name="强调 2" xfId="323"/>
    <cellStyle name="强调 2 2" xfId="1733"/>
    <cellStyle name="强调 2 3" xfId="1202"/>
    <cellStyle name="强调 2 4" xfId="1734"/>
    <cellStyle name="强调 2 5" xfId="1735"/>
    <cellStyle name="强调 2 6" xfId="1736"/>
    <cellStyle name="强调 2 7" xfId="1737"/>
    <cellStyle name="强调 2 8" xfId="1738"/>
    <cellStyle name="强调 2 9" xfId="1739"/>
    <cellStyle name="强调 2_出书提成" xfId="1955"/>
    <cellStyle name="强调 3" xfId="1474"/>
    <cellStyle name="强调 3 2" xfId="1740"/>
    <cellStyle name="强调 3 3" xfId="1741"/>
    <cellStyle name="强调 3 4" xfId="1742"/>
    <cellStyle name="强调 3 5" xfId="1743"/>
    <cellStyle name="强调 3 6" xfId="1744"/>
    <cellStyle name="强调 3 7" xfId="376"/>
    <cellStyle name="强调 3 8" xfId="121"/>
    <cellStyle name="强调 3 9" xfId="380"/>
    <cellStyle name="强调 3_出书提成" xfId="1956"/>
    <cellStyle name="强调文字颜色 1 2" xfId="1745"/>
    <cellStyle name="强调文字颜色 1 3" xfId="1746"/>
    <cellStyle name="强调文字颜色 1 4" xfId="1747"/>
    <cellStyle name="强调文字颜色 1 5" xfId="1748"/>
    <cellStyle name="强调文字颜色 1 6" xfId="1749"/>
    <cellStyle name="强调文字颜色 1 7" xfId="1750"/>
    <cellStyle name="强调文字颜色 1 8" xfId="1751"/>
    <cellStyle name="强调文字颜色 1 9" xfId="1752"/>
    <cellStyle name="强调文字颜色 2 2" xfId="1753"/>
    <cellStyle name="强调文字颜色 2 3" xfId="1564"/>
    <cellStyle name="强调文字颜色 2 4" xfId="1754"/>
    <cellStyle name="强调文字颜色 2 5" xfId="1755"/>
    <cellStyle name="强调文字颜色 2 6" xfId="1756"/>
    <cellStyle name="强调文字颜色 2 7" xfId="1757"/>
    <cellStyle name="强调文字颜色 2 8" xfId="1758"/>
    <cellStyle name="强调文字颜色 2 9" xfId="1759"/>
    <cellStyle name="强调文字颜色 3 2" xfId="1760"/>
    <cellStyle name="强调文字颜色 3 3" xfId="1305"/>
    <cellStyle name="强调文字颜色 3 4" xfId="1307"/>
    <cellStyle name="强调文字颜色 3 5" xfId="1309"/>
    <cellStyle name="强调文字颜色 3 6" xfId="1761"/>
    <cellStyle name="强调文字颜色 3 7" xfId="1762"/>
    <cellStyle name="强调文字颜色 3 8" xfId="1214"/>
    <cellStyle name="强调文字颜色 3 9" xfId="132"/>
    <cellStyle name="强调文字颜色 4 2" xfId="1016"/>
    <cellStyle name="强调文字颜色 4 3" xfId="1019"/>
    <cellStyle name="强调文字颜色 4 4" xfId="1022"/>
    <cellStyle name="强调文字颜色 4 5" xfId="1025"/>
    <cellStyle name="强调文字颜色 4 6" xfId="1028"/>
    <cellStyle name="强调文字颜色 4 7" xfId="1031"/>
    <cellStyle name="强调文字颜色 4 8" xfId="1034"/>
    <cellStyle name="强调文字颜色 4 9" xfId="1763"/>
    <cellStyle name="强调文字颜色 5 2" xfId="1764"/>
    <cellStyle name="强调文字颜色 5 3" xfId="1765"/>
    <cellStyle name="强调文字颜色 5 4" xfId="1766"/>
    <cellStyle name="强调文字颜色 5 5" xfId="1767"/>
    <cellStyle name="强调文字颜色 5 6" xfId="1768"/>
    <cellStyle name="强调文字颜色 5 7" xfId="1769"/>
    <cellStyle name="强调文字颜色 5 8" xfId="1594"/>
    <cellStyle name="强调文字颜色 5 9" xfId="1770"/>
    <cellStyle name="强调文字颜色 6 2" xfId="1771"/>
    <cellStyle name="强调文字颜色 6 3" xfId="1772"/>
    <cellStyle name="强调文字颜色 6 4" xfId="1773"/>
    <cellStyle name="强调文字颜色 6 5" xfId="1580"/>
    <cellStyle name="强调文字颜色 6 6" xfId="1774"/>
    <cellStyle name="强调文字颜色 6 7" xfId="1775"/>
    <cellStyle name="强调文字颜色 6 8" xfId="1776"/>
    <cellStyle name="强调文字颜色 6 9" xfId="1643"/>
    <cellStyle name="日期" xfId="1777"/>
    <cellStyle name="商品名称" xfId="1778"/>
    <cellStyle name="适中" xfId="236" builtinId="28" customBuiltin="1"/>
    <cellStyle name="适中 2" xfId="1779"/>
    <cellStyle name="适中 3" xfId="1780"/>
    <cellStyle name="适中 4" xfId="1781"/>
    <cellStyle name="适中 5" xfId="1782"/>
    <cellStyle name="适中 6" xfId="1783"/>
    <cellStyle name="适中 7" xfId="1784"/>
    <cellStyle name="适中 8" xfId="1233"/>
    <cellStyle name="适中 9" xfId="1785"/>
    <cellStyle name="输出" xfId="1539" builtinId="21" customBuiltin="1"/>
    <cellStyle name="输出 2" xfId="1786"/>
    <cellStyle name="输出 3" xfId="1787"/>
    <cellStyle name="输出 4" xfId="1788"/>
    <cellStyle name="输出 5" xfId="1789"/>
    <cellStyle name="输出 6" xfId="1790"/>
    <cellStyle name="输出 7" xfId="1791"/>
    <cellStyle name="输出 8" xfId="1792"/>
    <cellStyle name="输出 9" xfId="1793"/>
    <cellStyle name="输入" xfId="1794" builtinId="20" customBuiltin="1"/>
    <cellStyle name="输入 2" xfId="1337"/>
    <cellStyle name="输入 3" xfId="1339"/>
    <cellStyle name="输入 4" xfId="1795"/>
    <cellStyle name="输入 5" xfId="1796"/>
    <cellStyle name="输入 6" xfId="1797"/>
    <cellStyle name="输入 7" xfId="1798"/>
    <cellStyle name="输入 8" xfId="1706"/>
    <cellStyle name="输入 9" xfId="1799"/>
    <cellStyle name="数量" xfId="1800"/>
    <cellStyle name="样式 1" xfId="200"/>
    <cellStyle name="昗弨_Pacific Region P&amp;L" xfId="1801"/>
    <cellStyle name="着色 1" xfId="1316" builtinId="29" customBuiltin="1"/>
    <cellStyle name="着色 2" xfId="1318" builtinId="33" customBuiltin="1"/>
    <cellStyle name="着色 3" xfId="1320" builtinId="37" customBuiltin="1"/>
    <cellStyle name="着色 4" xfId="1322" builtinId="41" customBuiltin="1"/>
    <cellStyle name="着色 5" xfId="1324" builtinId="45" customBuiltin="1"/>
    <cellStyle name="着色 6" xfId="1326" builtinId="49" customBuiltin="1"/>
    <cellStyle name="寘嬫愗傝 [0.00]_Region Orders (2)" xfId="1802"/>
    <cellStyle name="寘嬫愗傝_Region Orders (2)" xfId="897"/>
    <cellStyle name="注释" xfId="13" builtinId="10" customBuiltin="1"/>
    <cellStyle name="注释 2" xfId="1803"/>
    <cellStyle name="注释 3" xfId="1804"/>
    <cellStyle name="注释 4" xfId="1805"/>
    <cellStyle name="注释 5" xfId="1806"/>
    <cellStyle name="注释 6" xfId="1807"/>
    <cellStyle name="注释 7" xfId="1808"/>
    <cellStyle name="注释 8" xfId="1809"/>
    <cellStyle name="注释 9" xfId="18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104775</xdr:colOff>
      <xdr:row>14</xdr:row>
      <xdr:rowOff>171450</xdr:rowOff>
    </xdr:from>
    <xdr:to>
      <xdr:col>16</xdr:col>
      <xdr:colOff>152400</xdr:colOff>
      <xdr:row>17</xdr:row>
      <xdr:rowOff>285749</xdr:rowOff>
    </xdr:to>
    <xdr:sp macro="" textlink="">
      <xdr:nvSpPr>
        <xdr:cNvPr id="2" name="圆角矩形标注 1"/>
        <xdr:cNvSpPr/>
      </xdr:nvSpPr>
      <xdr:spPr>
        <a:xfrm>
          <a:off x="5191125" y="3371850"/>
          <a:ext cx="1647825" cy="1000124"/>
        </a:xfrm>
        <a:prstGeom prst="wedgeRoundRectCallout">
          <a:avLst>
            <a:gd name="adj1" fmla="val 51693"/>
            <a:gd name="adj2" fmla="val -203342"/>
            <a:gd name="adj3" fmla="val 16667"/>
          </a:avLst>
        </a:prstGeom>
        <a:noFill/>
        <a:ln w="15875" cap="flat" cmpd="sng" algn="ctr">
          <a:solidFill>
            <a:srgbClr val="FF0000"/>
          </a:solidFill>
          <a:prstDash val="solid"/>
          <a:miter lim="200000"/>
        </a:ln>
      </xdr:spPr>
      <xdr:txBody>
        <a:bodyPr rtlCol="0" anchor="ctr"/>
        <a:lstStyle/>
        <a:p>
          <a:pPr algn="ctr"/>
          <a:r>
            <a:rPr lang="zh-CN" altLang="en-US" sz="1100"/>
            <a:t>每个分校的分配比例不一样，总数等于经营数据表的在读数量。</a:t>
          </a:r>
          <a:endParaRPr lang="en-US" altLang="zh-CN" sz="1100"/>
        </a:p>
        <a:p>
          <a:pPr algn="ctr"/>
          <a:endParaRPr lang="zh-CN" altLang="en-US" sz="1100"/>
        </a:p>
      </xdr:txBody>
    </xdr:sp>
    <xdr:clientData/>
  </xdr:twoCellAnchor>
  <xdr:twoCellAnchor>
    <xdr:from>
      <xdr:col>16</xdr:col>
      <xdr:colOff>590550</xdr:colOff>
      <xdr:row>13</xdr:row>
      <xdr:rowOff>85725</xdr:rowOff>
    </xdr:from>
    <xdr:to>
      <xdr:col>19</xdr:col>
      <xdr:colOff>38100</xdr:colOff>
      <xdr:row>18</xdr:row>
      <xdr:rowOff>238125</xdr:rowOff>
    </xdr:to>
    <xdr:sp macro="" textlink="">
      <xdr:nvSpPr>
        <xdr:cNvPr id="3" name="圆角矩形标注 2"/>
        <xdr:cNvSpPr/>
      </xdr:nvSpPr>
      <xdr:spPr>
        <a:xfrm>
          <a:off x="7010400" y="2990850"/>
          <a:ext cx="1285875" cy="1628775"/>
        </a:xfrm>
        <a:prstGeom prst="wedgeRoundRectCallout">
          <a:avLst>
            <a:gd name="adj1" fmla="val -19558"/>
            <a:gd name="adj2" fmla="val -132065"/>
            <a:gd name="adj3" fmla="val 16667"/>
          </a:avLst>
        </a:prstGeom>
        <a:noFill/>
        <a:ln w="15875" cap="flat" cmpd="sng" algn="ctr">
          <a:solidFill>
            <a:srgbClr val="FF0000"/>
          </a:solidFill>
          <a:prstDash val="solid"/>
          <a:miter lim="200000"/>
        </a:ln>
      </xdr:spPr>
      <xdr:txBody>
        <a:bodyPr rtlCol="0" anchor="ctr"/>
        <a:lstStyle/>
        <a:p>
          <a:pPr algn="ctr"/>
          <a:r>
            <a:rPr lang="zh-CN" altLang="en-US" sz="1100"/>
            <a:t>按照固定标准件附件</a:t>
          </a:r>
          <a:r>
            <a:rPr lang="en-US" altLang="zh-CN" sz="1100"/>
            <a:t>1</a:t>
          </a:r>
        </a:p>
        <a:p>
          <a:pPr algn="ctr"/>
          <a:endParaRPr lang="zh-CN" altLang="en-US" sz="1100"/>
        </a:p>
      </xdr:txBody>
    </xdr:sp>
    <xdr:clientData/>
  </xdr:twoCellAnchor>
  <xdr:twoCellAnchor>
    <xdr:from>
      <xdr:col>19</xdr:col>
      <xdr:colOff>104775</xdr:colOff>
      <xdr:row>22</xdr:row>
      <xdr:rowOff>9525</xdr:rowOff>
    </xdr:from>
    <xdr:to>
      <xdr:col>21</xdr:col>
      <xdr:colOff>314325</xdr:colOff>
      <xdr:row>27</xdr:row>
      <xdr:rowOff>161925</xdr:rowOff>
    </xdr:to>
    <xdr:sp macro="" textlink="">
      <xdr:nvSpPr>
        <xdr:cNvPr id="4" name="圆角矩形标注 3"/>
        <xdr:cNvSpPr/>
      </xdr:nvSpPr>
      <xdr:spPr>
        <a:xfrm>
          <a:off x="8629650" y="5572125"/>
          <a:ext cx="1285875" cy="1628775"/>
        </a:xfrm>
        <a:prstGeom prst="wedgeRoundRectCallout">
          <a:avLst>
            <a:gd name="adj1" fmla="val -35855"/>
            <a:gd name="adj2" fmla="val -302825"/>
            <a:gd name="adj3" fmla="val 16667"/>
          </a:avLst>
        </a:prstGeom>
        <a:noFill/>
        <a:ln w="15875" cap="flat" cmpd="sng" algn="ctr">
          <a:solidFill>
            <a:srgbClr val="FF0000"/>
          </a:solidFill>
          <a:prstDash val="solid"/>
          <a:miter lim="200000"/>
        </a:ln>
      </xdr:spPr>
      <xdr:txBody>
        <a:bodyPr rtlCol="0" anchor="ctr"/>
        <a:lstStyle/>
        <a:p>
          <a:pPr algn="ctr"/>
          <a:r>
            <a:rPr lang="zh-CN" altLang="en-US" sz="1100"/>
            <a:t>人事档案当月月末在职人数</a:t>
          </a:r>
        </a:p>
      </xdr:txBody>
    </xdr:sp>
    <xdr:clientData/>
  </xdr:twoCellAnchor>
  <xdr:twoCellAnchor>
    <xdr:from>
      <xdr:col>20</xdr:col>
      <xdr:colOff>161926</xdr:colOff>
      <xdr:row>16</xdr:row>
      <xdr:rowOff>1</xdr:rowOff>
    </xdr:from>
    <xdr:to>
      <xdr:col>21</xdr:col>
      <xdr:colOff>304801</xdr:colOff>
      <xdr:row>19</xdr:row>
      <xdr:rowOff>47626</xdr:rowOff>
    </xdr:to>
    <xdr:sp macro="" textlink="">
      <xdr:nvSpPr>
        <xdr:cNvPr id="5" name="圆角矩形标注 4"/>
        <xdr:cNvSpPr/>
      </xdr:nvSpPr>
      <xdr:spPr>
        <a:xfrm>
          <a:off x="9201151" y="3790951"/>
          <a:ext cx="704850" cy="933450"/>
        </a:xfrm>
        <a:prstGeom prst="wedgeRoundRectCallout">
          <a:avLst>
            <a:gd name="adj1" fmla="val -26543"/>
            <a:gd name="adj2" fmla="val -268035"/>
            <a:gd name="adj3" fmla="val 16667"/>
          </a:avLst>
        </a:prstGeom>
        <a:noFill/>
        <a:ln w="15875" cap="flat" cmpd="sng" algn="ctr">
          <a:solidFill>
            <a:srgbClr val="FF0000"/>
          </a:solidFill>
          <a:prstDash val="solid"/>
          <a:miter lim="200000"/>
        </a:ln>
      </xdr:spPr>
      <xdr:txBody>
        <a:bodyPr rtlCol="0" anchor="ctr"/>
        <a:lstStyle/>
        <a:p>
          <a:pPr algn="ctr"/>
          <a:r>
            <a:rPr lang="zh-CN" altLang="en-US" sz="1100"/>
            <a:t>按照固定标准件附件</a:t>
          </a:r>
          <a:r>
            <a:rPr lang="en-US" altLang="zh-CN" sz="1100"/>
            <a:t>1</a:t>
          </a:r>
        </a:p>
        <a:p>
          <a:pPr algn="ctr"/>
          <a:endParaRPr lang="zh-CN" altLang="en-US" sz="1100"/>
        </a:p>
      </xdr:txBody>
    </xdr:sp>
    <xdr:clientData/>
  </xdr:twoCellAnchor>
  <xdr:twoCellAnchor>
    <xdr:from>
      <xdr:col>22</xdr:col>
      <xdr:colOff>104775</xdr:colOff>
      <xdr:row>17</xdr:row>
      <xdr:rowOff>190500</xdr:rowOff>
    </xdr:from>
    <xdr:to>
      <xdr:col>24</xdr:col>
      <xdr:colOff>352425</xdr:colOff>
      <xdr:row>21</xdr:row>
      <xdr:rowOff>190500</xdr:rowOff>
    </xdr:to>
    <xdr:sp macro="" textlink="">
      <xdr:nvSpPr>
        <xdr:cNvPr id="6" name="圆角矩形标注 5"/>
        <xdr:cNvSpPr/>
      </xdr:nvSpPr>
      <xdr:spPr>
        <a:xfrm>
          <a:off x="10239375" y="4276725"/>
          <a:ext cx="1285875" cy="1181100"/>
        </a:xfrm>
        <a:prstGeom prst="wedgeRoundRectCallout">
          <a:avLst>
            <a:gd name="adj1" fmla="val -32892"/>
            <a:gd name="adj2" fmla="val -248510"/>
            <a:gd name="adj3" fmla="val 16667"/>
          </a:avLst>
        </a:prstGeom>
        <a:noFill/>
        <a:ln w="15875" cap="flat" cmpd="sng" algn="ctr">
          <a:solidFill>
            <a:srgbClr val="FF0000"/>
          </a:solidFill>
          <a:prstDash val="solid"/>
          <a:miter lim="200000"/>
        </a:ln>
      </xdr:spPr>
      <xdr:txBody>
        <a:bodyPr rtlCol="0" anchor="ctr"/>
        <a:lstStyle/>
        <a:p>
          <a:pPr algn="ctr"/>
          <a:r>
            <a:rPr lang="zh-CN" altLang="en-US" sz="1100"/>
            <a:t>取经营数据表的分校面积。</a:t>
          </a:r>
        </a:p>
      </xdr:txBody>
    </xdr:sp>
    <xdr:clientData/>
  </xdr:twoCellAnchor>
  <xdr:twoCellAnchor>
    <xdr:from>
      <xdr:col>26</xdr:col>
      <xdr:colOff>247650</xdr:colOff>
      <xdr:row>15</xdr:row>
      <xdr:rowOff>57150</xdr:rowOff>
    </xdr:from>
    <xdr:to>
      <xdr:col>27</xdr:col>
      <xdr:colOff>371475</xdr:colOff>
      <xdr:row>19</xdr:row>
      <xdr:rowOff>171450</xdr:rowOff>
    </xdr:to>
    <xdr:sp macro="" textlink="">
      <xdr:nvSpPr>
        <xdr:cNvPr id="7" name="圆角矩形标注 6"/>
        <xdr:cNvSpPr/>
      </xdr:nvSpPr>
      <xdr:spPr>
        <a:xfrm>
          <a:off x="12496800" y="3552825"/>
          <a:ext cx="581025" cy="1295400"/>
        </a:xfrm>
        <a:prstGeom prst="wedgeRoundRectCallout">
          <a:avLst>
            <a:gd name="adj1" fmla="val -303615"/>
            <a:gd name="adj2" fmla="val -175655"/>
            <a:gd name="adj3" fmla="val 16667"/>
          </a:avLst>
        </a:prstGeom>
        <a:noFill/>
        <a:ln w="15875" cap="flat" cmpd="sng" algn="ctr">
          <a:solidFill>
            <a:srgbClr val="FF0000"/>
          </a:solidFill>
          <a:prstDash val="solid"/>
          <a:miter lim="200000"/>
        </a:ln>
      </xdr:spPr>
      <xdr:txBody>
        <a:bodyPr rtlCol="0" anchor="ctr"/>
        <a:lstStyle/>
        <a:p>
          <a:pPr algn="ctr"/>
          <a:r>
            <a:rPr lang="zh-CN" altLang="en-US" sz="1100"/>
            <a:t>按照固定标准件附件</a:t>
          </a:r>
          <a:r>
            <a:rPr lang="en-US" altLang="zh-CN" sz="1100"/>
            <a:t>1</a:t>
          </a:r>
        </a:p>
        <a:p>
          <a:pPr algn="ctr"/>
          <a:endParaRPr lang="zh-CN" altLang="en-US" sz="1100"/>
        </a:p>
      </xdr:txBody>
    </xdr:sp>
    <xdr:clientData/>
  </xdr:twoCellAnchor>
  <xdr:twoCellAnchor>
    <xdr:from>
      <xdr:col>29</xdr:col>
      <xdr:colOff>85725</xdr:colOff>
      <xdr:row>16</xdr:row>
      <xdr:rowOff>47625</xdr:rowOff>
    </xdr:from>
    <xdr:to>
      <xdr:col>31</xdr:col>
      <xdr:colOff>47625</xdr:colOff>
      <xdr:row>20</xdr:row>
      <xdr:rowOff>161925</xdr:rowOff>
    </xdr:to>
    <xdr:sp macro="" textlink="">
      <xdr:nvSpPr>
        <xdr:cNvPr id="8" name="圆角矩形标注 7"/>
        <xdr:cNvSpPr/>
      </xdr:nvSpPr>
      <xdr:spPr>
        <a:xfrm>
          <a:off x="13820775" y="3838575"/>
          <a:ext cx="1352550" cy="1295400"/>
        </a:xfrm>
        <a:prstGeom prst="wedgeRoundRectCallout">
          <a:avLst>
            <a:gd name="adj1" fmla="val -70482"/>
            <a:gd name="adj2" fmla="val -200551"/>
            <a:gd name="adj3" fmla="val 16667"/>
          </a:avLst>
        </a:prstGeom>
        <a:noFill/>
        <a:ln w="15875" cap="flat" cmpd="sng" algn="ctr">
          <a:solidFill>
            <a:srgbClr val="FF0000"/>
          </a:solidFill>
          <a:prstDash val="solid"/>
          <a:miter lim="200000"/>
        </a:ln>
      </xdr:spPr>
      <xdr:txBody>
        <a:bodyPr rtlCol="0" anchor="ctr"/>
        <a:lstStyle/>
        <a:p>
          <a:pPr algn="ctr"/>
          <a:r>
            <a:rPr lang="zh-CN" altLang="en-US" sz="1100"/>
            <a:t>自动计算出当月新增的全职人员</a:t>
          </a:r>
          <a:r>
            <a:rPr lang="en-US" altLang="zh-CN" sz="1100"/>
            <a:t>,</a:t>
          </a:r>
          <a:r>
            <a:rPr lang="zh-CN" altLang="en-US" sz="1100"/>
            <a:t>人事档案本月在职全职人数减上月在职全职人数</a:t>
          </a:r>
        </a:p>
      </xdr:txBody>
    </xdr:sp>
    <xdr:clientData/>
  </xdr:twoCellAnchor>
  <xdr:twoCellAnchor>
    <xdr:from>
      <xdr:col>15</xdr:col>
      <xdr:colOff>438150</xdr:colOff>
      <xdr:row>5</xdr:row>
      <xdr:rowOff>209550</xdr:rowOff>
    </xdr:from>
    <xdr:to>
      <xdr:col>17</xdr:col>
      <xdr:colOff>76200</xdr:colOff>
      <xdr:row>9</xdr:row>
      <xdr:rowOff>66675</xdr:rowOff>
    </xdr:to>
    <xdr:sp macro="" textlink="">
      <xdr:nvSpPr>
        <xdr:cNvPr id="9" name="椭圆 8"/>
        <xdr:cNvSpPr/>
      </xdr:nvSpPr>
      <xdr:spPr>
        <a:xfrm>
          <a:off x="6372225" y="1276350"/>
          <a:ext cx="809625" cy="7239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5</xdr:row>
      <xdr:rowOff>219075</xdr:rowOff>
    </xdr:from>
    <xdr:to>
      <xdr:col>18</xdr:col>
      <xdr:colOff>76200</xdr:colOff>
      <xdr:row>9</xdr:row>
      <xdr:rowOff>0</xdr:rowOff>
    </xdr:to>
    <xdr:sp macro="" textlink="">
      <xdr:nvSpPr>
        <xdr:cNvPr id="10" name="矩形 9"/>
        <xdr:cNvSpPr/>
      </xdr:nvSpPr>
      <xdr:spPr>
        <a:xfrm>
          <a:off x="7105650" y="1285875"/>
          <a:ext cx="600075" cy="647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18</xdr:col>
      <xdr:colOff>619125</xdr:colOff>
      <xdr:row>5</xdr:row>
      <xdr:rowOff>200025</xdr:rowOff>
    </xdr:from>
    <xdr:to>
      <xdr:col>19</xdr:col>
      <xdr:colOff>504825</xdr:colOff>
      <xdr:row>9</xdr:row>
      <xdr:rowOff>9525</xdr:rowOff>
    </xdr:to>
    <xdr:sp macro="" textlink="">
      <xdr:nvSpPr>
        <xdr:cNvPr id="11" name="矩形 10"/>
        <xdr:cNvSpPr/>
      </xdr:nvSpPr>
      <xdr:spPr>
        <a:xfrm>
          <a:off x="8515350" y="1266825"/>
          <a:ext cx="514350" cy="6762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20</xdr:col>
      <xdr:colOff>38100</xdr:colOff>
      <xdr:row>5</xdr:row>
      <xdr:rowOff>161925</xdr:rowOff>
    </xdr:from>
    <xdr:to>
      <xdr:col>20</xdr:col>
      <xdr:colOff>523875</xdr:colOff>
      <xdr:row>9</xdr:row>
      <xdr:rowOff>9525</xdr:rowOff>
    </xdr:to>
    <xdr:sp macro="" textlink="">
      <xdr:nvSpPr>
        <xdr:cNvPr id="12" name="矩形 11"/>
        <xdr:cNvSpPr/>
      </xdr:nvSpPr>
      <xdr:spPr>
        <a:xfrm>
          <a:off x="9077325" y="1228725"/>
          <a:ext cx="485775" cy="714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22</xdr:col>
      <xdr:colOff>19050</xdr:colOff>
      <xdr:row>5</xdr:row>
      <xdr:rowOff>161925</xdr:rowOff>
    </xdr:from>
    <xdr:to>
      <xdr:col>22</xdr:col>
      <xdr:colOff>523875</xdr:colOff>
      <xdr:row>8</xdr:row>
      <xdr:rowOff>180975</xdr:rowOff>
    </xdr:to>
    <xdr:sp macro="" textlink="">
      <xdr:nvSpPr>
        <xdr:cNvPr id="13" name="矩形 12"/>
        <xdr:cNvSpPr/>
      </xdr:nvSpPr>
      <xdr:spPr>
        <a:xfrm>
          <a:off x="10153650" y="1228725"/>
          <a:ext cx="504825" cy="6953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552450</xdr:colOff>
      <xdr:row>4</xdr:row>
      <xdr:rowOff>57150</xdr:rowOff>
    </xdr:from>
    <xdr:to>
      <xdr:col>16</xdr:col>
      <xdr:colOff>0</xdr:colOff>
      <xdr:row>9</xdr:row>
      <xdr:rowOff>9525</xdr:rowOff>
    </xdr:to>
    <xdr:sp macro="" textlink="">
      <xdr:nvSpPr>
        <xdr:cNvPr id="15" name="矩形 14"/>
        <xdr:cNvSpPr/>
      </xdr:nvSpPr>
      <xdr:spPr>
        <a:xfrm>
          <a:off x="6172200" y="828675"/>
          <a:ext cx="514350" cy="11144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381000</xdr:colOff>
      <xdr:row>14</xdr:row>
      <xdr:rowOff>57149</xdr:rowOff>
    </xdr:from>
    <xdr:to>
      <xdr:col>12</xdr:col>
      <xdr:colOff>390525</xdr:colOff>
      <xdr:row>19</xdr:row>
      <xdr:rowOff>19049</xdr:rowOff>
    </xdr:to>
    <xdr:sp macro="" textlink="">
      <xdr:nvSpPr>
        <xdr:cNvPr id="16" name="椭圆形标注 15"/>
        <xdr:cNvSpPr/>
      </xdr:nvSpPr>
      <xdr:spPr>
        <a:xfrm>
          <a:off x="3505200" y="3257549"/>
          <a:ext cx="1552575" cy="1438275"/>
        </a:xfrm>
        <a:prstGeom prst="wedgeEllipseCallout">
          <a:avLst>
            <a:gd name="adj1" fmla="val 126535"/>
            <a:gd name="adj2" fmla="val -173262"/>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76200</xdr:colOff>
      <xdr:row>5</xdr:row>
      <xdr:rowOff>161925</xdr:rowOff>
    </xdr:from>
    <xdr:to>
      <xdr:col>24</xdr:col>
      <xdr:colOff>0</xdr:colOff>
      <xdr:row>9</xdr:row>
      <xdr:rowOff>9525</xdr:rowOff>
    </xdr:to>
    <xdr:sp macro="" textlink="">
      <xdr:nvSpPr>
        <xdr:cNvPr id="17" name="矩形 16"/>
        <xdr:cNvSpPr/>
      </xdr:nvSpPr>
      <xdr:spPr>
        <a:xfrm>
          <a:off x="10744200" y="1228725"/>
          <a:ext cx="428625" cy="714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28</xdr:col>
      <xdr:colOff>28575</xdr:colOff>
      <xdr:row>3</xdr:row>
      <xdr:rowOff>133350</xdr:rowOff>
    </xdr:from>
    <xdr:to>
      <xdr:col>29</xdr:col>
      <xdr:colOff>28575</xdr:colOff>
      <xdr:row>9</xdr:row>
      <xdr:rowOff>28575</xdr:rowOff>
    </xdr:to>
    <xdr:sp macro="" textlink="">
      <xdr:nvSpPr>
        <xdr:cNvPr id="18" name="矩形 17"/>
        <xdr:cNvSpPr/>
      </xdr:nvSpPr>
      <xdr:spPr>
        <a:xfrm>
          <a:off x="13192125" y="752475"/>
          <a:ext cx="571500" cy="12096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342900</xdr:colOff>
      <xdr:row>16</xdr:row>
      <xdr:rowOff>276225</xdr:rowOff>
    </xdr:from>
    <xdr:to>
      <xdr:col>32</xdr:col>
      <xdr:colOff>419100</xdr:colOff>
      <xdr:row>20</xdr:row>
      <xdr:rowOff>28575</xdr:rowOff>
    </xdr:to>
    <xdr:sp macro="" textlink="">
      <xdr:nvSpPr>
        <xdr:cNvPr id="19" name="圆角矩形标注 18"/>
        <xdr:cNvSpPr/>
      </xdr:nvSpPr>
      <xdr:spPr>
        <a:xfrm>
          <a:off x="15468600" y="4067175"/>
          <a:ext cx="704850" cy="933450"/>
        </a:xfrm>
        <a:prstGeom prst="wedgeRoundRectCallout">
          <a:avLst>
            <a:gd name="adj1" fmla="val -222489"/>
            <a:gd name="adj2" fmla="val -281300"/>
            <a:gd name="adj3" fmla="val 16667"/>
          </a:avLst>
        </a:prstGeom>
        <a:noFill/>
        <a:ln w="15875" cap="flat" cmpd="sng" algn="ctr">
          <a:solidFill>
            <a:srgbClr val="FF0000"/>
          </a:solidFill>
          <a:prstDash val="solid"/>
          <a:miter lim="200000"/>
        </a:ln>
      </xdr:spPr>
      <xdr:txBody>
        <a:bodyPr rtlCol="0" anchor="ctr"/>
        <a:lstStyle/>
        <a:p>
          <a:pPr algn="ctr"/>
          <a:r>
            <a:rPr lang="zh-CN" altLang="en-US" sz="1100"/>
            <a:t>按照固定标准件附件</a:t>
          </a:r>
          <a:r>
            <a:rPr lang="en-US" altLang="zh-CN" sz="1100"/>
            <a:t>1</a:t>
          </a:r>
        </a:p>
        <a:p>
          <a:pPr algn="ctr"/>
          <a:endParaRPr lang="zh-CN" altLang="en-US" sz="1100"/>
        </a:p>
      </xdr:txBody>
    </xdr:sp>
    <xdr:clientData/>
  </xdr:twoCellAnchor>
  <xdr:twoCellAnchor>
    <xdr:from>
      <xdr:col>27</xdr:col>
      <xdr:colOff>333375</xdr:colOff>
      <xdr:row>13</xdr:row>
      <xdr:rowOff>161925</xdr:rowOff>
    </xdr:from>
    <xdr:to>
      <xdr:col>29</xdr:col>
      <xdr:colOff>9525</xdr:colOff>
      <xdr:row>15</xdr:row>
      <xdr:rowOff>190500</xdr:rowOff>
    </xdr:to>
    <xdr:sp macro="" textlink="">
      <xdr:nvSpPr>
        <xdr:cNvPr id="20" name="圆角矩形标注 19"/>
        <xdr:cNvSpPr/>
      </xdr:nvSpPr>
      <xdr:spPr>
        <a:xfrm>
          <a:off x="13039725" y="3067050"/>
          <a:ext cx="704850" cy="619125"/>
        </a:xfrm>
        <a:prstGeom prst="wedgeRoundRectCallout">
          <a:avLst>
            <a:gd name="adj1" fmla="val -121138"/>
            <a:gd name="adj2" fmla="val -233437"/>
            <a:gd name="adj3" fmla="val 16667"/>
          </a:avLst>
        </a:prstGeom>
        <a:noFill/>
        <a:ln w="15875" cap="flat" cmpd="sng" algn="ctr">
          <a:solidFill>
            <a:srgbClr val="FF0000"/>
          </a:solidFill>
          <a:prstDash val="solid"/>
          <a:miter lim="200000"/>
        </a:ln>
      </xdr:spPr>
      <xdr:txBody>
        <a:bodyPr rtlCol="0" anchor="ctr"/>
        <a:lstStyle/>
        <a:p>
          <a:pPr algn="ctr"/>
          <a:r>
            <a:rPr lang="zh-CN" altLang="en-US" sz="1100"/>
            <a:t>按照固定标准件附件</a:t>
          </a:r>
          <a:r>
            <a:rPr lang="en-US" altLang="zh-CN" sz="1100"/>
            <a:t>1</a:t>
          </a:r>
        </a:p>
        <a:p>
          <a:pPr algn="ctr"/>
          <a:endParaRPr lang="zh-CN" altLang="en-US" sz="1100"/>
        </a:p>
      </xdr:txBody>
    </xdr:sp>
    <xdr:clientData/>
  </xdr:twoCellAnchor>
  <xdr:twoCellAnchor>
    <xdr:from>
      <xdr:col>32</xdr:col>
      <xdr:colOff>0</xdr:colOff>
      <xdr:row>13</xdr:row>
      <xdr:rowOff>0</xdr:rowOff>
    </xdr:from>
    <xdr:to>
      <xdr:col>33</xdr:col>
      <xdr:colOff>47625</xdr:colOff>
      <xdr:row>16</xdr:row>
      <xdr:rowOff>47625</xdr:rowOff>
    </xdr:to>
    <xdr:sp macro="" textlink="">
      <xdr:nvSpPr>
        <xdr:cNvPr id="22" name="圆角矩形标注 21"/>
        <xdr:cNvSpPr/>
      </xdr:nvSpPr>
      <xdr:spPr>
        <a:xfrm>
          <a:off x="15754350" y="2905125"/>
          <a:ext cx="704850" cy="933450"/>
        </a:xfrm>
        <a:prstGeom prst="wedgeRoundRectCallout">
          <a:avLst>
            <a:gd name="adj1" fmla="val -18435"/>
            <a:gd name="adj2" fmla="val -163953"/>
            <a:gd name="adj3" fmla="val 16667"/>
          </a:avLst>
        </a:prstGeom>
        <a:noFill/>
        <a:ln w="15875" cap="flat" cmpd="sng" algn="ctr">
          <a:solidFill>
            <a:srgbClr val="FF0000"/>
          </a:solidFill>
          <a:prstDash val="solid"/>
          <a:miter lim="200000"/>
        </a:ln>
      </xdr:spPr>
      <xdr:txBody>
        <a:bodyPr rtlCol="0" anchor="ctr"/>
        <a:lstStyle/>
        <a:p>
          <a:pPr algn="ctr"/>
          <a:r>
            <a:rPr lang="zh-CN" altLang="en-US" sz="1100"/>
            <a:t>按照固定标准件附件</a:t>
          </a:r>
          <a:r>
            <a:rPr lang="en-US" altLang="zh-CN" sz="1100"/>
            <a:t>1</a:t>
          </a:r>
        </a:p>
        <a:p>
          <a:pPr algn="ctr"/>
          <a:endParaRPr lang="zh-CN" altLang="en-US" sz="1100"/>
        </a:p>
      </xdr:txBody>
    </xdr:sp>
    <xdr:clientData/>
  </xdr:twoCellAnchor>
  <xdr:twoCellAnchor>
    <xdr:from>
      <xdr:col>34</xdr:col>
      <xdr:colOff>9525</xdr:colOff>
      <xdr:row>4</xdr:row>
      <xdr:rowOff>0</xdr:rowOff>
    </xdr:from>
    <xdr:to>
      <xdr:col>34</xdr:col>
      <xdr:colOff>809625</xdr:colOff>
      <xdr:row>9</xdr:row>
      <xdr:rowOff>9525</xdr:rowOff>
    </xdr:to>
    <xdr:sp macro="" textlink="">
      <xdr:nvSpPr>
        <xdr:cNvPr id="23" name="矩形 22"/>
        <xdr:cNvSpPr/>
      </xdr:nvSpPr>
      <xdr:spPr>
        <a:xfrm>
          <a:off x="17078325" y="771525"/>
          <a:ext cx="800100" cy="11715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33</xdr:col>
      <xdr:colOff>323850</xdr:colOff>
      <xdr:row>16</xdr:row>
      <xdr:rowOff>66675</xdr:rowOff>
    </xdr:from>
    <xdr:to>
      <xdr:col>35</xdr:col>
      <xdr:colOff>190500</xdr:colOff>
      <xdr:row>20</xdr:row>
      <xdr:rowOff>180975</xdr:rowOff>
    </xdr:to>
    <xdr:sp macro="" textlink="">
      <xdr:nvSpPr>
        <xdr:cNvPr id="24" name="圆角矩形标注 23"/>
        <xdr:cNvSpPr/>
      </xdr:nvSpPr>
      <xdr:spPr>
        <a:xfrm>
          <a:off x="16735425" y="3857625"/>
          <a:ext cx="1352550" cy="1295400"/>
        </a:xfrm>
        <a:prstGeom prst="wedgeRoundRectCallout">
          <a:avLst>
            <a:gd name="adj1" fmla="val -3580"/>
            <a:gd name="adj2" fmla="val -211580"/>
            <a:gd name="adj3" fmla="val 16667"/>
          </a:avLst>
        </a:prstGeom>
        <a:noFill/>
        <a:ln w="15875" cap="flat" cmpd="sng" algn="ctr">
          <a:solidFill>
            <a:srgbClr val="FF0000"/>
          </a:solidFill>
          <a:prstDash val="solid"/>
          <a:miter lim="200000"/>
        </a:ln>
      </xdr:spPr>
      <xdr:txBody>
        <a:bodyPr rtlCol="0" anchor="ctr"/>
        <a:lstStyle/>
        <a:p>
          <a:pPr algn="ctr"/>
          <a:r>
            <a:rPr lang="zh-CN" altLang="en-US" sz="1100"/>
            <a:t>取数于数据经营表的市场业绩表总收入</a:t>
          </a:r>
        </a:p>
      </xdr:txBody>
    </xdr:sp>
    <xdr:clientData/>
  </xdr:twoCellAnchor>
  <xdr:twoCellAnchor>
    <xdr:from>
      <xdr:col>36</xdr:col>
      <xdr:colOff>0</xdr:colOff>
      <xdr:row>13</xdr:row>
      <xdr:rowOff>0</xdr:rowOff>
    </xdr:from>
    <xdr:to>
      <xdr:col>37</xdr:col>
      <xdr:colOff>85725</xdr:colOff>
      <xdr:row>16</xdr:row>
      <xdr:rowOff>47625</xdr:rowOff>
    </xdr:to>
    <xdr:sp macro="" textlink="">
      <xdr:nvSpPr>
        <xdr:cNvPr id="25" name="圆角矩形标注 24"/>
        <xdr:cNvSpPr/>
      </xdr:nvSpPr>
      <xdr:spPr>
        <a:xfrm>
          <a:off x="18345150" y="2905125"/>
          <a:ext cx="704850" cy="933450"/>
        </a:xfrm>
        <a:prstGeom prst="wedgeRoundRectCallout">
          <a:avLst>
            <a:gd name="adj1" fmla="val -60327"/>
            <a:gd name="adj2" fmla="val -155790"/>
            <a:gd name="adj3" fmla="val 16667"/>
          </a:avLst>
        </a:prstGeom>
        <a:noFill/>
        <a:ln w="15875" cap="flat" cmpd="sng" algn="ctr">
          <a:solidFill>
            <a:srgbClr val="FF0000"/>
          </a:solidFill>
          <a:prstDash val="solid"/>
          <a:miter lim="200000"/>
        </a:ln>
      </xdr:spPr>
      <xdr:txBody>
        <a:bodyPr rtlCol="0" anchor="ctr"/>
        <a:lstStyle/>
        <a:p>
          <a:pPr algn="ctr"/>
          <a:r>
            <a:rPr lang="zh-CN" altLang="en-US" sz="1100"/>
            <a:t>按照固定标准件附件</a:t>
          </a:r>
          <a:r>
            <a:rPr lang="en-US" altLang="zh-CN" sz="1100"/>
            <a:t>1</a:t>
          </a:r>
        </a:p>
        <a:p>
          <a:pPr algn="ctr"/>
          <a:endParaRPr lang="zh-CN" altLang="en-US" sz="1100"/>
        </a:p>
      </xdr:txBody>
    </xdr:sp>
    <xdr:clientData/>
  </xdr:twoCellAnchor>
  <xdr:twoCellAnchor>
    <xdr:from>
      <xdr:col>35</xdr:col>
      <xdr:colOff>28575</xdr:colOff>
      <xdr:row>4</xdr:row>
      <xdr:rowOff>247650</xdr:rowOff>
    </xdr:from>
    <xdr:to>
      <xdr:col>36</xdr:col>
      <xdr:colOff>9525</xdr:colOff>
      <xdr:row>8</xdr:row>
      <xdr:rowOff>180975</xdr:rowOff>
    </xdr:to>
    <xdr:sp macro="" textlink="">
      <xdr:nvSpPr>
        <xdr:cNvPr id="26" name="矩形 25"/>
        <xdr:cNvSpPr/>
      </xdr:nvSpPr>
      <xdr:spPr>
        <a:xfrm>
          <a:off x="17926050" y="1019175"/>
          <a:ext cx="428625" cy="9048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14</xdr:row>
      <xdr:rowOff>0</xdr:rowOff>
    </xdr:from>
    <xdr:to>
      <xdr:col>38</xdr:col>
      <xdr:colOff>704850</xdr:colOff>
      <xdr:row>17</xdr:row>
      <xdr:rowOff>47625</xdr:rowOff>
    </xdr:to>
    <xdr:sp macro="" textlink="">
      <xdr:nvSpPr>
        <xdr:cNvPr id="27" name="圆角矩形标注 26"/>
        <xdr:cNvSpPr/>
      </xdr:nvSpPr>
      <xdr:spPr>
        <a:xfrm>
          <a:off x="19545300" y="3200400"/>
          <a:ext cx="704850" cy="933450"/>
        </a:xfrm>
        <a:prstGeom prst="wedgeRoundRectCallout">
          <a:avLst>
            <a:gd name="adj1" fmla="val -21138"/>
            <a:gd name="adj2" fmla="val -200688"/>
            <a:gd name="adj3" fmla="val 16667"/>
          </a:avLst>
        </a:prstGeom>
        <a:noFill/>
        <a:ln w="15875" cap="flat" cmpd="sng" algn="ctr">
          <a:solidFill>
            <a:srgbClr val="FF0000"/>
          </a:solidFill>
          <a:prstDash val="solid"/>
          <a:miter lim="200000"/>
        </a:ln>
      </xdr:spPr>
      <xdr:txBody>
        <a:bodyPr rtlCol="0" anchor="ctr"/>
        <a:lstStyle/>
        <a:p>
          <a:pPr algn="ctr"/>
          <a:r>
            <a:rPr lang="zh-CN" altLang="en-US" sz="1100"/>
            <a:t>按照固定标准件附件</a:t>
          </a:r>
          <a:r>
            <a:rPr lang="en-US" altLang="zh-CN" sz="1100"/>
            <a:t>1</a:t>
          </a:r>
        </a:p>
        <a:p>
          <a:pPr algn="ctr"/>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S01\jhc\unzipped\Eastern%20Airline%20FE\Spares\FILES\SMCTS2\SMCTSSP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Administrator/Application%20Data/Microsoft/Excel/&#22478;&#24314;&#36164;&#26009;/&#24037;&#36164;&#34920;/&#22478;&#24314;2014.7&#26376;&#24037;&#36164;/FILE/&#26641;&#31461;&#33521;&#35821;/&#22478;&#24314;&#20998;&#26657;2014&#24180;&#24230;/2014&#31038;&#20445;&#21644;&#21171;&#21160;&#22791;&#26696;/2014&#24180;7&#26376;&#24191;&#24030;&#24066;&#22825;&#27827;&#21306;&#26641;&#26391;&#33521;&#35821;&#31038;&#20445;&#26126;&#3245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26641;&#31461;&#33521;&#35821;/&#22478;&#24314;&#20998;&#26657;2014&#24180;&#24230;/2014&#36130;&#21153;&#25968;&#25454;&#25253;&#34920;/2014&#24180;6&#26376;&#22478;&#24314;&#20998;&#26657;&#25945;&#23398;&#37096;&#32463;&#33829;&#25968;&#2545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Administrator/Application%20Data/Microsoft/Excel/FILE/&#26641;&#31461;&#33521;&#35821;/&#22478;&#24314;&#20998;&#26657;2014&#24180;&#24230;/2014&#36130;&#21153;&#25968;&#25454;&#25253;&#34920;/2014&#24180;6&#26376;&#22478;&#24314;&#20998;&#26657;&#25945;&#23398;&#37096;&#32463;&#33829;&#25968;&#2545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641;&#31461;&#33521;&#35821;/&#20307;&#32946;&#20013;&#24515;&#20998;&#26657;2014&#24180;&#24230;/2014&#36130;&#21153;&#25968;&#25454;&#25253;&#34920;/&#20307;&#32946;&#20013;&#24515;&#34892;&#25919;&#21161;&#29702;&#32489;&#25928;2014-3/2014&#24180;3&#26376;&#20307;&#32946;&#20013;&#24515;&#20998;&#26657;&#25910;&#36153;&#26126;&#32454;&#349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ocuments%20and%20Settings/Administrator/Application%20Data/Microsoft/Excel/&#26641;&#31461;&#33521;&#35821;/&#20307;&#32946;&#20013;&#24515;&#20998;&#26657;2014&#24180;&#24230;/2014&#36130;&#21153;&#25968;&#25454;&#25253;&#34920;/&#20307;&#32946;&#20013;&#24515;&#34892;&#25919;&#21161;&#29702;&#32489;&#25928;2014-3/2014&#24180;3&#26376;&#20307;&#32946;&#20013;&#24515;&#20998;&#26657;&#25910;&#36153;&#26126;&#32454;&#3492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yaowan/Documents/WeChat%20Files/wxid_wsmqrsa2kwp622/Files/4&#12289;2017&#24180;7&#26376;&#36234;&#31168;&#20116;&#32650;&#20998;&#26657;&#34892;&#25919;&#37096;&#24037;&#36164;&#34920;%20-&#24050;&#2345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ministrator/Application%20Data/Microsoft/Excel/MyDocuments/&#22478;&#24314;&#36164;&#26009;/&#32463;&#33829;&#25968;&#25454;&#29677;&#32423;&#26723;&#26696;/4&#26376;&#22478;&#24314;&#20998;&#26657;&#26032;&#27169;&#26495;/2014&#24180;4&#26376;&#22478;&#24314;&#20998;&#26657;&#25910;&#36153;&#26126;&#32454;&#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6641;&#31461;&#33521;&#35821;/&#22478;&#24314;&#20998;&#26657;2014&#24180;&#24230;/2014&#31038;&#20445;&#21644;&#21171;&#21160;&#22791;&#26696;/2014&#24180;4&#26376;&#24191;&#24030;&#24066;&#22825;&#27827;&#21306;&#26641;&#26391;&#33521;&#35821;&#31038;&#20445;&#26126;&#3245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Administrator/Application%20Data/Microsoft/Excel/&#26641;&#31461;&#33521;&#35821;/&#22478;&#24314;&#20998;&#26657;2014&#24180;&#24230;/2014&#31038;&#20445;&#21644;&#21171;&#21160;&#22791;&#26696;/2014&#24180;4&#26376;&#24191;&#24030;&#24066;&#22825;&#27827;&#21306;&#26641;&#26391;&#33521;&#35821;&#31038;&#20445;&#26126;&#3245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ocuments/&#22478;&#24314;&#36164;&#26009;/&#32463;&#33829;&#25968;&#25454;&#29677;&#32423;&#26723;&#26696;/4&#26376;&#22478;&#24314;&#20998;&#26657;&#26032;&#27169;&#26495;/2014&#24180;4&#26376;&#22478;&#24314;&#20998;&#26657;&#25910;&#36153;&#26126;&#32454;&#349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TL-2017.7.1&#20844;&#21496;&#25509;&#25163;&#24037;&#20316;/2017&#24180;&#24037;&#36164;&#34920;/&#25509;&#25163;&#24037;&#36164;/12.&#20005;&#25991;/2017&#24180;3&#26376;&#28392;&#27743;&#19996;&#20998;&#26657;&#34892;&#25919;&#37096;&#24037;&#36164;&#34920;&#65288;&#24050;&#23457;&#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016&#24180;&#24191;&#24030;&#12289;&#19996;&#33694;&#21306;&#22495;&#24037;&#36164;&#34920;&#27169;&#26495;&#21450;&#32534;&#21046;&#35828;&#26126;&#35270;&#39057;&#65288;&#37325;&#35201;&#65289;/2014&#24180;11&#26376;&#24191;&#24030;&#24066;&#22825;&#27827;&#21306;&#26641;&#26391;&#33521;&#35821;&#31038;&#20445;&#26126;&#3245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dministrator/Application%20Data/Microsoft/Excel/2014&#24180;11&#26376;&#24191;&#24030;&#24066;&#22825;&#27827;&#21306;&#26641;&#26391;&#33521;&#35821;&#31038;&#20445;&#26126;&#3245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2478;&#24314;&#36164;&#26009;/&#24037;&#36164;&#34920;/&#22478;&#24314;2014.7&#26376;&#24037;&#36164;/FILE/&#26641;&#31461;&#33521;&#35821;/&#22478;&#24314;&#20998;&#26657;2014&#24180;&#24230;/2014&#31038;&#20445;&#21644;&#21171;&#21160;&#22791;&#26696;/2014&#24180;7&#26376;&#24191;&#24030;&#24066;&#22825;&#27827;&#21306;&#26641;&#26391;&#33521;&#35821;&#31038;&#20445;&#26126;&#324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pmad2"/>
      <sheetName val="Toolbox"/>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 val="基础资料"/>
    </sheetNames>
    <sheetDataSet>
      <sheetData sheetId="0"/>
      <sheetData sheetId="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报"/>
      <sheetName val="周报"/>
      <sheetName val="学生信息"/>
      <sheetName val="经营数据"/>
      <sheetName val="经营数据 (2)"/>
      <sheetName val="Chart1"/>
      <sheetName val="本月"/>
      <sheetName val="本年累计"/>
      <sheetName val="基础信息"/>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报"/>
      <sheetName val="周报"/>
      <sheetName val="学生信息"/>
      <sheetName val="经营数据"/>
      <sheetName val="经营数据 (2)"/>
      <sheetName val="Chart1"/>
      <sheetName val="本月"/>
      <sheetName val="本年累计"/>
      <sheetName val="基础信息"/>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资表编制细则"/>
      <sheetName val="1月"/>
      <sheetName val="2月"/>
      <sheetName val="3月"/>
      <sheetName val="4月"/>
      <sheetName val="5月"/>
      <sheetName val="6月"/>
      <sheetName val="7月 "/>
      <sheetName val="8月 "/>
      <sheetName val="附图"/>
      <sheetName val="人事资料"/>
      <sheetName val="考勤明细"/>
      <sheetName val="社保"/>
      <sheetName val="升期结算"/>
      <sheetName val="收书提成"/>
      <sheetName val="出书提成"/>
      <sheetName val="工资汇总实发表"/>
      <sheetName val="状态分析表"/>
      <sheetName val="基础资料"/>
    </sheetNames>
    <sheetDataSet>
      <sheetData sheetId="0"/>
      <sheetData sheetId="1"/>
      <sheetData sheetId="2"/>
      <sheetData sheetId="3"/>
      <sheetData sheetId="4"/>
      <sheetData sheetId="5"/>
      <sheetData sheetId="6"/>
      <sheetData sheetId="7"/>
      <sheetData sheetId="8"/>
      <sheetData sheetId="9"/>
      <sheetData sheetId="10">
        <row r="1">
          <cell r="D1" t="str">
            <v>姓名</v>
          </cell>
          <cell r="E1" t="str">
            <v>部门</v>
          </cell>
          <cell r="F1" t="str">
            <v>二级部门</v>
          </cell>
          <cell r="G1" t="str">
            <v>岗位类型</v>
          </cell>
          <cell r="H1" t="str">
            <v>类型</v>
          </cell>
          <cell r="I1" t="str">
            <v>职务</v>
          </cell>
          <cell r="J1" t="str">
            <v>性别</v>
          </cell>
          <cell r="K1" t="str">
            <v>出生日期</v>
          </cell>
          <cell r="L1" t="str">
            <v>婚否</v>
          </cell>
          <cell r="M1" t="str">
            <v>生育状况</v>
          </cell>
          <cell r="N1" t="str">
            <v>户口性质</v>
          </cell>
          <cell r="O1" t="str">
            <v>身份证号码</v>
          </cell>
          <cell r="P1" t="str">
            <v>联系电话</v>
          </cell>
          <cell r="Q1" t="str">
            <v>通讯地址</v>
          </cell>
          <cell r="R1" t="str">
            <v>户口所在地</v>
          </cell>
          <cell r="S1" t="str">
            <v>第一学历</v>
          </cell>
          <cell r="T1" t="str">
            <v>第一学历院校</v>
          </cell>
          <cell r="U1" t="str">
            <v>第一学历专业</v>
          </cell>
          <cell r="V1" t="str">
            <v>第一学历毕业时间</v>
          </cell>
          <cell r="W1" t="str">
            <v>最高学历</v>
          </cell>
          <cell r="X1" t="str">
            <v>最高学历院校</v>
          </cell>
          <cell r="Y1" t="str">
            <v>最高学历专业</v>
          </cell>
          <cell r="Z1" t="str">
            <v>最高学历毕业时间</v>
          </cell>
          <cell r="AA1" t="str">
            <v>联系邮箱</v>
          </cell>
          <cell r="AB1" t="str">
            <v>资格证名称</v>
          </cell>
          <cell r="AC1" t="str">
            <v>入职日期</v>
          </cell>
          <cell r="AD1" t="str">
            <v>树童入职前年限</v>
          </cell>
          <cell r="AE1" t="str">
            <v>合同开始</v>
          </cell>
          <cell r="AF1" t="str">
            <v>合同到期期限</v>
          </cell>
          <cell r="AG1" t="str">
            <v>合同签定公司名称</v>
          </cell>
          <cell r="AH1" t="str">
            <v>紧急联系人</v>
          </cell>
          <cell r="AI1" t="str">
            <v>关系</v>
          </cell>
          <cell r="AJ1" t="str">
            <v>紧急联系人电话</v>
          </cell>
          <cell r="AK1" t="str">
            <v>有无担保人</v>
          </cell>
          <cell r="AL1" t="str">
            <v>担保人姓名</v>
          </cell>
          <cell r="AM1" t="str">
            <v>担保人联系电话</v>
          </cell>
          <cell r="AN1" t="str">
            <v>担保人身份证号码</v>
          </cell>
          <cell r="AO1" t="str">
            <v>备注</v>
          </cell>
          <cell r="AP1" t="str">
            <v>社保号</v>
          </cell>
          <cell r="AQ1" t="str">
            <v>兴业银行（广州区域）</v>
          </cell>
          <cell r="AR1" t="str">
            <v>工商银行（麦地）</v>
          </cell>
        </row>
        <row r="2">
          <cell r="D2" t="str">
            <v>严文</v>
          </cell>
          <cell r="E2" t="str">
            <v>市场部</v>
          </cell>
          <cell r="G2" t="str">
            <v>全职</v>
          </cell>
          <cell r="H2" t="str">
            <v>正式期</v>
          </cell>
          <cell r="I2" t="str">
            <v>区域总监</v>
          </cell>
          <cell r="J2" t="str">
            <v>男</v>
          </cell>
          <cell r="K2">
            <v>31175</v>
          </cell>
          <cell r="L2" t="str">
            <v>未</v>
          </cell>
          <cell r="M2" t="str">
            <v>否</v>
          </cell>
          <cell r="N2" t="str">
            <v>外地农业户口</v>
          </cell>
          <cell r="O2" t="str">
            <v>432503198505084014</v>
          </cell>
          <cell r="P2" t="str">
            <v>18665552191</v>
          </cell>
          <cell r="Q2" t="str">
            <v>广州市白云区</v>
          </cell>
          <cell r="R2" t="str">
            <v>湖南娄底</v>
          </cell>
          <cell r="S2" t="str">
            <v>本科</v>
          </cell>
          <cell r="T2" t="str">
            <v>湖南文理学院</v>
          </cell>
          <cell r="U2" t="str">
            <v>外贸英语</v>
          </cell>
          <cell r="V2">
            <v>2007.06</v>
          </cell>
          <cell r="W2" t="str">
            <v>本科</v>
          </cell>
          <cell r="X2" t="str">
            <v>湖南文理学院</v>
          </cell>
          <cell r="Y2" t="str">
            <v>外贸英语</v>
          </cell>
          <cell r="Z2">
            <v>2007.06</v>
          </cell>
          <cell r="AA2" t="str">
            <v xml:space="preserve"> stl_yw@126.com</v>
          </cell>
          <cell r="AB2" t="str">
            <v>有</v>
          </cell>
          <cell r="AC2">
            <v>40426</v>
          </cell>
          <cell r="AD2">
            <v>51</v>
          </cell>
          <cell r="AE2">
            <v>20120905</v>
          </cell>
          <cell r="AF2">
            <v>20170904</v>
          </cell>
          <cell r="AG2" t="str">
            <v>广东树童教育顾问有限公司</v>
          </cell>
          <cell r="AH2" t="str">
            <v>严清芬</v>
          </cell>
          <cell r="AJ2">
            <v>13416393170</v>
          </cell>
          <cell r="AK2" t="str">
            <v>有</v>
          </cell>
          <cell r="AM2" t="str">
            <v>020-87279473</v>
          </cell>
          <cell r="AN2" t="str">
            <v>362130541016036</v>
          </cell>
          <cell r="AP2" t="str">
            <v>24537874</v>
          </cell>
          <cell r="AQ2" t="str">
            <v>622908397783456118</v>
          </cell>
          <cell r="AR2" t="e">
            <v>#N/A</v>
          </cell>
        </row>
        <row r="3">
          <cell r="D3" t="str">
            <v>陈丽琼</v>
          </cell>
          <cell r="E3" t="str">
            <v>教学部</v>
          </cell>
          <cell r="F3" t="str">
            <v>小初部</v>
          </cell>
          <cell r="G3" t="str">
            <v>全职</v>
          </cell>
          <cell r="H3" t="str">
            <v>正式期</v>
          </cell>
          <cell r="I3" t="str">
            <v>教师</v>
          </cell>
          <cell r="J3" t="str">
            <v>女</v>
          </cell>
          <cell r="K3">
            <v>32119</v>
          </cell>
          <cell r="L3" t="str">
            <v>已</v>
          </cell>
          <cell r="M3" t="str">
            <v>否</v>
          </cell>
          <cell r="N3" t="str">
            <v>外地农业户口</v>
          </cell>
          <cell r="O3" t="str">
            <v>430481198712087009</v>
          </cell>
          <cell r="P3">
            <v>13560112748</v>
          </cell>
          <cell r="Q3" t="str">
            <v>广州市白云区同和同宝路96号</v>
          </cell>
          <cell r="R3" t="str">
            <v>湖南怀化</v>
          </cell>
          <cell r="S3" t="str">
            <v>本科</v>
          </cell>
          <cell r="T3" t="str">
            <v>怀化学院</v>
          </cell>
          <cell r="U3" t="str">
            <v>英语</v>
          </cell>
          <cell r="V3">
            <v>2010.06</v>
          </cell>
          <cell r="W3" t="str">
            <v>本科</v>
          </cell>
          <cell r="X3" t="str">
            <v>怀化学院</v>
          </cell>
          <cell r="Y3" t="str">
            <v>英语</v>
          </cell>
          <cell r="Z3">
            <v>2010.06</v>
          </cell>
          <cell r="AA3" t="str">
            <v>stl_wyjx05@126.com</v>
          </cell>
          <cell r="AB3" t="str">
            <v>有（高级中学）</v>
          </cell>
          <cell r="AC3">
            <v>41244</v>
          </cell>
          <cell r="AD3">
            <v>24</v>
          </cell>
          <cell r="AE3">
            <v>20121201</v>
          </cell>
          <cell r="AF3">
            <v>20181130</v>
          </cell>
          <cell r="AG3" t="str">
            <v>广州市泽葳教育信息咨询询有限公司</v>
          </cell>
          <cell r="AH3" t="str">
            <v>陈思思</v>
          </cell>
          <cell r="AI3" t="str">
            <v>姐妹</v>
          </cell>
          <cell r="AJ3">
            <v>15112014398</v>
          </cell>
          <cell r="AM3">
            <v>15346522820</v>
          </cell>
          <cell r="AP3" t="str">
            <v>24081349</v>
          </cell>
          <cell r="AQ3" t="str">
            <v>622908397783462611</v>
          </cell>
          <cell r="AR3" t="str">
            <v>6222023602057812182</v>
          </cell>
        </row>
        <row r="4">
          <cell r="D4" t="str">
            <v>赖海英</v>
          </cell>
          <cell r="E4" t="str">
            <v>教学部</v>
          </cell>
          <cell r="F4" t="str">
            <v>小初部</v>
          </cell>
          <cell r="G4" t="str">
            <v>全职</v>
          </cell>
          <cell r="H4" t="str">
            <v>正式期</v>
          </cell>
          <cell r="I4" t="str">
            <v>教师</v>
          </cell>
          <cell r="J4" t="str">
            <v>女</v>
          </cell>
          <cell r="K4">
            <v>32004</v>
          </cell>
          <cell r="L4" t="str">
            <v>未</v>
          </cell>
          <cell r="M4" t="str">
            <v>否</v>
          </cell>
          <cell r="N4" t="str">
            <v>外地非农业户口</v>
          </cell>
          <cell r="O4" t="str">
            <v>450981198708154281</v>
          </cell>
          <cell r="P4">
            <v>13678947194</v>
          </cell>
          <cell r="Q4" t="str">
            <v>广州市棠下梅园新村三巷401</v>
          </cell>
          <cell r="R4" t="str">
            <v>广西北流</v>
          </cell>
          <cell r="S4" t="str">
            <v>本科</v>
          </cell>
          <cell r="T4" t="str">
            <v>广西梧州学院</v>
          </cell>
          <cell r="U4" t="str">
            <v>英语</v>
          </cell>
          <cell r="V4">
            <v>2012.06</v>
          </cell>
          <cell r="W4" t="str">
            <v>本科</v>
          </cell>
          <cell r="X4" t="str">
            <v>广西梧州学院</v>
          </cell>
          <cell r="Y4" t="str">
            <v>英语</v>
          </cell>
          <cell r="Z4">
            <v>2012.06</v>
          </cell>
          <cell r="AA4" t="str">
            <v>stl_wyjx02@126.com</v>
          </cell>
          <cell r="AB4" t="str">
            <v>无</v>
          </cell>
          <cell r="AC4">
            <v>41030</v>
          </cell>
          <cell r="AD4">
            <v>31</v>
          </cell>
          <cell r="AE4">
            <v>20120511</v>
          </cell>
          <cell r="AF4">
            <v>20170509</v>
          </cell>
          <cell r="AG4" t="str">
            <v>广东树童教育顾问有限公司</v>
          </cell>
          <cell r="AH4" t="str">
            <v>赖强</v>
          </cell>
          <cell r="AI4" t="str">
            <v>父女</v>
          </cell>
          <cell r="AJ4">
            <v>15877272838</v>
          </cell>
          <cell r="AM4">
            <v>15322269633</v>
          </cell>
          <cell r="AP4" t="str">
            <v>26658409</v>
          </cell>
          <cell r="AQ4" t="str">
            <v>622908397783461415</v>
          </cell>
          <cell r="AR4" t="str">
            <v>6222023602101650646</v>
          </cell>
        </row>
        <row r="5">
          <cell r="D5" t="str">
            <v>陆小红</v>
          </cell>
          <cell r="E5" t="str">
            <v>教学部</v>
          </cell>
          <cell r="F5" t="str">
            <v>小初部</v>
          </cell>
          <cell r="G5" t="str">
            <v>全职</v>
          </cell>
          <cell r="H5" t="str">
            <v>正式期</v>
          </cell>
          <cell r="I5" t="str">
            <v>教师</v>
          </cell>
          <cell r="J5" t="str">
            <v>女</v>
          </cell>
          <cell r="K5">
            <v>32586</v>
          </cell>
          <cell r="L5" t="str">
            <v>未</v>
          </cell>
          <cell r="M5" t="str">
            <v>否</v>
          </cell>
          <cell r="N5" t="str">
            <v>外地农业户口</v>
          </cell>
          <cell r="O5" t="str">
            <v>445381198903196946</v>
          </cell>
          <cell r="P5">
            <v>15913156370</v>
          </cell>
          <cell r="Q5" t="str">
            <v>广州市海珠区晓港中马路公安宿舍之一802</v>
          </cell>
          <cell r="R5" t="str">
            <v>广东罗定</v>
          </cell>
          <cell r="S5" t="str">
            <v>大专</v>
          </cell>
          <cell r="T5" t="str">
            <v>湛江师范大学</v>
          </cell>
          <cell r="U5" t="str">
            <v>英语教育</v>
          </cell>
          <cell r="V5">
            <v>2012.06</v>
          </cell>
          <cell r="W5" t="str">
            <v>大专</v>
          </cell>
          <cell r="X5" t="str">
            <v>湛江师范学院</v>
          </cell>
          <cell r="Y5" t="str">
            <v>英语教育</v>
          </cell>
          <cell r="Z5">
            <v>2012.06</v>
          </cell>
          <cell r="AA5" t="str">
            <v>535136482@qq.com</v>
          </cell>
          <cell r="AB5" t="str">
            <v>无</v>
          </cell>
          <cell r="AC5">
            <v>41628</v>
          </cell>
          <cell r="AD5">
            <v>12</v>
          </cell>
          <cell r="AE5">
            <v>20131220</v>
          </cell>
          <cell r="AF5">
            <v>20161220</v>
          </cell>
          <cell r="AG5" t="str">
            <v>广东树童教育顾问有限公司</v>
          </cell>
          <cell r="AH5" t="str">
            <v>陆汉成</v>
          </cell>
          <cell r="AI5" t="str">
            <v>父女</v>
          </cell>
          <cell r="AJ5">
            <v>13612254985</v>
          </cell>
          <cell r="AP5" t="str">
            <v>27290098</v>
          </cell>
          <cell r="AQ5" t="str">
            <v>622908398120214319</v>
          </cell>
          <cell r="AR5" t="str">
            <v>621226 3602044015352</v>
          </cell>
        </row>
        <row r="6">
          <cell r="D6" t="str">
            <v>朱雨婷</v>
          </cell>
          <cell r="E6" t="str">
            <v>教学部</v>
          </cell>
          <cell r="F6" t="str">
            <v>小初部</v>
          </cell>
          <cell r="G6" t="str">
            <v>全职</v>
          </cell>
          <cell r="H6" t="str">
            <v>试用期</v>
          </cell>
          <cell r="I6" t="str">
            <v>教师</v>
          </cell>
          <cell r="J6" t="str">
            <v>女</v>
          </cell>
          <cell r="K6">
            <v>33159</v>
          </cell>
          <cell r="L6" t="str">
            <v>未</v>
          </cell>
          <cell r="M6" t="str">
            <v>否</v>
          </cell>
          <cell r="N6" t="str">
            <v>外地非农业户口</v>
          </cell>
          <cell r="O6" t="str">
            <v>63010419901013204X</v>
          </cell>
          <cell r="P6">
            <v>13922277190</v>
          </cell>
          <cell r="Q6" t="str">
            <v>西宁市城中区南川西路78号562室</v>
          </cell>
          <cell r="R6" t="str">
            <v>西宁市城中区</v>
          </cell>
          <cell r="S6" t="str">
            <v>本科</v>
          </cell>
          <cell r="T6" t="str">
            <v>昆明理工大学</v>
          </cell>
          <cell r="U6" t="str">
            <v>英语</v>
          </cell>
          <cell r="V6">
            <v>2013.07</v>
          </cell>
          <cell r="W6" t="str">
            <v>本科</v>
          </cell>
          <cell r="X6" t="str">
            <v>昆明理工大学</v>
          </cell>
          <cell r="Y6" t="str">
            <v>英语</v>
          </cell>
          <cell r="Z6">
            <v>2013.07</v>
          </cell>
          <cell r="AB6" t="str">
            <v>有</v>
          </cell>
          <cell r="AC6">
            <v>42234</v>
          </cell>
          <cell r="AD6">
            <v>1</v>
          </cell>
          <cell r="AE6">
            <v>2015818</v>
          </cell>
          <cell r="AF6">
            <v>20180817</v>
          </cell>
          <cell r="AG6" t="str">
            <v>广东树童教育顾问有限公司</v>
          </cell>
          <cell r="AH6" t="str">
            <v>朱海龙</v>
          </cell>
          <cell r="AI6" t="str">
            <v>父女</v>
          </cell>
          <cell r="AJ6">
            <v>13389717718</v>
          </cell>
          <cell r="AP6" t="str">
            <v>3000082989</v>
          </cell>
          <cell r="AQ6" t="str">
            <v>622908398957021316</v>
          </cell>
        </row>
        <row r="7">
          <cell r="D7" t="str">
            <v>盛佩佩</v>
          </cell>
          <cell r="E7" t="str">
            <v>教学部</v>
          </cell>
          <cell r="F7" t="str">
            <v>小初部</v>
          </cell>
          <cell r="G7" t="str">
            <v>全职</v>
          </cell>
          <cell r="H7" t="str">
            <v>正式期</v>
          </cell>
          <cell r="I7" t="str">
            <v>教师</v>
          </cell>
          <cell r="J7" t="str">
            <v>女</v>
          </cell>
          <cell r="K7">
            <v>32937</v>
          </cell>
          <cell r="L7" t="str">
            <v>未</v>
          </cell>
          <cell r="M7" t="str">
            <v>否</v>
          </cell>
          <cell r="N7" t="str">
            <v>外地农业户口</v>
          </cell>
          <cell r="O7" t="str">
            <v>362430199003054827</v>
          </cell>
          <cell r="P7">
            <v>15915784117</v>
          </cell>
          <cell r="Q7" t="str">
            <v>江西省吉安市永新县沙市镇洛溪对门八冲自然村5号</v>
          </cell>
          <cell r="R7" t="str">
            <v>江西吉安</v>
          </cell>
          <cell r="S7" t="str">
            <v>大专</v>
          </cell>
          <cell r="T7" t="str">
            <v>江西航空职业技术学院</v>
          </cell>
          <cell r="U7" t="str">
            <v>商务英语</v>
          </cell>
          <cell r="V7">
            <v>2012.06</v>
          </cell>
          <cell r="W7" t="str">
            <v>大专</v>
          </cell>
          <cell r="X7" t="str">
            <v>江西航空职业技术学院</v>
          </cell>
          <cell r="Y7" t="str">
            <v>商务英语</v>
          </cell>
          <cell r="Z7">
            <v>2012.06</v>
          </cell>
          <cell r="AA7" t="str">
            <v>stl_wyjx03@126.com</v>
          </cell>
          <cell r="AB7" t="str">
            <v>无</v>
          </cell>
          <cell r="AC7">
            <v>40969</v>
          </cell>
          <cell r="AD7">
            <v>33</v>
          </cell>
          <cell r="AE7">
            <v>20120227</v>
          </cell>
          <cell r="AF7">
            <v>20170226</v>
          </cell>
          <cell r="AG7" t="str">
            <v>广州市泽葳教育信息咨询询有限公司</v>
          </cell>
          <cell r="AH7" t="str">
            <v>盛忠义</v>
          </cell>
          <cell r="AI7" t="str">
            <v>父女</v>
          </cell>
          <cell r="AJ7">
            <v>15007961602</v>
          </cell>
          <cell r="AP7" t="str">
            <v>26385565</v>
          </cell>
          <cell r="AQ7" t="str">
            <v>622908397783459716</v>
          </cell>
          <cell r="AR7" t="str">
            <v>6222023602101650620</v>
          </cell>
        </row>
        <row r="8">
          <cell r="D8" t="str">
            <v>陆见燕</v>
          </cell>
          <cell r="E8" t="str">
            <v>教学部</v>
          </cell>
          <cell r="F8" t="str">
            <v>小初部</v>
          </cell>
          <cell r="G8" t="str">
            <v>全职</v>
          </cell>
          <cell r="H8" t="str">
            <v>正式期</v>
          </cell>
          <cell r="I8" t="str">
            <v>教师</v>
          </cell>
          <cell r="J8" t="str">
            <v>女</v>
          </cell>
          <cell r="K8">
            <v>31639</v>
          </cell>
          <cell r="L8" t="str">
            <v>已</v>
          </cell>
          <cell r="M8" t="str">
            <v>否</v>
          </cell>
          <cell r="N8" t="str">
            <v>外地非农业户口</v>
          </cell>
          <cell r="O8" t="str">
            <v>445221198608157002</v>
          </cell>
          <cell r="P8">
            <v>13423657255</v>
          </cell>
          <cell r="Q8" t="str">
            <v>广东省越秀区越秀南路</v>
          </cell>
          <cell r="R8" t="str">
            <v xml:space="preserve">广东揭阳 </v>
          </cell>
          <cell r="S8" t="str">
            <v>大专</v>
          </cell>
          <cell r="T8" t="str">
            <v>揭阳职业技术学院</v>
          </cell>
          <cell r="U8" t="str">
            <v>英语教育</v>
          </cell>
          <cell r="V8">
            <v>2009.06</v>
          </cell>
          <cell r="W8" t="str">
            <v>大专</v>
          </cell>
          <cell r="X8" t="str">
            <v>揭阳职业技术学院</v>
          </cell>
          <cell r="Y8" t="str">
            <v>英语教育</v>
          </cell>
          <cell r="Z8">
            <v>2009.06</v>
          </cell>
          <cell r="AA8" t="str">
            <v>stl_wyjx04@126.com</v>
          </cell>
          <cell r="AB8" t="str">
            <v>有</v>
          </cell>
          <cell r="AC8">
            <v>40990</v>
          </cell>
          <cell r="AD8">
            <v>33</v>
          </cell>
          <cell r="AE8">
            <v>20120322</v>
          </cell>
          <cell r="AF8">
            <v>20170321</v>
          </cell>
          <cell r="AG8" t="str">
            <v>广州市泽葳教育信息咨询询有限公司</v>
          </cell>
          <cell r="AH8" t="str">
            <v>罗健生</v>
          </cell>
          <cell r="AI8" t="str">
            <v>朋友</v>
          </cell>
          <cell r="AJ8">
            <v>13826033321</v>
          </cell>
          <cell r="AP8" t="str">
            <v>26506736</v>
          </cell>
          <cell r="AQ8" t="str">
            <v>622908397783460219</v>
          </cell>
          <cell r="AR8" t="str">
            <v>6222023602091278713</v>
          </cell>
        </row>
        <row r="9">
          <cell r="D9" t="str">
            <v>周文丽</v>
          </cell>
          <cell r="E9" t="str">
            <v>教学部</v>
          </cell>
          <cell r="F9" t="str">
            <v>小初部</v>
          </cell>
          <cell r="G9" t="str">
            <v>全职</v>
          </cell>
          <cell r="H9" t="str">
            <v>正式期</v>
          </cell>
          <cell r="I9" t="str">
            <v>教师</v>
          </cell>
          <cell r="J9" t="str">
            <v>女</v>
          </cell>
          <cell r="K9">
            <v>32587</v>
          </cell>
          <cell r="L9" t="str">
            <v>未</v>
          </cell>
          <cell r="M9" t="str">
            <v>否</v>
          </cell>
          <cell r="N9" t="str">
            <v>本地非农业户口</v>
          </cell>
          <cell r="O9" t="str">
            <v>440102198903202321</v>
          </cell>
          <cell r="P9">
            <v>13535420013</v>
          </cell>
          <cell r="Q9" t="str">
            <v>广州市海珠区</v>
          </cell>
          <cell r="R9" t="str">
            <v>广州越秀</v>
          </cell>
          <cell r="S9" t="str">
            <v>本科</v>
          </cell>
          <cell r="T9" t="str">
            <v>汕头大学</v>
          </cell>
          <cell r="U9" t="str">
            <v>新闻学</v>
          </cell>
          <cell r="V9">
            <v>2012.06</v>
          </cell>
          <cell r="W9" t="str">
            <v>本科</v>
          </cell>
          <cell r="X9" t="str">
            <v>汕头大学</v>
          </cell>
          <cell r="Y9" t="str">
            <v>新闻学</v>
          </cell>
          <cell r="Z9">
            <v>2012.06</v>
          </cell>
          <cell r="AA9" t="str">
            <v>16money16@163.com</v>
          </cell>
          <cell r="AB9" t="str">
            <v>有（高中）</v>
          </cell>
          <cell r="AC9">
            <v>41918</v>
          </cell>
          <cell r="AE9">
            <v>20141006</v>
          </cell>
          <cell r="AF9">
            <v>20171005</v>
          </cell>
          <cell r="AG9" t="str">
            <v>广东树童教育顾问有限公司</v>
          </cell>
          <cell r="AH9" t="str">
            <v xml:space="preserve">胡美芳 </v>
          </cell>
          <cell r="AI9" t="str">
            <v>母亲</v>
          </cell>
          <cell r="AJ9">
            <v>13710305483</v>
          </cell>
          <cell r="AM9">
            <v>18641166808</v>
          </cell>
          <cell r="AP9" t="str">
            <v>26604314</v>
          </cell>
          <cell r="AQ9" t="str">
            <v>622908398393292018</v>
          </cell>
          <cell r="AR9" t="str">
            <v>6212263602007337827</v>
          </cell>
        </row>
        <row r="10">
          <cell r="D10" t="str">
            <v>黄春晖</v>
          </cell>
          <cell r="E10" t="str">
            <v>教学部</v>
          </cell>
          <cell r="F10" t="str">
            <v>小初部</v>
          </cell>
          <cell r="G10" t="str">
            <v>全职</v>
          </cell>
          <cell r="H10" t="str">
            <v>正式期</v>
          </cell>
          <cell r="I10" t="str">
            <v>教师</v>
          </cell>
          <cell r="J10" t="str">
            <v>女</v>
          </cell>
          <cell r="K10">
            <v>32932</v>
          </cell>
          <cell r="L10" t="str">
            <v>未</v>
          </cell>
          <cell r="M10" t="str">
            <v>否</v>
          </cell>
          <cell r="N10" t="str">
            <v>本地非农业户口</v>
          </cell>
          <cell r="O10" t="str">
            <v>445201199002280021</v>
          </cell>
          <cell r="P10">
            <v>13480230869</v>
          </cell>
          <cell r="Q10" t="str">
            <v>广东省广州市荔湾区海南赤岗东约42号</v>
          </cell>
          <cell r="R10" t="str">
            <v>广东省揭阳市</v>
          </cell>
          <cell r="S10" t="str">
            <v>大专</v>
          </cell>
          <cell r="T10" t="str">
            <v>广东外语艺术职业学院</v>
          </cell>
          <cell r="U10" t="str">
            <v>英语教育</v>
          </cell>
          <cell r="V10">
            <v>2011.06</v>
          </cell>
          <cell r="W10" t="str">
            <v>大专</v>
          </cell>
          <cell r="X10" t="str">
            <v>广东外语艺术职业学院</v>
          </cell>
          <cell r="Y10" t="str">
            <v>英语教育</v>
          </cell>
          <cell r="Z10">
            <v>2011.06</v>
          </cell>
          <cell r="AA10" t="str">
            <v>562994347@qq.com</v>
          </cell>
          <cell r="AB10" t="str">
            <v>无</v>
          </cell>
          <cell r="AC10">
            <v>41927</v>
          </cell>
          <cell r="AE10">
            <v>20141015</v>
          </cell>
          <cell r="AF10">
            <v>20171014</v>
          </cell>
          <cell r="AG10" t="str">
            <v>广东树童教育顾问有限公司</v>
          </cell>
          <cell r="AH10" t="str">
            <v>洪全良</v>
          </cell>
          <cell r="AI10" t="str">
            <v>朋友</v>
          </cell>
          <cell r="AJ10">
            <v>18664795969</v>
          </cell>
          <cell r="AM10">
            <v>15219289522</v>
          </cell>
          <cell r="AP10" t="str">
            <v>25231149</v>
          </cell>
          <cell r="AQ10" t="str">
            <v>622908398054996915</v>
          </cell>
          <cell r="AR10" t="str">
            <v>6212263602043746965</v>
          </cell>
        </row>
        <row r="11">
          <cell r="D11" t="str">
            <v>马妍雯</v>
          </cell>
          <cell r="E11" t="str">
            <v>行政部</v>
          </cell>
          <cell r="G11" t="str">
            <v>全职</v>
          </cell>
          <cell r="H11" t="str">
            <v>正式期</v>
          </cell>
          <cell r="I11" t="str">
            <v>教师</v>
          </cell>
          <cell r="J11" t="str">
            <v>女</v>
          </cell>
          <cell r="K11">
            <v>33377</v>
          </cell>
          <cell r="L11" t="str">
            <v>未</v>
          </cell>
          <cell r="M11" t="str">
            <v>否</v>
          </cell>
          <cell r="N11" t="str">
            <v>外地农业户口</v>
          </cell>
          <cell r="O11" t="str">
            <v>430523199105191521</v>
          </cell>
          <cell r="P11" t="str">
            <v>18666028683</v>
          </cell>
          <cell r="Q11" t="str">
            <v>广州市白云区</v>
          </cell>
          <cell r="R11" t="str">
            <v>湖南邵阳</v>
          </cell>
          <cell r="S11" t="str">
            <v>大专</v>
          </cell>
          <cell r="T11" t="str">
            <v>长沙民政学院</v>
          </cell>
          <cell r="U11" t="str">
            <v>商务英语</v>
          </cell>
          <cell r="V11">
            <v>2014.06</v>
          </cell>
          <cell r="W11" t="str">
            <v>本科</v>
          </cell>
          <cell r="X11" t="str">
            <v>湖南农业大学</v>
          </cell>
          <cell r="Y11" t="str">
            <v>商务英语</v>
          </cell>
          <cell r="Z11">
            <v>2015.06</v>
          </cell>
          <cell r="AA11" t="str">
            <v xml:space="preserve"> 870235913@qq.com</v>
          </cell>
          <cell r="AB11" t="str">
            <v>无</v>
          </cell>
          <cell r="AC11">
            <v>42887</v>
          </cell>
          <cell r="AE11">
            <v>20150529</v>
          </cell>
          <cell r="AF11">
            <v>20180528</v>
          </cell>
          <cell r="AG11" t="str">
            <v>广东树童教育顾问有限公司</v>
          </cell>
          <cell r="AJ11">
            <v>18666028683</v>
          </cell>
          <cell r="AP11" t="str">
            <v>3001510583</v>
          </cell>
          <cell r="AQ11" t="str">
            <v>622908398696015314</v>
          </cell>
          <cell r="AR11" t="str">
            <v>6212263602025207986</v>
          </cell>
        </row>
        <row r="12">
          <cell r="D12" t="str">
            <v>曾丽丽</v>
          </cell>
          <cell r="E12" t="str">
            <v>教学部</v>
          </cell>
          <cell r="F12" t="str">
            <v>小初部</v>
          </cell>
          <cell r="G12" t="str">
            <v>全职</v>
          </cell>
          <cell r="H12" t="str">
            <v>试用期</v>
          </cell>
          <cell r="I12" t="str">
            <v>教师</v>
          </cell>
          <cell r="J12" t="str">
            <v>女</v>
          </cell>
          <cell r="K12">
            <v>34536</v>
          </cell>
          <cell r="L12" t="str">
            <v>未</v>
          </cell>
          <cell r="M12" t="str">
            <v>否</v>
          </cell>
          <cell r="N12" t="str">
            <v>外地农业户口</v>
          </cell>
          <cell r="O12" t="str">
            <v>440223199407213728</v>
          </cell>
          <cell r="P12" t="str">
            <v>13570985470</v>
          </cell>
          <cell r="Q12" t="str">
            <v>广州市越秀区广园西路183号</v>
          </cell>
          <cell r="R12" t="str">
            <v>广东省南雄市</v>
          </cell>
          <cell r="S12" t="str">
            <v>本科</v>
          </cell>
          <cell r="T12" t="str">
            <v>广东技术师范学院</v>
          </cell>
          <cell r="U12" t="str">
            <v>行政管理</v>
          </cell>
          <cell r="V12">
            <v>2016.06</v>
          </cell>
          <cell r="W12" t="str">
            <v>本科</v>
          </cell>
          <cell r="X12" t="str">
            <v>广东技术师范学院</v>
          </cell>
          <cell r="Y12" t="str">
            <v>行政管理</v>
          </cell>
          <cell r="Z12">
            <v>2016.06</v>
          </cell>
          <cell r="AA12" t="str">
            <v>ZX347173788@126.com</v>
          </cell>
          <cell r="AB12" t="str">
            <v>无</v>
          </cell>
          <cell r="AC12">
            <v>42300</v>
          </cell>
          <cell r="AE12">
            <v>20151023</v>
          </cell>
          <cell r="AF12">
            <v>20181022</v>
          </cell>
          <cell r="AG12" t="str">
            <v>广东树童教育顾问有限公司</v>
          </cell>
          <cell r="AH12" t="str">
            <v>曾宪南</v>
          </cell>
          <cell r="AI12" t="str">
            <v>父女</v>
          </cell>
          <cell r="AJ12">
            <v>18023657798</v>
          </cell>
          <cell r="AP12" t="str">
            <v>3001951854</v>
          </cell>
          <cell r="AQ12" t="str">
            <v>622908391112554818</v>
          </cell>
        </row>
        <row r="13">
          <cell r="D13" t="str">
            <v>曾仙霞</v>
          </cell>
          <cell r="E13" t="str">
            <v>教学部</v>
          </cell>
          <cell r="F13" t="str">
            <v>小高部</v>
          </cell>
          <cell r="G13" t="str">
            <v>全职</v>
          </cell>
          <cell r="H13" t="str">
            <v>正式期</v>
          </cell>
          <cell r="I13" t="str">
            <v>教师</v>
          </cell>
          <cell r="J13" t="str">
            <v>女</v>
          </cell>
          <cell r="K13">
            <v>31476</v>
          </cell>
          <cell r="L13" t="str">
            <v>未</v>
          </cell>
          <cell r="M13" t="str">
            <v>否</v>
          </cell>
          <cell r="N13" t="str">
            <v>外地农业户口</v>
          </cell>
          <cell r="O13" t="str">
            <v>440923198603054828</v>
          </cell>
          <cell r="P13" t="str">
            <v>15815820899</v>
          </cell>
          <cell r="Q13" t="str">
            <v>广东茂名市电白县</v>
          </cell>
          <cell r="R13" t="str">
            <v>广东茂名</v>
          </cell>
          <cell r="S13" t="str">
            <v>本科</v>
          </cell>
          <cell r="T13" t="str">
            <v>三峡旅游职业技术学院</v>
          </cell>
          <cell r="U13" t="str">
            <v>英语教育</v>
          </cell>
          <cell r="V13">
            <v>2010.06</v>
          </cell>
          <cell r="W13" t="str">
            <v>本科</v>
          </cell>
          <cell r="X13" t="str">
            <v>三峡旅游职业技术学院</v>
          </cell>
          <cell r="Y13" t="str">
            <v>英语教育</v>
          </cell>
          <cell r="Z13">
            <v>2010.06</v>
          </cell>
          <cell r="AA13" t="str">
            <v>stl_wyjx10@126.com</v>
          </cell>
          <cell r="AB13" t="str">
            <v>有（初级中学）</v>
          </cell>
          <cell r="AC13">
            <v>41188</v>
          </cell>
          <cell r="AD13">
            <v>26</v>
          </cell>
          <cell r="AE13">
            <v>20121006</v>
          </cell>
          <cell r="AF13">
            <v>20181006</v>
          </cell>
          <cell r="AG13" t="str">
            <v>广东树童教育顾问有限公司</v>
          </cell>
          <cell r="AH13" t="str">
            <v>曾仙花</v>
          </cell>
          <cell r="AI13" t="str">
            <v>姐妹</v>
          </cell>
          <cell r="AJ13">
            <v>15989252630</v>
          </cell>
          <cell r="AP13" t="str">
            <v>25414343</v>
          </cell>
          <cell r="AQ13" t="str">
            <v>622908397783468717</v>
          </cell>
          <cell r="AR13" t="str">
            <v>6222023602063036461</v>
          </cell>
        </row>
        <row r="14">
          <cell r="D14" t="str">
            <v>温美珍</v>
          </cell>
          <cell r="E14" t="str">
            <v>教学部</v>
          </cell>
          <cell r="F14" t="str">
            <v>小高部</v>
          </cell>
          <cell r="G14" t="str">
            <v>全职</v>
          </cell>
          <cell r="H14" t="str">
            <v>正式期</v>
          </cell>
          <cell r="I14" t="str">
            <v>教师</v>
          </cell>
          <cell r="J14" t="str">
            <v>女</v>
          </cell>
          <cell r="K14">
            <v>31945</v>
          </cell>
          <cell r="L14" t="str">
            <v>未</v>
          </cell>
          <cell r="M14" t="str">
            <v>否</v>
          </cell>
          <cell r="N14" t="str">
            <v>外地农业户口</v>
          </cell>
          <cell r="O14" t="str">
            <v>441621198706172423</v>
          </cell>
          <cell r="P14">
            <v>13902605987</v>
          </cell>
          <cell r="Q14" t="str">
            <v>广州市天河区棠下村</v>
          </cell>
          <cell r="R14" t="str">
            <v>广东河源</v>
          </cell>
          <cell r="S14" t="str">
            <v>本科</v>
          </cell>
          <cell r="T14" t="str">
            <v>广东海洋大学</v>
          </cell>
          <cell r="U14" t="str">
            <v>行政管理、商务英语</v>
          </cell>
          <cell r="V14">
            <v>2010.06</v>
          </cell>
          <cell r="W14" t="str">
            <v>本科</v>
          </cell>
          <cell r="X14" t="str">
            <v>广东海洋大学</v>
          </cell>
          <cell r="Y14" t="str">
            <v>行政管理、商务英语</v>
          </cell>
          <cell r="Z14">
            <v>2010.06</v>
          </cell>
          <cell r="AA14" t="str">
            <v>stl_wyjx09@126.com</v>
          </cell>
          <cell r="AB14" t="str">
            <v>有</v>
          </cell>
          <cell r="AC14">
            <v>41010</v>
          </cell>
          <cell r="AD14">
            <v>32</v>
          </cell>
          <cell r="AE14">
            <v>20120408</v>
          </cell>
          <cell r="AF14">
            <v>20170407</v>
          </cell>
          <cell r="AG14" t="str">
            <v>广东树童教育顾问有限公司</v>
          </cell>
          <cell r="AH14" t="str">
            <v>刘丽平</v>
          </cell>
          <cell r="AI14" t="str">
            <v>姐妹</v>
          </cell>
          <cell r="AJ14">
            <v>15017545533</v>
          </cell>
          <cell r="AP14" t="str">
            <v>26506737</v>
          </cell>
          <cell r="AQ14" t="str">
            <v>622908397783466315</v>
          </cell>
          <cell r="AR14" t="str">
            <v>6222023602090890526</v>
          </cell>
        </row>
        <row r="15">
          <cell r="D15" t="str">
            <v>梁文杰</v>
          </cell>
          <cell r="E15" t="str">
            <v>教学部</v>
          </cell>
          <cell r="F15" t="str">
            <v>小高部</v>
          </cell>
          <cell r="G15" t="str">
            <v>全职</v>
          </cell>
          <cell r="H15" t="str">
            <v>正式期</v>
          </cell>
          <cell r="I15" t="str">
            <v>教师</v>
          </cell>
          <cell r="J15" t="str">
            <v>男</v>
          </cell>
          <cell r="K15">
            <v>32804</v>
          </cell>
          <cell r="L15" t="str">
            <v>未</v>
          </cell>
          <cell r="M15" t="str">
            <v>否</v>
          </cell>
          <cell r="N15" t="str">
            <v>本地非农业户口</v>
          </cell>
          <cell r="O15" t="str">
            <v>440104198910235618</v>
          </cell>
          <cell r="P15">
            <v>13798153316</v>
          </cell>
          <cell r="Q15" t="str">
            <v>广州市海珠区水榕路83号</v>
          </cell>
          <cell r="R15" t="str">
            <v>广东广州</v>
          </cell>
          <cell r="S15" t="str">
            <v>本科</v>
          </cell>
          <cell r="T15" t="str">
            <v>广州大学</v>
          </cell>
          <cell r="U15" t="str">
            <v>英语</v>
          </cell>
          <cell r="V15">
            <v>2012.06</v>
          </cell>
          <cell r="W15" t="str">
            <v>本科</v>
          </cell>
          <cell r="X15" t="str">
            <v>广州大学</v>
          </cell>
          <cell r="Y15" t="str">
            <v>英语</v>
          </cell>
          <cell r="Z15">
            <v>2012.06</v>
          </cell>
          <cell r="AA15" t="str">
            <v>stl_wyjx08@126.com</v>
          </cell>
          <cell r="AB15" t="str">
            <v>有</v>
          </cell>
          <cell r="AC15">
            <v>41137</v>
          </cell>
          <cell r="AD15">
            <v>28</v>
          </cell>
          <cell r="AE15">
            <v>20120816</v>
          </cell>
          <cell r="AF15">
            <v>20170816</v>
          </cell>
          <cell r="AG15" t="str">
            <v>广东树童教育顾问有限公司</v>
          </cell>
          <cell r="AH15" t="str">
            <v>崔丽薇</v>
          </cell>
          <cell r="AI15" t="str">
            <v>母子</v>
          </cell>
          <cell r="AJ15" t="str">
            <v>13710609938</v>
          </cell>
          <cell r="AP15" t="str">
            <v>27009024</v>
          </cell>
          <cell r="AQ15" t="str">
            <v>622908397783467511</v>
          </cell>
          <cell r="AR15" t="str">
            <v>6212263602019182476</v>
          </cell>
        </row>
        <row r="16">
          <cell r="D16" t="str">
            <v>谭冬慧</v>
          </cell>
          <cell r="E16" t="str">
            <v>教学部</v>
          </cell>
          <cell r="F16" t="str">
            <v>小高部</v>
          </cell>
          <cell r="G16" t="str">
            <v>全职</v>
          </cell>
          <cell r="H16" t="str">
            <v>正式期</v>
          </cell>
          <cell r="I16" t="str">
            <v>教师</v>
          </cell>
          <cell r="J16" t="str">
            <v>女</v>
          </cell>
          <cell r="K16">
            <v>32097</v>
          </cell>
          <cell r="L16" t="str">
            <v>已</v>
          </cell>
          <cell r="M16" t="str">
            <v>否</v>
          </cell>
          <cell r="N16" t="str">
            <v>本地非农业户口</v>
          </cell>
          <cell r="O16" t="str">
            <v>440182198711160923</v>
          </cell>
          <cell r="P16" t="str">
            <v>13632356216</v>
          </cell>
          <cell r="Q16" t="str">
            <v>广州市花都区</v>
          </cell>
          <cell r="R16" t="str">
            <v>广东广州</v>
          </cell>
          <cell r="S16" t="str">
            <v>本科</v>
          </cell>
          <cell r="T16" t="str">
            <v>韶关学院</v>
          </cell>
          <cell r="U16" t="str">
            <v>师范英语</v>
          </cell>
          <cell r="V16">
            <v>2011.06</v>
          </cell>
          <cell r="W16" t="str">
            <v>本科</v>
          </cell>
          <cell r="X16" t="str">
            <v>韶关学院</v>
          </cell>
          <cell r="Y16" t="str">
            <v>师范英语</v>
          </cell>
          <cell r="Z16">
            <v>2011.06</v>
          </cell>
          <cell r="AA16" t="str">
            <v xml:space="preserve"> 870235913@qq.com</v>
          </cell>
          <cell r="AB16" t="str">
            <v>无</v>
          </cell>
          <cell r="AC16">
            <v>42134</v>
          </cell>
          <cell r="AE16">
            <v>20150510</v>
          </cell>
          <cell r="AF16">
            <v>20180509</v>
          </cell>
          <cell r="AG16" t="str">
            <v>广东树童教育顾问有限公司</v>
          </cell>
          <cell r="AH16" t="str">
            <v>严日庭</v>
          </cell>
          <cell r="AI16" t="str">
            <v>夫妻</v>
          </cell>
          <cell r="AJ16">
            <v>13662533332</v>
          </cell>
          <cell r="AM16">
            <v>18641166808</v>
          </cell>
          <cell r="AP16" t="str">
            <v>25130012</v>
          </cell>
          <cell r="AQ16" t="str">
            <v>622908398877770117</v>
          </cell>
        </row>
        <row r="17">
          <cell r="D17" t="str">
            <v>陈秋金</v>
          </cell>
          <cell r="E17" t="str">
            <v>教学部</v>
          </cell>
          <cell r="F17" t="str">
            <v>小高部</v>
          </cell>
          <cell r="G17" t="str">
            <v>全职</v>
          </cell>
          <cell r="H17" t="str">
            <v>正式期</v>
          </cell>
          <cell r="I17" t="str">
            <v>教师</v>
          </cell>
          <cell r="J17" t="str">
            <v>女</v>
          </cell>
          <cell r="K17">
            <v>33072</v>
          </cell>
          <cell r="L17" t="str">
            <v>未</v>
          </cell>
          <cell r="M17" t="str">
            <v>否</v>
          </cell>
          <cell r="N17" t="str">
            <v>外地农业户口</v>
          </cell>
          <cell r="O17" t="str">
            <v>430626199007185747</v>
          </cell>
          <cell r="P17" t="str">
            <v>18665006481</v>
          </cell>
          <cell r="Q17" t="str">
            <v>广州大道北伍仙桥</v>
          </cell>
          <cell r="R17" t="str">
            <v>湖南岳阳</v>
          </cell>
          <cell r="S17" t="str">
            <v>本科</v>
          </cell>
          <cell r="T17" t="str">
            <v>湖南科技学院</v>
          </cell>
          <cell r="U17" t="str">
            <v>英语</v>
          </cell>
          <cell r="V17">
            <v>2015.06</v>
          </cell>
          <cell r="W17" t="str">
            <v>本科</v>
          </cell>
          <cell r="X17" t="str">
            <v>湖南科技学院</v>
          </cell>
          <cell r="Y17" t="str">
            <v>英语</v>
          </cell>
          <cell r="Z17">
            <v>2015.06</v>
          </cell>
          <cell r="AA17" t="str">
            <v xml:space="preserve">  1754345973@qq.com</v>
          </cell>
          <cell r="AB17" t="str">
            <v>无</v>
          </cell>
          <cell r="AC17">
            <v>42153</v>
          </cell>
          <cell r="AE17">
            <v>20150529</v>
          </cell>
          <cell r="AF17">
            <v>20180528</v>
          </cell>
          <cell r="AG17" t="str">
            <v>广东树童教育顾问有限公司</v>
          </cell>
          <cell r="AH17" t="str">
            <v>陈广宴</v>
          </cell>
          <cell r="AI17" t="str">
            <v>父女</v>
          </cell>
          <cell r="AJ17">
            <v>15842855498</v>
          </cell>
          <cell r="AM17">
            <v>15219289522</v>
          </cell>
          <cell r="AP17" t="str">
            <v>3001510581</v>
          </cell>
          <cell r="AQ17" t="str">
            <v>622908391132466217</v>
          </cell>
          <cell r="AR17" t="str">
            <v>6212263602056464118</v>
          </cell>
        </row>
        <row r="18">
          <cell r="D18" t="str">
            <v>陈明君</v>
          </cell>
          <cell r="E18" t="str">
            <v>教学部</v>
          </cell>
          <cell r="F18" t="str">
            <v>小高部</v>
          </cell>
          <cell r="G18" t="str">
            <v>全职</v>
          </cell>
          <cell r="H18" t="str">
            <v>正式期</v>
          </cell>
          <cell r="I18" t="str">
            <v>教师</v>
          </cell>
          <cell r="J18" t="str">
            <v>女</v>
          </cell>
          <cell r="K18">
            <v>33461</v>
          </cell>
          <cell r="L18" t="str">
            <v>未</v>
          </cell>
          <cell r="M18" t="str">
            <v>否</v>
          </cell>
          <cell r="N18" t="str">
            <v>外地农业户口</v>
          </cell>
          <cell r="O18" t="str">
            <v>440684199108110424</v>
          </cell>
          <cell r="P18" t="str">
            <v>15521128328</v>
          </cell>
          <cell r="Q18" t="str">
            <v>广州越秀区</v>
          </cell>
          <cell r="R18" t="str">
            <v>广东佛山</v>
          </cell>
          <cell r="S18" t="str">
            <v>本科</v>
          </cell>
          <cell r="T18" t="str">
            <v>广东第二师范学院</v>
          </cell>
          <cell r="U18" t="str">
            <v>英语</v>
          </cell>
          <cell r="V18">
            <v>2015.06</v>
          </cell>
          <cell r="W18" t="str">
            <v>本科</v>
          </cell>
          <cell r="X18" t="str">
            <v>广东第二师范学院</v>
          </cell>
          <cell r="Y18" t="str">
            <v>英语</v>
          </cell>
          <cell r="Z18">
            <v>2015.06</v>
          </cell>
          <cell r="AC18">
            <v>42153</v>
          </cell>
          <cell r="AE18">
            <v>20150529</v>
          </cell>
          <cell r="AF18">
            <v>20180528</v>
          </cell>
          <cell r="AG18" t="str">
            <v>广东树童教育顾问有限公司</v>
          </cell>
          <cell r="AJ18">
            <v>15521128328</v>
          </cell>
          <cell r="AP18" t="str">
            <v>3001510582</v>
          </cell>
          <cell r="AQ18" t="str">
            <v>622908398696016510</v>
          </cell>
          <cell r="AR18" t="str">
            <v>6212263602056463771</v>
          </cell>
        </row>
        <row r="19">
          <cell r="D19" t="str">
            <v>张伟杰</v>
          </cell>
          <cell r="E19" t="str">
            <v>教学部</v>
          </cell>
          <cell r="F19" t="str">
            <v>小高部</v>
          </cell>
          <cell r="G19" t="str">
            <v>全职</v>
          </cell>
          <cell r="H19" t="str">
            <v>正式期</v>
          </cell>
          <cell r="I19" t="str">
            <v>教师</v>
          </cell>
          <cell r="J19" t="str">
            <v>男</v>
          </cell>
          <cell r="K19">
            <v>33659</v>
          </cell>
          <cell r="L19" t="str">
            <v>未</v>
          </cell>
          <cell r="M19" t="str">
            <v>否</v>
          </cell>
          <cell r="N19" t="str">
            <v>本地非农业户口</v>
          </cell>
          <cell r="O19" t="str">
            <v>440102199202251416</v>
          </cell>
          <cell r="P19">
            <v>13268290886</v>
          </cell>
          <cell r="Q19" t="str">
            <v>广州市番禺区沙石镇</v>
          </cell>
          <cell r="R19" t="str">
            <v>广州越秀</v>
          </cell>
          <cell r="S19" t="str">
            <v>本科</v>
          </cell>
          <cell r="T19" t="str">
            <v>华北水利水电学院</v>
          </cell>
          <cell r="U19" t="str">
            <v>对外汉语</v>
          </cell>
          <cell r="V19">
            <v>2014.06</v>
          </cell>
          <cell r="W19" t="str">
            <v>本科</v>
          </cell>
          <cell r="X19" t="str">
            <v>华北水利水电学院</v>
          </cell>
          <cell r="Y19" t="str">
            <v>对外汉语</v>
          </cell>
          <cell r="Z19">
            <v>2014.06</v>
          </cell>
          <cell r="AA19" t="str">
            <v>kiravicky2163.com</v>
          </cell>
          <cell r="AB19" t="str">
            <v>无</v>
          </cell>
          <cell r="AC19">
            <v>41927</v>
          </cell>
          <cell r="AE19">
            <v>20141015</v>
          </cell>
          <cell r="AF19">
            <v>20171016</v>
          </cell>
          <cell r="AG19" t="str">
            <v>广东树童教育顾问有限公司</v>
          </cell>
          <cell r="AH19" t="str">
            <v>王日星</v>
          </cell>
          <cell r="AI19" t="str">
            <v>母亲</v>
          </cell>
          <cell r="AJ19">
            <v>13048054798</v>
          </cell>
          <cell r="AP19" t="str">
            <v>3001061850</v>
          </cell>
          <cell r="AQ19" t="str">
            <v>622908398406826919</v>
          </cell>
          <cell r="AR19" t="str">
            <v>6212263602042821504</v>
          </cell>
        </row>
        <row r="20">
          <cell r="D20" t="str">
            <v>杨秋涌</v>
          </cell>
          <cell r="E20" t="str">
            <v>教学部</v>
          </cell>
          <cell r="F20" t="str">
            <v>小高部</v>
          </cell>
          <cell r="G20" t="str">
            <v>全职</v>
          </cell>
          <cell r="H20" t="str">
            <v>试用期</v>
          </cell>
          <cell r="I20" t="str">
            <v>教师</v>
          </cell>
          <cell r="J20" t="str">
            <v>女</v>
          </cell>
          <cell r="K20">
            <v>32588</v>
          </cell>
          <cell r="L20" t="str">
            <v>未</v>
          </cell>
          <cell r="M20" t="str">
            <v>否</v>
          </cell>
          <cell r="N20" t="str">
            <v>外地农业户口</v>
          </cell>
          <cell r="O20" t="str">
            <v>440923198903216323</v>
          </cell>
          <cell r="P20" t="str">
            <v>18664733441</v>
          </cell>
          <cell r="Q20" t="str">
            <v>广州白云区江夏北巷子</v>
          </cell>
          <cell r="R20" t="str">
            <v>广东电白</v>
          </cell>
          <cell r="S20" t="str">
            <v>本科</v>
          </cell>
          <cell r="T20" t="str">
            <v>汕头大学</v>
          </cell>
          <cell r="U20" t="str">
            <v>英语</v>
          </cell>
          <cell r="V20">
            <v>2013.6</v>
          </cell>
          <cell r="W20" t="str">
            <v>本科</v>
          </cell>
          <cell r="X20" t="str">
            <v>汕头大学</v>
          </cell>
          <cell r="Y20" t="str">
            <v>英语</v>
          </cell>
          <cell r="Z20">
            <v>2013.6</v>
          </cell>
          <cell r="AB20" t="str">
            <v>无</v>
          </cell>
          <cell r="AC20">
            <v>42355</v>
          </cell>
          <cell r="AE20">
            <v>20151217</v>
          </cell>
          <cell r="AF20">
            <v>20181216</v>
          </cell>
          <cell r="AG20" t="str">
            <v>广东树童教育顾问有限公司</v>
          </cell>
          <cell r="AH20" t="str">
            <v>杨李成</v>
          </cell>
          <cell r="AI20" t="str">
            <v>父女</v>
          </cell>
          <cell r="AJ20">
            <v>13432900370</v>
          </cell>
          <cell r="AP20">
            <v>3002036664</v>
          </cell>
          <cell r="AQ20" t="str">
            <v>622908391102357214</v>
          </cell>
        </row>
        <row r="21">
          <cell r="D21" t="str">
            <v>张春燕</v>
          </cell>
          <cell r="E21" t="str">
            <v>市场部</v>
          </cell>
          <cell r="G21" t="str">
            <v>全职</v>
          </cell>
          <cell r="H21" t="str">
            <v>正式期</v>
          </cell>
          <cell r="I21" t="str">
            <v>招生校长</v>
          </cell>
          <cell r="J21" t="str">
            <v>女</v>
          </cell>
          <cell r="K21">
            <v>31101</v>
          </cell>
          <cell r="L21" t="str">
            <v>已</v>
          </cell>
          <cell r="M21" t="str">
            <v>是</v>
          </cell>
          <cell r="N21" t="str">
            <v>本地非农业户口</v>
          </cell>
          <cell r="O21" t="str">
            <v>440111198502233027</v>
          </cell>
          <cell r="P21">
            <v>13570517651</v>
          </cell>
          <cell r="Q21" t="str">
            <v>广州市天河区华晖路2号临街102号商铺</v>
          </cell>
          <cell r="R21" t="str">
            <v>广东广州</v>
          </cell>
          <cell r="S21" t="str">
            <v>本科</v>
          </cell>
          <cell r="T21" t="str">
            <v>广州大学</v>
          </cell>
          <cell r="U21" t="str">
            <v>工商管理</v>
          </cell>
          <cell r="V21">
            <v>2008.07</v>
          </cell>
          <cell r="W21" t="str">
            <v>本科</v>
          </cell>
          <cell r="X21" t="str">
            <v>广州大学</v>
          </cell>
          <cell r="Y21" t="str">
            <v>工商管理</v>
          </cell>
          <cell r="Z21">
            <v>2008.07</v>
          </cell>
          <cell r="AA21" t="str">
            <v xml:space="preserve"> stl_gzhjsc01@126.com</v>
          </cell>
          <cell r="AB21" t="str">
            <v>无</v>
          </cell>
          <cell r="AC21">
            <v>41150</v>
          </cell>
          <cell r="AD21">
            <v>34</v>
          </cell>
          <cell r="AE21">
            <v>20120829</v>
          </cell>
          <cell r="AF21">
            <v>20180829</v>
          </cell>
          <cell r="AG21" t="str">
            <v>广东树童教育顾问有限公司</v>
          </cell>
          <cell r="AH21" t="str">
            <v>张勇</v>
          </cell>
          <cell r="AI21" t="str">
            <v>夫妻</v>
          </cell>
          <cell r="AJ21">
            <v>13824445357</v>
          </cell>
          <cell r="AP21" t="str">
            <v>64121321</v>
          </cell>
          <cell r="AQ21" t="str">
            <v>622908397783553815</v>
          </cell>
        </row>
        <row r="22">
          <cell r="D22" t="str">
            <v>刘艳君</v>
          </cell>
          <cell r="E22" t="str">
            <v>市场部</v>
          </cell>
          <cell r="G22" t="str">
            <v>全职</v>
          </cell>
          <cell r="H22" t="str">
            <v>正式期</v>
          </cell>
          <cell r="I22" t="str">
            <v>课程顾问</v>
          </cell>
          <cell r="J22" t="str">
            <v>女</v>
          </cell>
          <cell r="K22">
            <v>33731</v>
          </cell>
          <cell r="L22" t="str">
            <v>未</v>
          </cell>
          <cell r="M22" t="str">
            <v>否</v>
          </cell>
          <cell r="N22" t="str">
            <v>外地农业户口</v>
          </cell>
          <cell r="O22" t="str">
            <v>430581199205077324</v>
          </cell>
          <cell r="P22">
            <v>18818523057</v>
          </cell>
          <cell r="Q22" t="str">
            <v>广州市越秀区云泉路19号95259部队</v>
          </cell>
          <cell r="R22" t="str">
            <v>湖南武冈</v>
          </cell>
          <cell r="S22" t="str">
            <v>本科</v>
          </cell>
          <cell r="T22" t="str">
            <v>兰州城市学院</v>
          </cell>
          <cell r="U22" t="str">
            <v>电视编导</v>
          </cell>
          <cell r="V22">
            <v>2014.07</v>
          </cell>
          <cell r="W22" t="str">
            <v>本科</v>
          </cell>
          <cell r="X22" t="str">
            <v>兰州城市学院</v>
          </cell>
          <cell r="Y22" t="str">
            <v>电视编导</v>
          </cell>
          <cell r="Z22">
            <v>2014.07</v>
          </cell>
          <cell r="AA22" t="str">
            <v>463877662@qq.com</v>
          </cell>
          <cell r="AB22" t="str">
            <v>无</v>
          </cell>
          <cell r="AC22">
            <v>41885</v>
          </cell>
          <cell r="AE22">
            <v>20140903</v>
          </cell>
          <cell r="AF22">
            <v>20170902</v>
          </cell>
          <cell r="AG22" t="str">
            <v>广东树童教育顾问有限公司</v>
          </cell>
          <cell r="AH22" t="str">
            <v>刘丽荣</v>
          </cell>
          <cell r="AI22" t="str">
            <v>父女</v>
          </cell>
          <cell r="AJ22">
            <v>13410198468</v>
          </cell>
          <cell r="AP22" t="str">
            <v>3001007655</v>
          </cell>
          <cell r="AQ22" t="str">
            <v>622908398393145810</v>
          </cell>
        </row>
        <row r="23">
          <cell r="D23" t="str">
            <v>刘楚欣</v>
          </cell>
          <cell r="E23" t="str">
            <v>市场部</v>
          </cell>
          <cell r="G23" t="str">
            <v>全职</v>
          </cell>
          <cell r="H23" t="str">
            <v>正式期</v>
          </cell>
          <cell r="I23" t="str">
            <v>招生主任</v>
          </cell>
          <cell r="J23" t="str">
            <v>女</v>
          </cell>
          <cell r="K23">
            <v>32628</v>
          </cell>
          <cell r="L23" t="str">
            <v>未</v>
          </cell>
          <cell r="M23" t="str">
            <v>否</v>
          </cell>
          <cell r="N23" t="str">
            <v>本地非农业户口</v>
          </cell>
          <cell r="O23" t="str">
            <v>440105198904302729</v>
          </cell>
          <cell r="P23">
            <v>15018429332</v>
          </cell>
          <cell r="Q23" t="str">
            <v>广州市海珠区桥港路宝通街13号708</v>
          </cell>
          <cell r="R23" t="str">
            <v>广东广州</v>
          </cell>
          <cell r="S23" t="str">
            <v>本科</v>
          </cell>
          <cell r="T23" t="str">
            <v>广东外语外贸大学国商学院</v>
          </cell>
          <cell r="U23" t="str">
            <v>法语</v>
          </cell>
          <cell r="V23">
            <v>2012.06</v>
          </cell>
          <cell r="W23" t="str">
            <v>本科</v>
          </cell>
          <cell r="X23" t="str">
            <v>广东外语外贸大学国商学院</v>
          </cell>
          <cell r="Y23" t="str">
            <v>法语</v>
          </cell>
          <cell r="Z23">
            <v>2012.06</v>
          </cell>
          <cell r="AA23" t="str">
            <v>stl_wysc02@126.com</v>
          </cell>
          <cell r="AB23" t="str">
            <v>无</v>
          </cell>
          <cell r="AC23">
            <v>40976</v>
          </cell>
          <cell r="AD23">
            <v>33</v>
          </cell>
          <cell r="AE23">
            <v>20120308</v>
          </cell>
          <cell r="AF23">
            <v>20170307</v>
          </cell>
          <cell r="AG23" t="str">
            <v>广东树童教育顾问有限公司</v>
          </cell>
          <cell r="AH23" t="str">
            <v>叶映莲</v>
          </cell>
          <cell r="AI23" t="str">
            <v>母女</v>
          </cell>
          <cell r="AJ23">
            <v>13422392339</v>
          </cell>
          <cell r="AM23">
            <v>15219289522</v>
          </cell>
          <cell r="AP23" t="str">
            <v>26385566</v>
          </cell>
          <cell r="AQ23" t="str">
            <v>622908397783472016</v>
          </cell>
          <cell r="AR23" t="str">
            <v>6222023602101650703</v>
          </cell>
        </row>
        <row r="24">
          <cell r="D24" t="str">
            <v>赵萍</v>
          </cell>
          <cell r="E24" t="str">
            <v>市场部</v>
          </cell>
          <cell r="G24" t="str">
            <v>全职</v>
          </cell>
          <cell r="H24" t="str">
            <v>正式期</v>
          </cell>
          <cell r="I24" t="str">
            <v>课程顾问</v>
          </cell>
          <cell r="J24" t="str">
            <v>女</v>
          </cell>
          <cell r="K24">
            <v>31576</v>
          </cell>
          <cell r="L24" t="str">
            <v>未</v>
          </cell>
          <cell r="M24" t="str">
            <v>否</v>
          </cell>
          <cell r="N24" t="str">
            <v>外地非农业户口</v>
          </cell>
          <cell r="O24" t="str">
            <v>430321198606132249</v>
          </cell>
          <cell r="P24" t="str">
            <v>13316046969</v>
          </cell>
          <cell r="Q24" t="str">
            <v>广州白云区同和白水塘一巷27号</v>
          </cell>
          <cell r="R24" t="str">
            <v>湖南湘潭</v>
          </cell>
          <cell r="S24" t="str">
            <v>大专</v>
          </cell>
          <cell r="T24" t="str">
            <v>长沙师范</v>
          </cell>
          <cell r="U24" t="str">
            <v>应用英语</v>
          </cell>
          <cell r="V24">
            <v>2009.06</v>
          </cell>
          <cell r="W24" t="str">
            <v>本科</v>
          </cell>
          <cell r="X24" t="str">
            <v>中南大学</v>
          </cell>
          <cell r="Y24" t="str">
            <v>英语</v>
          </cell>
          <cell r="Z24" t="str">
            <v>2009.06</v>
          </cell>
          <cell r="AA24" t="str">
            <v>stl_wysc06@126.com</v>
          </cell>
          <cell r="AB24" t="str">
            <v>有</v>
          </cell>
          <cell r="AC24">
            <v>41451</v>
          </cell>
          <cell r="AD24">
            <v>18</v>
          </cell>
          <cell r="AE24">
            <v>20130626</v>
          </cell>
          <cell r="AF24">
            <v>20160625</v>
          </cell>
          <cell r="AG24" t="str">
            <v>广东树童教育顾问有限公司</v>
          </cell>
          <cell r="AH24" t="str">
            <v>叶熙</v>
          </cell>
          <cell r="AI24" t="str">
            <v>朋友</v>
          </cell>
          <cell r="AJ24" t="str">
            <v>18925089118</v>
          </cell>
          <cell r="AP24" t="str">
            <v>25383833</v>
          </cell>
          <cell r="AQ24" t="str">
            <v>622908397783477916</v>
          </cell>
          <cell r="AR24" t="str">
            <v>6222023602101668614</v>
          </cell>
        </row>
        <row r="25">
          <cell r="D25" t="str">
            <v>严琪</v>
          </cell>
          <cell r="E25" t="str">
            <v>市场部</v>
          </cell>
          <cell r="G25" t="str">
            <v>全职</v>
          </cell>
          <cell r="H25" t="str">
            <v>正式期</v>
          </cell>
          <cell r="I25" t="str">
            <v>课程顾问</v>
          </cell>
          <cell r="J25" t="str">
            <v>女</v>
          </cell>
          <cell r="K25">
            <v>30444</v>
          </cell>
          <cell r="L25" t="str">
            <v>已</v>
          </cell>
          <cell r="M25" t="str">
            <v>是</v>
          </cell>
          <cell r="N25" t="str">
            <v>外地非农业户口</v>
          </cell>
          <cell r="O25" t="str">
            <v>43048119830508058X</v>
          </cell>
          <cell r="P25">
            <v>18819819190</v>
          </cell>
          <cell r="Q25" t="str">
            <v>广州市番禺区洛浦街丽江花园丽茹楼4座605</v>
          </cell>
          <cell r="R25" t="str">
            <v>湖南耒阳</v>
          </cell>
          <cell r="S25" t="str">
            <v>大专</v>
          </cell>
          <cell r="T25" t="str">
            <v>湖南省第一师范学陆院</v>
          </cell>
          <cell r="U25" t="str">
            <v>英语教育</v>
          </cell>
          <cell r="V25">
            <v>2005.06</v>
          </cell>
          <cell r="W25" t="str">
            <v>本科</v>
          </cell>
          <cell r="X25" t="str">
            <v>华南师范大学</v>
          </cell>
          <cell r="Y25" t="str">
            <v>英语教育</v>
          </cell>
          <cell r="Z25">
            <v>2012.01</v>
          </cell>
          <cell r="AA25" t="str">
            <v xml:space="preserve"> stl_wy@126.com</v>
          </cell>
          <cell r="AB25" t="str">
            <v>有</v>
          </cell>
          <cell r="AC25">
            <v>40360</v>
          </cell>
          <cell r="AD25">
            <v>53</v>
          </cell>
          <cell r="AE25">
            <v>20120701</v>
          </cell>
          <cell r="AF25">
            <v>20180701</v>
          </cell>
          <cell r="AG25" t="str">
            <v>广州市泽葳教育信息咨询询有限公司</v>
          </cell>
          <cell r="AH25" t="str">
            <v>刘振雄</v>
          </cell>
          <cell r="AI25" t="str">
            <v>夫妻</v>
          </cell>
          <cell r="AJ25">
            <v>18818807377</v>
          </cell>
          <cell r="AP25" t="str">
            <v>62272040</v>
          </cell>
          <cell r="AQ25" t="str">
            <v>622908398120213113</v>
          </cell>
          <cell r="AR25" t="str">
            <v>9558803602163405509</v>
          </cell>
        </row>
        <row r="26">
          <cell r="D26" t="str">
            <v>王伟怡</v>
          </cell>
          <cell r="E26" t="str">
            <v>市场部</v>
          </cell>
          <cell r="G26" t="str">
            <v>全职</v>
          </cell>
          <cell r="H26" t="str">
            <v>试用期</v>
          </cell>
          <cell r="I26" t="str">
            <v>课程顾问</v>
          </cell>
          <cell r="J26" t="str">
            <v>女</v>
          </cell>
          <cell r="K26">
            <v>33055</v>
          </cell>
          <cell r="L26" t="str">
            <v>未</v>
          </cell>
          <cell r="M26" t="str">
            <v>否</v>
          </cell>
          <cell r="N26" t="str">
            <v>本地非农业户口</v>
          </cell>
          <cell r="O26" t="str">
            <v>440105199007010325</v>
          </cell>
          <cell r="P26">
            <v>13763300701</v>
          </cell>
          <cell r="Q26" t="str">
            <v>广州越秀区东兴南路81号703房</v>
          </cell>
          <cell r="R26" t="str">
            <v>广东广州</v>
          </cell>
          <cell r="S26" t="str">
            <v>大专</v>
          </cell>
          <cell r="T26" t="str">
            <v>广州康大职业技术学院</v>
          </cell>
          <cell r="U26" t="str">
            <v>商务英语</v>
          </cell>
          <cell r="V26">
            <v>2012.07</v>
          </cell>
          <cell r="W26" t="str">
            <v>大专</v>
          </cell>
          <cell r="X26" t="str">
            <v>广州康大职业技术学院</v>
          </cell>
          <cell r="Y26" t="str">
            <v>商务英语</v>
          </cell>
          <cell r="Z26">
            <v>2012.07</v>
          </cell>
          <cell r="AB26" t="str">
            <v>无</v>
          </cell>
          <cell r="AC26">
            <v>42234</v>
          </cell>
          <cell r="AD26">
            <v>1</v>
          </cell>
          <cell r="AE26">
            <v>20150818</v>
          </cell>
          <cell r="AF26">
            <v>20180817</v>
          </cell>
          <cell r="AG26" t="str">
            <v>广东树童教育顾问有限公司</v>
          </cell>
          <cell r="AH26" t="str">
            <v>罗卫玉</v>
          </cell>
          <cell r="AI26" t="str">
            <v>母女</v>
          </cell>
          <cell r="AJ26">
            <v>13763300701</v>
          </cell>
          <cell r="AP26" t="str">
            <v>27059852</v>
          </cell>
          <cell r="AQ26" t="str">
            <v>622908398957061817</v>
          </cell>
        </row>
        <row r="27">
          <cell r="D27" t="str">
            <v>于萍萍</v>
          </cell>
          <cell r="E27" t="str">
            <v>市场部</v>
          </cell>
          <cell r="G27" t="str">
            <v>全职</v>
          </cell>
          <cell r="H27" t="str">
            <v>试用期</v>
          </cell>
          <cell r="I27" t="str">
            <v>课程顾问</v>
          </cell>
          <cell r="J27" t="str">
            <v>女</v>
          </cell>
          <cell r="K27">
            <v>31707</v>
          </cell>
          <cell r="L27" t="str">
            <v>已</v>
          </cell>
          <cell r="M27" t="str">
            <v>是</v>
          </cell>
          <cell r="N27" t="str">
            <v>外地非农业户口</v>
          </cell>
          <cell r="O27" t="str">
            <v>310112198610227828</v>
          </cell>
          <cell r="P27" t="str">
            <v>18319577082</v>
          </cell>
          <cell r="Q27" t="str">
            <v>广州越秀区寺右新马路3号院202室</v>
          </cell>
          <cell r="R27" t="str">
            <v>广东广州</v>
          </cell>
          <cell r="S27" t="str">
            <v>大专</v>
          </cell>
          <cell r="T27" t="str">
            <v>华东理工大学</v>
          </cell>
          <cell r="U27" t="str">
            <v>人力资源</v>
          </cell>
          <cell r="V27">
            <v>200707</v>
          </cell>
          <cell r="W27" t="str">
            <v>大专</v>
          </cell>
          <cell r="X27" t="str">
            <v>华东理工大学</v>
          </cell>
          <cell r="Y27" t="str">
            <v>人力资源</v>
          </cell>
          <cell r="Z27">
            <v>200707</v>
          </cell>
          <cell r="AB27" t="str">
            <v>无</v>
          </cell>
          <cell r="AC27">
            <v>42240</v>
          </cell>
          <cell r="AE27">
            <v>20150824</v>
          </cell>
          <cell r="AF27">
            <v>20180823</v>
          </cell>
          <cell r="AG27" t="str">
            <v>广东树童教育顾问有限公司</v>
          </cell>
          <cell r="AI27" t="str">
            <v>夫妻</v>
          </cell>
          <cell r="AJ27">
            <v>18818850089</v>
          </cell>
          <cell r="AP27" t="str">
            <v>3001603309</v>
          </cell>
          <cell r="AQ27" t="str">
            <v>622908391096744013</v>
          </cell>
        </row>
        <row r="28">
          <cell r="D28" t="str">
            <v>龙艳</v>
          </cell>
          <cell r="E28" t="str">
            <v>市场部</v>
          </cell>
          <cell r="G28" t="str">
            <v>全职</v>
          </cell>
          <cell r="H28" t="str">
            <v>试用期</v>
          </cell>
          <cell r="I28" t="str">
            <v>课程顾问</v>
          </cell>
          <cell r="J28" t="str">
            <v>女</v>
          </cell>
          <cell r="K28">
            <v>33654</v>
          </cell>
          <cell r="L28" t="str">
            <v>未</v>
          </cell>
          <cell r="M28" t="str">
            <v>否</v>
          </cell>
          <cell r="N28" t="str">
            <v>外地农业户口</v>
          </cell>
          <cell r="O28" t="str">
            <v>430223199202209520</v>
          </cell>
          <cell r="P28">
            <v>13600038956</v>
          </cell>
          <cell r="Q28" t="str">
            <v>广州市白云区江夏</v>
          </cell>
          <cell r="R28" t="str">
            <v>湖南攸县</v>
          </cell>
          <cell r="S28" t="str">
            <v>本科</v>
          </cell>
          <cell r="T28" t="str">
            <v>湖南吉首大学</v>
          </cell>
          <cell r="U28" t="str">
            <v>工商管理</v>
          </cell>
          <cell r="V28">
            <v>2014.06</v>
          </cell>
          <cell r="W28" t="str">
            <v>本科</v>
          </cell>
          <cell r="X28" t="str">
            <v>湖南吉首大学</v>
          </cell>
          <cell r="Y28" t="str">
            <v>工商管理</v>
          </cell>
          <cell r="Z28">
            <v>2014.06</v>
          </cell>
          <cell r="AA28" t="str">
            <v xml:space="preserve">  2831783726@qq.com</v>
          </cell>
          <cell r="AB28" t="str">
            <v>无</v>
          </cell>
          <cell r="AC28">
            <v>42320</v>
          </cell>
          <cell r="AE28">
            <v>20151112</v>
          </cell>
          <cell r="AF28">
            <v>20181112</v>
          </cell>
          <cell r="AG28" t="str">
            <v>广东树童教育顾问有限公司</v>
          </cell>
          <cell r="AH28" t="str">
            <v>龙文忠</v>
          </cell>
          <cell r="AI28" t="str">
            <v>父女</v>
          </cell>
          <cell r="AJ28">
            <v>13534711619</v>
          </cell>
          <cell r="AP28" t="str">
            <v>3001951862</v>
          </cell>
          <cell r="AQ28" t="str">
            <v>622908391134350914</v>
          </cell>
        </row>
        <row r="29">
          <cell r="D29" t="str">
            <v>黄小舟</v>
          </cell>
          <cell r="E29" t="str">
            <v>市场部</v>
          </cell>
          <cell r="G29" t="str">
            <v>全职</v>
          </cell>
          <cell r="H29" t="str">
            <v>试用期</v>
          </cell>
          <cell r="I29" t="str">
            <v>课程顾问</v>
          </cell>
          <cell r="J29" t="str">
            <v>男</v>
          </cell>
          <cell r="K29">
            <v>32204</v>
          </cell>
          <cell r="L29" t="str">
            <v>未</v>
          </cell>
          <cell r="M29" t="str">
            <v>否</v>
          </cell>
          <cell r="N29" t="str">
            <v>本地非农业户口</v>
          </cell>
          <cell r="O29" t="str">
            <v>440104198803023716</v>
          </cell>
          <cell r="P29">
            <v>13520310429</v>
          </cell>
          <cell r="Q29" t="str">
            <v>越秀区人民北路628号102</v>
          </cell>
          <cell r="R29" t="str">
            <v>广东广州</v>
          </cell>
          <cell r="S29" t="str">
            <v>本科</v>
          </cell>
          <cell r="T29" t="str">
            <v>中山在学新华学院</v>
          </cell>
          <cell r="U29" t="str">
            <v>英语</v>
          </cell>
          <cell r="V29">
            <v>2010.06</v>
          </cell>
          <cell r="W29" t="str">
            <v>本科</v>
          </cell>
          <cell r="X29" t="str">
            <v>中山在学新华学院</v>
          </cell>
          <cell r="Y29" t="str">
            <v>英语</v>
          </cell>
          <cell r="Z29">
            <v>2010.06</v>
          </cell>
          <cell r="AA29" t="str">
            <v>329087144@qq.xom</v>
          </cell>
          <cell r="AB29" t="str">
            <v>无</v>
          </cell>
          <cell r="AC29">
            <v>42319</v>
          </cell>
          <cell r="AE29">
            <v>20151111</v>
          </cell>
          <cell r="AF29">
            <v>20181111</v>
          </cell>
          <cell r="AG29" t="str">
            <v>广东树童教育顾问有限公司</v>
          </cell>
          <cell r="AH29" t="str">
            <v>周玉仙</v>
          </cell>
          <cell r="AI29" t="str">
            <v>母子</v>
          </cell>
          <cell r="AJ29">
            <v>13760671965</v>
          </cell>
          <cell r="AP29" t="str">
            <v>24139321</v>
          </cell>
          <cell r="AQ29" t="str">
            <v>622908391134349312</v>
          </cell>
        </row>
        <row r="30">
          <cell r="D30" t="str">
            <v>陈江英</v>
          </cell>
          <cell r="E30" t="str">
            <v>行政部</v>
          </cell>
          <cell r="G30" t="str">
            <v>全职</v>
          </cell>
          <cell r="H30" t="str">
            <v>正式期</v>
          </cell>
          <cell r="I30" t="str">
            <v>行政经理</v>
          </cell>
          <cell r="J30" t="str">
            <v>女</v>
          </cell>
          <cell r="K30">
            <v>29598</v>
          </cell>
          <cell r="L30" t="str">
            <v>已</v>
          </cell>
          <cell r="M30" t="str">
            <v>是</v>
          </cell>
          <cell r="N30" t="str">
            <v>外地非农业户口</v>
          </cell>
          <cell r="O30" t="str">
            <v>362201198101120827</v>
          </cell>
          <cell r="P30" t="str">
            <v>13527855926</v>
          </cell>
          <cell r="Q30" t="str">
            <v>白云区京溪街</v>
          </cell>
          <cell r="R30" t="str">
            <v>江西高安</v>
          </cell>
          <cell r="S30" t="str">
            <v>本科</v>
          </cell>
          <cell r="T30" t="str">
            <v>华南师范大学</v>
          </cell>
          <cell r="U30" t="str">
            <v>人力资源</v>
          </cell>
          <cell r="V30" t="str">
            <v>2012.12</v>
          </cell>
          <cell r="W30" t="str">
            <v>本科</v>
          </cell>
          <cell r="X30" t="str">
            <v>华南师范大学</v>
          </cell>
          <cell r="Y30" t="str">
            <v>人力资源</v>
          </cell>
          <cell r="Z30" t="str">
            <v>2012.12</v>
          </cell>
          <cell r="AA30" t="str">
            <v xml:space="preserve"> stl_wyrs@126.com</v>
          </cell>
          <cell r="AB30" t="str">
            <v>无</v>
          </cell>
          <cell r="AC30">
            <v>41099</v>
          </cell>
          <cell r="AD30">
            <v>132</v>
          </cell>
          <cell r="AE30">
            <v>20120709</v>
          </cell>
          <cell r="AF30">
            <v>20160708</v>
          </cell>
          <cell r="AG30" t="str">
            <v>广东树童教育顾问有限公司</v>
          </cell>
          <cell r="AH30" t="str">
            <v>龙江</v>
          </cell>
          <cell r="AI30" t="str">
            <v>夫妻</v>
          </cell>
          <cell r="AJ30">
            <v>13688874828</v>
          </cell>
          <cell r="AP30" t="str">
            <v>23194713</v>
          </cell>
          <cell r="AQ30" t="str">
            <v>622908397783560612</v>
          </cell>
          <cell r="AR30" t="str">
            <v>9558803602156384174</v>
          </cell>
        </row>
        <row r="31">
          <cell r="D31" t="str">
            <v>罗皓云</v>
          </cell>
          <cell r="E31" t="str">
            <v>行政部</v>
          </cell>
          <cell r="G31" t="str">
            <v>全职</v>
          </cell>
          <cell r="H31" t="str">
            <v>试用期</v>
          </cell>
          <cell r="I31" t="str">
            <v>行政助理</v>
          </cell>
          <cell r="J31" t="str">
            <v>女</v>
          </cell>
          <cell r="K31">
            <v>33470</v>
          </cell>
          <cell r="L31" t="str">
            <v>未</v>
          </cell>
          <cell r="M31" t="str">
            <v>否</v>
          </cell>
          <cell r="N31" t="str">
            <v>本地非农业户口</v>
          </cell>
          <cell r="O31" t="str">
            <v>440102199108200022</v>
          </cell>
          <cell r="P31" t="str">
            <v>13480216493</v>
          </cell>
          <cell r="Q31" t="str">
            <v>广州越秀区保安南街48号401</v>
          </cell>
          <cell r="R31" t="str">
            <v>广东广州</v>
          </cell>
          <cell r="S31" t="str">
            <v>大专</v>
          </cell>
          <cell r="T31" t="str">
            <v>广播电视大学</v>
          </cell>
          <cell r="U31" t="str">
            <v>广告设计</v>
          </cell>
          <cell r="V31">
            <v>2012.07</v>
          </cell>
          <cell r="W31" t="str">
            <v>大专</v>
          </cell>
          <cell r="X31" t="str">
            <v>广播电视大学</v>
          </cell>
          <cell r="Y31" t="str">
            <v>广告设计</v>
          </cell>
          <cell r="Z31">
            <v>2012.07</v>
          </cell>
          <cell r="AC31">
            <v>42332</v>
          </cell>
          <cell r="AD31">
            <v>38</v>
          </cell>
          <cell r="AE31">
            <v>20151124</v>
          </cell>
          <cell r="AF31">
            <v>20181114</v>
          </cell>
          <cell r="AG31" t="str">
            <v>广东树童教育顾问有限公司</v>
          </cell>
          <cell r="AH31" t="str">
            <v>胡虹</v>
          </cell>
          <cell r="AI31" t="str">
            <v>母女</v>
          </cell>
          <cell r="AJ31">
            <v>15915818253</v>
          </cell>
          <cell r="AP31" t="str">
            <v>3001951857</v>
          </cell>
          <cell r="AQ31" t="str">
            <v>622908391132479111</v>
          </cell>
        </row>
        <row r="32">
          <cell r="D32" t="str">
            <v>刘志彪</v>
          </cell>
          <cell r="E32" t="str">
            <v>行政部</v>
          </cell>
          <cell r="G32" t="str">
            <v>全职</v>
          </cell>
          <cell r="H32" t="str">
            <v>正式期</v>
          </cell>
          <cell r="I32" t="str">
            <v>保安</v>
          </cell>
          <cell r="J32" t="str">
            <v>男</v>
          </cell>
          <cell r="K32">
            <v>23776</v>
          </cell>
          <cell r="L32" t="str">
            <v>已</v>
          </cell>
          <cell r="M32" t="str">
            <v>是</v>
          </cell>
          <cell r="N32" t="str">
            <v>外地非农业户口</v>
          </cell>
          <cell r="O32" t="str">
            <v>441402196502030416</v>
          </cell>
          <cell r="P32">
            <v>13539774229</v>
          </cell>
          <cell r="Q32" t="str">
            <v>越秀区东兴南路东兴二街6号104</v>
          </cell>
          <cell r="R32" t="str">
            <v>广东梅州</v>
          </cell>
          <cell r="S32" t="str">
            <v>高中</v>
          </cell>
          <cell r="T32" t="str">
            <v>梅州中学</v>
          </cell>
          <cell r="U32" t="str">
            <v>无</v>
          </cell>
          <cell r="V32">
            <v>1982.07</v>
          </cell>
          <cell r="W32" t="str">
            <v>高中</v>
          </cell>
          <cell r="X32" t="str">
            <v>梅州中学</v>
          </cell>
          <cell r="Y32" t="str">
            <v>机械</v>
          </cell>
          <cell r="Z32">
            <v>1982.07</v>
          </cell>
          <cell r="AA32" t="str">
            <v>346028446@qq.com</v>
          </cell>
          <cell r="AB32" t="str">
            <v>无</v>
          </cell>
          <cell r="AC32">
            <v>40704</v>
          </cell>
          <cell r="AD32">
            <v>403</v>
          </cell>
          <cell r="AE32">
            <v>20110610</v>
          </cell>
          <cell r="AF32">
            <v>20170315</v>
          </cell>
          <cell r="AG32" t="str">
            <v>广东树童教育顾问有限公司</v>
          </cell>
          <cell r="AH32" t="str">
            <v>罗小玲</v>
          </cell>
          <cell r="AI32" t="str">
            <v>夫妻</v>
          </cell>
          <cell r="AJ32">
            <v>13640300773</v>
          </cell>
          <cell r="AP32" t="str">
            <v>3000461966</v>
          </cell>
          <cell r="AQ32" t="str">
            <v>622908397783481116</v>
          </cell>
          <cell r="AR32" t="str">
            <v>6222023602075897066</v>
          </cell>
        </row>
        <row r="33">
          <cell r="D33" t="str">
            <v>汤文影</v>
          </cell>
          <cell r="E33" t="str">
            <v>行政部</v>
          </cell>
          <cell r="G33" t="str">
            <v>全职</v>
          </cell>
          <cell r="H33" t="str">
            <v>正式期</v>
          </cell>
          <cell r="I33" t="str">
            <v>保洁</v>
          </cell>
          <cell r="J33" t="str">
            <v>女</v>
          </cell>
          <cell r="K33">
            <v>27900</v>
          </cell>
          <cell r="L33" t="str">
            <v>已</v>
          </cell>
          <cell r="M33" t="str">
            <v>是</v>
          </cell>
          <cell r="N33" t="str">
            <v>外地非农业户口</v>
          </cell>
          <cell r="O33" t="str">
            <v>412827197605205169</v>
          </cell>
          <cell r="P33">
            <v>13416389613</v>
          </cell>
          <cell r="Q33" t="str">
            <v>广州市越秀区达道路保安后街3号楼201房</v>
          </cell>
          <cell r="R33" t="str">
            <v>河南平玉</v>
          </cell>
          <cell r="S33" t="str">
            <v>高中</v>
          </cell>
          <cell r="T33" t="str">
            <v>平玉县高中</v>
          </cell>
          <cell r="V33">
            <v>1997.07</v>
          </cell>
          <cell r="W33" t="str">
            <v>高中</v>
          </cell>
          <cell r="X33" t="str">
            <v>平玉县高中</v>
          </cell>
          <cell r="Z33">
            <v>1997.07</v>
          </cell>
          <cell r="AB33" t="str">
            <v>无</v>
          </cell>
          <cell r="AC33">
            <v>41883</v>
          </cell>
          <cell r="AD33">
            <v>144</v>
          </cell>
          <cell r="AE33">
            <v>20140901</v>
          </cell>
          <cell r="AF33">
            <v>2016831</v>
          </cell>
          <cell r="AG33" t="str">
            <v>广东树童教育顾问有限公司</v>
          </cell>
          <cell r="AH33" t="str">
            <v>马小华</v>
          </cell>
          <cell r="AI33" t="str">
            <v>夫妻</v>
          </cell>
          <cell r="AJ33">
            <v>15989068958</v>
          </cell>
          <cell r="AP33" t="str">
            <v>3001007656</v>
          </cell>
          <cell r="AQ33" t="str">
            <v>622908398393199718</v>
          </cell>
          <cell r="AR33" t="str">
            <v>6212263602043118561</v>
          </cell>
        </row>
        <row r="34">
          <cell r="D34" t="str">
            <v>Brandon Jacob Ouellette/工资账号名：KIM SUNSHIN</v>
          </cell>
          <cell r="E34" t="str">
            <v>教学部</v>
          </cell>
          <cell r="G34" t="str">
            <v>全职</v>
          </cell>
          <cell r="H34" t="str">
            <v>正式期</v>
          </cell>
          <cell r="I34" t="str">
            <v>外教</v>
          </cell>
          <cell r="J34" t="str">
            <v>男</v>
          </cell>
          <cell r="K34">
            <v>32297</v>
          </cell>
          <cell r="L34" t="str">
            <v>未</v>
          </cell>
          <cell r="M34" t="str">
            <v>否</v>
          </cell>
          <cell r="O34" t="str">
            <v>HH100023</v>
          </cell>
          <cell r="P34" t="str">
            <v>185 2010 6771</v>
          </cell>
          <cell r="Q34" t="str">
            <v>加拿大</v>
          </cell>
          <cell r="AC34">
            <v>42324</v>
          </cell>
          <cell r="AE34">
            <v>20151116</v>
          </cell>
          <cell r="AF34">
            <v>20181115</v>
          </cell>
          <cell r="AQ34" t="str">
            <v>622908391242583919</v>
          </cell>
        </row>
        <row r="35">
          <cell r="D35" t="str">
            <v>KIM SUNSHIN</v>
          </cell>
          <cell r="E35" t="str">
            <v>教学部</v>
          </cell>
          <cell r="G35" t="str">
            <v>全职</v>
          </cell>
          <cell r="H35" t="str">
            <v>正式期</v>
          </cell>
          <cell r="I35" t="str">
            <v>外教</v>
          </cell>
          <cell r="J35" t="str">
            <v>男</v>
          </cell>
          <cell r="K35" t="str">
            <v>--</v>
          </cell>
        </row>
        <row r="36">
          <cell r="K36" t="str">
            <v>--</v>
          </cell>
        </row>
        <row r="37">
          <cell r="K37" t="str">
            <v>--</v>
          </cell>
        </row>
        <row r="38">
          <cell r="K38" t="str">
            <v>--</v>
          </cell>
        </row>
        <row r="39">
          <cell r="K39" t="str">
            <v>--</v>
          </cell>
        </row>
        <row r="40">
          <cell r="K40" t="str">
            <v>--</v>
          </cell>
        </row>
        <row r="41">
          <cell r="K41" t="str">
            <v>--</v>
          </cell>
        </row>
        <row r="43">
          <cell r="L43" t="str">
            <v>此处有公式，可直接下拉，不需要输入</v>
          </cell>
          <cell r="O43" t="str">
            <v>依据员工户口本中户口性质填写</v>
          </cell>
          <cell r="R43" t="str">
            <v>此通讯地址为入职时及劳动合同上员工所填信息</v>
          </cell>
          <cell r="AB43" t="str">
            <v>此处邮箱为员工入职时所填的个人邮箱</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学生信息"/>
      <sheetName val="经营数据"/>
      <sheetName val="本月"/>
      <sheetName val="2013年收入说明表"/>
      <sheetName val="2012年收入说明表"/>
      <sheetName val="本年累计"/>
      <sheetName val="基础信息"/>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 val="教务基础信息"/>
      <sheetName val="收费基础信息"/>
      <sheetName val="人事资料"/>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 val="教务基础信息"/>
      <sheetName val="收费基础信息"/>
      <sheetName val="人事资料"/>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学生信息"/>
      <sheetName val="经营数据"/>
      <sheetName val="本月"/>
      <sheetName val="2013年收入说明表"/>
      <sheetName val="2012年收入说明表"/>
      <sheetName val="本年累计"/>
      <sheetName val="基础信息"/>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月"/>
      <sheetName val="工资表编制细则"/>
      <sheetName val="3月"/>
      <sheetName val="2月"/>
      <sheetName val="1月"/>
      <sheetName val="人事资料"/>
      <sheetName val="考勤明细"/>
      <sheetName val="考勤明细附件"/>
      <sheetName val="社保"/>
      <sheetName val="升期结算"/>
      <sheetName val="收书提成"/>
      <sheetName val="出书提成"/>
      <sheetName val="工资汇总实发表"/>
      <sheetName val="状态分析表"/>
      <sheetName val="基础资料"/>
      <sheetName val="面试邀约表"/>
      <sheetName val="收费明细"/>
      <sheetName val="纸杯数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t="str">
            <v>总部</v>
          </cell>
          <cell r="D2" t="str">
            <v>南骏</v>
          </cell>
          <cell r="E2" t="str">
            <v>惠州滨江</v>
          </cell>
          <cell r="F2" t="str">
            <v>东莞国泰</v>
          </cell>
          <cell r="G2" t="str">
            <v>信阳</v>
          </cell>
          <cell r="H2" t="str">
            <v>市桥</v>
          </cell>
          <cell r="I2" t="str">
            <v>华景</v>
          </cell>
          <cell r="J2" t="str">
            <v>滨江东</v>
          </cell>
          <cell r="K2" t="str">
            <v>五羊</v>
          </cell>
          <cell r="L2" t="str">
            <v>体育中心</v>
          </cell>
          <cell r="M2" t="str">
            <v>惠州麦地</v>
          </cell>
          <cell r="N2" t="str">
            <v>东莞阳光</v>
          </cell>
          <cell r="O2" t="str">
            <v>城建</v>
          </cell>
          <cell r="P2" t="str">
            <v>华南</v>
          </cell>
        </row>
        <row r="3">
          <cell r="C3" t="str">
            <v>财务部</v>
          </cell>
          <cell r="D3" t="str">
            <v>人事部</v>
          </cell>
          <cell r="E3" t="str">
            <v>市场部</v>
          </cell>
          <cell r="F3" t="str">
            <v>信息中心</v>
          </cell>
          <cell r="G3" t="str">
            <v>行政后勤部</v>
          </cell>
          <cell r="H3" t="str">
            <v>总经办</v>
          </cell>
          <cell r="I3" t="str">
            <v>研究院</v>
          </cell>
          <cell r="J3" t="str">
            <v>市场部</v>
          </cell>
          <cell r="K3" t="str">
            <v>行政部</v>
          </cell>
          <cell r="L3" t="str">
            <v>教学部</v>
          </cell>
        </row>
        <row r="28">
          <cell r="M28" t="str">
            <v>区域经理</v>
          </cell>
        </row>
        <row r="29">
          <cell r="M29" t="str">
            <v>招生总监</v>
          </cell>
        </row>
        <row r="30">
          <cell r="M30" t="str">
            <v>招生校长</v>
          </cell>
        </row>
        <row r="31">
          <cell r="M31" t="str">
            <v>招生副校长</v>
          </cell>
        </row>
        <row r="32">
          <cell r="M32" t="str">
            <v>招生主任</v>
          </cell>
        </row>
        <row r="33">
          <cell r="M33" t="str">
            <v>招生顾问</v>
          </cell>
        </row>
        <row r="34">
          <cell r="M34" t="str">
            <v>课程顾问</v>
          </cell>
        </row>
        <row r="35">
          <cell r="M35" t="str">
            <v>地推主任</v>
          </cell>
        </row>
        <row r="36">
          <cell r="M36" t="str">
            <v>地推专员</v>
          </cell>
        </row>
        <row r="37">
          <cell r="M37" t="str">
            <v>教学校长</v>
          </cell>
        </row>
        <row r="38">
          <cell r="M38" t="str">
            <v>教学总监</v>
          </cell>
        </row>
        <row r="39">
          <cell r="M39" t="str">
            <v>教务主任</v>
          </cell>
        </row>
        <row r="40">
          <cell r="M40" t="str">
            <v>教学组长</v>
          </cell>
        </row>
        <row r="41">
          <cell r="M41" t="str">
            <v>研训组长</v>
          </cell>
        </row>
        <row r="42">
          <cell r="M42" t="str">
            <v>教师</v>
          </cell>
        </row>
        <row r="43">
          <cell r="M43" t="str">
            <v>外教</v>
          </cell>
        </row>
        <row r="44">
          <cell r="M44" t="str">
            <v>电话教学</v>
          </cell>
        </row>
        <row r="45">
          <cell r="M45" t="str">
            <v>人事经理</v>
          </cell>
        </row>
        <row r="46">
          <cell r="M46" t="str">
            <v>行政经理</v>
          </cell>
        </row>
        <row r="47">
          <cell r="M47" t="str">
            <v>行政助理</v>
          </cell>
        </row>
        <row r="48">
          <cell r="M48" t="str">
            <v>保洁</v>
          </cell>
        </row>
        <row r="49">
          <cell r="M49" t="str">
            <v>保安</v>
          </cell>
        </row>
        <row r="50">
          <cell r="M50" t="str">
            <v>财务总监</v>
          </cell>
        </row>
        <row r="51">
          <cell r="M51" t="str">
            <v>财务经理</v>
          </cell>
        </row>
        <row r="52">
          <cell r="M52" t="str">
            <v>会计</v>
          </cell>
        </row>
        <row r="53">
          <cell r="M53" t="str">
            <v>出纳</v>
          </cell>
        </row>
        <row r="54">
          <cell r="M54" t="str">
            <v>人力资源总监</v>
          </cell>
        </row>
        <row r="55">
          <cell r="M55" t="str">
            <v>人事主管</v>
          </cell>
        </row>
        <row r="56">
          <cell r="M56" t="str">
            <v>市场部主管</v>
          </cell>
        </row>
        <row r="57">
          <cell r="M57" t="str">
            <v>推广主管</v>
          </cell>
        </row>
        <row r="58">
          <cell r="M58" t="str">
            <v>督导</v>
          </cell>
        </row>
        <row r="59">
          <cell r="M59" t="str">
            <v>设计主管</v>
          </cell>
        </row>
        <row r="60">
          <cell r="M60" t="str">
            <v>设计师</v>
          </cell>
        </row>
        <row r="61">
          <cell r="M61" t="str">
            <v>网络宣传主主管</v>
          </cell>
        </row>
        <row r="62">
          <cell r="M62" t="str">
            <v>后勤经理</v>
          </cell>
        </row>
        <row r="63">
          <cell r="M63" t="str">
            <v>工程主管</v>
          </cell>
        </row>
        <row r="64">
          <cell r="M64" t="str">
            <v>行政主管</v>
          </cell>
        </row>
        <row r="65">
          <cell r="M65" t="str">
            <v>后勤助理</v>
          </cell>
        </row>
        <row r="66">
          <cell r="M66" t="str">
            <v>总经理</v>
          </cell>
        </row>
        <row r="67">
          <cell r="M67" t="str">
            <v>副总经理</v>
          </cell>
        </row>
        <row r="68">
          <cell r="M68" t="str">
            <v>总经理助理</v>
          </cell>
        </row>
        <row r="69">
          <cell r="M69" t="str">
            <v>总经理秘书</v>
          </cell>
        </row>
        <row r="70">
          <cell r="M70" t="str">
            <v>副主任</v>
          </cell>
        </row>
        <row r="71">
          <cell r="M71" t="str">
            <v>主任</v>
          </cell>
        </row>
        <row r="72">
          <cell r="M72" t="str">
            <v>高级督导</v>
          </cell>
        </row>
        <row r="73">
          <cell r="M73" t="str">
            <v>初级督导</v>
          </cell>
        </row>
        <row r="74">
          <cell r="M74" t="str">
            <v>助理</v>
          </cell>
        </row>
      </sheetData>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细"/>
      <sheetName val="基础信息"/>
      <sheetName val="基础资料"/>
    </sheetNames>
    <sheetDataSet>
      <sheetData sheetId="0"/>
      <sheetData sheetId="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C19" sqref="C19:L19"/>
    </sheetView>
  </sheetViews>
  <sheetFormatPr defaultRowHeight="14.25"/>
  <cols>
    <col min="1" max="1" width="5.5" bestFit="1" customWidth="1"/>
    <col min="2" max="2" width="4.25" style="4" customWidth="1"/>
    <col min="3" max="3" width="25.125" bestFit="1" customWidth="1"/>
    <col min="12" max="12" width="11.5" customWidth="1"/>
  </cols>
  <sheetData>
    <row r="2" spans="1:12" ht="21" customHeight="1">
      <c r="A2" s="24" t="s">
        <v>145</v>
      </c>
      <c r="B2" s="25" t="s">
        <v>146</v>
      </c>
      <c r="C2" s="21"/>
    </row>
    <row r="3" spans="1:12" ht="16.5">
      <c r="C3" s="25" t="s">
        <v>147</v>
      </c>
    </row>
    <row r="4" spans="1:12" ht="16.5">
      <c r="A4" s="24" t="s">
        <v>150</v>
      </c>
      <c r="B4" s="25" t="s">
        <v>151</v>
      </c>
      <c r="C4" s="22"/>
    </row>
    <row r="5" spans="1:12" ht="16.5">
      <c r="B5" s="23">
        <v>1</v>
      </c>
      <c r="C5" s="95" t="s">
        <v>155</v>
      </c>
      <c r="D5" s="95"/>
      <c r="E5" s="95"/>
      <c r="F5" s="95"/>
      <c r="G5" s="95"/>
      <c r="H5" s="95"/>
      <c r="I5" s="95"/>
      <c r="J5" s="95"/>
      <c r="K5" s="95"/>
      <c r="L5" s="95"/>
    </row>
    <row r="6" spans="1:12" ht="16.5" customHeight="1">
      <c r="B6" s="23">
        <v>2</v>
      </c>
      <c r="C6" s="95" t="s">
        <v>156</v>
      </c>
      <c r="D6" s="95"/>
      <c r="E6" s="95"/>
      <c r="F6" s="95"/>
      <c r="G6" s="95"/>
      <c r="H6" s="95"/>
      <c r="I6" s="95"/>
      <c r="J6" s="95"/>
      <c r="K6" s="95"/>
      <c r="L6" s="95"/>
    </row>
    <row r="7" spans="1:12" ht="16.5" customHeight="1">
      <c r="B7" s="23"/>
      <c r="C7" s="95"/>
      <c r="D7" s="95"/>
      <c r="E7" s="95"/>
      <c r="F7" s="95"/>
      <c r="G7" s="95"/>
      <c r="H7" s="95"/>
      <c r="I7" s="95"/>
      <c r="J7" s="95"/>
      <c r="K7" s="95"/>
      <c r="L7" s="95"/>
    </row>
    <row r="8" spans="1:12" ht="16.5" customHeight="1">
      <c r="B8" s="23"/>
      <c r="C8" s="95"/>
      <c r="D8" s="95"/>
      <c r="E8" s="95"/>
      <c r="F8" s="95"/>
      <c r="G8" s="95"/>
      <c r="H8" s="95"/>
      <c r="I8" s="95"/>
      <c r="J8" s="95"/>
      <c r="K8" s="95"/>
      <c r="L8" s="95"/>
    </row>
    <row r="9" spans="1:12" ht="15" customHeight="1">
      <c r="B9" s="23">
        <v>3</v>
      </c>
      <c r="C9" s="96" t="s">
        <v>190</v>
      </c>
      <c r="D9" s="96"/>
      <c r="E9" s="96"/>
      <c r="F9" s="96"/>
      <c r="G9" s="96"/>
      <c r="H9" s="96"/>
      <c r="I9" s="96"/>
      <c r="J9" s="96"/>
      <c r="K9" s="96"/>
      <c r="L9" s="96"/>
    </row>
    <row r="10" spans="1:12" ht="15" customHeight="1">
      <c r="B10" s="23"/>
      <c r="C10" s="96"/>
      <c r="D10" s="96"/>
      <c r="E10" s="96"/>
      <c r="F10" s="96"/>
      <c r="G10" s="96"/>
      <c r="H10" s="96"/>
      <c r="I10" s="96"/>
      <c r="J10" s="96"/>
      <c r="K10" s="96"/>
      <c r="L10" s="96"/>
    </row>
    <row r="11" spans="1:12" ht="21" customHeight="1">
      <c r="B11" s="23"/>
      <c r="C11" s="96"/>
      <c r="D11" s="96"/>
      <c r="E11" s="96"/>
      <c r="F11" s="96"/>
      <c r="G11" s="96"/>
      <c r="H11" s="96"/>
      <c r="I11" s="96"/>
      <c r="J11" s="96"/>
      <c r="K11" s="96"/>
      <c r="L11" s="96"/>
    </row>
    <row r="12" spans="1:12" ht="16.5">
      <c r="B12" s="23">
        <v>4</v>
      </c>
      <c r="C12" s="95" t="s">
        <v>148</v>
      </c>
      <c r="D12" s="95"/>
      <c r="E12" s="95"/>
      <c r="F12" s="95"/>
      <c r="G12" s="95"/>
      <c r="H12" s="95"/>
      <c r="I12" s="95"/>
      <c r="J12" s="95"/>
      <c r="K12" s="95"/>
      <c r="L12" s="95"/>
    </row>
    <row r="13" spans="1:12" ht="16.5">
      <c r="B13" s="23"/>
      <c r="C13" s="95"/>
      <c r="D13" s="95"/>
      <c r="E13" s="95"/>
      <c r="F13" s="95"/>
      <c r="G13" s="95"/>
      <c r="H13" s="95"/>
      <c r="I13" s="95"/>
      <c r="J13" s="95"/>
      <c r="K13" s="95"/>
      <c r="L13" s="95"/>
    </row>
    <row r="14" spans="1:12" ht="16.5">
      <c r="B14" s="23"/>
      <c r="C14" s="95"/>
      <c r="D14" s="95"/>
      <c r="E14" s="95"/>
      <c r="F14" s="95"/>
      <c r="G14" s="95"/>
      <c r="H14" s="95"/>
      <c r="I14" s="95"/>
      <c r="J14" s="95"/>
      <c r="K14" s="95"/>
      <c r="L14" s="95"/>
    </row>
    <row r="15" spans="1:12" ht="16.5">
      <c r="B15" s="23">
        <v>5</v>
      </c>
      <c r="C15" s="95" t="s">
        <v>158</v>
      </c>
      <c r="D15" s="95"/>
      <c r="E15" s="95"/>
      <c r="F15" s="95"/>
      <c r="G15" s="95"/>
      <c r="H15" s="95"/>
      <c r="I15" s="95"/>
      <c r="J15" s="95"/>
      <c r="K15" s="95"/>
      <c r="L15" s="95"/>
    </row>
    <row r="16" spans="1:12" ht="18" customHeight="1">
      <c r="B16" s="23">
        <v>6</v>
      </c>
      <c r="C16" s="95" t="s">
        <v>149</v>
      </c>
      <c r="D16" s="95"/>
      <c r="E16" s="95"/>
      <c r="F16" s="95"/>
      <c r="G16" s="95"/>
      <c r="H16" s="95"/>
      <c r="I16" s="95"/>
      <c r="J16" s="95"/>
      <c r="K16" s="95"/>
      <c r="L16" s="95"/>
    </row>
    <row r="17" spans="1:12" ht="18" customHeight="1">
      <c r="B17" s="23">
        <v>7</v>
      </c>
      <c r="C17" s="95" t="s">
        <v>159</v>
      </c>
      <c r="D17" s="95"/>
      <c r="E17" s="95"/>
      <c r="F17" s="95"/>
      <c r="G17" s="95"/>
      <c r="H17" s="95"/>
      <c r="I17" s="95"/>
      <c r="J17" s="95"/>
      <c r="K17" s="95"/>
      <c r="L17" s="95"/>
    </row>
    <row r="18" spans="1:12" ht="18" customHeight="1">
      <c r="B18" s="23">
        <v>8</v>
      </c>
      <c r="C18" s="95" t="s">
        <v>154</v>
      </c>
      <c r="D18" s="95"/>
      <c r="E18" s="95"/>
      <c r="F18" s="95"/>
      <c r="G18" s="95"/>
      <c r="H18" s="95"/>
      <c r="I18" s="95"/>
      <c r="J18" s="95"/>
      <c r="K18" s="95"/>
      <c r="L18" s="95"/>
    </row>
    <row r="19" spans="1:12" ht="18" customHeight="1">
      <c r="B19" s="23">
        <v>9</v>
      </c>
      <c r="C19" s="95" t="s">
        <v>157</v>
      </c>
      <c r="D19" s="95"/>
      <c r="E19" s="95"/>
      <c r="F19" s="95"/>
      <c r="G19" s="95"/>
      <c r="H19" s="95"/>
      <c r="I19" s="95"/>
      <c r="J19" s="95"/>
      <c r="K19" s="95"/>
      <c r="L19" s="95"/>
    </row>
    <row r="20" spans="1:12" ht="16.5">
      <c r="A20" s="24" t="s">
        <v>152</v>
      </c>
      <c r="B20" s="25" t="s">
        <v>153</v>
      </c>
      <c r="C20" s="24"/>
      <c r="D20" s="24"/>
      <c r="E20" s="24"/>
      <c r="F20" s="24"/>
      <c r="G20" s="24"/>
      <c r="H20" s="24"/>
      <c r="I20" s="24"/>
      <c r="J20" s="24"/>
      <c r="K20" s="24"/>
      <c r="L20" s="24"/>
    </row>
    <row r="21" spans="1:12" ht="16.5">
      <c r="B21" s="23">
        <v>1</v>
      </c>
      <c r="C21" s="24" t="s">
        <v>166</v>
      </c>
    </row>
    <row r="22" spans="1:12" ht="16.5">
      <c r="B22" s="23">
        <v>2</v>
      </c>
      <c r="C22" s="24" t="s">
        <v>192</v>
      </c>
    </row>
    <row r="23" spans="1:12" ht="16.5">
      <c r="B23" s="23">
        <v>3</v>
      </c>
      <c r="C23" s="24" t="s">
        <v>163</v>
      </c>
    </row>
    <row r="24" spans="1:12" ht="16.5">
      <c r="B24" s="23">
        <v>4</v>
      </c>
      <c r="C24" s="24" t="s">
        <v>167</v>
      </c>
    </row>
    <row r="25" spans="1:12" ht="16.5">
      <c r="B25" s="23">
        <v>5</v>
      </c>
      <c r="C25" s="24" t="s">
        <v>191</v>
      </c>
    </row>
    <row r="26" spans="1:12" ht="16.5">
      <c r="B26" s="23">
        <v>6</v>
      </c>
      <c r="C26" s="24" t="s">
        <v>167</v>
      </c>
    </row>
    <row r="27" spans="1:12" ht="16.5">
      <c r="B27" s="23">
        <v>7</v>
      </c>
      <c r="C27" s="24" t="s">
        <v>168</v>
      </c>
    </row>
    <row r="28" spans="1:12" ht="16.5">
      <c r="B28" s="23">
        <v>8</v>
      </c>
      <c r="C28" s="24" t="s">
        <v>164</v>
      </c>
    </row>
    <row r="29" spans="1:12" ht="16.5">
      <c r="B29" s="23">
        <v>9</v>
      </c>
      <c r="C29" s="24" t="s">
        <v>169</v>
      </c>
    </row>
    <row r="30" spans="1:12" ht="16.5">
      <c r="B30" s="23">
        <v>10</v>
      </c>
      <c r="C30" s="24" t="s">
        <v>165</v>
      </c>
    </row>
    <row r="31" spans="1:12" ht="16.5">
      <c r="B31" s="23">
        <v>11</v>
      </c>
    </row>
    <row r="32" spans="1:12" ht="16.5">
      <c r="B32" s="23">
        <v>12</v>
      </c>
    </row>
    <row r="33" spans="1:2" ht="16.5">
      <c r="B33" s="23">
        <v>13</v>
      </c>
    </row>
    <row r="35" spans="1:2" ht="16.5">
      <c r="A35" s="24" t="s">
        <v>160</v>
      </c>
      <c r="B35" s="25" t="s">
        <v>161</v>
      </c>
    </row>
    <row r="36" spans="1:2" ht="16.5">
      <c r="B36" s="22" t="s">
        <v>162</v>
      </c>
    </row>
  </sheetData>
  <sheetProtection autoFilter="0" pivotTables="0"/>
  <mergeCells count="9">
    <mergeCell ref="C15:L15"/>
    <mergeCell ref="C5:L5"/>
    <mergeCell ref="C19:L19"/>
    <mergeCell ref="C9:L11"/>
    <mergeCell ref="C6:L8"/>
    <mergeCell ref="C12:L14"/>
    <mergeCell ref="C16:L16"/>
    <mergeCell ref="C17:L17"/>
    <mergeCell ref="C18:L18"/>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22"/>
  <sheetViews>
    <sheetView tabSelected="1" topLeftCell="AW1" zoomScaleSheetLayoutView="100" workbookViewId="0">
      <selection activeCell="BL15" sqref="BL15"/>
    </sheetView>
  </sheetViews>
  <sheetFormatPr defaultRowHeight="23.25" customHeight="1"/>
  <cols>
    <col min="1" max="1" width="3.75" style="10" customWidth="1"/>
    <col min="2" max="2" width="4.375" style="11" customWidth="1"/>
    <col min="3" max="3" width="8" style="11" customWidth="1"/>
    <col min="4" max="4" width="6.5" style="11" customWidth="1"/>
    <col min="5" max="5" width="6.875" style="11" customWidth="1"/>
    <col min="6" max="6" width="4" style="10" customWidth="1"/>
    <col min="7" max="7" width="7.5" style="12" customWidth="1"/>
    <col min="8" max="8" width="4.875" style="12" customWidth="1"/>
    <col min="9" max="9" width="6" style="12" customWidth="1"/>
    <col min="10" max="10" width="7.5" style="10" customWidth="1"/>
    <col min="11" max="11" width="8.125" style="10" customWidth="1"/>
    <col min="12" max="12" width="4.625" style="10" customWidth="1"/>
    <col min="13" max="13" width="5.5" style="13" customWidth="1"/>
    <col min="14" max="14" width="7" style="14" customWidth="1"/>
    <col min="15" max="15" width="7.625" style="14" customWidth="1"/>
    <col min="16" max="16" width="6.375" style="13" customWidth="1"/>
    <col min="17" max="17" width="9" style="11" bestFit="1" customWidth="1"/>
    <col min="18" max="18" width="6.875" style="11" customWidth="1"/>
    <col min="19" max="19" width="8.25" style="11" customWidth="1"/>
    <col min="20" max="20" width="6.75" style="11" customWidth="1"/>
    <col min="21" max="21" width="7.375" style="11" customWidth="1"/>
    <col min="22" max="23" width="7" style="11" customWidth="1"/>
    <col min="24" max="25" width="6.625" style="11" customWidth="1"/>
    <col min="26" max="26" width="7.5" style="11" bestFit="1" customWidth="1"/>
    <col min="27" max="28" width="6" style="11" customWidth="1"/>
    <col min="29" max="29" width="7.5" style="11" bestFit="1" customWidth="1"/>
    <col min="30" max="30" width="7.75" style="11" customWidth="1"/>
    <col min="31" max="31" width="10.5" style="11" customWidth="1"/>
    <col min="32" max="32" width="8.25" style="10" customWidth="1"/>
    <col min="33" max="34" width="8.625" style="10" customWidth="1"/>
    <col min="35" max="35" width="10.875" style="15" customWidth="1"/>
    <col min="36" max="36" width="5.875" style="10" customWidth="1"/>
    <col min="37" max="37" width="8.125" style="10" customWidth="1"/>
    <col min="38" max="38" width="7.625" style="10" customWidth="1"/>
    <col min="39" max="39" width="10.125" style="10" customWidth="1"/>
    <col min="40" max="40" width="8.5" style="10" customWidth="1"/>
    <col min="41" max="41" width="8.875" style="10" customWidth="1"/>
    <col min="42" max="42" width="7" style="10" customWidth="1"/>
    <col min="43" max="43" width="7.75" style="10" customWidth="1"/>
    <col min="44" max="46" width="7.5" style="10" customWidth="1"/>
    <col min="47" max="47" width="6.75" style="10" customWidth="1"/>
    <col min="48" max="48" width="7.5" style="10" customWidth="1"/>
    <col min="49" max="49" width="6.75" style="10" customWidth="1"/>
    <col min="50" max="50" width="6" style="10" customWidth="1"/>
    <col min="51" max="51" width="7" style="10" customWidth="1"/>
    <col min="52" max="52" width="8.875" style="10" customWidth="1"/>
    <col min="53" max="53" width="9.75" style="10" bestFit="1" customWidth="1"/>
    <col min="54" max="54" width="6.625" style="10" customWidth="1"/>
    <col min="55" max="55" width="6.125" style="11" customWidth="1"/>
    <col min="56" max="56" width="6.25" style="11" customWidth="1"/>
    <col min="57" max="57" width="6.75" style="11" customWidth="1"/>
    <col min="58" max="58" width="9" style="10" customWidth="1"/>
    <col min="59" max="59" width="9.75" style="10" bestFit="1" customWidth="1"/>
    <col min="60" max="60" width="10.375" style="11" customWidth="1"/>
    <col min="61" max="61" width="10.125" style="15" customWidth="1"/>
    <col min="62" max="62" width="9.875" style="15" customWidth="1"/>
    <col min="63" max="63" width="10" style="11" customWidth="1"/>
    <col min="64" max="64" width="11.125" style="10" customWidth="1"/>
    <col min="65" max="65" width="9" style="11"/>
    <col min="66" max="79" width="0" style="11" hidden="1" customWidth="1"/>
    <col min="80" max="16384" width="9" style="11"/>
  </cols>
  <sheetData>
    <row r="1" spans="1:80" ht="24" customHeight="1">
      <c r="A1" s="101" t="str">
        <f>"2017年"&amp;B7&amp;C7&amp;"分校"&amp;D7&amp;"工资表"</f>
        <v>2017年7月越秀五羊中心分校行政部工资表</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row>
    <row r="2" spans="1:80" s="64" customFormat="1" ht="15" customHeight="1">
      <c r="A2" s="102" t="s">
        <v>0</v>
      </c>
      <c r="B2" s="103"/>
      <c r="C2" s="103"/>
      <c r="D2" s="103"/>
      <c r="E2" s="103"/>
      <c r="F2" s="103"/>
      <c r="G2" s="103"/>
      <c r="H2" s="103"/>
      <c r="I2" s="103"/>
      <c r="J2" s="103"/>
      <c r="K2" s="103"/>
      <c r="L2" s="103"/>
      <c r="M2" s="103"/>
      <c r="N2" s="103"/>
      <c r="O2" s="103"/>
      <c r="P2" s="104"/>
      <c r="Q2" s="111"/>
      <c r="R2" s="112"/>
      <c r="S2" s="112"/>
      <c r="T2" s="112"/>
      <c r="U2" s="112"/>
      <c r="V2" s="112"/>
      <c r="W2" s="112"/>
      <c r="X2" s="112"/>
      <c r="Y2" s="112"/>
      <c r="Z2" s="113"/>
      <c r="AA2" s="114"/>
      <c r="AB2" s="115"/>
      <c r="AC2" s="115"/>
      <c r="AD2" s="115"/>
      <c r="AE2" s="116"/>
      <c r="AF2" s="114" t="s">
        <v>1</v>
      </c>
      <c r="AG2" s="115"/>
      <c r="AH2" s="115"/>
      <c r="AI2" s="116"/>
      <c r="AJ2" s="114" t="s">
        <v>2</v>
      </c>
      <c r="AK2" s="115"/>
      <c r="AL2" s="115"/>
      <c r="AM2" s="115"/>
      <c r="AN2" s="115"/>
      <c r="AO2" s="115"/>
      <c r="AP2" s="115"/>
      <c r="AQ2" s="115"/>
      <c r="AR2" s="115"/>
      <c r="AS2" s="115"/>
      <c r="AT2" s="115"/>
      <c r="AU2" s="115"/>
      <c r="AV2" s="115"/>
      <c r="AW2" s="115"/>
      <c r="AX2" s="115"/>
      <c r="AY2" s="115"/>
      <c r="AZ2" s="115"/>
      <c r="BA2" s="116"/>
      <c r="BB2" s="114" t="s">
        <v>4</v>
      </c>
      <c r="BC2" s="115"/>
      <c r="BD2" s="115"/>
      <c r="BE2" s="115"/>
      <c r="BF2" s="116"/>
      <c r="BG2" s="62"/>
      <c r="BH2" s="114" t="s">
        <v>3</v>
      </c>
      <c r="BI2" s="115"/>
      <c r="BJ2" s="116"/>
      <c r="BK2" s="63"/>
      <c r="BL2" s="63"/>
    </row>
    <row r="3" spans="1:80" s="64" customFormat="1" ht="9.9499999999999993" customHeight="1">
      <c r="A3" s="105"/>
      <c r="B3" s="106"/>
      <c r="C3" s="106"/>
      <c r="D3" s="106"/>
      <c r="E3" s="106"/>
      <c r="F3" s="106"/>
      <c r="G3" s="106"/>
      <c r="H3" s="106"/>
      <c r="I3" s="106"/>
      <c r="J3" s="106"/>
      <c r="K3" s="106"/>
      <c r="L3" s="106"/>
      <c r="M3" s="106"/>
      <c r="N3" s="106"/>
      <c r="O3" s="106"/>
      <c r="P3" s="107"/>
      <c r="Q3" s="65" t="s">
        <v>5</v>
      </c>
      <c r="R3" s="66"/>
      <c r="S3" s="66"/>
      <c r="T3" s="66"/>
      <c r="U3" s="66"/>
      <c r="V3" s="66"/>
      <c r="W3" s="66"/>
      <c r="X3" s="66"/>
      <c r="Y3" s="66"/>
      <c r="Z3" s="67"/>
      <c r="AA3" s="68" t="s">
        <v>6</v>
      </c>
      <c r="AB3" s="69"/>
      <c r="AC3" s="69"/>
      <c r="AD3" s="69"/>
      <c r="AE3" s="70"/>
      <c r="AF3" s="63"/>
      <c r="AG3" s="71" t="s">
        <v>7</v>
      </c>
      <c r="AH3" s="62"/>
      <c r="AI3" s="72"/>
      <c r="AJ3" s="71" t="s">
        <v>5</v>
      </c>
      <c r="AK3" s="73"/>
      <c r="AL3" s="73"/>
      <c r="AM3" s="62"/>
      <c r="AN3" s="63" t="s">
        <v>8</v>
      </c>
      <c r="AO3" s="74" t="s">
        <v>9</v>
      </c>
      <c r="AP3" s="63" t="s">
        <v>8</v>
      </c>
      <c r="AQ3" s="74" t="s">
        <v>9</v>
      </c>
      <c r="AR3" s="114" t="s">
        <v>6</v>
      </c>
      <c r="AS3" s="115"/>
      <c r="AT3" s="116"/>
      <c r="AU3" s="114"/>
      <c r="AV3" s="115"/>
      <c r="AW3" s="115"/>
      <c r="AX3" s="115"/>
      <c r="AY3" s="115"/>
      <c r="AZ3" s="115"/>
      <c r="BA3" s="116"/>
      <c r="BB3" s="115"/>
      <c r="BC3" s="115"/>
      <c r="BD3" s="115"/>
      <c r="BE3" s="115"/>
      <c r="BF3" s="115"/>
      <c r="BG3" s="115"/>
      <c r="BH3" s="115"/>
      <c r="BI3" s="115"/>
      <c r="BJ3" s="115"/>
      <c r="BK3" s="115"/>
    </row>
    <row r="4" spans="1:80" s="64" customFormat="1" ht="12" customHeight="1">
      <c r="A4" s="108"/>
      <c r="B4" s="109"/>
      <c r="C4" s="109"/>
      <c r="D4" s="109"/>
      <c r="E4" s="109"/>
      <c r="F4" s="109"/>
      <c r="G4" s="109"/>
      <c r="H4" s="109"/>
      <c r="I4" s="109"/>
      <c r="J4" s="109"/>
      <c r="K4" s="109"/>
      <c r="L4" s="109"/>
      <c r="M4" s="109"/>
      <c r="N4" s="109"/>
      <c r="O4" s="109"/>
      <c r="P4" s="110"/>
      <c r="Q4" s="75"/>
      <c r="R4" s="76"/>
      <c r="S4" s="76"/>
      <c r="T4" s="76"/>
      <c r="U4" s="76"/>
      <c r="V4" s="76"/>
      <c r="W4" s="76"/>
      <c r="X4" s="76"/>
      <c r="Y4" s="76"/>
      <c r="Z4" s="77"/>
      <c r="AA4" s="78"/>
      <c r="AB4" s="79"/>
      <c r="AC4" s="79"/>
      <c r="AD4" s="79"/>
      <c r="AE4" s="80"/>
      <c r="AF4" s="81">
        <v>1</v>
      </c>
      <c r="AG4" s="81">
        <v>2</v>
      </c>
      <c r="AH4" s="81">
        <v>3</v>
      </c>
      <c r="AI4" s="82">
        <v>4</v>
      </c>
      <c r="AJ4" s="81">
        <v>5</v>
      </c>
      <c r="AK4" s="81">
        <v>6</v>
      </c>
      <c r="AL4" s="81">
        <v>7</v>
      </c>
      <c r="AM4" s="81">
        <v>8</v>
      </c>
      <c r="AN4" s="81">
        <v>9</v>
      </c>
      <c r="AO4" s="81">
        <v>10</v>
      </c>
      <c r="AP4" s="81">
        <v>11</v>
      </c>
      <c r="AQ4" s="81">
        <v>12</v>
      </c>
      <c r="AR4" s="81">
        <v>13</v>
      </c>
      <c r="AS4" s="81"/>
      <c r="AT4" s="81">
        <v>14</v>
      </c>
      <c r="AU4" s="81">
        <v>15</v>
      </c>
      <c r="AV4" s="81">
        <v>16</v>
      </c>
      <c r="AW4" s="81">
        <v>17</v>
      </c>
      <c r="AX4" s="81">
        <v>18</v>
      </c>
      <c r="AY4" s="81">
        <v>19</v>
      </c>
      <c r="AZ4" s="81">
        <v>20</v>
      </c>
      <c r="BA4" s="81">
        <v>21</v>
      </c>
      <c r="BB4" s="81">
        <v>22</v>
      </c>
      <c r="BC4" s="81">
        <v>23</v>
      </c>
      <c r="BD4" s="81">
        <v>24</v>
      </c>
      <c r="BE4" s="81">
        <v>25</v>
      </c>
      <c r="BF4" s="81">
        <v>26</v>
      </c>
      <c r="BG4" s="81">
        <v>27</v>
      </c>
      <c r="BH4" s="81">
        <v>28</v>
      </c>
      <c r="BI4" s="81">
        <v>29</v>
      </c>
      <c r="BJ4" s="81">
        <v>30</v>
      </c>
      <c r="BK4" s="81">
        <v>31</v>
      </c>
      <c r="BL4" s="81">
        <v>32</v>
      </c>
    </row>
    <row r="5" spans="1:80" s="84" customFormat="1" ht="23.25" customHeight="1">
      <c r="A5" s="119" t="s">
        <v>10</v>
      </c>
      <c r="B5" s="121" t="s">
        <v>11</v>
      </c>
      <c r="C5" s="121" t="s">
        <v>12</v>
      </c>
      <c r="D5" s="121" t="s">
        <v>13</v>
      </c>
      <c r="E5" s="121" t="s">
        <v>189</v>
      </c>
      <c r="F5" s="119" t="s">
        <v>15</v>
      </c>
      <c r="G5" s="123" t="s">
        <v>16</v>
      </c>
      <c r="H5" s="123" t="s">
        <v>17</v>
      </c>
      <c r="I5" s="123" t="s">
        <v>18</v>
      </c>
      <c r="J5" s="123" t="s">
        <v>19</v>
      </c>
      <c r="K5" s="123" t="s">
        <v>193</v>
      </c>
      <c r="L5" s="123" t="s">
        <v>198</v>
      </c>
      <c r="M5" s="125" t="s">
        <v>199</v>
      </c>
      <c r="N5" s="117" t="s">
        <v>20</v>
      </c>
      <c r="O5" s="117" t="s">
        <v>21</v>
      </c>
      <c r="P5" s="125" t="s">
        <v>22</v>
      </c>
      <c r="Q5" s="123" t="s">
        <v>200</v>
      </c>
      <c r="R5" s="123" t="s">
        <v>201</v>
      </c>
      <c r="S5" s="123" t="s">
        <v>202</v>
      </c>
      <c r="T5" s="123" t="s">
        <v>203</v>
      </c>
      <c r="U5" s="123" t="s">
        <v>204</v>
      </c>
      <c r="V5" s="123" t="s">
        <v>205</v>
      </c>
      <c r="W5" s="123" t="s">
        <v>206</v>
      </c>
      <c r="X5" s="123" t="s">
        <v>207</v>
      </c>
      <c r="Y5" s="123" t="s">
        <v>208</v>
      </c>
      <c r="Z5" s="123" t="s">
        <v>209</v>
      </c>
      <c r="AA5" s="123" t="s">
        <v>210</v>
      </c>
      <c r="AB5" s="123" t="s">
        <v>211</v>
      </c>
      <c r="AC5" s="123" t="s">
        <v>212</v>
      </c>
      <c r="AD5" s="123" t="s">
        <v>213</v>
      </c>
      <c r="AE5" s="123" t="s">
        <v>214</v>
      </c>
      <c r="AF5" s="123" t="s">
        <v>215</v>
      </c>
      <c r="AG5" s="123" t="s">
        <v>216</v>
      </c>
      <c r="AH5" s="123" t="s">
        <v>217</v>
      </c>
      <c r="AI5" s="123" t="s">
        <v>218</v>
      </c>
      <c r="AJ5" s="123" t="s">
        <v>219</v>
      </c>
      <c r="AK5" s="123" t="s">
        <v>220</v>
      </c>
      <c r="AL5" s="123" t="s">
        <v>221</v>
      </c>
      <c r="AM5" s="123" t="s">
        <v>222</v>
      </c>
      <c r="AN5" s="123" t="s">
        <v>223</v>
      </c>
      <c r="AO5" s="121" t="s">
        <v>224</v>
      </c>
      <c r="AP5" s="121" t="s">
        <v>225</v>
      </c>
      <c r="AQ5" s="127" t="s">
        <v>23</v>
      </c>
      <c r="AR5" s="121" t="s">
        <v>24</v>
      </c>
      <c r="AS5" s="83"/>
      <c r="AT5" s="127" t="s">
        <v>25</v>
      </c>
      <c r="AU5" s="127" t="s">
        <v>26</v>
      </c>
      <c r="AV5" s="127" t="s">
        <v>27</v>
      </c>
      <c r="AW5" s="127" t="s">
        <v>28</v>
      </c>
      <c r="AX5" s="127" t="s">
        <v>29</v>
      </c>
      <c r="AY5" s="127" t="s">
        <v>30</v>
      </c>
      <c r="AZ5" s="127" t="s">
        <v>31</v>
      </c>
      <c r="BA5" s="127" t="s">
        <v>32</v>
      </c>
      <c r="BB5" s="127" t="s">
        <v>36</v>
      </c>
      <c r="BC5" s="127" t="s">
        <v>37</v>
      </c>
      <c r="BD5" s="127" t="s">
        <v>38</v>
      </c>
      <c r="BE5" s="127" t="s">
        <v>39</v>
      </c>
      <c r="BF5" s="127" t="s">
        <v>40</v>
      </c>
      <c r="BG5" s="127" t="s">
        <v>41</v>
      </c>
      <c r="BH5" s="129" t="s">
        <v>33</v>
      </c>
      <c r="BI5" s="131" t="s">
        <v>34</v>
      </c>
      <c r="BJ5" s="131" t="s">
        <v>35</v>
      </c>
      <c r="BK5" s="127" t="s">
        <v>42</v>
      </c>
      <c r="BL5" s="147" t="s">
        <v>278</v>
      </c>
      <c r="BM5" s="64"/>
      <c r="BN5" s="64"/>
      <c r="BO5" s="64"/>
      <c r="BP5" s="64"/>
      <c r="BQ5" s="64"/>
      <c r="BR5" s="64"/>
      <c r="BS5" s="64"/>
      <c r="BT5" s="64"/>
      <c r="BU5" s="64"/>
      <c r="BV5" s="64"/>
      <c r="BW5" s="64"/>
      <c r="BX5" s="64"/>
      <c r="BY5" s="64"/>
      <c r="BZ5" s="64"/>
      <c r="CA5" s="64"/>
      <c r="CB5" s="64"/>
    </row>
    <row r="6" spans="1:80" s="86" customFormat="1" ht="23.25" customHeight="1">
      <c r="A6" s="120"/>
      <c r="B6" s="122"/>
      <c r="C6" s="122"/>
      <c r="D6" s="122"/>
      <c r="E6" s="122"/>
      <c r="F6" s="120"/>
      <c r="G6" s="124"/>
      <c r="H6" s="124"/>
      <c r="I6" s="124"/>
      <c r="J6" s="124"/>
      <c r="K6" s="124"/>
      <c r="L6" s="124"/>
      <c r="M6" s="126"/>
      <c r="N6" s="118"/>
      <c r="O6" s="118"/>
      <c r="P6" s="126"/>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2"/>
      <c r="AP6" s="122"/>
      <c r="AQ6" s="128"/>
      <c r="AR6" s="122"/>
      <c r="AS6" s="85"/>
      <c r="AT6" s="128"/>
      <c r="AU6" s="128"/>
      <c r="AV6" s="128"/>
      <c r="AW6" s="128"/>
      <c r="AX6" s="128"/>
      <c r="AY6" s="128"/>
      <c r="AZ6" s="128"/>
      <c r="BA6" s="128"/>
      <c r="BB6" s="128"/>
      <c r="BC6" s="128"/>
      <c r="BD6" s="128"/>
      <c r="BE6" s="128"/>
      <c r="BF6" s="128"/>
      <c r="BG6" s="128"/>
      <c r="BH6" s="130"/>
      <c r="BI6" s="132"/>
      <c r="BJ6" s="132"/>
      <c r="BK6" s="128"/>
      <c r="BL6" s="148"/>
      <c r="BM6" s="64"/>
      <c r="BN6" s="64"/>
      <c r="BO6" s="64"/>
      <c r="BP6" s="64"/>
      <c r="BQ6" s="64"/>
      <c r="BR6" s="64"/>
      <c r="BS6" s="64"/>
      <c r="BT6" s="64"/>
      <c r="BU6" s="64"/>
      <c r="BV6" s="64"/>
      <c r="BW6" s="64"/>
      <c r="BX6" s="64"/>
      <c r="BY6" s="64"/>
      <c r="BZ6" s="64"/>
      <c r="CA6" s="64"/>
      <c r="CB6" s="64"/>
    </row>
    <row r="7" spans="1:80" ht="15" customHeight="1">
      <c r="A7" s="16">
        <v>1</v>
      </c>
      <c r="B7" s="42" t="s">
        <v>67</v>
      </c>
      <c r="C7" s="42" t="s">
        <v>226</v>
      </c>
      <c r="D7" s="42" t="s">
        <v>52</v>
      </c>
      <c r="E7" s="42"/>
      <c r="F7" s="55"/>
      <c r="G7" s="42" t="s">
        <v>129</v>
      </c>
      <c r="H7" s="42" t="s">
        <v>47</v>
      </c>
      <c r="I7" s="42" t="s">
        <v>48</v>
      </c>
      <c r="J7" s="58" t="s">
        <v>194</v>
      </c>
      <c r="K7" s="59" t="str">
        <f>IF(ISERROR(VLOOKUP(J7,#REF!,26,0)),"",VLOOKUP(J7,#REF!,26,0))</f>
        <v/>
      </c>
      <c r="L7" s="60" t="str">
        <f>IF(ISERROR(VLOOKUP(J7,#REF!,27,0)),"",VLOOKUP(J7,#REF!,27,0))</f>
        <v/>
      </c>
      <c r="M7" s="54" t="str">
        <f>IF(ISERROR(+L7+BP7),"",+L7+BP7)</f>
        <v/>
      </c>
      <c r="N7" s="43">
        <v>30</v>
      </c>
      <c r="O7" s="43">
        <v>30</v>
      </c>
      <c r="P7" s="43" t="s">
        <v>271</v>
      </c>
      <c r="Q7" s="48">
        <f>615*0.4</f>
        <v>246</v>
      </c>
      <c r="R7" s="48">
        <v>10</v>
      </c>
      <c r="S7" s="88">
        <f>Q7*R7</f>
        <v>2460</v>
      </c>
      <c r="T7" s="49">
        <f>25*0.4</f>
        <v>10</v>
      </c>
      <c r="U7" s="49">
        <v>50</v>
      </c>
      <c r="V7" s="88">
        <f>T7*U7</f>
        <v>500</v>
      </c>
      <c r="W7" s="49">
        <f>1150*0.4</f>
        <v>460</v>
      </c>
      <c r="X7" s="49">
        <v>0.5</v>
      </c>
      <c r="Y7" s="88">
        <f>W7*X7</f>
        <v>230</v>
      </c>
      <c r="Z7" s="43">
        <f>16*0.4</f>
        <v>6.4</v>
      </c>
      <c r="AA7" s="49">
        <v>50</v>
      </c>
      <c r="AB7" s="88">
        <f>Z7*AA7</f>
        <v>320</v>
      </c>
      <c r="AC7" s="49">
        <f>1*0.4</f>
        <v>0.4</v>
      </c>
      <c r="AD7" s="49">
        <f>300-100</f>
        <v>200</v>
      </c>
      <c r="AE7" s="88">
        <f>AC7*AD7</f>
        <v>80</v>
      </c>
      <c r="AF7" s="43">
        <f>107*0.4</f>
        <v>42.800000000000004</v>
      </c>
      <c r="AG7" s="49">
        <v>15</v>
      </c>
      <c r="AH7" s="88">
        <f>AF7*AG7</f>
        <v>642.00000000000011</v>
      </c>
      <c r="AI7" s="54">
        <f>303407*0.4</f>
        <v>121362.8</v>
      </c>
      <c r="AJ7" s="94">
        <v>2E-3</v>
      </c>
      <c r="AK7" s="88">
        <f>AI7*AJ7</f>
        <v>242.72560000000001</v>
      </c>
      <c r="AL7" s="43">
        <f>2*0.4</f>
        <v>0.8</v>
      </c>
      <c r="AM7" s="49">
        <v>200</v>
      </c>
      <c r="AN7" s="88">
        <f>AL7*AM7</f>
        <v>160</v>
      </c>
      <c r="AO7" s="89">
        <f>S7+V7+Y7+AB7+AE7+AH7+AK7+AN7</f>
        <v>4634.7255999999998</v>
      </c>
      <c r="AP7" s="18"/>
      <c r="AQ7" s="18"/>
      <c r="AR7" s="18"/>
      <c r="AS7" s="18"/>
      <c r="AT7" s="18"/>
      <c r="AU7" s="18">
        <v>100</v>
      </c>
      <c r="AV7" s="18"/>
      <c r="AW7" s="18"/>
      <c r="AX7" s="18"/>
      <c r="AY7" s="18"/>
      <c r="AZ7" s="18">
        <v>-80</v>
      </c>
      <c r="BA7" s="90">
        <f>SUM(AO7:AZ7)</f>
        <v>4654.7255999999998</v>
      </c>
      <c r="BB7" s="91"/>
      <c r="BC7" s="92"/>
      <c r="BD7" s="92"/>
      <c r="BE7" s="92"/>
      <c r="BF7" s="90">
        <f>SUM(BB7:BE7)</f>
        <v>0</v>
      </c>
      <c r="BG7" s="90">
        <f>BA7</f>
        <v>4654.7255999999998</v>
      </c>
      <c r="BH7" s="55">
        <v>1470</v>
      </c>
      <c r="BI7" s="56">
        <v>325.37</v>
      </c>
      <c r="BJ7" s="87">
        <v>9.5399999999999991</v>
      </c>
      <c r="BK7" s="93">
        <f>+BG7-BH7-BI7-BJ7</f>
        <v>2849.8155999999999</v>
      </c>
      <c r="BL7" s="149">
        <v>1895</v>
      </c>
      <c r="BO7" s="13">
        <f>IF(ISERROR(VLOOKUP(B7,BN:BZ,13,0)),,VLOOKUP(B7,BN:BZ,13,0))</f>
        <v>0</v>
      </c>
      <c r="BP7" s="45" t="str">
        <f>IF(ISERROR(DATEDIF(K7,BO7,"M")),"",DATEDIF(K7,BO7,"M"))</f>
        <v/>
      </c>
    </row>
    <row r="8" spans="1:80" ht="15" customHeight="1">
      <c r="A8" s="16">
        <v>2</v>
      </c>
      <c r="B8" s="42" t="s">
        <v>67</v>
      </c>
      <c r="C8" s="42" t="s">
        <v>226</v>
      </c>
      <c r="D8" s="42" t="s">
        <v>52</v>
      </c>
      <c r="E8" s="42"/>
      <c r="F8" s="42"/>
      <c r="G8" s="42" t="s">
        <v>54</v>
      </c>
      <c r="H8" s="42" t="s">
        <v>47</v>
      </c>
      <c r="I8" s="42" t="s">
        <v>48</v>
      </c>
      <c r="J8" s="61" t="s">
        <v>195</v>
      </c>
      <c r="K8" s="59" t="str">
        <f>IF(ISERROR(VLOOKUP(J8,#REF!,26,0)),"",VLOOKUP(J8,#REF!,26,0))</f>
        <v/>
      </c>
      <c r="L8" s="60" t="str">
        <f>IF(ISERROR(VLOOKUP(J8,#REF!,27,0)),"",VLOOKUP(J8,#REF!,27,0))</f>
        <v/>
      </c>
      <c r="M8" s="54" t="str">
        <f t="shared" ref="M8" si="0">IF(ISERROR(+L8+BP8),"",+L8+BP8)</f>
        <v/>
      </c>
      <c r="N8" s="43">
        <v>30</v>
      </c>
      <c r="O8" s="43">
        <v>30</v>
      </c>
      <c r="P8" s="43" t="s">
        <v>270</v>
      </c>
      <c r="Q8" s="49">
        <f>615*0.3</f>
        <v>184.5</v>
      </c>
      <c r="R8" s="49">
        <v>10</v>
      </c>
      <c r="S8" s="88">
        <f t="shared" ref="S8" si="1">Q8*R8</f>
        <v>1845</v>
      </c>
      <c r="T8" s="49">
        <f>25*0.3</f>
        <v>7.5</v>
      </c>
      <c r="U8" s="49">
        <v>50</v>
      </c>
      <c r="V8" s="88">
        <f t="shared" ref="V8" si="2">T8*U8</f>
        <v>375</v>
      </c>
      <c r="W8" s="49">
        <f>1150*0.3</f>
        <v>345</v>
      </c>
      <c r="X8" s="49">
        <v>0.5</v>
      </c>
      <c r="Y8" s="88">
        <f t="shared" ref="Y8" si="3">W8*X8</f>
        <v>172.5</v>
      </c>
      <c r="Z8" s="43">
        <f>16*0.3</f>
        <v>4.8</v>
      </c>
      <c r="AA8" s="49">
        <v>50</v>
      </c>
      <c r="AB8" s="88">
        <f t="shared" ref="AB8" si="4">Z8*AA8</f>
        <v>240</v>
      </c>
      <c r="AC8" s="49">
        <f>1*0.3</f>
        <v>0.3</v>
      </c>
      <c r="AD8" s="49">
        <v>200</v>
      </c>
      <c r="AE8" s="88">
        <f t="shared" ref="AE8" si="5">AC8*AD8</f>
        <v>60</v>
      </c>
      <c r="AF8" s="43">
        <f>107*0.3</f>
        <v>32.1</v>
      </c>
      <c r="AG8" s="49">
        <v>15</v>
      </c>
      <c r="AH8" s="88">
        <f t="shared" ref="AH8" si="6">AF8*AG8</f>
        <v>481.5</v>
      </c>
      <c r="AI8" s="54">
        <f>303407*0.3</f>
        <v>91022.099999999991</v>
      </c>
      <c r="AJ8" s="94">
        <v>2E-3</v>
      </c>
      <c r="AK8" s="88">
        <f t="shared" ref="AK8" si="7">AI8*AJ8</f>
        <v>182.04419999999999</v>
      </c>
      <c r="AL8" s="43">
        <f>2*0.3</f>
        <v>0.6</v>
      </c>
      <c r="AM8" s="49">
        <v>200</v>
      </c>
      <c r="AN8" s="88">
        <f t="shared" ref="AN8" si="8">AL8*AM8</f>
        <v>120</v>
      </c>
      <c r="AO8" s="89">
        <f t="shared" ref="AO8" si="9">S8+V8+Y8+AB8+AE8+AH8+AK8+AN8</f>
        <v>3476.0441999999998</v>
      </c>
      <c r="AP8" s="18"/>
      <c r="AQ8" s="18"/>
      <c r="AR8" s="18"/>
      <c r="AS8" s="18"/>
      <c r="AT8" s="18"/>
      <c r="AU8" s="18">
        <v>100</v>
      </c>
      <c r="AV8" s="18"/>
      <c r="AW8" s="18"/>
      <c r="AX8" s="18"/>
      <c r="AY8" s="18"/>
      <c r="AZ8" s="18">
        <v>-80</v>
      </c>
      <c r="BA8" s="90">
        <f t="shared" ref="BA8" si="10">SUM(AO8:AZ8)</f>
        <v>3496.0441999999998</v>
      </c>
      <c r="BB8" s="92"/>
      <c r="BC8" s="92"/>
      <c r="BD8" s="92"/>
      <c r="BE8" s="92"/>
      <c r="BF8" s="90">
        <f t="shared" ref="BF8" si="11">SUM(BB8:BE8)</f>
        <v>0</v>
      </c>
      <c r="BG8" s="90">
        <f t="shared" ref="BG8" si="12">BA8</f>
        <v>3496.0441999999998</v>
      </c>
      <c r="BH8" s="57">
        <v>100</v>
      </c>
      <c r="BI8" s="56">
        <v>325.37</v>
      </c>
      <c r="BJ8" s="87">
        <f>IF(G8="外教",ROUND(MAX((BG8-BH8-BI8-4800)*{0.03,0.1,0.2,0.25,0.3,0.35,0.45}-{0,105,555,1005,2755,5505,13505},0),2),ROUND(MAX((BG8-BH8-BI8-3500)*{0.03,0.1,0.2,0.25,0.3,0.35,0.45}-{0,105,555,1005,2755,5505,13505},0),2))</f>
        <v>0</v>
      </c>
      <c r="BK8" s="93">
        <f t="shared" ref="BK8" si="13">+BG8-BH8-BI8-BJ8</f>
        <v>3070.6741999999999</v>
      </c>
      <c r="BL8" s="149">
        <v>1895</v>
      </c>
      <c r="BO8" s="13">
        <f>IF(ISERROR(VLOOKUP(B8,BN:BZ,13,0)),,VLOOKUP(B8,BN:BZ,13,0))</f>
        <v>0</v>
      </c>
      <c r="BP8" s="45" t="str">
        <f t="shared" ref="BP8" si="14">IF(ISERROR(DATEDIF(K8,BO8,"M")),"",DATEDIF(K8,BO8,"M"))</f>
        <v/>
      </c>
    </row>
    <row r="9" spans="1:80" ht="15" customHeight="1">
      <c r="A9" s="16">
        <v>5</v>
      </c>
      <c r="B9" s="42" t="s">
        <v>67</v>
      </c>
      <c r="C9" s="42" t="s">
        <v>226</v>
      </c>
      <c r="D9" s="42" t="s">
        <v>52</v>
      </c>
      <c r="E9" s="42"/>
      <c r="F9" s="42"/>
      <c r="G9" s="42" t="s">
        <v>54</v>
      </c>
      <c r="H9" s="42" t="s">
        <v>268</v>
      </c>
      <c r="I9" s="42" t="s">
        <v>51</v>
      </c>
      <c r="J9" s="61" t="s">
        <v>269</v>
      </c>
      <c r="K9" s="59">
        <f>IF(ISERROR(VLOOKUP(J9,[15]人事资料!D:AR,26,0)),"",VLOOKUP(J9,[15]人事资料!D:AR,26,0))</f>
        <v>42887</v>
      </c>
      <c r="L9" s="60">
        <f>IF(ISERROR(VLOOKUP(J9,[15]人事资料!D:AR,27,0)),"",VLOOKUP(J9,[15]人事资料!D:AR,27,0))</f>
        <v>0</v>
      </c>
      <c r="M9" s="54" t="str">
        <f t="shared" ref="M9:M11" si="15">IF(ISERROR(+L9+BP9),"",+L9+BP9)</f>
        <v/>
      </c>
      <c r="N9" s="43"/>
      <c r="O9" s="43"/>
      <c r="P9" s="43" t="s">
        <v>270</v>
      </c>
      <c r="Q9" s="49">
        <f>615*0.3</f>
        <v>184.5</v>
      </c>
      <c r="R9" s="49">
        <v>10</v>
      </c>
      <c r="S9" s="88">
        <f t="shared" ref="S9:S11" si="16">Q9*R9</f>
        <v>1845</v>
      </c>
      <c r="T9" s="49">
        <f>25*0.3</f>
        <v>7.5</v>
      </c>
      <c r="U9" s="49">
        <v>50</v>
      </c>
      <c r="V9" s="88">
        <f t="shared" ref="V9:V11" si="17">T9*U9</f>
        <v>375</v>
      </c>
      <c r="W9" s="49">
        <f>1150*0.3</f>
        <v>345</v>
      </c>
      <c r="X9" s="49">
        <v>0.5</v>
      </c>
      <c r="Y9" s="88">
        <f t="shared" ref="Y9:Y11" si="18">W9*X9</f>
        <v>172.5</v>
      </c>
      <c r="Z9" s="43">
        <f>16*0.3</f>
        <v>4.8</v>
      </c>
      <c r="AA9" s="49">
        <v>50</v>
      </c>
      <c r="AB9" s="88">
        <f t="shared" ref="AB9:AB11" si="19">Z9*AA9</f>
        <v>240</v>
      </c>
      <c r="AC9" s="49">
        <f>1*0.3</f>
        <v>0.3</v>
      </c>
      <c r="AD9" s="49">
        <v>200</v>
      </c>
      <c r="AE9" s="88">
        <f t="shared" ref="AE9:AE11" si="20">AC9*AD9</f>
        <v>60</v>
      </c>
      <c r="AF9" s="43">
        <f>107*0.3</f>
        <v>32.1</v>
      </c>
      <c r="AG9" s="49">
        <v>15</v>
      </c>
      <c r="AH9" s="88">
        <f t="shared" ref="AH9:AH11" si="21">AF9*AG9</f>
        <v>481.5</v>
      </c>
      <c r="AI9" s="54">
        <f>303407*0.3</f>
        <v>91022.099999999991</v>
      </c>
      <c r="AJ9" s="94">
        <v>2E-3</v>
      </c>
      <c r="AK9" s="88">
        <f t="shared" ref="AK9:AK11" si="22">AI9*AJ9</f>
        <v>182.04419999999999</v>
      </c>
      <c r="AL9" s="43">
        <f>2*0.3</f>
        <v>0.6</v>
      </c>
      <c r="AM9" s="49">
        <v>200</v>
      </c>
      <c r="AN9" s="88">
        <f t="shared" ref="AN9:AN11" si="23">AL9*AM9</f>
        <v>120</v>
      </c>
      <c r="AO9" s="89">
        <f t="shared" ref="AO9:AO11" si="24">S9+V9+Y9+AB9+AE9+AH9+AK9+AN9</f>
        <v>3476.0441999999998</v>
      </c>
      <c r="AP9" s="18"/>
      <c r="AQ9" s="18"/>
      <c r="AR9" s="18"/>
      <c r="AS9" s="18"/>
      <c r="AT9" s="18"/>
      <c r="AU9" s="18">
        <v>100</v>
      </c>
      <c r="AV9" s="18"/>
      <c r="AW9" s="18"/>
      <c r="AX9" s="18"/>
      <c r="AY9" s="18"/>
      <c r="AZ9" s="18"/>
      <c r="BA9" s="90">
        <f t="shared" ref="BA9:BA11" si="25">SUM(AO9:AZ9)</f>
        <v>3576.0441999999998</v>
      </c>
      <c r="BB9" s="92"/>
      <c r="BC9" s="92"/>
      <c r="BD9" s="92"/>
      <c r="BE9" s="92"/>
      <c r="BF9" s="90">
        <f t="shared" ref="BF9:BF11" si="26">SUM(BB9:BE9)</f>
        <v>0</v>
      </c>
      <c r="BG9" s="90">
        <f t="shared" ref="BG9:BG11" si="27">BA9</f>
        <v>3576.0441999999998</v>
      </c>
      <c r="BH9" s="57">
        <v>0</v>
      </c>
      <c r="BI9" s="56">
        <v>0</v>
      </c>
      <c r="BJ9" s="87">
        <f>IF(G9="外教",ROUND(MAX((BG9-BH9-BI9-4800)*{0.03,0.1,0.2,0.25,0.3,0.35,0.45}-{0,105,555,1005,2755,5505,13505},0),2),ROUND(MAX((BG9-BH9-BI9-3500)*{0.03,0.1,0.2,0.25,0.3,0.35,0.45}-{0,105,555,1005,2755,5505,13505},0),2))</f>
        <v>2.2799999999999998</v>
      </c>
      <c r="BK9" s="93">
        <f t="shared" ref="BK9:BK11" si="28">+BG9-BH9-BI9-BJ9</f>
        <v>3573.7641999999996</v>
      </c>
      <c r="BL9" s="149">
        <v>1895</v>
      </c>
      <c r="BO9" s="13">
        <f>IF(ISERROR(VLOOKUP(B9,BN:BZ,13,0)),,VLOOKUP(B9,BN:BZ,13,0))</f>
        <v>0</v>
      </c>
      <c r="BP9" s="45" t="str">
        <f t="shared" ref="BP9:BP11" si="29">IF(ISERROR(DATEDIF(K9,BO9,"M")),"",DATEDIF(K9,BO9,"M"))</f>
        <v/>
      </c>
    </row>
    <row r="10" spans="1:80" ht="15" customHeight="1">
      <c r="A10" s="16">
        <v>3</v>
      </c>
      <c r="B10" s="42" t="s">
        <v>67</v>
      </c>
      <c r="C10" s="42" t="str">
        <f t="shared" ref="C10:C11" si="30">IF(J10&lt;&gt;"",C9,"")</f>
        <v>越秀五羊中心</v>
      </c>
      <c r="D10" s="42" t="str">
        <f t="shared" ref="D10:D11" si="31">IF(J10&lt;&gt;"",D9,"")</f>
        <v>行政部</v>
      </c>
      <c r="E10" s="42"/>
      <c r="F10" s="57"/>
      <c r="G10" s="42" t="s">
        <v>130</v>
      </c>
      <c r="H10" s="42" t="s">
        <v>47</v>
      </c>
      <c r="I10" s="42" t="s">
        <v>48</v>
      </c>
      <c r="J10" s="61" t="s">
        <v>196</v>
      </c>
      <c r="K10" s="59" t="str">
        <f>IF(ISERROR(VLOOKUP(J10,#REF!,26,0)),"",VLOOKUP(J10,#REF!,26,0))</f>
        <v/>
      </c>
      <c r="L10" s="60" t="str">
        <f>IF(ISERROR(VLOOKUP(J10,#REF!,27,0)),"",VLOOKUP(J10,#REF!,27,0))</f>
        <v/>
      </c>
      <c r="M10" s="54" t="str">
        <f t="shared" si="15"/>
        <v/>
      </c>
      <c r="N10" s="43">
        <v>30</v>
      </c>
      <c r="O10" s="43">
        <v>30</v>
      </c>
      <c r="P10" s="43"/>
      <c r="Q10" s="43">
        <v>1610</v>
      </c>
      <c r="R10" s="43">
        <v>1</v>
      </c>
      <c r="S10" s="88">
        <f t="shared" si="16"/>
        <v>1610</v>
      </c>
      <c r="T10" s="43">
        <v>500</v>
      </c>
      <c r="U10" s="43">
        <v>1</v>
      </c>
      <c r="V10" s="88">
        <f t="shared" si="17"/>
        <v>500</v>
      </c>
      <c r="W10" s="43"/>
      <c r="X10" s="43"/>
      <c r="Y10" s="88">
        <f t="shared" si="18"/>
        <v>0</v>
      </c>
      <c r="Z10" s="18">
        <v>156</v>
      </c>
      <c r="AA10" s="43">
        <v>1</v>
      </c>
      <c r="AB10" s="88">
        <f t="shared" si="19"/>
        <v>156</v>
      </c>
      <c r="AC10" s="43">
        <f t="shared" ref="AC10" si="32">0*0.7</f>
        <v>0</v>
      </c>
      <c r="AD10" s="18"/>
      <c r="AE10" s="88">
        <f t="shared" si="20"/>
        <v>0</v>
      </c>
      <c r="AF10" s="18">
        <v>200</v>
      </c>
      <c r="AG10" s="43">
        <v>1</v>
      </c>
      <c r="AH10" s="88">
        <f t="shared" si="21"/>
        <v>200</v>
      </c>
      <c r="AI10" s="44">
        <v>100</v>
      </c>
      <c r="AJ10" s="43">
        <v>1</v>
      </c>
      <c r="AK10" s="88">
        <f t="shared" si="22"/>
        <v>100</v>
      </c>
      <c r="AL10" s="41">
        <v>200</v>
      </c>
      <c r="AM10" s="43">
        <v>1</v>
      </c>
      <c r="AN10" s="88">
        <f t="shared" si="23"/>
        <v>200</v>
      </c>
      <c r="AO10" s="89">
        <f t="shared" si="24"/>
        <v>2766</v>
      </c>
      <c r="AP10" s="18"/>
      <c r="AQ10" s="18"/>
      <c r="AR10" s="18"/>
      <c r="AS10" s="18"/>
      <c r="AT10" s="18"/>
      <c r="AU10" s="18">
        <v>100</v>
      </c>
      <c r="AV10" s="18"/>
      <c r="AW10" s="18"/>
      <c r="AX10" s="18"/>
      <c r="AY10" s="18"/>
      <c r="AZ10" s="41">
        <v>100</v>
      </c>
      <c r="BA10" s="90">
        <f t="shared" si="25"/>
        <v>2966</v>
      </c>
      <c r="BB10" s="92"/>
      <c r="BC10" s="92"/>
      <c r="BD10" s="92"/>
      <c r="BE10" s="92"/>
      <c r="BF10" s="90">
        <f t="shared" si="26"/>
        <v>0</v>
      </c>
      <c r="BG10" s="90">
        <f t="shared" si="27"/>
        <v>2966</v>
      </c>
      <c r="BH10" s="57"/>
      <c r="BI10" s="56">
        <v>325.37</v>
      </c>
      <c r="BJ10" s="87">
        <f>IF(G10="外教",ROUND(MAX((BG10-BH10-BI10-4800)*{0.03,0.1,0.2,0.25,0.3,0.35,0.45}-{0,105,555,1005,2755,5505,13505},0),2),ROUND(MAX((BG10-BH10-BI10-3500)*{0.03,0.1,0.2,0.25,0.3,0.35,0.45}-{0,105,555,1005,2755,5505,13505},0),2))</f>
        <v>0</v>
      </c>
      <c r="BK10" s="93">
        <f t="shared" si="28"/>
        <v>2640.63</v>
      </c>
      <c r="BL10" s="149">
        <v>1895</v>
      </c>
      <c r="BO10" s="13">
        <f>IF(ISERROR(VLOOKUP(B10,BN:BZ,13,0)),,VLOOKUP(B10,BN:BZ,13,0))</f>
        <v>0</v>
      </c>
      <c r="BP10" s="45" t="str">
        <f t="shared" si="29"/>
        <v/>
      </c>
      <c r="CB10" s="7"/>
    </row>
    <row r="11" spans="1:80" ht="15" customHeight="1">
      <c r="A11" s="16">
        <v>4</v>
      </c>
      <c r="B11" s="42" t="s">
        <v>67</v>
      </c>
      <c r="C11" s="42" t="str">
        <f t="shared" si="30"/>
        <v>越秀五羊中心</v>
      </c>
      <c r="D11" s="42" t="str">
        <f t="shared" si="31"/>
        <v>行政部</v>
      </c>
      <c r="E11" s="42"/>
      <c r="F11" s="55"/>
      <c r="G11" s="42" t="s">
        <v>55</v>
      </c>
      <c r="H11" s="42" t="s">
        <v>47</v>
      </c>
      <c r="I11" s="42" t="s">
        <v>48</v>
      </c>
      <c r="J11" s="61" t="s">
        <v>197</v>
      </c>
      <c r="K11" s="59" t="str">
        <f>IF(ISERROR(VLOOKUP(J11,#REF!,26,0)),"",VLOOKUP(J11,#REF!,26,0))</f>
        <v/>
      </c>
      <c r="L11" s="60" t="str">
        <f>IF(ISERROR(VLOOKUP(J11,#REF!,27,0)),"",VLOOKUP(J11,#REF!,27,0))</f>
        <v/>
      </c>
      <c r="M11" s="54" t="str">
        <f t="shared" si="15"/>
        <v/>
      </c>
      <c r="N11" s="43">
        <v>30</v>
      </c>
      <c r="O11" s="43">
        <v>30</v>
      </c>
      <c r="P11" s="43"/>
      <c r="Q11" s="43">
        <v>2000</v>
      </c>
      <c r="R11" s="43">
        <v>1</v>
      </c>
      <c r="S11" s="88">
        <f t="shared" si="16"/>
        <v>2000</v>
      </c>
      <c r="T11" s="43">
        <v>200</v>
      </c>
      <c r="U11" s="43">
        <v>1</v>
      </c>
      <c r="V11" s="88">
        <f t="shared" si="17"/>
        <v>200</v>
      </c>
      <c r="W11" s="43"/>
      <c r="X11" s="43"/>
      <c r="Y11" s="88">
        <f t="shared" si="18"/>
        <v>0</v>
      </c>
      <c r="Z11" s="18"/>
      <c r="AA11" s="43"/>
      <c r="AB11" s="88">
        <f t="shared" si="19"/>
        <v>0</v>
      </c>
      <c r="AC11" s="18">
        <v>100</v>
      </c>
      <c r="AD11" s="18">
        <v>1</v>
      </c>
      <c r="AE11" s="88">
        <f t="shared" si="20"/>
        <v>100</v>
      </c>
      <c r="AF11" s="18"/>
      <c r="AG11" s="43">
        <v>1</v>
      </c>
      <c r="AH11" s="88">
        <f t="shared" si="21"/>
        <v>0</v>
      </c>
      <c r="AI11" s="44">
        <v>100</v>
      </c>
      <c r="AJ11" s="43">
        <v>1</v>
      </c>
      <c r="AK11" s="88">
        <f t="shared" si="22"/>
        <v>100</v>
      </c>
      <c r="AL11" s="41">
        <v>200</v>
      </c>
      <c r="AM11" s="43">
        <v>1</v>
      </c>
      <c r="AN11" s="88">
        <f t="shared" si="23"/>
        <v>200</v>
      </c>
      <c r="AO11" s="89">
        <f t="shared" si="24"/>
        <v>2600</v>
      </c>
      <c r="AP11" s="18"/>
      <c r="AQ11" s="18"/>
      <c r="AR11" s="18"/>
      <c r="AS11" s="18"/>
      <c r="AT11" s="18"/>
      <c r="AU11" s="18">
        <v>100</v>
      </c>
      <c r="AV11" s="18"/>
      <c r="AW11" s="18"/>
      <c r="AX11" s="18"/>
      <c r="AY11" s="18"/>
      <c r="AZ11" s="18"/>
      <c r="BA11" s="90">
        <f t="shared" si="25"/>
        <v>2700</v>
      </c>
      <c r="BB11" s="92"/>
      <c r="BC11" s="92"/>
      <c r="BD11" s="92"/>
      <c r="BE11" s="92"/>
      <c r="BF11" s="90">
        <f t="shared" si="26"/>
        <v>0</v>
      </c>
      <c r="BG11" s="90">
        <f t="shared" si="27"/>
        <v>2700</v>
      </c>
      <c r="BH11" s="57">
        <v>100</v>
      </c>
      <c r="BI11" s="56">
        <v>325.37</v>
      </c>
      <c r="BJ11" s="87">
        <f>IF(G11="外教",ROUND(MAX((BG11-BH11-BI11-4800)*{0.03,0.1,0.2,0.25,0.3,0.35,0.45}-{0,105,555,1005,2755,5505,13505},0),2),ROUND(MAX((BG11-BH11-BI11-3500)*{0.03,0.1,0.2,0.25,0.3,0.35,0.45}-{0,105,555,1005,2755,5505,13505},0),2))</f>
        <v>0</v>
      </c>
      <c r="BK11" s="93">
        <f t="shared" si="28"/>
        <v>2274.63</v>
      </c>
      <c r="BL11" s="149">
        <v>1895</v>
      </c>
      <c r="BO11" s="13">
        <f>IF(ISERROR(VLOOKUP(B11,BN:BZ,13,0)),,VLOOKUP(B11,BN:BZ,13,0))</f>
        <v>0</v>
      </c>
      <c r="BP11" s="45" t="str">
        <f t="shared" si="29"/>
        <v/>
      </c>
      <c r="CB11" s="8"/>
    </row>
    <row r="12" spans="1:80" s="39" customFormat="1" ht="23.25" customHeight="1">
      <c r="A12" s="133" t="s">
        <v>56</v>
      </c>
      <c r="B12" s="134"/>
      <c r="C12" s="134"/>
      <c r="D12" s="134"/>
      <c r="E12" s="134"/>
      <c r="F12" s="134"/>
      <c r="G12" s="134"/>
      <c r="H12" s="134"/>
      <c r="I12" s="134"/>
      <c r="J12" s="134"/>
      <c r="K12" s="134"/>
      <c r="L12" s="134"/>
      <c r="M12" s="134"/>
      <c r="N12" s="134"/>
      <c r="O12" s="134"/>
      <c r="P12" s="135"/>
      <c r="Q12" s="38">
        <f t="shared" ref="Q12:AR12" si="33">SUM(Q7:Q11)</f>
        <v>4225</v>
      </c>
      <c r="R12" s="38">
        <f t="shared" si="33"/>
        <v>32</v>
      </c>
      <c r="S12" s="46">
        <f t="shared" si="33"/>
        <v>9760</v>
      </c>
      <c r="T12" s="38">
        <f t="shared" si="33"/>
        <v>725</v>
      </c>
      <c r="U12" s="38">
        <f t="shared" si="33"/>
        <v>152</v>
      </c>
      <c r="V12" s="46">
        <f t="shared" si="33"/>
        <v>1950</v>
      </c>
      <c r="W12" s="38">
        <f t="shared" si="33"/>
        <v>1150</v>
      </c>
      <c r="X12" s="38">
        <f t="shared" si="33"/>
        <v>1.5</v>
      </c>
      <c r="Y12" s="46">
        <f t="shared" si="33"/>
        <v>575</v>
      </c>
      <c r="Z12" s="38">
        <f t="shared" si="33"/>
        <v>172</v>
      </c>
      <c r="AA12" s="38">
        <f t="shared" si="33"/>
        <v>151</v>
      </c>
      <c r="AB12" s="46">
        <f t="shared" si="33"/>
        <v>956</v>
      </c>
      <c r="AC12" s="38">
        <f t="shared" si="33"/>
        <v>101</v>
      </c>
      <c r="AD12" s="38">
        <f t="shared" si="33"/>
        <v>601</v>
      </c>
      <c r="AE12" s="46">
        <f t="shared" si="33"/>
        <v>300</v>
      </c>
      <c r="AF12" s="38">
        <f t="shared" si="33"/>
        <v>307</v>
      </c>
      <c r="AG12" s="38">
        <f t="shared" si="33"/>
        <v>47</v>
      </c>
      <c r="AH12" s="38">
        <f t="shared" si="33"/>
        <v>1805</v>
      </c>
      <c r="AI12" s="38">
        <f t="shared" si="33"/>
        <v>303607</v>
      </c>
      <c r="AJ12" s="47">
        <f t="shared" si="33"/>
        <v>2.0060000000000002</v>
      </c>
      <c r="AK12" s="38">
        <f t="shared" si="33"/>
        <v>806.81400000000008</v>
      </c>
      <c r="AL12" s="38">
        <f t="shared" si="33"/>
        <v>402</v>
      </c>
      <c r="AM12" s="38">
        <f t="shared" si="33"/>
        <v>602</v>
      </c>
      <c r="AN12" s="38">
        <f t="shared" si="33"/>
        <v>800</v>
      </c>
      <c r="AO12" s="38">
        <f t="shared" si="33"/>
        <v>16952.813999999998</v>
      </c>
      <c r="AP12" s="38">
        <f t="shared" si="33"/>
        <v>0</v>
      </c>
      <c r="AQ12" s="38">
        <f t="shared" si="33"/>
        <v>0</v>
      </c>
      <c r="AR12" s="38">
        <f t="shared" si="33"/>
        <v>0</v>
      </c>
      <c r="AS12" s="38"/>
      <c r="AT12" s="38">
        <f t="shared" ref="AT12:BK12" si="34">SUM(AT7:AT11)</f>
        <v>0</v>
      </c>
      <c r="AU12" s="38">
        <f t="shared" si="34"/>
        <v>500</v>
      </c>
      <c r="AV12" s="38">
        <f t="shared" si="34"/>
        <v>0</v>
      </c>
      <c r="AW12" s="38">
        <f t="shared" si="34"/>
        <v>0</v>
      </c>
      <c r="AX12" s="38">
        <f t="shared" si="34"/>
        <v>0</v>
      </c>
      <c r="AY12" s="38">
        <f t="shared" si="34"/>
        <v>0</v>
      </c>
      <c r="AZ12" s="38">
        <f t="shared" si="34"/>
        <v>-60</v>
      </c>
      <c r="BA12" s="38">
        <f t="shared" si="34"/>
        <v>17392.813999999998</v>
      </c>
      <c r="BB12" s="38">
        <f t="shared" si="34"/>
        <v>0</v>
      </c>
      <c r="BC12" s="38">
        <f t="shared" si="34"/>
        <v>0</v>
      </c>
      <c r="BD12" s="38">
        <f t="shared" si="34"/>
        <v>0</v>
      </c>
      <c r="BE12" s="38">
        <f t="shared" si="34"/>
        <v>0</v>
      </c>
      <c r="BF12" s="38">
        <f t="shared" si="34"/>
        <v>0</v>
      </c>
      <c r="BG12" s="38">
        <f t="shared" si="34"/>
        <v>17392.813999999998</v>
      </c>
      <c r="BH12" s="38">
        <f t="shared" si="34"/>
        <v>1670</v>
      </c>
      <c r="BI12" s="38">
        <f t="shared" si="34"/>
        <v>1301.48</v>
      </c>
      <c r="BJ12" s="38">
        <f t="shared" si="34"/>
        <v>11.819999999999999</v>
      </c>
      <c r="BK12" s="38">
        <f t="shared" si="34"/>
        <v>14409.513999999999</v>
      </c>
      <c r="BL12" s="38"/>
      <c r="BM12" s="11"/>
      <c r="BN12" s="11"/>
      <c r="BO12" s="11"/>
      <c r="BP12" s="11"/>
      <c r="BQ12" s="11"/>
      <c r="BR12" s="11"/>
      <c r="BS12" s="11"/>
      <c r="BT12" s="11"/>
      <c r="BU12" s="11"/>
      <c r="BV12" s="11"/>
      <c r="BW12" s="11"/>
      <c r="BX12" s="11"/>
      <c r="BY12" s="11"/>
      <c r="BZ12" s="11"/>
      <c r="CA12" s="11"/>
      <c r="CB12" s="11"/>
    </row>
    <row r="13" spans="1:80" s="39" customFormat="1" ht="23.25" customHeight="1">
      <c r="A13" s="15"/>
      <c r="F13" s="15"/>
      <c r="G13" s="39" t="s">
        <v>272</v>
      </c>
      <c r="H13" s="97" t="s">
        <v>273</v>
      </c>
      <c r="I13" s="97"/>
      <c r="K13" s="15"/>
      <c r="L13" s="15"/>
      <c r="M13" s="40" t="s">
        <v>274</v>
      </c>
      <c r="N13" s="97" t="s">
        <v>275</v>
      </c>
      <c r="O13" s="97"/>
      <c r="P13" s="15"/>
      <c r="Q13" s="98" t="s">
        <v>274</v>
      </c>
      <c r="R13" s="98"/>
      <c r="S13" s="97"/>
      <c r="T13" s="97"/>
      <c r="AF13" s="15"/>
      <c r="AG13" s="15"/>
      <c r="AH13" s="15"/>
      <c r="AI13" s="15"/>
      <c r="AJ13" s="15"/>
      <c r="AK13" s="15"/>
      <c r="AL13" s="15"/>
      <c r="AM13" s="15"/>
      <c r="AN13" s="15"/>
      <c r="AO13" s="15"/>
      <c r="AP13" s="15"/>
      <c r="AQ13" s="15"/>
      <c r="AR13" s="15"/>
      <c r="AS13" s="15"/>
      <c r="AT13" s="15"/>
      <c r="AU13" s="15"/>
      <c r="AV13" s="15"/>
      <c r="AW13" s="15"/>
      <c r="AX13" s="15"/>
      <c r="AY13" s="15">
        <f>3*12*60.84*0.105</f>
        <v>229.97520000000003</v>
      </c>
      <c r="AZ13" s="15">
        <f>1.5*2*12*73.46*0.13</f>
        <v>343.7928</v>
      </c>
      <c r="BA13" s="15">
        <f>1.5*6*12*60.84*0.08</f>
        <v>525.6576</v>
      </c>
      <c r="BB13" s="15"/>
      <c r="BF13" s="15"/>
      <c r="BG13" s="15"/>
      <c r="BI13" s="15"/>
      <c r="BJ13" s="15"/>
      <c r="BL13" s="15"/>
      <c r="BM13" s="11"/>
      <c r="BN13" s="11"/>
      <c r="BO13" s="11"/>
      <c r="BP13" s="11"/>
      <c r="BQ13" s="11"/>
      <c r="BR13" s="11"/>
      <c r="BS13" s="11"/>
      <c r="BT13" s="11"/>
      <c r="BU13" s="11"/>
      <c r="BV13" s="11"/>
      <c r="BW13" s="11"/>
      <c r="BX13" s="11"/>
      <c r="BY13" s="11"/>
      <c r="BZ13" s="11"/>
      <c r="CA13" s="11"/>
      <c r="CB13" s="11"/>
    </row>
    <row r="14" spans="1:80" ht="23.25" customHeight="1">
      <c r="C14" s="12"/>
    </row>
    <row r="15" spans="1:80" ht="23.25" customHeight="1">
      <c r="A15" s="12"/>
      <c r="B15" s="99" t="s">
        <v>277</v>
      </c>
      <c r="C15" s="99"/>
      <c r="D15" s="99"/>
      <c r="E15" s="99"/>
      <c r="F15" s="99"/>
      <c r="G15" s="99"/>
      <c r="H15" s="99"/>
      <c r="I15" s="99"/>
      <c r="P15" s="17"/>
      <c r="Q15" s="17"/>
      <c r="R15" s="17"/>
    </row>
    <row r="16" spans="1:80" ht="23.25" customHeight="1">
      <c r="A16" s="12"/>
      <c r="B16" s="99"/>
      <c r="C16" s="99"/>
      <c r="D16" s="99"/>
      <c r="E16" s="99"/>
      <c r="F16" s="99"/>
      <c r="G16" s="99"/>
      <c r="H16" s="99"/>
      <c r="I16" s="99"/>
      <c r="K16" s="100" t="s">
        <v>276</v>
      </c>
      <c r="L16" s="100"/>
      <c r="P16" s="17"/>
      <c r="Q16" s="17"/>
      <c r="R16" s="17"/>
      <c r="CB16" s="39"/>
    </row>
    <row r="17" spans="1:80" ht="23.25" customHeight="1">
      <c r="A17" s="12"/>
      <c r="B17" s="99"/>
      <c r="C17" s="99"/>
      <c r="D17" s="99"/>
      <c r="E17" s="99"/>
      <c r="F17" s="99"/>
      <c r="G17" s="99"/>
      <c r="H17" s="99"/>
      <c r="I17" s="99"/>
      <c r="K17" s="100"/>
      <c r="L17" s="100"/>
      <c r="P17" s="17"/>
      <c r="Q17" s="17"/>
      <c r="R17" s="17"/>
      <c r="CB17" s="39"/>
    </row>
    <row r="18" spans="1:80" ht="23.25" customHeight="1">
      <c r="A18" s="12"/>
      <c r="B18" s="99"/>
      <c r="C18" s="99"/>
      <c r="D18" s="99"/>
      <c r="E18" s="99"/>
      <c r="F18" s="99"/>
      <c r="G18" s="99"/>
      <c r="H18" s="99"/>
      <c r="I18" s="99"/>
      <c r="K18" s="100"/>
      <c r="L18" s="100"/>
      <c r="P18" s="17"/>
      <c r="Q18" s="17"/>
      <c r="R18" s="17"/>
    </row>
    <row r="19" spans="1:80" ht="23.25" customHeight="1">
      <c r="A19" s="12"/>
      <c r="B19" s="99"/>
      <c r="C19" s="99"/>
      <c r="D19" s="99"/>
      <c r="E19" s="99"/>
      <c r="F19" s="99"/>
      <c r="G19" s="99"/>
      <c r="H19" s="99"/>
      <c r="I19" s="99"/>
      <c r="P19" s="17"/>
      <c r="Q19" s="17"/>
      <c r="R19" s="17"/>
    </row>
    <row r="20" spans="1:80" ht="23.25" customHeight="1">
      <c r="A20" s="12"/>
    </row>
    <row r="21" spans="1:80" ht="23.25" customHeight="1">
      <c r="BM21" s="9"/>
      <c r="BN21" s="9"/>
      <c r="BO21" s="9"/>
      <c r="BP21" s="9"/>
      <c r="BQ21" s="9"/>
      <c r="BR21" s="9"/>
      <c r="BS21" s="9"/>
      <c r="BT21" s="9"/>
      <c r="BU21" s="9"/>
      <c r="BV21" s="9"/>
      <c r="BW21" s="9"/>
      <c r="BX21" s="9"/>
      <c r="BY21" s="9"/>
      <c r="BZ21" s="9"/>
      <c r="CA21" s="9"/>
    </row>
    <row r="22" spans="1:80" ht="23.25" customHeight="1">
      <c r="BM22" s="9"/>
      <c r="BN22" s="9"/>
      <c r="BO22" s="9"/>
      <c r="BP22" s="9"/>
      <c r="BQ22" s="9"/>
      <c r="BR22" s="9"/>
      <c r="BS22" s="9"/>
      <c r="BT22" s="9"/>
      <c r="BU22" s="9"/>
      <c r="BV22" s="9"/>
      <c r="BW22" s="9"/>
      <c r="BX22" s="9"/>
      <c r="BY22" s="9"/>
      <c r="BZ22" s="9"/>
      <c r="CA22" s="9"/>
    </row>
  </sheetData>
  <sheetProtection autoFilter="0" pivotTables="0"/>
  <protectedRanges>
    <protectedRange sqref="BH7:BI8 BH10:BI11 BL7:BL11" name="区域6"/>
    <protectedRange sqref="AC7:AD8 Z7:AA8 W7:X8 T7:U8 Z10:AA11 W10:X11 T10:U11 AC10:AD11" name="区域4"/>
    <protectedRange sqref="A13:XFD13" name="区域2"/>
    <protectedRange sqref="B7:J8 B10:J11" name="区域1"/>
    <protectedRange sqref="N7:R7 Q8:R8 N8:O8 N10:R11" name="区域3"/>
    <protectedRange sqref="AI7:AJ8 AP7:AZ8 AL7:AM8 AF7:AG8 AP10:AZ11 AL10:AM11 AF10:AG11 AI10:AJ11" name="区域5"/>
  </protectedRanges>
  <mergeCells count="81">
    <mergeCell ref="A12:P12"/>
    <mergeCell ref="BL5:BL6"/>
    <mergeCell ref="BA5:BA6"/>
    <mergeCell ref="BB5:BB6"/>
    <mergeCell ref="BC5:BC6"/>
    <mergeCell ref="BD5:BD6"/>
    <mergeCell ref="BE5:BE6"/>
    <mergeCell ref="BF5:BF6"/>
    <mergeCell ref="BG5:BG6"/>
    <mergeCell ref="BH5:BH6"/>
    <mergeCell ref="BI5:BI6"/>
    <mergeCell ref="BJ5:BJ6"/>
    <mergeCell ref="BK5:BK6"/>
    <mergeCell ref="AZ5:AZ6"/>
    <mergeCell ref="AN5:AN6"/>
    <mergeCell ref="AO5:AO6"/>
    <mergeCell ref="AP5:AP6"/>
    <mergeCell ref="AQ5:AQ6"/>
    <mergeCell ref="AR5:AR6"/>
    <mergeCell ref="AT5:AT6"/>
    <mergeCell ref="AU5:AU6"/>
    <mergeCell ref="AV5:AV6"/>
    <mergeCell ref="AW5:AW6"/>
    <mergeCell ref="AX5:AX6"/>
    <mergeCell ref="AY5:AY6"/>
    <mergeCell ref="AM5:AM6"/>
    <mergeCell ref="AB5:AB6"/>
    <mergeCell ref="AC5:AC6"/>
    <mergeCell ref="AD5:AD6"/>
    <mergeCell ref="AE5:AE6"/>
    <mergeCell ref="AF5:AF6"/>
    <mergeCell ref="AG5:AG6"/>
    <mergeCell ref="AH5:AH6"/>
    <mergeCell ref="AI5:AI6"/>
    <mergeCell ref="AJ5:AJ6"/>
    <mergeCell ref="AK5:AK6"/>
    <mergeCell ref="AL5:AL6"/>
    <mergeCell ref="AA5:AA6"/>
    <mergeCell ref="P5:P6"/>
    <mergeCell ref="Q5:Q6"/>
    <mergeCell ref="R5:R6"/>
    <mergeCell ref="S5:S6"/>
    <mergeCell ref="T5:T6"/>
    <mergeCell ref="U5:U6"/>
    <mergeCell ref="V5:V6"/>
    <mergeCell ref="W5:W6"/>
    <mergeCell ref="X5:X6"/>
    <mergeCell ref="Y5:Y6"/>
    <mergeCell ref="Z5:Z6"/>
    <mergeCell ref="O5:O6"/>
    <mergeCell ref="BB3:BK3"/>
    <mergeCell ref="A5:A6"/>
    <mergeCell ref="B5:B6"/>
    <mergeCell ref="C5:C6"/>
    <mergeCell ref="D5:D6"/>
    <mergeCell ref="E5:E6"/>
    <mergeCell ref="F5:F6"/>
    <mergeCell ref="G5:G6"/>
    <mergeCell ref="H5:H6"/>
    <mergeCell ref="I5:I6"/>
    <mergeCell ref="J5:J6"/>
    <mergeCell ref="K5:K6"/>
    <mergeCell ref="L5:L6"/>
    <mergeCell ref="M5:M6"/>
    <mergeCell ref="N5:N6"/>
    <mergeCell ref="A1:BL1"/>
    <mergeCell ref="A2:P4"/>
    <mergeCell ref="Q2:Z2"/>
    <mergeCell ref="AA2:AE2"/>
    <mergeCell ref="AF2:AI2"/>
    <mergeCell ref="AJ2:BA2"/>
    <mergeCell ref="BB2:BF2"/>
    <mergeCell ref="BH2:BJ2"/>
    <mergeCell ref="AR3:AT3"/>
    <mergeCell ref="AU3:BA3"/>
    <mergeCell ref="S13:T13"/>
    <mergeCell ref="Q13:R13"/>
    <mergeCell ref="N13:O13"/>
    <mergeCell ref="H13:I13"/>
    <mergeCell ref="B15:I19"/>
    <mergeCell ref="K16:L18"/>
  </mergeCells>
  <phoneticPr fontId="5" type="noConversion"/>
  <dataValidations count="19">
    <dataValidation type="list" allowBlank="1" showInputMessage="1" showErrorMessage="1" sqref="C7">
      <formula1>#REF!</formula1>
    </dataValidation>
    <dataValidation type="list" allowBlank="1" showInputMessage="1" showErrorMessage="1" sqref="G10:G11 G7:G8">
      <formula1>#REF!</formula1>
    </dataValidation>
    <dataValidation type="list" allowBlank="1" showInputMessage="1" showErrorMessage="1" sqref="I10:I11 I7:I8">
      <formula1>#REF!</formula1>
    </dataValidation>
    <dataValidation type="list" allowBlank="1" showInputMessage="1" showErrorMessage="1" sqref="H10:H11 H7:H8">
      <formula1>#REF!</formula1>
    </dataValidation>
    <dataValidation type="list" allowBlank="1" showInputMessage="1" showErrorMessage="1" sqref="D10:D11 D7:D8">
      <formula1>#REF!</formula1>
    </dataValidation>
    <dataValidation type="list" allowBlank="1" showInputMessage="1" showErrorMessage="1" sqref="B10:B11 B7:B8">
      <formula1>#REF!</formula1>
    </dataValidation>
    <dataValidation type="list" allowBlank="1" showInputMessage="1" showErrorMessage="1" sqref="C10:C11 C8">
      <formula1>#REF!</formula1>
    </dataValidation>
    <dataValidation type="list" allowBlank="1" showInputMessage="1" showErrorMessage="1" sqref="N10:N11 N7:N8">
      <formula1>#REF!</formula1>
    </dataValidation>
    <dataValidation type="list" allowBlank="1" showInputMessage="1" showErrorMessage="1" sqref="O10:O11 O7:O8">
      <formula1>#REF!</formula1>
    </dataValidation>
    <dataValidation type="list" allowBlank="1" showInputMessage="1" showErrorMessage="1" sqref="E10:E11 E7:E8">
      <formula1>#REF!</formula1>
    </dataValidation>
    <dataValidation type="list" allowBlank="1" showInputMessage="1" showErrorMessage="1" sqref="E9">
      <formula1>#REF!</formula1>
    </dataValidation>
    <dataValidation type="list" allowBlank="1" showInputMessage="1" showErrorMessage="1" sqref="O9">
      <formula1>#REF!</formula1>
    </dataValidation>
    <dataValidation type="list" allowBlank="1" showInputMessage="1" showErrorMessage="1" sqref="N9">
      <formula1>#REF!</formula1>
    </dataValidation>
    <dataValidation type="list" allowBlank="1" showInputMessage="1" showErrorMessage="1" sqref="C9">
      <formula1>#REF!</formula1>
    </dataValidation>
    <dataValidation type="list" allowBlank="1" showInputMessage="1" showErrorMessage="1" sqref="B9">
      <formula1>#REF!</formula1>
    </dataValidation>
    <dataValidation type="list" allowBlank="1" showInputMessage="1" showErrorMessage="1" sqref="D9">
      <formula1>#REF!</formula1>
    </dataValidation>
    <dataValidation type="list" allowBlank="1" showInputMessage="1" showErrorMessage="1" sqref="H9">
      <formula1>#REF!</formula1>
    </dataValidation>
    <dataValidation type="list" allowBlank="1" showInputMessage="1" showErrorMessage="1" sqref="I9">
      <formula1>#REF!</formula1>
    </dataValidation>
    <dataValidation type="list" allowBlank="1" showInputMessage="1" showErrorMessage="1" sqref="G9">
      <formula1>#REF!</formula1>
    </dataValidation>
  </dataValidations>
  <pageMargins left="0.69791666666666663" right="0.69791666666666663" top="0.75" bottom="0.75" header="0.3" footer="0.3"/>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77"/>
  <sheetViews>
    <sheetView workbookViewId="0">
      <pane xSplit="5" ySplit="4" topLeftCell="F5" activePane="bottomRight" state="frozen"/>
      <selection pane="topRight" activeCell="F1" sqref="F1"/>
      <selection pane="bottomLeft" activeCell="A5" sqref="A5"/>
      <selection pane="bottomRight" activeCell="M4" sqref="M4"/>
    </sheetView>
  </sheetViews>
  <sheetFormatPr defaultColWidth="9" defaultRowHeight="14.25"/>
  <cols>
    <col min="1" max="1" width="5" customWidth="1"/>
    <col min="4" max="4" width="9" style="34"/>
    <col min="5" max="6" width="5.5" style="33" customWidth="1"/>
    <col min="8" max="9" width="5.5" style="33" customWidth="1"/>
    <col min="11" max="12" width="5.5" style="33" customWidth="1"/>
    <col min="14" max="15" width="5.5" style="33" customWidth="1"/>
    <col min="17" max="17" width="9" style="32"/>
    <col min="18" max="19" width="5.5" style="33" customWidth="1"/>
    <col min="21" max="22" width="5.5" style="33" customWidth="1"/>
    <col min="24" max="25" width="5.5" style="33" customWidth="1"/>
    <col min="27" max="28" width="5.5" style="33" customWidth="1"/>
    <col min="30" max="31" width="5.5" style="33" customWidth="1"/>
    <col min="33" max="34" width="5.5" style="33" customWidth="1"/>
    <col min="36" max="37" width="5.5" style="33" customWidth="1"/>
    <col min="39" max="40" width="5.5" style="33" customWidth="1"/>
    <col min="42" max="43" width="5.5" style="33" customWidth="1"/>
    <col min="45" max="46" width="5.5" style="33" customWidth="1"/>
    <col min="48" max="49" width="5.5" style="33" customWidth="1"/>
    <col min="51" max="52" width="5.5" style="33" customWidth="1"/>
    <col min="54" max="55" width="5.5" style="33" customWidth="1"/>
    <col min="57" max="58" width="5.5" style="33" customWidth="1"/>
    <col min="60" max="61" width="5.5" style="33" customWidth="1"/>
    <col min="63" max="64" width="5.5" style="33" customWidth="1"/>
    <col min="66" max="67" width="5.5" style="33" customWidth="1"/>
    <col min="69" max="70" width="5.5" style="33" customWidth="1"/>
    <col min="72" max="73" width="5.5" style="33" customWidth="1"/>
    <col min="75" max="76" width="5.5" style="33" customWidth="1"/>
    <col min="78" max="79" width="5.5" style="33" customWidth="1"/>
    <col min="81" max="82" width="5.5" style="33" customWidth="1"/>
  </cols>
  <sheetData>
    <row r="1" spans="1:83">
      <c r="A1" s="3" t="s">
        <v>187</v>
      </c>
    </row>
    <row r="2" spans="1:83" s="26" customFormat="1" ht="21.75" customHeight="1">
      <c r="A2" s="139" t="s">
        <v>170</v>
      </c>
      <c r="B2" s="139" t="s">
        <v>171</v>
      </c>
      <c r="C2" s="139" t="s">
        <v>172</v>
      </c>
      <c r="D2" s="141" t="s">
        <v>173</v>
      </c>
      <c r="E2" s="136" t="s">
        <v>174</v>
      </c>
      <c r="F2" s="137"/>
      <c r="G2" s="137"/>
      <c r="H2" s="137"/>
      <c r="I2" s="137"/>
      <c r="J2" s="138"/>
      <c r="K2" s="136" t="s">
        <v>185</v>
      </c>
      <c r="L2" s="137"/>
      <c r="M2" s="137"/>
      <c r="N2" s="137"/>
      <c r="O2" s="137"/>
      <c r="P2" s="138"/>
      <c r="Q2" s="35"/>
      <c r="R2" s="136" t="s">
        <v>62</v>
      </c>
      <c r="S2" s="137"/>
      <c r="T2" s="137"/>
      <c r="U2" s="137"/>
      <c r="V2" s="137"/>
      <c r="W2" s="138"/>
      <c r="X2" s="136" t="s">
        <v>63</v>
      </c>
      <c r="Y2" s="137"/>
      <c r="Z2" s="137"/>
      <c r="AA2" s="137"/>
      <c r="AB2" s="137"/>
      <c r="AC2" s="138"/>
      <c r="AD2" s="136" t="s">
        <v>64</v>
      </c>
      <c r="AE2" s="137"/>
      <c r="AF2" s="137"/>
      <c r="AG2" s="137"/>
      <c r="AH2" s="137"/>
      <c r="AI2" s="138"/>
      <c r="AJ2" s="136" t="s">
        <v>65</v>
      </c>
      <c r="AK2" s="137"/>
      <c r="AL2" s="137"/>
      <c r="AM2" s="137"/>
      <c r="AN2" s="137"/>
      <c r="AO2" s="138"/>
      <c r="AP2" s="136" t="s">
        <v>66</v>
      </c>
      <c r="AQ2" s="137"/>
      <c r="AR2" s="137"/>
      <c r="AS2" s="137"/>
      <c r="AT2" s="137"/>
      <c r="AU2" s="138"/>
      <c r="AV2" s="136" t="s">
        <v>67</v>
      </c>
      <c r="AW2" s="137"/>
      <c r="AX2" s="137"/>
      <c r="AY2" s="137"/>
      <c r="AZ2" s="137"/>
      <c r="BA2" s="138"/>
      <c r="BB2" s="136" t="s">
        <v>68</v>
      </c>
      <c r="BC2" s="137"/>
      <c r="BD2" s="137"/>
      <c r="BE2" s="137"/>
      <c r="BF2" s="137"/>
      <c r="BG2" s="138"/>
      <c r="BH2" s="136" t="s">
        <v>69</v>
      </c>
      <c r="BI2" s="137"/>
      <c r="BJ2" s="137"/>
      <c r="BK2" s="137"/>
      <c r="BL2" s="137"/>
      <c r="BM2" s="138"/>
      <c r="BN2" s="136" t="s">
        <v>70</v>
      </c>
      <c r="BO2" s="137"/>
      <c r="BP2" s="137"/>
      <c r="BQ2" s="137"/>
      <c r="BR2" s="137"/>
      <c r="BS2" s="138"/>
      <c r="BT2" s="136" t="s">
        <v>71</v>
      </c>
      <c r="BU2" s="137"/>
      <c r="BV2" s="137"/>
      <c r="BW2" s="137"/>
      <c r="BX2" s="137"/>
      <c r="BY2" s="138"/>
      <c r="BZ2" s="136" t="s">
        <v>72</v>
      </c>
      <c r="CA2" s="137"/>
      <c r="CB2" s="137"/>
      <c r="CC2" s="137"/>
      <c r="CD2" s="137"/>
      <c r="CE2" s="138"/>
    </row>
    <row r="3" spans="1:83" s="27" customFormat="1" ht="24" customHeight="1">
      <c r="A3" s="140"/>
      <c r="B3" s="140"/>
      <c r="C3" s="140"/>
      <c r="D3" s="142"/>
      <c r="E3" s="20" t="s">
        <v>175</v>
      </c>
      <c r="F3" s="20" t="s">
        <v>182</v>
      </c>
      <c r="G3" s="6" t="s">
        <v>177</v>
      </c>
      <c r="H3" s="20" t="s">
        <v>183</v>
      </c>
      <c r="I3" s="20" t="s">
        <v>184</v>
      </c>
      <c r="J3" s="6" t="s">
        <v>180</v>
      </c>
      <c r="K3" s="20" t="s">
        <v>186</v>
      </c>
      <c r="L3" s="20" t="s">
        <v>182</v>
      </c>
      <c r="M3" s="6" t="s">
        <v>177</v>
      </c>
      <c r="N3" s="20" t="s">
        <v>183</v>
      </c>
      <c r="O3" s="20" t="s">
        <v>184</v>
      </c>
      <c r="P3" s="6" t="s">
        <v>180</v>
      </c>
      <c r="Q3" s="36"/>
      <c r="R3" s="20" t="s">
        <v>186</v>
      </c>
      <c r="S3" s="20" t="s">
        <v>182</v>
      </c>
      <c r="T3" s="6" t="s">
        <v>177</v>
      </c>
      <c r="U3" s="20" t="s">
        <v>183</v>
      </c>
      <c r="V3" s="20" t="s">
        <v>184</v>
      </c>
      <c r="W3" s="6" t="s">
        <v>180</v>
      </c>
      <c r="X3" s="20" t="s">
        <v>186</v>
      </c>
      <c r="Y3" s="20" t="s">
        <v>182</v>
      </c>
      <c r="Z3" s="6" t="s">
        <v>177</v>
      </c>
      <c r="AA3" s="20" t="s">
        <v>183</v>
      </c>
      <c r="AB3" s="20" t="s">
        <v>184</v>
      </c>
      <c r="AC3" s="6" t="s">
        <v>180</v>
      </c>
      <c r="AD3" s="20" t="s">
        <v>175</v>
      </c>
      <c r="AE3" s="20" t="s">
        <v>176</v>
      </c>
      <c r="AF3" s="6" t="s">
        <v>177</v>
      </c>
      <c r="AG3" s="20" t="s">
        <v>183</v>
      </c>
      <c r="AH3" s="20" t="s">
        <v>184</v>
      </c>
      <c r="AI3" s="6" t="s">
        <v>180</v>
      </c>
      <c r="AJ3" s="20" t="s">
        <v>186</v>
      </c>
      <c r="AK3" s="20" t="s">
        <v>182</v>
      </c>
      <c r="AL3" s="6" t="s">
        <v>177</v>
      </c>
      <c r="AM3" s="20" t="s">
        <v>183</v>
      </c>
      <c r="AN3" s="20" t="s">
        <v>184</v>
      </c>
      <c r="AO3" s="6" t="s">
        <v>180</v>
      </c>
      <c r="AP3" s="20" t="s">
        <v>186</v>
      </c>
      <c r="AQ3" s="20" t="s">
        <v>182</v>
      </c>
      <c r="AR3" s="6" t="s">
        <v>177</v>
      </c>
      <c r="AS3" s="20" t="s">
        <v>183</v>
      </c>
      <c r="AT3" s="20" t="s">
        <v>184</v>
      </c>
      <c r="AU3" s="6" t="s">
        <v>180</v>
      </c>
      <c r="AV3" s="20" t="s">
        <v>186</v>
      </c>
      <c r="AW3" s="20" t="s">
        <v>182</v>
      </c>
      <c r="AX3" s="6" t="s">
        <v>177</v>
      </c>
      <c r="AY3" s="20" t="s">
        <v>183</v>
      </c>
      <c r="AZ3" s="20" t="s">
        <v>184</v>
      </c>
      <c r="BA3" s="6" t="s">
        <v>180</v>
      </c>
      <c r="BB3" s="20" t="s">
        <v>186</v>
      </c>
      <c r="BC3" s="20" t="s">
        <v>182</v>
      </c>
      <c r="BD3" s="6" t="s">
        <v>177</v>
      </c>
      <c r="BE3" s="20" t="s">
        <v>183</v>
      </c>
      <c r="BF3" s="20" t="s">
        <v>184</v>
      </c>
      <c r="BG3" s="6" t="s">
        <v>180</v>
      </c>
      <c r="BH3" s="20" t="s">
        <v>186</v>
      </c>
      <c r="BI3" s="20" t="s">
        <v>182</v>
      </c>
      <c r="BJ3" s="6" t="s">
        <v>177</v>
      </c>
      <c r="BK3" s="20" t="s">
        <v>183</v>
      </c>
      <c r="BL3" s="20" t="s">
        <v>184</v>
      </c>
      <c r="BM3" s="6" t="s">
        <v>180</v>
      </c>
      <c r="BN3" s="20" t="s">
        <v>186</v>
      </c>
      <c r="BO3" s="20" t="s">
        <v>182</v>
      </c>
      <c r="BP3" s="6" t="s">
        <v>177</v>
      </c>
      <c r="BQ3" s="20" t="s">
        <v>178</v>
      </c>
      <c r="BR3" s="20" t="s">
        <v>184</v>
      </c>
      <c r="BS3" s="6" t="s">
        <v>180</v>
      </c>
      <c r="BT3" s="20" t="s">
        <v>175</v>
      </c>
      <c r="BU3" s="20" t="s">
        <v>176</v>
      </c>
      <c r="BV3" s="6" t="s">
        <v>177</v>
      </c>
      <c r="BW3" s="20" t="s">
        <v>183</v>
      </c>
      <c r="BX3" s="20" t="s">
        <v>184</v>
      </c>
      <c r="BY3" s="6" t="s">
        <v>180</v>
      </c>
      <c r="BZ3" s="20" t="s">
        <v>186</v>
      </c>
      <c r="CA3" s="20" t="s">
        <v>182</v>
      </c>
      <c r="CB3" s="6" t="s">
        <v>177</v>
      </c>
      <c r="CC3" s="20" t="s">
        <v>178</v>
      </c>
      <c r="CD3" s="20" t="s">
        <v>179</v>
      </c>
      <c r="CE3" s="6" t="s">
        <v>180</v>
      </c>
    </row>
    <row r="4" spans="1:83" s="26" customFormat="1" ht="14.25" customHeight="1">
      <c r="A4" s="19">
        <v>1</v>
      </c>
      <c r="B4" s="28"/>
      <c r="C4" s="29" t="s">
        <v>188</v>
      </c>
      <c r="D4" s="30"/>
      <c r="E4" s="5">
        <v>0</v>
      </c>
      <c r="F4" s="5">
        <v>0</v>
      </c>
      <c r="G4" s="31">
        <v>0</v>
      </c>
      <c r="H4" s="5">
        <v>0</v>
      </c>
      <c r="I4" s="5">
        <v>0</v>
      </c>
      <c r="J4" s="31">
        <v>0</v>
      </c>
      <c r="K4" s="5">
        <v>0</v>
      </c>
      <c r="L4" s="5">
        <v>0</v>
      </c>
      <c r="M4" s="31">
        <v>0</v>
      </c>
      <c r="N4" s="5">
        <v>0</v>
      </c>
      <c r="O4" s="5">
        <v>0</v>
      </c>
      <c r="P4" s="31">
        <v>0</v>
      </c>
      <c r="Q4" s="37"/>
      <c r="R4" s="5">
        <v>0</v>
      </c>
      <c r="S4" s="5">
        <v>0</v>
      </c>
      <c r="T4" s="31">
        <v>0</v>
      </c>
      <c r="U4" s="5">
        <v>0</v>
      </c>
      <c r="V4" s="5">
        <v>0</v>
      </c>
      <c r="W4" s="31">
        <v>0</v>
      </c>
      <c r="X4" s="5">
        <v>0</v>
      </c>
      <c r="Y4" s="5">
        <v>0</v>
      </c>
      <c r="Z4" s="31">
        <v>0</v>
      </c>
      <c r="AA4" s="5">
        <v>0</v>
      </c>
      <c r="AB4" s="5">
        <v>0</v>
      </c>
      <c r="AC4" s="31">
        <v>0</v>
      </c>
      <c r="AD4" s="5">
        <v>0</v>
      </c>
      <c r="AE4" s="5">
        <v>0</v>
      </c>
      <c r="AF4" s="31">
        <v>0</v>
      </c>
      <c r="AG4" s="5">
        <v>0</v>
      </c>
      <c r="AH4" s="5">
        <v>0</v>
      </c>
      <c r="AI4" s="31">
        <v>0</v>
      </c>
      <c r="AJ4" s="5">
        <v>0</v>
      </c>
      <c r="AK4" s="5">
        <v>0</v>
      </c>
      <c r="AL4" s="31">
        <v>0</v>
      </c>
      <c r="AM4" s="5">
        <v>0</v>
      </c>
      <c r="AN4" s="5">
        <v>0</v>
      </c>
      <c r="AO4" s="31">
        <v>0</v>
      </c>
      <c r="AP4" s="5">
        <v>0</v>
      </c>
      <c r="AQ4" s="5">
        <v>0</v>
      </c>
      <c r="AR4" s="31">
        <v>0</v>
      </c>
      <c r="AS4" s="5">
        <v>0</v>
      </c>
      <c r="AT4" s="5">
        <v>0</v>
      </c>
      <c r="AU4" s="31">
        <v>0</v>
      </c>
      <c r="AV4" s="5">
        <v>0</v>
      </c>
      <c r="AW4" s="5">
        <v>0</v>
      </c>
      <c r="AX4" s="31">
        <v>0</v>
      </c>
      <c r="AY4" s="5">
        <v>0</v>
      </c>
      <c r="AZ4" s="5">
        <v>0</v>
      </c>
      <c r="BA4" s="31">
        <v>0</v>
      </c>
      <c r="BB4" s="5">
        <v>0</v>
      </c>
      <c r="BC4" s="5">
        <v>0</v>
      </c>
      <c r="BD4" s="31">
        <v>0</v>
      </c>
      <c r="BE4" s="5">
        <v>0</v>
      </c>
      <c r="BF4" s="5">
        <v>0</v>
      </c>
      <c r="BG4" s="31">
        <v>0</v>
      </c>
      <c r="BH4" s="5">
        <v>0</v>
      </c>
      <c r="BI4" s="5">
        <v>0</v>
      </c>
      <c r="BJ4" s="31">
        <v>0</v>
      </c>
      <c r="BK4" s="5">
        <v>0</v>
      </c>
      <c r="BL4" s="5">
        <v>0</v>
      </c>
      <c r="BM4" s="31">
        <v>0</v>
      </c>
      <c r="BN4" s="5">
        <v>0</v>
      </c>
      <c r="BO4" s="5">
        <v>0</v>
      </c>
      <c r="BP4" s="31">
        <v>0</v>
      </c>
      <c r="BQ4" s="5">
        <v>0</v>
      </c>
      <c r="BR4" s="5">
        <v>0</v>
      </c>
      <c r="BS4" s="31">
        <v>0</v>
      </c>
      <c r="BT4" s="5">
        <v>0</v>
      </c>
      <c r="BU4" s="5">
        <v>0</v>
      </c>
      <c r="BV4" s="31">
        <v>0</v>
      </c>
      <c r="BW4" s="5">
        <v>0</v>
      </c>
      <c r="BX4" s="5">
        <v>0</v>
      </c>
      <c r="BY4" s="31">
        <v>0</v>
      </c>
      <c r="BZ4" s="5">
        <v>0</v>
      </c>
      <c r="CA4" s="5">
        <v>0</v>
      </c>
      <c r="CB4" s="31">
        <v>0</v>
      </c>
      <c r="CC4" s="5">
        <v>0</v>
      </c>
      <c r="CD4" s="5">
        <v>0</v>
      </c>
      <c r="CE4" s="31">
        <v>0</v>
      </c>
    </row>
    <row r="5" spans="1:83" s="26" customFormat="1" ht="14.25" customHeight="1">
      <c r="A5" s="19">
        <v>2</v>
      </c>
      <c r="B5" s="28"/>
      <c r="C5" s="29"/>
      <c r="D5" s="30"/>
      <c r="E5" s="5">
        <v>7</v>
      </c>
      <c r="F5" s="5">
        <v>4</v>
      </c>
      <c r="G5" s="31">
        <v>1.75</v>
      </c>
      <c r="H5" s="5">
        <v>0</v>
      </c>
      <c r="I5" s="5">
        <v>0</v>
      </c>
      <c r="J5" s="31">
        <v>0</v>
      </c>
      <c r="K5" s="5">
        <v>7</v>
      </c>
      <c r="L5" s="5">
        <v>4</v>
      </c>
      <c r="M5" s="31">
        <v>1.75</v>
      </c>
      <c r="N5" s="5">
        <v>0</v>
      </c>
      <c r="O5" s="5">
        <v>0</v>
      </c>
      <c r="P5" s="31">
        <v>0</v>
      </c>
      <c r="Q5" s="37"/>
      <c r="R5" s="5">
        <v>0</v>
      </c>
      <c r="S5" s="5">
        <v>0</v>
      </c>
      <c r="T5" s="31">
        <v>0</v>
      </c>
      <c r="U5" s="5">
        <v>0</v>
      </c>
      <c r="V5" s="5">
        <v>0</v>
      </c>
      <c r="W5" s="31">
        <v>0</v>
      </c>
      <c r="X5" s="5">
        <v>0</v>
      </c>
      <c r="Y5" s="5">
        <v>0</v>
      </c>
      <c r="Z5" s="31">
        <v>0</v>
      </c>
      <c r="AA5" s="5">
        <v>0</v>
      </c>
      <c r="AB5" s="5">
        <v>0</v>
      </c>
      <c r="AC5" s="31">
        <v>0</v>
      </c>
      <c r="AD5" s="5">
        <v>0</v>
      </c>
      <c r="AE5" s="5">
        <v>0</v>
      </c>
      <c r="AF5" s="31">
        <v>0</v>
      </c>
      <c r="AG5" s="5">
        <v>0</v>
      </c>
      <c r="AH5" s="5">
        <v>0</v>
      </c>
      <c r="AI5" s="31">
        <v>0</v>
      </c>
      <c r="AJ5" s="5">
        <v>0</v>
      </c>
      <c r="AK5" s="5">
        <v>0</v>
      </c>
      <c r="AL5" s="31">
        <v>0</v>
      </c>
      <c r="AM5" s="5">
        <v>0</v>
      </c>
      <c r="AN5" s="5">
        <v>0</v>
      </c>
      <c r="AO5" s="31">
        <v>0</v>
      </c>
      <c r="AP5" s="5">
        <v>0</v>
      </c>
      <c r="AQ5" s="5">
        <v>0</v>
      </c>
      <c r="AR5" s="31">
        <v>0</v>
      </c>
      <c r="AS5" s="5">
        <v>0</v>
      </c>
      <c r="AT5" s="5">
        <v>0</v>
      </c>
      <c r="AU5" s="31">
        <v>0</v>
      </c>
      <c r="AV5" s="5">
        <v>0</v>
      </c>
      <c r="AW5" s="5">
        <v>0</v>
      </c>
      <c r="AX5" s="31">
        <v>0</v>
      </c>
      <c r="AY5" s="5">
        <v>0</v>
      </c>
      <c r="AZ5" s="5">
        <v>0</v>
      </c>
      <c r="BA5" s="31">
        <v>0</v>
      </c>
      <c r="BB5" s="5">
        <v>0</v>
      </c>
      <c r="BC5" s="5">
        <v>0</v>
      </c>
      <c r="BD5" s="31">
        <v>0</v>
      </c>
      <c r="BE5" s="5">
        <v>0</v>
      </c>
      <c r="BF5" s="5">
        <v>0</v>
      </c>
      <c r="BG5" s="31">
        <v>0</v>
      </c>
      <c r="BH5" s="5">
        <v>0</v>
      </c>
      <c r="BI5" s="5">
        <v>0</v>
      </c>
      <c r="BJ5" s="31">
        <v>0</v>
      </c>
      <c r="BK5" s="5">
        <v>0</v>
      </c>
      <c r="BL5" s="5">
        <v>0</v>
      </c>
      <c r="BM5" s="31">
        <v>0</v>
      </c>
      <c r="BN5" s="5">
        <v>0</v>
      </c>
      <c r="BO5" s="5">
        <v>0</v>
      </c>
      <c r="BP5" s="31">
        <v>0</v>
      </c>
      <c r="BQ5" s="5">
        <v>0</v>
      </c>
      <c r="BR5" s="5">
        <v>0</v>
      </c>
      <c r="BS5" s="31">
        <v>0</v>
      </c>
      <c r="BT5" s="5">
        <v>0</v>
      </c>
      <c r="BU5" s="5">
        <v>0</v>
      </c>
      <c r="BV5" s="31">
        <v>0</v>
      </c>
      <c r="BW5" s="5">
        <v>0</v>
      </c>
      <c r="BX5" s="5">
        <v>0</v>
      </c>
      <c r="BY5" s="31">
        <v>0</v>
      </c>
      <c r="BZ5" s="5">
        <v>0</v>
      </c>
      <c r="CA5" s="5">
        <v>0</v>
      </c>
      <c r="CB5" s="31">
        <v>0</v>
      </c>
      <c r="CC5" s="5">
        <v>0</v>
      </c>
      <c r="CD5" s="5">
        <v>0</v>
      </c>
      <c r="CE5" s="31">
        <v>0</v>
      </c>
    </row>
    <row r="6" spans="1:83" s="26" customFormat="1" ht="14.25" customHeight="1">
      <c r="A6" s="19">
        <v>3</v>
      </c>
      <c r="B6" s="28"/>
      <c r="C6" s="29"/>
      <c r="D6" s="30"/>
      <c r="E6" s="5">
        <v>0</v>
      </c>
      <c r="F6" s="5">
        <v>0</v>
      </c>
      <c r="G6" s="31">
        <v>0</v>
      </c>
      <c r="H6" s="5">
        <v>0</v>
      </c>
      <c r="I6" s="5">
        <v>0</v>
      </c>
      <c r="J6" s="31">
        <v>0</v>
      </c>
      <c r="K6" s="5">
        <v>0</v>
      </c>
      <c r="L6" s="5">
        <v>0</v>
      </c>
      <c r="M6" s="31">
        <v>0</v>
      </c>
      <c r="N6" s="5">
        <v>0</v>
      </c>
      <c r="O6" s="5">
        <v>0</v>
      </c>
      <c r="P6" s="31">
        <v>0</v>
      </c>
      <c r="Q6" s="37"/>
      <c r="R6" s="5">
        <v>0</v>
      </c>
      <c r="S6" s="5">
        <v>0</v>
      </c>
      <c r="T6" s="31">
        <v>0</v>
      </c>
      <c r="U6" s="5">
        <v>0</v>
      </c>
      <c r="V6" s="5">
        <v>0</v>
      </c>
      <c r="W6" s="31">
        <v>0</v>
      </c>
      <c r="X6" s="5">
        <v>0</v>
      </c>
      <c r="Y6" s="5">
        <v>0</v>
      </c>
      <c r="Z6" s="31">
        <v>0</v>
      </c>
      <c r="AA6" s="5">
        <v>0</v>
      </c>
      <c r="AB6" s="5">
        <v>0</v>
      </c>
      <c r="AC6" s="31">
        <v>0</v>
      </c>
      <c r="AD6" s="5">
        <v>0</v>
      </c>
      <c r="AE6" s="5">
        <v>0</v>
      </c>
      <c r="AF6" s="31">
        <v>0</v>
      </c>
      <c r="AG6" s="5">
        <v>0</v>
      </c>
      <c r="AH6" s="5">
        <v>0</v>
      </c>
      <c r="AI6" s="31">
        <v>0</v>
      </c>
      <c r="AJ6" s="5">
        <v>0</v>
      </c>
      <c r="AK6" s="5">
        <v>0</v>
      </c>
      <c r="AL6" s="31">
        <v>0</v>
      </c>
      <c r="AM6" s="5">
        <v>0</v>
      </c>
      <c r="AN6" s="5">
        <v>0</v>
      </c>
      <c r="AO6" s="31">
        <v>0</v>
      </c>
      <c r="AP6" s="5">
        <v>0</v>
      </c>
      <c r="AQ6" s="5">
        <v>0</v>
      </c>
      <c r="AR6" s="31">
        <v>0</v>
      </c>
      <c r="AS6" s="5">
        <v>0</v>
      </c>
      <c r="AT6" s="5">
        <v>0</v>
      </c>
      <c r="AU6" s="31">
        <v>0</v>
      </c>
      <c r="AV6" s="5">
        <v>0</v>
      </c>
      <c r="AW6" s="5">
        <v>0</v>
      </c>
      <c r="AX6" s="31">
        <v>0</v>
      </c>
      <c r="AY6" s="5">
        <v>0</v>
      </c>
      <c r="AZ6" s="5">
        <v>0</v>
      </c>
      <c r="BA6" s="31">
        <v>0</v>
      </c>
      <c r="BB6" s="5">
        <v>0</v>
      </c>
      <c r="BC6" s="5">
        <v>0</v>
      </c>
      <c r="BD6" s="31">
        <v>0</v>
      </c>
      <c r="BE6" s="5">
        <v>0</v>
      </c>
      <c r="BF6" s="5">
        <v>0</v>
      </c>
      <c r="BG6" s="31">
        <v>0</v>
      </c>
      <c r="BH6" s="5">
        <v>0</v>
      </c>
      <c r="BI6" s="5">
        <v>0</v>
      </c>
      <c r="BJ6" s="31">
        <v>0</v>
      </c>
      <c r="BK6" s="5">
        <v>0</v>
      </c>
      <c r="BL6" s="5">
        <v>0</v>
      </c>
      <c r="BM6" s="31">
        <v>0</v>
      </c>
      <c r="BN6" s="5">
        <v>0</v>
      </c>
      <c r="BO6" s="5">
        <v>0</v>
      </c>
      <c r="BP6" s="31">
        <v>0</v>
      </c>
      <c r="BQ6" s="5">
        <v>0</v>
      </c>
      <c r="BR6" s="5">
        <v>0</v>
      </c>
      <c r="BS6" s="31">
        <v>0</v>
      </c>
      <c r="BT6" s="5">
        <v>0</v>
      </c>
      <c r="BU6" s="5">
        <v>0</v>
      </c>
      <c r="BV6" s="31">
        <v>0</v>
      </c>
      <c r="BW6" s="5">
        <v>0</v>
      </c>
      <c r="BX6" s="5">
        <v>0</v>
      </c>
      <c r="BY6" s="31">
        <v>0</v>
      </c>
      <c r="BZ6" s="5">
        <v>0</v>
      </c>
      <c r="CA6" s="5">
        <v>0</v>
      </c>
      <c r="CB6" s="31">
        <v>0</v>
      </c>
      <c r="CC6" s="5">
        <v>0</v>
      </c>
      <c r="CD6" s="5">
        <v>0</v>
      </c>
      <c r="CE6" s="31">
        <v>0</v>
      </c>
    </row>
    <row r="7" spans="1:83" s="26" customFormat="1" ht="14.25" customHeight="1">
      <c r="A7" s="19">
        <v>4</v>
      </c>
      <c r="B7" s="28"/>
      <c r="C7" s="29"/>
      <c r="D7" s="30"/>
      <c r="E7" s="5">
        <v>0</v>
      </c>
      <c r="F7" s="5">
        <v>0</v>
      </c>
      <c r="G7" s="31">
        <v>0</v>
      </c>
      <c r="H7" s="5">
        <v>0</v>
      </c>
      <c r="I7" s="5">
        <v>0</v>
      </c>
      <c r="J7" s="31">
        <v>0</v>
      </c>
      <c r="K7" s="5">
        <v>0</v>
      </c>
      <c r="L7" s="5">
        <v>0</v>
      </c>
      <c r="M7" s="31">
        <v>0</v>
      </c>
      <c r="N7" s="5">
        <v>0</v>
      </c>
      <c r="O7" s="5">
        <v>0</v>
      </c>
      <c r="P7" s="31">
        <v>0</v>
      </c>
      <c r="Q7" s="37"/>
      <c r="R7" s="5">
        <v>0</v>
      </c>
      <c r="S7" s="5">
        <v>0</v>
      </c>
      <c r="T7" s="31">
        <v>0</v>
      </c>
      <c r="U7" s="5">
        <v>0</v>
      </c>
      <c r="V7" s="5">
        <v>0</v>
      </c>
      <c r="W7" s="31">
        <v>0</v>
      </c>
      <c r="X7" s="5">
        <v>0</v>
      </c>
      <c r="Y7" s="5">
        <v>0</v>
      </c>
      <c r="Z7" s="31">
        <v>0</v>
      </c>
      <c r="AA7" s="5">
        <v>0</v>
      </c>
      <c r="AB7" s="5">
        <v>0</v>
      </c>
      <c r="AC7" s="31">
        <v>0</v>
      </c>
      <c r="AD7" s="5">
        <v>0</v>
      </c>
      <c r="AE7" s="5">
        <v>0</v>
      </c>
      <c r="AF7" s="31">
        <v>0</v>
      </c>
      <c r="AG7" s="5">
        <v>0</v>
      </c>
      <c r="AH7" s="5">
        <v>0</v>
      </c>
      <c r="AI7" s="31">
        <v>0</v>
      </c>
      <c r="AJ7" s="5">
        <v>0</v>
      </c>
      <c r="AK7" s="5">
        <v>0</v>
      </c>
      <c r="AL7" s="31">
        <v>0</v>
      </c>
      <c r="AM7" s="5">
        <v>0</v>
      </c>
      <c r="AN7" s="5">
        <v>0</v>
      </c>
      <c r="AO7" s="31">
        <v>0</v>
      </c>
      <c r="AP7" s="5">
        <v>0</v>
      </c>
      <c r="AQ7" s="5">
        <v>0</v>
      </c>
      <c r="AR7" s="31">
        <v>0</v>
      </c>
      <c r="AS7" s="5">
        <v>0</v>
      </c>
      <c r="AT7" s="5">
        <v>0</v>
      </c>
      <c r="AU7" s="31">
        <v>0</v>
      </c>
      <c r="AV7" s="5">
        <v>0</v>
      </c>
      <c r="AW7" s="5">
        <v>0</v>
      </c>
      <c r="AX7" s="31">
        <v>0</v>
      </c>
      <c r="AY7" s="5">
        <v>0</v>
      </c>
      <c r="AZ7" s="5">
        <v>0</v>
      </c>
      <c r="BA7" s="31">
        <v>0</v>
      </c>
      <c r="BB7" s="5">
        <v>0</v>
      </c>
      <c r="BC7" s="5">
        <v>0</v>
      </c>
      <c r="BD7" s="31">
        <v>0</v>
      </c>
      <c r="BE7" s="5">
        <v>0</v>
      </c>
      <c r="BF7" s="5">
        <v>0</v>
      </c>
      <c r="BG7" s="31">
        <v>0</v>
      </c>
      <c r="BH7" s="5">
        <v>0</v>
      </c>
      <c r="BI7" s="5">
        <v>0</v>
      </c>
      <c r="BJ7" s="31">
        <v>0</v>
      </c>
      <c r="BK7" s="5">
        <v>0</v>
      </c>
      <c r="BL7" s="5">
        <v>0</v>
      </c>
      <c r="BM7" s="31">
        <v>0</v>
      </c>
      <c r="BN7" s="5">
        <v>0</v>
      </c>
      <c r="BO7" s="5">
        <v>0</v>
      </c>
      <c r="BP7" s="31">
        <v>0</v>
      </c>
      <c r="BQ7" s="5">
        <v>0</v>
      </c>
      <c r="BR7" s="5">
        <v>0</v>
      </c>
      <c r="BS7" s="31">
        <v>0</v>
      </c>
      <c r="BT7" s="5">
        <v>0</v>
      </c>
      <c r="BU7" s="5">
        <v>0</v>
      </c>
      <c r="BV7" s="31">
        <v>0</v>
      </c>
      <c r="BW7" s="5">
        <v>0</v>
      </c>
      <c r="BX7" s="5">
        <v>0</v>
      </c>
      <c r="BY7" s="31">
        <v>0</v>
      </c>
      <c r="BZ7" s="5">
        <v>0</v>
      </c>
      <c r="CA7" s="5">
        <v>0</v>
      </c>
      <c r="CB7" s="31">
        <v>0</v>
      </c>
      <c r="CC7" s="5">
        <v>0</v>
      </c>
      <c r="CD7" s="5">
        <v>0</v>
      </c>
      <c r="CE7" s="31">
        <v>0</v>
      </c>
    </row>
    <row r="8" spans="1:83" s="26" customFormat="1" ht="14.25" customHeight="1">
      <c r="A8" s="19">
        <v>5</v>
      </c>
      <c r="B8" s="28"/>
      <c r="C8" s="29"/>
      <c r="D8" s="30"/>
      <c r="E8" s="5">
        <v>0</v>
      </c>
      <c r="F8" s="5">
        <v>0</v>
      </c>
      <c r="G8" s="31">
        <v>0</v>
      </c>
      <c r="H8" s="5">
        <v>7</v>
      </c>
      <c r="I8" s="5">
        <v>4</v>
      </c>
      <c r="J8" s="31">
        <v>1.75</v>
      </c>
      <c r="K8" s="5">
        <v>0</v>
      </c>
      <c r="L8" s="5">
        <v>0</v>
      </c>
      <c r="M8" s="31">
        <v>0</v>
      </c>
      <c r="N8" s="5">
        <v>7</v>
      </c>
      <c r="O8" s="5">
        <v>4</v>
      </c>
      <c r="P8" s="31">
        <v>1.75</v>
      </c>
      <c r="Q8" s="37"/>
      <c r="R8" s="5">
        <v>0</v>
      </c>
      <c r="S8" s="5">
        <v>0</v>
      </c>
      <c r="T8" s="31">
        <v>0</v>
      </c>
      <c r="U8" s="5">
        <v>0</v>
      </c>
      <c r="V8" s="5">
        <v>0</v>
      </c>
      <c r="W8" s="31">
        <v>0</v>
      </c>
      <c r="X8" s="5">
        <v>0</v>
      </c>
      <c r="Y8" s="5">
        <v>0</v>
      </c>
      <c r="Z8" s="31">
        <v>0</v>
      </c>
      <c r="AA8" s="5">
        <v>0</v>
      </c>
      <c r="AB8" s="5">
        <v>0</v>
      </c>
      <c r="AC8" s="31">
        <v>0</v>
      </c>
      <c r="AD8" s="5">
        <v>0</v>
      </c>
      <c r="AE8" s="5">
        <v>0</v>
      </c>
      <c r="AF8" s="31">
        <v>0</v>
      </c>
      <c r="AG8" s="5">
        <v>0</v>
      </c>
      <c r="AH8" s="5">
        <v>0</v>
      </c>
      <c r="AI8" s="31">
        <v>0</v>
      </c>
      <c r="AJ8" s="5">
        <v>0</v>
      </c>
      <c r="AK8" s="5">
        <v>0</v>
      </c>
      <c r="AL8" s="31">
        <v>0</v>
      </c>
      <c r="AM8" s="5">
        <v>0</v>
      </c>
      <c r="AN8" s="5">
        <v>0</v>
      </c>
      <c r="AO8" s="31">
        <v>0</v>
      </c>
      <c r="AP8" s="5">
        <v>0</v>
      </c>
      <c r="AQ8" s="5">
        <v>0</v>
      </c>
      <c r="AR8" s="31">
        <v>0</v>
      </c>
      <c r="AS8" s="5">
        <v>0</v>
      </c>
      <c r="AT8" s="5">
        <v>0</v>
      </c>
      <c r="AU8" s="31">
        <v>0</v>
      </c>
      <c r="AV8" s="5">
        <v>0</v>
      </c>
      <c r="AW8" s="5">
        <v>0</v>
      </c>
      <c r="AX8" s="31">
        <v>0</v>
      </c>
      <c r="AY8" s="5">
        <v>0</v>
      </c>
      <c r="AZ8" s="5">
        <v>0</v>
      </c>
      <c r="BA8" s="31">
        <v>0</v>
      </c>
      <c r="BB8" s="5">
        <v>0</v>
      </c>
      <c r="BC8" s="5">
        <v>0</v>
      </c>
      <c r="BD8" s="31">
        <v>0</v>
      </c>
      <c r="BE8" s="5">
        <v>0</v>
      </c>
      <c r="BF8" s="5">
        <v>0</v>
      </c>
      <c r="BG8" s="31">
        <v>0</v>
      </c>
      <c r="BH8" s="5">
        <v>0</v>
      </c>
      <c r="BI8" s="5">
        <v>0</v>
      </c>
      <c r="BJ8" s="31">
        <v>0</v>
      </c>
      <c r="BK8" s="5">
        <v>0</v>
      </c>
      <c r="BL8" s="5">
        <v>0</v>
      </c>
      <c r="BM8" s="31">
        <v>0</v>
      </c>
      <c r="BN8" s="5">
        <v>0</v>
      </c>
      <c r="BO8" s="5">
        <v>0</v>
      </c>
      <c r="BP8" s="31">
        <v>0</v>
      </c>
      <c r="BQ8" s="5">
        <v>0</v>
      </c>
      <c r="BR8" s="5">
        <v>0</v>
      </c>
      <c r="BS8" s="31">
        <v>0</v>
      </c>
      <c r="BT8" s="5">
        <v>0</v>
      </c>
      <c r="BU8" s="5">
        <v>0</v>
      </c>
      <c r="BV8" s="31">
        <v>0</v>
      </c>
      <c r="BW8" s="5">
        <v>0</v>
      </c>
      <c r="BX8" s="5">
        <v>0</v>
      </c>
      <c r="BY8" s="31">
        <v>0</v>
      </c>
      <c r="BZ8" s="5">
        <v>0</v>
      </c>
      <c r="CA8" s="5">
        <v>0</v>
      </c>
      <c r="CB8" s="31">
        <v>0</v>
      </c>
      <c r="CC8" s="5">
        <v>0</v>
      </c>
      <c r="CD8" s="5">
        <v>0</v>
      </c>
      <c r="CE8" s="31">
        <v>0</v>
      </c>
    </row>
    <row r="9" spans="1:83" s="26" customFormat="1" ht="14.25" customHeight="1">
      <c r="A9" s="19">
        <v>6</v>
      </c>
      <c r="B9" s="28"/>
      <c r="C9" s="29"/>
      <c r="D9" s="30"/>
      <c r="E9" s="5">
        <v>0</v>
      </c>
      <c r="F9" s="5">
        <v>0</v>
      </c>
      <c r="G9" s="31">
        <v>0</v>
      </c>
      <c r="H9" s="5">
        <v>0</v>
      </c>
      <c r="I9" s="5">
        <v>0</v>
      </c>
      <c r="J9" s="31">
        <v>0</v>
      </c>
      <c r="K9" s="5">
        <v>0</v>
      </c>
      <c r="L9" s="5">
        <v>0</v>
      </c>
      <c r="M9" s="31">
        <v>0</v>
      </c>
      <c r="N9" s="5">
        <v>0</v>
      </c>
      <c r="O9" s="5">
        <v>0</v>
      </c>
      <c r="P9" s="31">
        <v>0</v>
      </c>
      <c r="Q9" s="37"/>
      <c r="R9" s="5">
        <v>0</v>
      </c>
      <c r="S9" s="5">
        <v>0</v>
      </c>
      <c r="T9" s="31">
        <v>0</v>
      </c>
      <c r="U9" s="5">
        <v>0</v>
      </c>
      <c r="V9" s="5">
        <v>0</v>
      </c>
      <c r="W9" s="31">
        <v>0</v>
      </c>
      <c r="X9" s="5">
        <v>0</v>
      </c>
      <c r="Y9" s="5">
        <v>0</v>
      </c>
      <c r="Z9" s="31">
        <v>0</v>
      </c>
      <c r="AA9" s="5">
        <v>0</v>
      </c>
      <c r="AB9" s="5">
        <v>0</v>
      </c>
      <c r="AC9" s="31">
        <v>0</v>
      </c>
      <c r="AD9" s="5">
        <v>0</v>
      </c>
      <c r="AE9" s="5">
        <v>0</v>
      </c>
      <c r="AF9" s="31">
        <v>0</v>
      </c>
      <c r="AG9" s="5">
        <v>0</v>
      </c>
      <c r="AH9" s="5">
        <v>0</v>
      </c>
      <c r="AI9" s="31">
        <v>0</v>
      </c>
      <c r="AJ9" s="5">
        <v>0</v>
      </c>
      <c r="AK9" s="5">
        <v>0</v>
      </c>
      <c r="AL9" s="31">
        <v>0</v>
      </c>
      <c r="AM9" s="5">
        <v>0</v>
      </c>
      <c r="AN9" s="5">
        <v>0</v>
      </c>
      <c r="AO9" s="31">
        <v>0</v>
      </c>
      <c r="AP9" s="5">
        <v>0</v>
      </c>
      <c r="AQ9" s="5">
        <v>0</v>
      </c>
      <c r="AR9" s="31">
        <v>0</v>
      </c>
      <c r="AS9" s="5">
        <v>0</v>
      </c>
      <c r="AT9" s="5">
        <v>0</v>
      </c>
      <c r="AU9" s="31">
        <v>0</v>
      </c>
      <c r="AV9" s="5">
        <v>0</v>
      </c>
      <c r="AW9" s="5">
        <v>0</v>
      </c>
      <c r="AX9" s="31">
        <v>0</v>
      </c>
      <c r="AY9" s="5">
        <v>0</v>
      </c>
      <c r="AZ9" s="5">
        <v>0</v>
      </c>
      <c r="BA9" s="31">
        <v>0</v>
      </c>
      <c r="BB9" s="5">
        <v>0</v>
      </c>
      <c r="BC9" s="5">
        <v>0</v>
      </c>
      <c r="BD9" s="31">
        <v>0</v>
      </c>
      <c r="BE9" s="5">
        <v>0</v>
      </c>
      <c r="BF9" s="5">
        <v>0</v>
      </c>
      <c r="BG9" s="31">
        <v>0</v>
      </c>
      <c r="BH9" s="5">
        <v>0</v>
      </c>
      <c r="BI9" s="5">
        <v>0</v>
      </c>
      <c r="BJ9" s="31">
        <v>0</v>
      </c>
      <c r="BK9" s="5">
        <v>0</v>
      </c>
      <c r="BL9" s="5">
        <v>0</v>
      </c>
      <c r="BM9" s="31">
        <v>0</v>
      </c>
      <c r="BN9" s="5">
        <v>0</v>
      </c>
      <c r="BO9" s="5">
        <v>0</v>
      </c>
      <c r="BP9" s="31">
        <v>0</v>
      </c>
      <c r="BQ9" s="5">
        <v>0</v>
      </c>
      <c r="BR9" s="5">
        <v>0</v>
      </c>
      <c r="BS9" s="31">
        <v>0</v>
      </c>
      <c r="BT9" s="5">
        <v>0</v>
      </c>
      <c r="BU9" s="5">
        <v>0</v>
      </c>
      <c r="BV9" s="31">
        <v>0</v>
      </c>
      <c r="BW9" s="5">
        <v>0</v>
      </c>
      <c r="BX9" s="5">
        <v>0</v>
      </c>
      <c r="BY9" s="31">
        <v>0</v>
      </c>
      <c r="BZ9" s="5">
        <v>0</v>
      </c>
      <c r="CA9" s="5">
        <v>0</v>
      </c>
      <c r="CB9" s="31">
        <v>0</v>
      </c>
      <c r="CC9" s="5">
        <v>0</v>
      </c>
      <c r="CD9" s="5">
        <v>0</v>
      </c>
      <c r="CE9" s="31">
        <v>0</v>
      </c>
    </row>
    <row r="10" spans="1:83" s="26" customFormat="1" ht="14.25" customHeight="1">
      <c r="A10" s="19">
        <v>7</v>
      </c>
      <c r="B10" s="28"/>
      <c r="C10" s="29"/>
      <c r="D10" s="30"/>
      <c r="E10" s="5">
        <v>0</v>
      </c>
      <c r="F10" s="5">
        <v>0</v>
      </c>
      <c r="G10" s="31">
        <v>0</v>
      </c>
      <c r="H10" s="5">
        <v>0</v>
      </c>
      <c r="I10" s="5">
        <v>0</v>
      </c>
      <c r="J10" s="31">
        <v>0</v>
      </c>
      <c r="K10" s="5">
        <v>0</v>
      </c>
      <c r="L10" s="5">
        <v>0</v>
      </c>
      <c r="M10" s="31">
        <v>0</v>
      </c>
      <c r="N10" s="5">
        <v>0</v>
      </c>
      <c r="O10" s="5">
        <v>0</v>
      </c>
      <c r="P10" s="31">
        <v>0</v>
      </c>
      <c r="Q10" s="37"/>
      <c r="R10" s="5">
        <v>0</v>
      </c>
      <c r="S10" s="5">
        <v>0</v>
      </c>
      <c r="T10" s="31">
        <v>0</v>
      </c>
      <c r="U10" s="5">
        <v>0</v>
      </c>
      <c r="V10" s="5">
        <v>0</v>
      </c>
      <c r="W10" s="31">
        <v>0</v>
      </c>
      <c r="X10" s="5">
        <v>0</v>
      </c>
      <c r="Y10" s="5">
        <v>0</v>
      </c>
      <c r="Z10" s="31">
        <v>0</v>
      </c>
      <c r="AA10" s="5">
        <v>0</v>
      </c>
      <c r="AB10" s="5">
        <v>0</v>
      </c>
      <c r="AC10" s="31">
        <v>0</v>
      </c>
      <c r="AD10" s="5">
        <v>0</v>
      </c>
      <c r="AE10" s="5">
        <v>0</v>
      </c>
      <c r="AF10" s="31">
        <v>0</v>
      </c>
      <c r="AG10" s="5">
        <v>0</v>
      </c>
      <c r="AH10" s="5">
        <v>0</v>
      </c>
      <c r="AI10" s="31">
        <v>0</v>
      </c>
      <c r="AJ10" s="5">
        <v>0</v>
      </c>
      <c r="AK10" s="5">
        <v>0</v>
      </c>
      <c r="AL10" s="31">
        <v>0</v>
      </c>
      <c r="AM10" s="5">
        <v>0</v>
      </c>
      <c r="AN10" s="5">
        <v>0</v>
      </c>
      <c r="AO10" s="31">
        <v>0</v>
      </c>
      <c r="AP10" s="5">
        <v>0</v>
      </c>
      <c r="AQ10" s="5">
        <v>0</v>
      </c>
      <c r="AR10" s="31">
        <v>0</v>
      </c>
      <c r="AS10" s="5">
        <v>0</v>
      </c>
      <c r="AT10" s="5">
        <v>0</v>
      </c>
      <c r="AU10" s="31">
        <v>0</v>
      </c>
      <c r="AV10" s="5">
        <v>0</v>
      </c>
      <c r="AW10" s="5">
        <v>0</v>
      </c>
      <c r="AX10" s="31">
        <v>0</v>
      </c>
      <c r="AY10" s="5">
        <v>0</v>
      </c>
      <c r="AZ10" s="5">
        <v>0</v>
      </c>
      <c r="BA10" s="31">
        <v>0</v>
      </c>
      <c r="BB10" s="5">
        <v>0</v>
      </c>
      <c r="BC10" s="5">
        <v>0</v>
      </c>
      <c r="BD10" s="31">
        <v>0</v>
      </c>
      <c r="BE10" s="5">
        <v>0</v>
      </c>
      <c r="BF10" s="5">
        <v>0</v>
      </c>
      <c r="BG10" s="31">
        <v>0</v>
      </c>
      <c r="BH10" s="5">
        <v>0</v>
      </c>
      <c r="BI10" s="5">
        <v>0</v>
      </c>
      <c r="BJ10" s="31">
        <v>0</v>
      </c>
      <c r="BK10" s="5">
        <v>0</v>
      </c>
      <c r="BL10" s="5">
        <v>0</v>
      </c>
      <c r="BM10" s="31">
        <v>0</v>
      </c>
      <c r="BN10" s="5">
        <v>0</v>
      </c>
      <c r="BO10" s="5">
        <v>0</v>
      </c>
      <c r="BP10" s="31">
        <v>0</v>
      </c>
      <c r="BQ10" s="5">
        <v>0</v>
      </c>
      <c r="BR10" s="5">
        <v>0</v>
      </c>
      <c r="BS10" s="31">
        <v>0</v>
      </c>
      <c r="BT10" s="5">
        <v>0</v>
      </c>
      <c r="BU10" s="5">
        <v>0</v>
      </c>
      <c r="BV10" s="31">
        <v>0</v>
      </c>
      <c r="BW10" s="5">
        <v>0</v>
      </c>
      <c r="BX10" s="5">
        <v>0</v>
      </c>
      <c r="BY10" s="31">
        <v>0</v>
      </c>
      <c r="BZ10" s="5">
        <v>0</v>
      </c>
      <c r="CA10" s="5">
        <v>0</v>
      </c>
      <c r="CB10" s="31">
        <v>0</v>
      </c>
      <c r="CC10" s="5">
        <v>0</v>
      </c>
      <c r="CD10" s="5">
        <v>0</v>
      </c>
      <c r="CE10" s="31">
        <v>0</v>
      </c>
    </row>
    <row r="11" spans="1:83" s="26" customFormat="1" ht="14.25" customHeight="1">
      <c r="A11" s="19">
        <v>8</v>
      </c>
      <c r="B11" s="28"/>
      <c r="C11" s="29"/>
      <c r="D11" s="30"/>
      <c r="E11" s="5">
        <v>0</v>
      </c>
      <c r="F11" s="5">
        <v>0</v>
      </c>
      <c r="G11" s="31">
        <v>0</v>
      </c>
      <c r="H11" s="5">
        <v>0</v>
      </c>
      <c r="I11" s="5">
        <v>0</v>
      </c>
      <c r="J11" s="31">
        <v>0</v>
      </c>
      <c r="K11" s="5">
        <v>0</v>
      </c>
      <c r="L11" s="5">
        <v>0</v>
      </c>
      <c r="M11" s="31">
        <v>0</v>
      </c>
      <c r="N11" s="5">
        <v>0</v>
      </c>
      <c r="O11" s="5">
        <v>0</v>
      </c>
      <c r="P11" s="31">
        <v>0</v>
      </c>
      <c r="Q11" s="37"/>
      <c r="R11" s="5">
        <v>0</v>
      </c>
      <c r="S11" s="5">
        <v>0</v>
      </c>
      <c r="T11" s="31">
        <v>0</v>
      </c>
      <c r="U11" s="5">
        <v>0</v>
      </c>
      <c r="V11" s="5">
        <v>0</v>
      </c>
      <c r="W11" s="31">
        <v>0</v>
      </c>
      <c r="X11" s="5">
        <v>0</v>
      </c>
      <c r="Y11" s="5">
        <v>0</v>
      </c>
      <c r="Z11" s="31">
        <v>0</v>
      </c>
      <c r="AA11" s="5">
        <v>0</v>
      </c>
      <c r="AB11" s="5">
        <v>0</v>
      </c>
      <c r="AC11" s="31">
        <v>0</v>
      </c>
      <c r="AD11" s="5">
        <v>0</v>
      </c>
      <c r="AE11" s="5">
        <v>0</v>
      </c>
      <c r="AF11" s="31">
        <v>0</v>
      </c>
      <c r="AG11" s="5">
        <v>0</v>
      </c>
      <c r="AH11" s="5">
        <v>0</v>
      </c>
      <c r="AI11" s="31">
        <v>0</v>
      </c>
      <c r="AJ11" s="5">
        <v>0</v>
      </c>
      <c r="AK11" s="5">
        <v>0</v>
      </c>
      <c r="AL11" s="31">
        <v>0</v>
      </c>
      <c r="AM11" s="5">
        <v>0</v>
      </c>
      <c r="AN11" s="5">
        <v>0</v>
      </c>
      <c r="AO11" s="31">
        <v>0</v>
      </c>
      <c r="AP11" s="5">
        <v>0</v>
      </c>
      <c r="AQ11" s="5">
        <v>0</v>
      </c>
      <c r="AR11" s="31">
        <v>0</v>
      </c>
      <c r="AS11" s="5">
        <v>0</v>
      </c>
      <c r="AT11" s="5">
        <v>0</v>
      </c>
      <c r="AU11" s="31">
        <v>0</v>
      </c>
      <c r="AV11" s="5">
        <v>0</v>
      </c>
      <c r="AW11" s="5">
        <v>0</v>
      </c>
      <c r="AX11" s="31">
        <v>0</v>
      </c>
      <c r="AY11" s="5">
        <v>0</v>
      </c>
      <c r="AZ11" s="5">
        <v>0</v>
      </c>
      <c r="BA11" s="31">
        <v>0</v>
      </c>
      <c r="BB11" s="5">
        <v>0</v>
      </c>
      <c r="BC11" s="5">
        <v>0</v>
      </c>
      <c r="BD11" s="31">
        <v>0</v>
      </c>
      <c r="BE11" s="5">
        <v>0</v>
      </c>
      <c r="BF11" s="5">
        <v>0</v>
      </c>
      <c r="BG11" s="31">
        <v>0</v>
      </c>
      <c r="BH11" s="5">
        <v>0</v>
      </c>
      <c r="BI11" s="5">
        <v>0</v>
      </c>
      <c r="BJ11" s="31">
        <v>0</v>
      </c>
      <c r="BK11" s="5">
        <v>0</v>
      </c>
      <c r="BL11" s="5">
        <v>0</v>
      </c>
      <c r="BM11" s="31">
        <v>0</v>
      </c>
      <c r="BN11" s="5">
        <v>0</v>
      </c>
      <c r="BO11" s="5">
        <v>0</v>
      </c>
      <c r="BP11" s="31">
        <v>0</v>
      </c>
      <c r="BQ11" s="5">
        <v>0</v>
      </c>
      <c r="BR11" s="5">
        <v>0</v>
      </c>
      <c r="BS11" s="31">
        <v>0</v>
      </c>
      <c r="BT11" s="5">
        <v>0</v>
      </c>
      <c r="BU11" s="5">
        <v>0</v>
      </c>
      <c r="BV11" s="31">
        <v>0</v>
      </c>
      <c r="BW11" s="5">
        <v>0</v>
      </c>
      <c r="BX11" s="5">
        <v>0</v>
      </c>
      <c r="BY11" s="31">
        <v>0</v>
      </c>
      <c r="BZ11" s="5">
        <v>0</v>
      </c>
      <c r="CA11" s="5">
        <v>0</v>
      </c>
      <c r="CB11" s="31">
        <v>0</v>
      </c>
      <c r="CC11" s="5">
        <v>0</v>
      </c>
      <c r="CD11" s="5">
        <v>0</v>
      </c>
      <c r="CE11" s="31">
        <v>0</v>
      </c>
    </row>
    <row r="12" spans="1:83" s="26" customFormat="1" ht="14.25" customHeight="1">
      <c r="A12" s="19">
        <v>9</v>
      </c>
      <c r="B12" s="28"/>
      <c r="C12" s="29"/>
      <c r="D12" s="30"/>
      <c r="E12" s="5">
        <v>0</v>
      </c>
      <c r="F12" s="5">
        <v>0</v>
      </c>
      <c r="G12" s="31">
        <v>0</v>
      </c>
      <c r="H12" s="5">
        <v>0</v>
      </c>
      <c r="I12" s="5">
        <v>0</v>
      </c>
      <c r="J12" s="31">
        <v>0</v>
      </c>
      <c r="K12" s="5">
        <v>0</v>
      </c>
      <c r="L12" s="5">
        <v>0</v>
      </c>
      <c r="M12" s="31">
        <v>0</v>
      </c>
      <c r="N12" s="5">
        <v>0</v>
      </c>
      <c r="O12" s="5">
        <v>0</v>
      </c>
      <c r="P12" s="31">
        <v>0</v>
      </c>
      <c r="Q12" s="37"/>
      <c r="R12" s="5">
        <v>0</v>
      </c>
      <c r="S12" s="5">
        <v>0</v>
      </c>
      <c r="T12" s="31">
        <v>0</v>
      </c>
      <c r="U12" s="5">
        <v>0</v>
      </c>
      <c r="V12" s="5">
        <v>0</v>
      </c>
      <c r="W12" s="31">
        <v>0</v>
      </c>
      <c r="X12" s="5">
        <v>0</v>
      </c>
      <c r="Y12" s="5">
        <v>0</v>
      </c>
      <c r="Z12" s="31">
        <v>0</v>
      </c>
      <c r="AA12" s="5">
        <v>0</v>
      </c>
      <c r="AB12" s="5">
        <v>0</v>
      </c>
      <c r="AC12" s="31">
        <v>0</v>
      </c>
      <c r="AD12" s="5">
        <v>0</v>
      </c>
      <c r="AE12" s="5">
        <v>0</v>
      </c>
      <c r="AF12" s="31">
        <v>0</v>
      </c>
      <c r="AG12" s="5">
        <v>0</v>
      </c>
      <c r="AH12" s="5">
        <v>0</v>
      </c>
      <c r="AI12" s="31">
        <v>0</v>
      </c>
      <c r="AJ12" s="5">
        <v>0</v>
      </c>
      <c r="AK12" s="5">
        <v>0</v>
      </c>
      <c r="AL12" s="31">
        <v>0</v>
      </c>
      <c r="AM12" s="5">
        <v>0</v>
      </c>
      <c r="AN12" s="5">
        <v>0</v>
      </c>
      <c r="AO12" s="31">
        <v>0</v>
      </c>
      <c r="AP12" s="5">
        <v>0</v>
      </c>
      <c r="AQ12" s="5">
        <v>0</v>
      </c>
      <c r="AR12" s="31">
        <v>0</v>
      </c>
      <c r="AS12" s="5">
        <v>0</v>
      </c>
      <c r="AT12" s="5">
        <v>0</v>
      </c>
      <c r="AU12" s="31">
        <v>0</v>
      </c>
      <c r="AV12" s="5">
        <v>0</v>
      </c>
      <c r="AW12" s="5">
        <v>0</v>
      </c>
      <c r="AX12" s="31">
        <v>0</v>
      </c>
      <c r="AY12" s="5">
        <v>0</v>
      </c>
      <c r="AZ12" s="5">
        <v>0</v>
      </c>
      <c r="BA12" s="31">
        <v>0</v>
      </c>
      <c r="BB12" s="5">
        <v>0</v>
      </c>
      <c r="BC12" s="5">
        <v>0</v>
      </c>
      <c r="BD12" s="31">
        <v>0</v>
      </c>
      <c r="BE12" s="5">
        <v>0</v>
      </c>
      <c r="BF12" s="5">
        <v>0</v>
      </c>
      <c r="BG12" s="31">
        <v>0</v>
      </c>
      <c r="BH12" s="5">
        <v>0</v>
      </c>
      <c r="BI12" s="5">
        <v>0</v>
      </c>
      <c r="BJ12" s="31">
        <v>0</v>
      </c>
      <c r="BK12" s="5">
        <v>0</v>
      </c>
      <c r="BL12" s="5">
        <v>0</v>
      </c>
      <c r="BM12" s="31">
        <v>0</v>
      </c>
      <c r="BN12" s="5">
        <v>0</v>
      </c>
      <c r="BO12" s="5">
        <v>0</v>
      </c>
      <c r="BP12" s="31">
        <v>0</v>
      </c>
      <c r="BQ12" s="5">
        <v>0</v>
      </c>
      <c r="BR12" s="5">
        <v>0</v>
      </c>
      <c r="BS12" s="31">
        <v>0</v>
      </c>
      <c r="BT12" s="5">
        <v>0</v>
      </c>
      <c r="BU12" s="5">
        <v>0</v>
      </c>
      <c r="BV12" s="31">
        <v>0</v>
      </c>
      <c r="BW12" s="5">
        <v>0</v>
      </c>
      <c r="BX12" s="5">
        <v>0</v>
      </c>
      <c r="BY12" s="31">
        <v>0</v>
      </c>
      <c r="BZ12" s="5">
        <v>0</v>
      </c>
      <c r="CA12" s="5">
        <v>0</v>
      </c>
      <c r="CB12" s="31">
        <v>0</v>
      </c>
      <c r="CC12" s="5">
        <v>0</v>
      </c>
      <c r="CD12" s="5">
        <v>0</v>
      </c>
      <c r="CE12" s="31">
        <v>0</v>
      </c>
    </row>
    <row r="13" spans="1:83" s="26" customFormat="1" ht="14.25" customHeight="1">
      <c r="A13" s="19">
        <v>10</v>
      </c>
      <c r="B13" s="28"/>
      <c r="C13" s="29"/>
      <c r="D13" s="30"/>
      <c r="E13" s="5">
        <v>0</v>
      </c>
      <c r="F13" s="5">
        <v>0</v>
      </c>
      <c r="G13" s="31">
        <v>0</v>
      </c>
      <c r="H13" s="5">
        <v>0</v>
      </c>
      <c r="I13" s="5">
        <v>0</v>
      </c>
      <c r="J13" s="31">
        <v>0</v>
      </c>
      <c r="K13" s="5">
        <v>0</v>
      </c>
      <c r="L13" s="5">
        <v>0</v>
      </c>
      <c r="M13" s="31">
        <v>0</v>
      </c>
      <c r="N13" s="5">
        <v>0</v>
      </c>
      <c r="O13" s="5">
        <v>0</v>
      </c>
      <c r="P13" s="31">
        <v>0</v>
      </c>
      <c r="Q13" s="37"/>
      <c r="R13" s="5">
        <v>0</v>
      </c>
      <c r="S13" s="5">
        <v>0</v>
      </c>
      <c r="T13" s="31">
        <v>0</v>
      </c>
      <c r="U13" s="5">
        <v>0</v>
      </c>
      <c r="V13" s="5">
        <v>0</v>
      </c>
      <c r="W13" s="31">
        <v>0</v>
      </c>
      <c r="X13" s="5">
        <v>0</v>
      </c>
      <c r="Y13" s="5">
        <v>0</v>
      </c>
      <c r="Z13" s="31">
        <v>0</v>
      </c>
      <c r="AA13" s="5">
        <v>0</v>
      </c>
      <c r="AB13" s="5">
        <v>0</v>
      </c>
      <c r="AC13" s="31">
        <v>0</v>
      </c>
      <c r="AD13" s="5">
        <v>0</v>
      </c>
      <c r="AE13" s="5">
        <v>0</v>
      </c>
      <c r="AF13" s="31">
        <v>0</v>
      </c>
      <c r="AG13" s="5">
        <v>0</v>
      </c>
      <c r="AH13" s="5">
        <v>0</v>
      </c>
      <c r="AI13" s="31">
        <v>0</v>
      </c>
      <c r="AJ13" s="5">
        <v>0</v>
      </c>
      <c r="AK13" s="5">
        <v>0</v>
      </c>
      <c r="AL13" s="31">
        <v>0</v>
      </c>
      <c r="AM13" s="5">
        <v>0</v>
      </c>
      <c r="AN13" s="5">
        <v>0</v>
      </c>
      <c r="AO13" s="31">
        <v>0</v>
      </c>
      <c r="AP13" s="5">
        <v>0</v>
      </c>
      <c r="AQ13" s="5">
        <v>0</v>
      </c>
      <c r="AR13" s="31">
        <v>0</v>
      </c>
      <c r="AS13" s="5">
        <v>0</v>
      </c>
      <c r="AT13" s="5">
        <v>0</v>
      </c>
      <c r="AU13" s="31">
        <v>0</v>
      </c>
      <c r="AV13" s="5">
        <v>0</v>
      </c>
      <c r="AW13" s="5">
        <v>0</v>
      </c>
      <c r="AX13" s="31">
        <v>0</v>
      </c>
      <c r="AY13" s="5">
        <v>0</v>
      </c>
      <c r="AZ13" s="5">
        <v>0</v>
      </c>
      <c r="BA13" s="31">
        <v>0</v>
      </c>
      <c r="BB13" s="5">
        <v>0</v>
      </c>
      <c r="BC13" s="5">
        <v>0</v>
      </c>
      <c r="BD13" s="31">
        <v>0</v>
      </c>
      <c r="BE13" s="5">
        <v>0</v>
      </c>
      <c r="BF13" s="5">
        <v>0</v>
      </c>
      <c r="BG13" s="31">
        <v>0</v>
      </c>
      <c r="BH13" s="5">
        <v>0</v>
      </c>
      <c r="BI13" s="5">
        <v>0</v>
      </c>
      <c r="BJ13" s="31">
        <v>0</v>
      </c>
      <c r="BK13" s="5">
        <v>0</v>
      </c>
      <c r="BL13" s="5">
        <v>0</v>
      </c>
      <c r="BM13" s="31">
        <v>0</v>
      </c>
      <c r="BN13" s="5">
        <v>0</v>
      </c>
      <c r="BO13" s="5">
        <v>0</v>
      </c>
      <c r="BP13" s="31">
        <v>0</v>
      </c>
      <c r="BQ13" s="5">
        <v>0</v>
      </c>
      <c r="BR13" s="5">
        <v>0</v>
      </c>
      <c r="BS13" s="31">
        <v>0</v>
      </c>
      <c r="BT13" s="5">
        <v>0</v>
      </c>
      <c r="BU13" s="5">
        <v>0</v>
      </c>
      <c r="BV13" s="31">
        <v>0</v>
      </c>
      <c r="BW13" s="5">
        <v>0</v>
      </c>
      <c r="BX13" s="5">
        <v>0</v>
      </c>
      <c r="BY13" s="31">
        <v>0</v>
      </c>
      <c r="BZ13" s="5">
        <v>0</v>
      </c>
      <c r="CA13" s="5">
        <v>0</v>
      </c>
      <c r="CB13" s="31">
        <v>0</v>
      </c>
      <c r="CC13" s="5">
        <v>0</v>
      </c>
      <c r="CD13" s="5">
        <v>0</v>
      </c>
      <c r="CE13" s="31">
        <v>0</v>
      </c>
    </row>
    <row r="14" spans="1:83" s="26" customFormat="1" ht="14.25" customHeight="1">
      <c r="A14" s="19">
        <v>11</v>
      </c>
      <c r="B14" s="28"/>
      <c r="C14" s="29"/>
      <c r="D14" s="30"/>
      <c r="E14" s="5">
        <v>0</v>
      </c>
      <c r="F14" s="5">
        <v>0</v>
      </c>
      <c r="G14" s="31">
        <v>0</v>
      </c>
      <c r="H14" s="5">
        <v>0</v>
      </c>
      <c r="I14" s="5">
        <v>0</v>
      </c>
      <c r="J14" s="31">
        <v>0</v>
      </c>
      <c r="K14" s="5">
        <v>0</v>
      </c>
      <c r="L14" s="5">
        <v>0</v>
      </c>
      <c r="M14" s="31">
        <v>0</v>
      </c>
      <c r="N14" s="5">
        <v>0</v>
      </c>
      <c r="O14" s="5">
        <v>0</v>
      </c>
      <c r="P14" s="31">
        <v>0</v>
      </c>
      <c r="Q14" s="37"/>
      <c r="R14" s="5">
        <v>0</v>
      </c>
      <c r="S14" s="5">
        <v>0</v>
      </c>
      <c r="T14" s="31">
        <v>0</v>
      </c>
      <c r="U14" s="5">
        <v>0</v>
      </c>
      <c r="V14" s="5">
        <v>0</v>
      </c>
      <c r="W14" s="31">
        <v>0</v>
      </c>
      <c r="X14" s="5">
        <v>0</v>
      </c>
      <c r="Y14" s="5">
        <v>0</v>
      </c>
      <c r="Z14" s="31">
        <v>0</v>
      </c>
      <c r="AA14" s="5">
        <v>0</v>
      </c>
      <c r="AB14" s="5">
        <v>0</v>
      </c>
      <c r="AC14" s="31">
        <v>0</v>
      </c>
      <c r="AD14" s="5">
        <v>0</v>
      </c>
      <c r="AE14" s="5">
        <v>0</v>
      </c>
      <c r="AF14" s="31">
        <v>0</v>
      </c>
      <c r="AG14" s="5">
        <v>0</v>
      </c>
      <c r="AH14" s="5">
        <v>0</v>
      </c>
      <c r="AI14" s="31">
        <v>0</v>
      </c>
      <c r="AJ14" s="5">
        <v>0</v>
      </c>
      <c r="AK14" s="5">
        <v>0</v>
      </c>
      <c r="AL14" s="31">
        <v>0</v>
      </c>
      <c r="AM14" s="5">
        <v>0</v>
      </c>
      <c r="AN14" s="5">
        <v>0</v>
      </c>
      <c r="AO14" s="31">
        <v>0</v>
      </c>
      <c r="AP14" s="5">
        <v>0</v>
      </c>
      <c r="AQ14" s="5">
        <v>0</v>
      </c>
      <c r="AR14" s="31">
        <v>0</v>
      </c>
      <c r="AS14" s="5">
        <v>0</v>
      </c>
      <c r="AT14" s="5">
        <v>0</v>
      </c>
      <c r="AU14" s="31">
        <v>0</v>
      </c>
      <c r="AV14" s="5">
        <v>0</v>
      </c>
      <c r="AW14" s="5">
        <v>0</v>
      </c>
      <c r="AX14" s="31">
        <v>0</v>
      </c>
      <c r="AY14" s="5">
        <v>0</v>
      </c>
      <c r="AZ14" s="5">
        <v>0</v>
      </c>
      <c r="BA14" s="31">
        <v>0</v>
      </c>
      <c r="BB14" s="5">
        <v>0</v>
      </c>
      <c r="BC14" s="5">
        <v>0</v>
      </c>
      <c r="BD14" s="31">
        <v>0</v>
      </c>
      <c r="BE14" s="5">
        <v>0</v>
      </c>
      <c r="BF14" s="5">
        <v>0</v>
      </c>
      <c r="BG14" s="31">
        <v>0</v>
      </c>
      <c r="BH14" s="5">
        <v>0</v>
      </c>
      <c r="BI14" s="5">
        <v>0</v>
      </c>
      <c r="BJ14" s="31">
        <v>0</v>
      </c>
      <c r="BK14" s="5">
        <v>0</v>
      </c>
      <c r="BL14" s="5">
        <v>0</v>
      </c>
      <c r="BM14" s="31">
        <v>0</v>
      </c>
      <c r="BN14" s="5">
        <v>0</v>
      </c>
      <c r="BO14" s="5">
        <v>0</v>
      </c>
      <c r="BP14" s="31">
        <v>0</v>
      </c>
      <c r="BQ14" s="5">
        <v>0</v>
      </c>
      <c r="BR14" s="5">
        <v>0</v>
      </c>
      <c r="BS14" s="31">
        <v>0</v>
      </c>
      <c r="BT14" s="5">
        <v>0</v>
      </c>
      <c r="BU14" s="5">
        <v>0</v>
      </c>
      <c r="BV14" s="31">
        <v>0</v>
      </c>
      <c r="BW14" s="5">
        <v>0</v>
      </c>
      <c r="BX14" s="5">
        <v>0</v>
      </c>
      <c r="BY14" s="31">
        <v>0</v>
      </c>
      <c r="BZ14" s="5">
        <v>0</v>
      </c>
      <c r="CA14" s="5">
        <v>0</v>
      </c>
      <c r="CB14" s="31">
        <v>0</v>
      </c>
      <c r="CC14" s="5">
        <v>0</v>
      </c>
      <c r="CD14" s="5">
        <v>0</v>
      </c>
      <c r="CE14" s="31">
        <v>0</v>
      </c>
    </row>
    <row r="15" spans="1:83" s="26" customFormat="1" ht="14.25" customHeight="1">
      <c r="A15" s="19">
        <v>12</v>
      </c>
      <c r="B15" s="28"/>
      <c r="C15" s="29"/>
      <c r="D15" s="30"/>
      <c r="E15" s="5">
        <v>0</v>
      </c>
      <c r="F15" s="5">
        <v>0</v>
      </c>
      <c r="G15" s="31">
        <v>0</v>
      </c>
      <c r="H15" s="5">
        <v>0</v>
      </c>
      <c r="I15" s="5">
        <v>0</v>
      </c>
      <c r="J15" s="31">
        <v>0</v>
      </c>
      <c r="K15" s="5">
        <v>0</v>
      </c>
      <c r="L15" s="5">
        <v>0</v>
      </c>
      <c r="M15" s="31">
        <v>0</v>
      </c>
      <c r="N15" s="5">
        <v>0</v>
      </c>
      <c r="O15" s="5">
        <v>0</v>
      </c>
      <c r="P15" s="31">
        <v>0</v>
      </c>
      <c r="Q15" s="37"/>
      <c r="R15" s="5">
        <v>0</v>
      </c>
      <c r="S15" s="5">
        <v>0</v>
      </c>
      <c r="T15" s="31">
        <v>0</v>
      </c>
      <c r="U15" s="5">
        <v>0</v>
      </c>
      <c r="V15" s="5">
        <v>0</v>
      </c>
      <c r="W15" s="31">
        <v>0</v>
      </c>
      <c r="X15" s="5">
        <v>0</v>
      </c>
      <c r="Y15" s="5">
        <v>0</v>
      </c>
      <c r="Z15" s="31">
        <v>0</v>
      </c>
      <c r="AA15" s="5">
        <v>0</v>
      </c>
      <c r="AB15" s="5">
        <v>0</v>
      </c>
      <c r="AC15" s="31">
        <v>0</v>
      </c>
      <c r="AD15" s="5">
        <v>0</v>
      </c>
      <c r="AE15" s="5">
        <v>0</v>
      </c>
      <c r="AF15" s="31">
        <v>0</v>
      </c>
      <c r="AG15" s="5">
        <v>0</v>
      </c>
      <c r="AH15" s="5">
        <v>0</v>
      </c>
      <c r="AI15" s="31">
        <v>0</v>
      </c>
      <c r="AJ15" s="5">
        <v>0</v>
      </c>
      <c r="AK15" s="5">
        <v>0</v>
      </c>
      <c r="AL15" s="31">
        <v>0</v>
      </c>
      <c r="AM15" s="5">
        <v>0</v>
      </c>
      <c r="AN15" s="5">
        <v>0</v>
      </c>
      <c r="AO15" s="31">
        <v>0</v>
      </c>
      <c r="AP15" s="5">
        <v>0</v>
      </c>
      <c r="AQ15" s="5">
        <v>0</v>
      </c>
      <c r="AR15" s="31">
        <v>0</v>
      </c>
      <c r="AS15" s="5">
        <v>0</v>
      </c>
      <c r="AT15" s="5">
        <v>0</v>
      </c>
      <c r="AU15" s="31">
        <v>0</v>
      </c>
      <c r="AV15" s="5">
        <v>0</v>
      </c>
      <c r="AW15" s="5">
        <v>0</v>
      </c>
      <c r="AX15" s="31">
        <v>0</v>
      </c>
      <c r="AY15" s="5">
        <v>0</v>
      </c>
      <c r="AZ15" s="5">
        <v>0</v>
      </c>
      <c r="BA15" s="31">
        <v>0</v>
      </c>
      <c r="BB15" s="5">
        <v>0</v>
      </c>
      <c r="BC15" s="5">
        <v>0</v>
      </c>
      <c r="BD15" s="31">
        <v>0</v>
      </c>
      <c r="BE15" s="5">
        <v>0</v>
      </c>
      <c r="BF15" s="5">
        <v>0</v>
      </c>
      <c r="BG15" s="31">
        <v>0</v>
      </c>
      <c r="BH15" s="5">
        <v>0</v>
      </c>
      <c r="BI15" s="5">
        <v>0</v>
      </c>
      <c r="BJ15" s="31">
        <v>0</v>
      </c>
      <c r="BK15" s="5">
        <v>0</v>
      </c>
      <c r="BL15" s="5">
        <v>0</v>
      </c>
      <c r="BM15" s="31">
        <v>0</v>
      </c>
      <c r="BN15" s="5">
        <v>0</v>
      </c>
      <c r="BO15" s="5">
        <v>0</v>
      </c>
      <c r="BP15" s="31">
        <v>0</v>
      </c>
      <c r="BQ15" s="5">
        <v>0</v>
      </c>
      <c r="BR15" s="5">
        <v>0</v>
      </c>
      <c r="BS15" s="31">
        <v>0</v>
      </c>
      <c r="BT15" s="5">
        <v>0</v>
      </c>
      <c r="BU15" s="5">
        <v>0</v>
      </c>
      <c r="BV15" s="31">
        <v>0</v>
      </c>
      <c r="BW15" s="5">
        <v>0</v>
      </c>
      <c r="BX15" s="5">
        <v>0</v>
      </c>
      <c r="BY15" s="31">
        <v>0</v>
      </c>
      <c r="BZ15" s="5">
        <v>0</v>
      </c>
      <c r="CA15" s="5">
        <v>0</v>
      </c>
      <c r="CB15" s="31">
        <v>0</v>
      </c>
      <c r="CC15" s="5">
        <v>0</v>
      </c>
      <c r="CD15" s="5">
        <v>0</v>
      </c>
      <c r="CE15" s="31">
        <v>0</v>
      </c>
    </row>
    <row r="16" spans="1:83" s="26" customFormat="1" ht="14.25" customHeight="1">
      <c r="A16" s="19">
        <v>13</v>
      </c>
      <c r="B16" s="28"/>
      <c r="C16" s="29"/>
      <c r="D16" s="30"/>
      <c r="E16" s="5">
        <v>0</v>
      </c>
      <c r="F16" s="5">
        <v>0</v>
      </c>
      <c r="G16" s="31">
        <v>0</v>
      </c>
      <c r="H16" s="5">
        <v>0</v>
      </c>
      <c r="I16" s="5">
        <v>0</v>
      </c>
      <c r="J16" s="31">
        <v>0</v>
      </c>
      <c r="K16" s="5">
        <v>0</v>
      </c>
      <c r="L16" s="5">
        <v>0</v>
      </c>
      <c r="M16" s="31">
        <v>0</v>
      </c>
      <c r="N16" s="5">
        <v>0</v>
      </c>
      <c r="O16" s="5">
        <v>0</v>
      </c>
      <c r="P16" s="31">
        <v>0</v>
      </c>
      <c r="Q16" s="37"/>
      <c r="R16" s="5">
        <v>0</v>
      </c>
      <c r="S16" s="5">
        <v>0</v>
      </c>
      <c r="T16" s="31">
        <v>0</v>
      </c>
      <c r="U16" s="5">
        <v>0</v>
      </c>
      <c r="V16" s="5">
        <v>0</v>
      </c>
      <c r="W16" s="31">
        <v>0</v>
      </c>
      <c r="X16" s="5">
        <v>0</v>
      </c>
      <c r="Y16" s="5">
        <v>0</v>
      </c>
      <c r="Z16" s="31">
        <v>0</v>
      </c>
      <c r="AA16" s="5">
        <v>0</v>
      </c>
      <c r="AB16" s="5">
        <v>0</v>
      </c>
      <c r="AC16" s="31">
        <v>0</v>
      </c>
      <c r="AD16" s="5">
        <v>0</v>
      </c>
      <c r="AE16" s="5">
        <v>0</v>
      </c>
      <c r="AF16" s="31">
        <v>0</v>
      </c>
      <c r="AG16" s="5">
        <v>0</v>
      </c>
      <c r="AH16" s="5">
        <v>0</v>
      </c>
      <c r="AI16" s="31">
        <v>0</v>
      </c>
      <c r="AJ16" s="5">
        <v>0</v>
      </c>
      <c r="AK16" s="5">
        <v>0</v>
      </c>
      <c r="AL16" s="31">
        <v>0</v>
      </c>
      <c r="AM16" s="5">
        <v>0</v>
      </c>
      <c r="AN16" s="5">
        <v>0</v>
      </c>
      <c r="AO16" s="31">
        <v>0</v>
      </c>
      <c r="AP16" s="5">
        <v>0</v>
      </c>
      <c r="AQ16" s="5">
        <v>0</v>
      </c>
      <c r="AR16" s="31">
        <v>0</v>
      </c>
      <c r="AS16" s="5">
        <v>0</v>
      </c>
      <c r="AT16" s="5">
        <v>0</v>
      </c>
      <c r="AU16" s="31">
        <v>0</v>
      </c>
      <c r="AV16" s="5">
        <v>0</v>
      </c>
      <c r="AW16" s="5">
        <v>0</v>
      </c>
      <c r="AX16" s="31">
        <v>0</v>
      </c>
      <c r="AY16" s="5">
        <v>0</v>
      </c>
      <c r="AZ16" s="5">
        <v>0</v>
      </c>
      <c r="BA16" s="31">
        <v>0</v>
      </c>
      <c r="BB16" s="5">
        <v>0</v>
      </c>
      <c r="BC16" s="5">
        <v>0</v>
      </c>
      <c r="BD16" s="31">
        <v>0</v>
      </c>
      <c r="BE16" s="5">
        <v>0</v>
      </c>
      <c r="BF16" s="5">
        <v>0</v>
      </c>
      <c r="BG16" s="31">
        <v>0</v>
      </c>
      <c r="BH16" s="5">
        <v>0</v>
      </c>
      <c r="BI16" s="5">
        <v>0</v>
      </c>
      <c r="BJ16" s="31">
        <v>0</v>
      </c>
      <c r="BK16" s="5">
        <v>0</v>
      </c>
      <c r="BL16" s="5">
        <v>0</v>
      </c>
      <c r="BM16" s="31">
        <v>0</v>
      </c>
      <c r="BN16" s="5">
        <v>0</v>
      </c>
      <c r="BO16" s="5">
        <v>0</v>
      </c>
      <c r="BP16" s="31">
        <v>0</v>
      </c>
      <c r="BQ16" s="5">
        <v>0</v>
      </c>
      <c r="BR16" s="5">
        <v>0</v>
      </c>
      <c r="BS16" s="31">
        <v>0</v>
      </c>
      <c r="BT16" s="5">
        <v>0</v>
      </c>
      <c r="BU16" s="5">
        <v>0</v>
      </c>
      <c r="BV16" s="31">
        <v>0</v>
      </c>
      <c r="BW16" s="5">
        <v>0</v>
      </c>
      <c r="BX16" s="5">
        <v>0</v>
      </c>
      <c r="BY16" s="31">
        <v>0</v>
      </c>
      <c r="BZ16" s="5">
        <v>0</v>
      </c>
      <c r="CA16" s="5">
        <v>0</v>
      </c>
      <c r="CB16" s="31">
        <v>0</v>
      </c>
      <c r="CC16" s="5">
        <v>0</v>
      </c>
      <c r="CD16" s="5">
        <v>0</v>
      </c>
      <c r="CE16" s="31">
        <v>0</v>
      </c>
    </row>
    <row r="17" spans="1:83" s="26" customFormat="1" ht="14.25" customHeight="1">
      <c r="A17" s="19">
        <v>14</v>
      </c>
      <c r="B17" s="28"/>
      <c r="C17" s="29"/>
      <c r="D17" s="30"/>
      <c r="E17" s="5">
        <v>0</v>
      </c>
      <c r="F17" s="5">
        <v>0</v>
      </c>
      <c r="G17" s="31">
        <v>0</v>
      </c>
      <c r="H17" s="5">
        <v>0</v>
      </c>
      <c r="I17" s="5">
        <v>0</v>
      </c>
      <c r="J17" s="31">
        <v>0</v>
      </c>
      <c r="K17" s="5">
        <v>0</v>
      </c>
      <c r="L17" s="5">
        <v>0</v>
      </c>
      <c r="M17" s="31">
        <v>0</v>
      </c>
      <c r="N17" s="5">
        <v>0</v>
      </c>
      <c r="O17" s="5">
        <v>0</v>
      </c>
      <c r="P17" s="31">
        <v>0</v>
      </c>
      <c r="Q17" s="37"/>
      <c r="R17" s="5">
        <v>0</v>
      </c>
      <c r="S17" s="5">
        <v>0</v>
      </c>
      <c r="T17" s="31">
        <v>0</v>
      </c>
      <c r="U17" s="5">
        <v>0</v>
      </c>
      <c r="V17" s="5">
        <v>0</v>
      </c>
      <c r="W17" s="31">
        <v>0</v>
      </c>
      <c r="X17" s="5">
        <v>0</v>
      </c>
      <c r="Y17" s="5">
        <v>0</v>
      </c>
      <c r="Z17" s="31">
        <v>0</v>
      </c>
      <c r="AA17" s="5">
        <v>0</v>
      </c>
      <c r="AB17" s="5">
        <v>0</v>
      </c>
      <c r="AC17" s="31">
        <v>0</v>
      </c>
      <c r="AD17" s="5">
        <v>0</v>
      </c>
      <c r="AE17" s="5">
        <v>0</v>
      </c>
      <c r="AF17" s="31">
        <v>0</v>
      </c>
      <c r="AG17" s="5">
        <v>0</v>
      </c>
      <c r="AH17" s="5">
        <v>0</v>
      </c>
      <c r="AI17" s="31">
        <v>0</v>
      </c>
      <c r="AJ17" s="5">
        <v>0</v>
      </c>
      <c r="AK17" s="5">
        <v>0</v>
      </c>
      <c r="AL17" s="31">
        <v>0</v>
      </c>
      <c r="AM17" s="5">
        <v>0</v>
      </c>
      <c r="AN17" s="5">
        <v>0</v>
      </c>
      <c r="AO17" s="31">
        <v>0</v>
      </c>
      <c r="AP17" s="5">
        <v>0</v>
      </c>
      <c r="AQ17" s="5">
        <v>0</v>
      </c>
      <c r="AR17" s="31">
        <v>0</v>
      </c>
      <c r="AS17" s="5">
        <v>0</v>
      </c>
      <c r="AT17" s="5">
        <v>0</v>
      </c>
      <c r="AU17" s="31">
        <v>0</v>
      </c>
      <c r="AV17" s="5">
        <v>0</v>
      </c>
      <c r="AW17" s="5">
        <v>0</v>
      </c>
      <c r="AX17" s="31">
        <v>0</v>
      </c>
      <c r="AY17" s="5">
        <v>0</v>
      </c>
      <c r="AZ17" s="5">
        <v>0</v>
      </c>
      <c r="BA17" s="31">
        <v>0</v>
      </c>
      <c r="BB17" s="5">
        <v>0</v>
      </c>
      <c r="BC17" s="5">
        <v>0</v>
      </c>
      <c r="BD17" s="31">
        <v>0</v>
      </c>
      <c r="BE17" s="5">
        <v>0</v>
      </c>
      <c r="BF17" s="5">
        <v>0</v>
      </c>
      <c r="BG17" s="31">
        <v>0</v>
      </c>
      <c r="BH17" s="5">
        <v>0</v>
      </c>
      <c r="BI17" s="5">
        <v>0</v>
      </c>
      <c r="BJ17" s="31">
        <v>0</v>
      </c>
      <c r="BK17" s="5">
        <v>0</v>
      </c>
      <c r="BL17" s="5">
        <v>0</v>
      </c>
      <c r="BM17" s="31">
        <v>0</v>
      </c>
      <c r="BN17" s="5">
        <v>0</v>
      </c>
      <c r="BO17" s="5">
        <v>0</v>
      </c>
      <c r="BP17" s="31">
        <v>0</v>
      </c>
      <c r="BQ17" s="5">
        <v>0</v>
      </c>
      <c r="BR17" s="5">
        <v>0</v>
      </c>
      <c r="BS17" s="31">
        <v>0</v>
      </c>
      <c r="BT17" s="5">
        <v>0</v>
      </c>
      <c r="BU17" s="5">
        <v>0</v>
      </c>
      <c r="BV17" s="31">
        <v>0</v>
      </c>
      <c r="BW17" s="5">
        <v>0</v>
      </c>
      <c r="BX17" s="5">
        <v>0</v>
      </c>
      <c r="BY17" s="31">
        <v>0</v>
      </c>
      <c r="BZ17" s="5">
        <v>0</v>
      </c>
      <c r="CA17" s="5">
        <v>0</v>
      </c>
      <c r="CB17" s="31">
        <v>0</v>
      </c>
      <c r="CC17" s="5">
        <v>0</v>
      </c>
      <c r="CD17" s="5">
        <v>0</v>
      </c>
      <c r="CE17" s="31">
        <v>0</v>
      </c>
    </row>
    <row r="18" spans="1:83" s="26" customFormat="1" ht="14.25" customHeight="1">
      <c r="A18" s="19">
        <v>15</v>
      </c>
      <c r="B18" s="28"/>
      <c r="C18" s="29"/>
      <c r="D18" s="30"/>
      <c r="E18" s="5">
        <v>0</v>
      </c>
      <c r="F18" s="5">
        <v>0</v>
      </c>
      <c r="G18" s="31">
        <v>0</v>
      </c>
      <c r="H18" s="5">
        <v>0</v>
      </c>
      <c r="I18" s="5">
        <v>0</v>
      </c>
      <c r="J18" s="31">
        <v>0</v>
      </c>
      <c r="K18" s="5">
        <v>0</v>
      </c>
      <c r="L18" s="5">
        <v>0</v>
      </c>
      <c r="M18" s="31">
        <v>0</v>
      </c>
      <c r="N18" s="5">
        <v>0</v>
      </c>
      <c r="O18" s="5">
        <v>0</v>
      </c>
      <c r="P18" s="31">
        <v>0</v>
      </c>
      <c r="Q18" s="37"/>
      <c r="R18" s="5">
        <v>0</v>
      </c>
      <c r="S18" s="5">
        <v>0</v>
      </c>
      <c r="T18" s="31">
        <v>0</v>
      </c>
      <c r="U18" s="5">
        <v>0</v>
      </c>
      <c r="V18" s="5">
        <v>0</v>
      </c>
      <c r="W18" s="31">
        <v>0</v>
      </c>
      <c r="X18" s="5">
        <v>0</v>
      </c>
      <c r="Y18" s="5">
        <v>0</v>
      </c>
      <c r="Z18" s="31">
        <v>0</v>
      </c>
      <c r="AA18" s="5">
        <v>0</v>
      </c>
      <c r="AB18" s="5">
        <v>0</v>
      </c>
      <c r="AC18" s="31">
        <v>0</v>
      </c>
      <c r="AD18" s="5">
        <v>0</v>
      </c>
      <c r="AE18" s="5">
        <v>0</v>
      </c>
      <c r="AF18" s="31">
        <v>0</v>
      </c>
      <c r="AG18" s="5">
        <v>0</v>
      </c>
      <c r="AH18" s="5">
        <v>0</v>
      </c>
      <c r="AI18" s="31">
        <v>0</v>
      </c>
      <c r="AJ18" s="5">
        <v>0</v>
      </c>
      <c r="AK18" s="5">
        <v>0</v>
      </c>
      <c r="AL18" s="31">
        <v>0</v>
      </c>
      <c r="AM18" s="5">
        <v>0</v>
      </c>
      <c r="AN18" s="5">
        <v>0</v>
      </c>
      <c r="AO18" s="31">
        <v>0</v>
      </c>
      <c r="AP18" s="5">
        <v>0</v>
      </c>
      <c r="AQ18" s="5">
        <v>0</v>
      </c>
      <c r="AR18" s="31">
        <v>0</v>
      </c>
      <c r="AS18" s="5">
        <v>0</v>
      </c>
      <c r="AT18" s="5">
        <v>0</v>
      </c>
      <c r="AU18" s="31">
        <v>0</v>
      </c>
      <c r="AV18" s="5">
        <v>0</v>
      </c>
      <c r="AW18" s="5">
        <v>0</v>
      </c>
      <c r="AX18" s="31">
        <v>0</v>
      </c>
      <c r="AY18" s="5">
        <v>0</v>
      </c>
      <c r="AZ18" s="5">
        <v>0</v>
      </c>
      <c r="BA18" s="31">
        <v>0</v>
      </c>
      <c r="BB18" s="5">
        <v>0</v>
      </c>
      <c r="BC18" s="5">
        <v>0</v>
      </c>
      <c r="BD18" s="31">
        <v>0</v>
      </c>
      <c r="BE18" s="5">
        <v>0</v>
      </c>
      <c r="BF18" s="5">
        <v>0</v>
      </c>
      <c r="BG18" s="31">
        <v>0</v>
      </c>
      <c r="BH18" s="5">
        <v>0</v>
      </c>
      <c r="BI18" s="5">
        <v>0</v>
      </c>
      <c r="BJ18" s="31">
        <v>0</v>
      </c>
      <c r="BK18" s="5">
        <v>0</v>
      </c>
      <c r="BL18" s="5">
        <v>0</v>
      </c>
      <c r="BM18" s="31">
        <v>0</v>
      </c>
      <c r="BN18" s="5">
        <v>0</v>
      </c>
      <c r="BO18" s="5">
        <v>0</v>
      </c>
      <c r="BP18" s="31">
        <v>0</v>
      </c>
      <c r="BQ18" s="5">
        <v>0</v>
      </c>
      <c r="BR18" s="5">
        <v>0</v>
      </c>
      <c r="BS18" s="31">
        <v>0</v>
      </c>
      <c r="BT18" s="5">
        <v>0</v>
      </c>
      <c r="BU18" s="5">
        <v>0</v>
      </c>
      <c r="BV18" s="31">
        <v>0</v>
      </c>
      <c r="BW18" s="5">
        <v>0</v>
      </c>
      <c r="BX18" s="5">
        <v>0</v>
      </c>
      <c r="BY18" s="31">
        <v>0</v>
      </c>
      <c r="BZ18" s="5">
        <v>0</v>
      </c>
      <c r="CA18" s="5">
        <v>0</v>
      </c>
      <c r="CB18" s="31">
        <v>0</v>
      </c>
      <c r="CC18" s="5">
        <v>0</v>
      </c>
      <c r="CD18" s="5">
        <v>0</v>
      </c>
      <c r="CE18" s="31">
        <v>0</v>
      </c>
    </row>
    <row r="19" spans="1:83" s="26" customFormat="1" ht="14.25" customHeight="1">
      <c r="A19" s="19">
        <v>16</v>
      </c>
      <c r="B19" s="28"/>
      <c r="C19" s="29"/>
      <c r="D19" s="30"/>
      <c r="E19" s="5">
        <v>0</v>
      </c>
      <c r="F19" s="5">
        <v>0</v>
      </c>
      <c r="G19" s="31">
        <v>0</v>
      </c>
      <c r="H19" s="5">
        <v>0</v>
      </c>
      <c r="I19" s="5">
        <v>0</v>
      </c>
      <c r="J19" s="31">
        <v>0</v>
      </c>
      <c r="K19" s="5">
        <v>0</v>
      </c>
      <c r="L19" s="5">
        <v>0</v>
      </c>
      <c r="M19" s="31">
        <v>0</v>
      </c>
      <c r="N19" s="5">
        <v>0</v>
      </c>
      <c r="O19" s="5">
        <v>0</v>
      </c>
      <c r="P19" s="31">
        <v>0</v>
      </c>
      <c r="Q19" s="37"/>
      <c r="R19" s="5">
        <v>0</v>
      </c>
      <c r="S19" s="5">
        <v>0</v>
      </c>
      <c r="T19" s="31">
        <v>0</v>
      </c>
      <c r="U19" s="5">
        <v>0</v>
      </c>
      <c r="V19" s="5">
        <v>0</v>
      </c>
      <c r="W19" s="31">
        <v>0</v>
      </c>
      <c r="X19" s="5">
        <v>0</v>
      </c>
      <c r="Y19" s="5">
        <v>0</v>
      </c>
      <c r="Z19" s="31">
        <v>0</v>
      </c>
      <c r="AA19" s="5">
        <v>0</v>
      </c>
      <c r="AB19" s="5">
        <v>0</v>
      </c>
      <c r="AC19" s="31">
        <v>0</v>
      </c>
      <c r="AD19" s="5">
        <v>0</v>
      </c>
      <c r="AE19" s="5">
        <v>0</v>
      </c>
      <c r="AF19" s="31">
        <v>0</v>
      </c>
      <c r="AG19" s="5">
        <v>0</v>
      </c>
      <c r="AH19" s="5">
        <v>0</v>
      </c>
      <c r="AI19" s="31">
        <v>0</v>
      </c>
      <c r="AJ19" s="5">
        <v>0</v>
      </c>
      <c r="AK19" s="5">
        <v>0</v>
      </c>
      <c r="AL19" s="31">
        <v>0</v>
      </c>
      <c r="AM19" s="5">
        <v>0</v>
      </c>
      <c r="AN19" s="5">
        <v>0</v>
      </c>
      <c r="AO19" s="31">
        <v>0</v>
      </c>
      <c r="AP19" s="5">
        <v>0</v>
      </c>
      <c r="AQ19" s="5">
        <v>0</v>
      </c>
      <c r="AR19" s="31">
        <v>0</v>
      </c>
      <c r="AS19" s="5">
        <v>0</v>
      </c>
      <c r="AT19" s="5">
        <v>0</v>
      </c>
      <c r="AU19" s="31">
        <v>0</v>
      </c>
      <c r="AV19" s="5">
        <v>0</v>
      </c>
      <c r="AW19" s="5">
        <v>0</v>
      </c>
      <c r="AX19" s="31">
        <v>0</v>
      </c>
      <c r="AY19" s="5">
        <v>0</v>
      </c>
      <c r="AZ19" s="5">
        <v>0</v>
      </c>
      <c r="BA19" s="31">
        <v>0</v>
      </c>
      <c r="BB19" s="5">
        <v>0</v>
      </c>
      <c r="BC19" s="5">
        <v>0</v>
      </c>
      <c r="BD19" s="31">
        <v>0</v>
      </c>
      <c r="BE19" s="5">
        <v>0</v>
      </c>
      <c r="BF19" s="5">
        <v>0</v>
      </c>
      <c r="BG19" s="31">
        <v>0</v>
      </c>
      <c r="BH19" s="5">
        <v>0</v>
      </c>
      <c r="BI19" s="5">
        <v>0</v>
      </c>
      <c r="BJ19" s="31">
        <v>0</v>
      </c>
      <c r="BK19" s="5">
        <v>0</v>
      </c>
      <c r="BL19" s="5">
        <v>0</v>
      </c>
      <c r="BM19" s="31">
        <v>0</v>
      </c>
      <c r="BN19" s="5">
        <v>0</v>
      </c>
      <c r="BO19" s="5">
        <v>0</v>
      </c>
      <c r="BP19" s="31">
        <v>0</v>
      </c>
      <c r="BQ19" s="5">
        <v>0</v>
      </c>
      <c r="BR19" s="5">
        <v>0</v>
      </c>
      <c r="BS19" s="31">
        <v>0</v>
      </c>
      <c r="BT19" s="5">
        <v>0</v>
      </c>
      <c r="BU19" s="5">
        <v>0</v>
      </c>
      <c r="BV19" s="31">
        <v>0</v>
      </c>
      <c r="BW19" s="5">
        <v>0</v>
      </c>
      <c r="BX19" s="5">
        <v>0</v>
      </c>
      <c r="BY19" s="31">
        <v>0</v>
      </c>
      <c r="BZ19" s="5">
        <v>0</v>
      </c>
      <c r="CA19" s="5">
        <v>0</v>
      </c>
      <c r="CB19" s="31">
        <v>0</v>
      </c>
      <c r="CC19" s="5">
        <v>0</v>
      </c>
      <c r="CD19" s="5">
        <v>0</v>
      </c>
      <c r="CE19" s="31">
        <v>0</v>
      </c>
    </row>
    <row r="20" spans="1:83" s="26" customFormat="1" ht="14.25" customHeight="1">
      <c r="A20" s="19">
        <v>17</v>
      </c>
      <c r="B20" s="28"/>
      <c r="C20" s="29"/>
      <c r="D20" s="30"/>
      <c r="E20" s="5">
        <v>0</v>
      </c>
      <c r="F20" s="5">
        <v>0</v>
      </c>
      <c r="G20" s="31">
        <v>0</v>
      </c>
      <c r="H20" s="5">
        <v>0</v>
      </c>
      <c r="I20" s="5">
        <v>0</v>
      </c>
      <c r="J20" s="31">
        <v>0</v>
      </c>
      <c r="K20" s="5">
        <v>0</v>
      </c>
      <c r="L20" s="5">
        <v>0</v>
      </c>
      <c r="M20" s="31">
        <v>0</v>
      </c>
      <c r="N20" s="5">
        <v>0</v>
      </c>
      <c r="O20" s="5">
        <v>0</v>
      </c>
      <c r="P20" s="31">
        <v>0</v>
      </c>
      <c r="Q20" s="37"/>
      <c r="R20" s="5">
        <v>0</v>
      </c>
      <c r="S20" s="5">
        <v>0</v>
      </c>
      <c r="T20" s="31">
        <v>0</v>
      </c>
      <c r="U20" s="5">
        <v>0</v>
      </c>
      <c r="V20" s="5">
        <v>0</v>
      </c>
      <c r="W20" s="31">
        <v>0</v>
      </c>
      <c r="X20" s="5">
        <v>0</v>
      </c>
      <c r="Y20" s="5">
        <v>0</v>
      </c>
      <c r="Z20" s="31">
        <v>0</v>
      </c>
      <c r="AA20" s="5">
        <v>0</v>
      </c>
      <c r="AB20" s="5">
        <v>0</v>
      </c>
      <c r="AC20" s="31">
        <v>0</v>
      </c>
      <c r="AD20" s="5">
        <v>0</v>
      </c>
      <c r="AE20" s="5">
        <v>0</v>
      </c>
      <c r="AF20" s="31">
        <v>0</v>
      </c>
      <c r="AG20" s="5">
        <v>0</v>
      </c>
      <c r="AH20" s="5">
        <v>0</v>
      </c>
      <c r="AI20" s="31">
        <v>0</v>
      </c>
      <c r="AJ20" s="5">
        <v>0</v>
      </c>
      <c r="AK20" s="5">
        <v>0</v>
      </c>
      <c r="AL20" s="31">
        <v>0</v>
      </c>
      <c r="AM20" s="5">
        <v>0</v>
      </c>
      <c r="AN20" s="5">
        <v>0</v>
      </c>
      <c r="AO20" s="31">
        <v>0</v>
      </c>
      <c r="AP20" s="5">
        <v>0</v>
      </c>
      <c r="AQ20" s="5">
        <v>0</v>
      </c>
      <c r="AR20" s="31">
        <v>0</v>
      </c>
      <c r="AS20" s="5">
        <v>0</v>
      </c>
      <c r="AT20" s="5">
        <v>0</v>
      </c>
      <c r="AU20" s="31">
        <v>0</v>
      </c>
      <c r="AV20" s="5">
        <v>0</v>
      </c>
      <c r="AW20" s="5">
        <v>0</v>
      </c>
      <c r="AX20" s="31">
        <v>0</v>
      </c>
      <c r="AY20" s="5">
        <v>0</v>
      </c>
      <c r="AZ20" s="5">
        <v>0</v>
      </c>
      <c r="BA20" s="31">
        <v>0</v>
      </c>
      <c r="BB20" s="5">
        <v>0</v>
      </c>
      <c r="BC20" s="5">
        <v>0</v>
      </c>
      <c r="BD20" s="31">
        <v>0</v>
      </c>
      <c r="BE20" s="5">
        <v>0</v>
      </c>
      <c r="BF20" s="5">
        <v>0</v>
      </c>
      <c r="BG20" s="31">
        <v>0</v>
      </c>
      <c r="BH20" s="5">
        <v>0</v>
      </c>
      <c r="BI20" s="5">
        <v>0</v>
      </c>
      <c r="BJ20" s="31">
        <v>0</v>
      </c>
      <c r="BK20" s="5">
        <v>0</v>
      </c>
      <c r="BL20" s="5">
        <v>0</v>
      </c>
      <c r="BM20" s="31">
        <v>0</v>
      </c>
      <c r="BN20" s="5">
        <v>0</v>
      </c>
      <c r="BO20" s="5">
        <v>0</v>
      </c>
      <c r="BP20" s="31">
        <v>0</v>
      </c>
      <c r="BQ20" s="5">
        <v>0</v>
      </c>
      <c r="BR20" s="5">
        <v>0</v>
      </c>
      <c r="BS20" s="31">
        <v>0</v>
      </c>
      <c r="BT20" s="5">
        <v>0</v>
      </c>
      <c r="BU20" s="5">
        <v>0</v>
      </c>
      <c r="BV20" s="31">
        <v>0</v>
      </c>
      <c r="BW20" s="5">
        <v>0</v>
      </c>
      <c r="BX20" s="5">
        <v>0</v>
      </c>
      <c r="BY20" s="31">
        <v>0</v>
      </c>
      <c r="BZ20" s="5">
        <v>0</v>
      </c>
      <c r="CA20" s="5">
        <v>0</v>
      </c>
      <c r="CB20" s="31">
        <v>0</v>
      </c>
      <c r="CC20" s="5">
        <v>0</v>
      </c>
      <c r="CD20" s="5">
        <v>0</v>
      </c>
      <c r="CE20" s="31">
        <v>0</v>
      </c>
    </row>
    <row r="21" spans="1:83" s="26" customFormat="1" ht="14.25" customHeight="1">
      <c r="A21" s="19">
        <v>18</v>
      </c>
      <c r="B21" s="28"/>
      <c r="C21" s="29"/>
      <c r="D21" s="30"/>
      <c r="E21" s="5">
        <v>0</v>
      </c>
      <c r="F21" s="5">
        <v>0</v>
      </c>
      <c r="G21" s="31">
        <v>0</v>
      </c>
      <c r="H21" s="5">
        <v>0</v>
      </c>
      <c r="I21" s="5">
        <v>0</v>
      </c>
      <c r="J21" s="31">
        <v>0</v>
      </c>
      <c r="K21" s="5">
        <v>0</v>
      </c>
      <c r="L21" s="5">
        <v>0</v>
      </c>
      <c r="M21" s="31">
        <v>0</v>
      </c>
      <c r="N21" s="5">
        <v>0</v>
      </c>
      <c r="O21" s="5">
        <v>0</v>
      </c>
      <c r="P21" s="31">
        <v>0</v>
      </c>
      <c r="Q21" s="37"/>
      <c r="R21" s="5">
        <v>0</v>
      </c>
      <c r="S21" s="5">
        <v>0</v>
      </c>
      <c r="T21" s="31">
        <v>0</v>
      </c>
      <c r="U21" s="5">
        <v>0</v>
      </c>
      <c r="V21" s="5">
        <v>0</v>
      </c>
      <c r="W21" s="31">
        <v>0</v>
      </c>
      <c r="X21" s="5">
        <v>0</v>
      </c>
      <c r="Y21" s="5">
        <v>0</v>
      </c>
      <c r="Z21" s="31">
        <v>0</v>
      </c>
      <c r="AA21" s="5">
        <v>0</v>
      </c>
      <c r="AB21" s="5">
        <v>0</v>
      </c>
      <c r="AC21" s="31">
        <v>0</v>
      </c>
      <c r="AD21" s="5">
        <v>0</v>
      </c>
      <c r="AE21" s="5">
        <v>0</v>
      </c>
      <c r="AF21" s="31">
        <v>0</v>
      </c>
      <c r="AG21" s="5">
        <v>0</v>
      </c>
      <c r="AH21" s="5">
        <v>0</v>
      </c>
      <c r="AI21" s="31">
        <v>0</v>
      </c>
      <c r="AJ21" s="5">
        <v>0</v>
      </c>
      <c r="AK21" s="5">
        <v>0</v>
      </c>
      <c r="AL21" s="31">
        <v>0</v>
      </c>
      <c r="AM21" s="5">
        <v>0</v>
      </c>
      <c r="AN21" s="5">
        <v>0</v>
      </c>
      <c r="AO21" s="31">
        <v>0</v>
      </c>
      <c r="AP21" s="5">
        <v>0</v>
      </c>
      <c r="AQ21" s="5">
        <v>0</v>
      </c>
      <c r="AR21" s="31">
        <v>0</v>
      </c>
      <c r="AS21" s="5">
        <v>0</v>
      </c>
      <c r="AT21" s="5">
        <v>0</v>
      </c>
      <c r="AU21" s="31">
        <v>0</v>
      </c>
      <c r="AV21" s="5">
        <v>0</v>
      </c>
      <c r="AW21" s="5">
        <v>0</v>
      </c>
      <c r="AX21" s="31">
        <v>0</v>
      </c>
      <c r="AY21" s="5">
        <v>0</v>
      </c>
      <c r="AZ21" s="5">
        <v>0</v>
      </c>
      <c r="BA21" s="31">
        <v>0</v>
      </c>
      <c r="BB21" s="5">
        <v>0</v>
      </c>
      <c r="BC21" s="5">
        <v>0</v>
      </c>
      <c r="BD21" s="31">
        <v>0</v>
      </c>
      <c r="BE21" s="5">
        <v>0</v>
      </c>
      <c r="BF21" s="5">
        <v>0</v>
      </c>
      <c r="BG21" s="31">
        <v>0</v>
      </c>
      <c r="BH21" s="5">
        <v>0</v>
      </c>
      <c r="BI21" s="5">
        <v>0</v>
      </c>
      <c r="BJ21" s="31">
        <v>0</v>
      </c>
      <c r="BK21" s="5">
        <v>0</v>
      </c>
      <c r="BL21" s="5">
        <v>0</v>
      </c>
      <c r="BM21" s="31">
        <v>0</v>
      </c>
      <c r="BN21" s="5">
        <v>0</v>
      </c>
      <c r="BO21" s="5">
        <v>0</v>
      </c>
      <c r="BP21" s="31">
        <v>0</v>
      </c>
      <c r="BQ21" s="5">
        <v>0</v>
      </c>
      <c r="BR21" s="5">
        <v>0</v>
      </c>
      <c r="BS21" s="31">
        <v>0</v>
      </c>
      <c r="BT21" s="5">
        <v>0</v>
      </c>
      <c r="BU21" s="5">
        <v>0</v>
      </c>
      <c r="BV21" s="31">
        <v>0</v>
      </c>
      <c r="BW21" s="5">
        <v>0</v>
      </c>
      <c r="BX21" s="5">
        <v>0</v>
      </c>
      <c r="BY21" s="31">
        <v>0</v>
      </c>
      <c r="BZ21" s="5">
        <v>0</v>
      </c>
      <c r="CA21" s="5">
        <v>0</v>
      </c>
      <c r="CB21" s="31">
        <v>0</v>
      </c>
      <c r="CC21" s="5">
        <v>0</v>
      </c>
      <c r="CD21" s="5">
        <v>0</v>
      </c>
      <c r="CE21" s="31">
        <v>0</v>
      </c>
    </row>
    <row r="22" spans="1:83" s="26" customFormat="1" ht="14.25" customHeight="1">
      <c r="A22" s="19">
        <v>19</v>
      </c>
      <c r="B22" s="28"/>
      <c r="C22" s="29"/>
      <c r="D22" s="30"/>
      <c r="E22" s="5">
        <v>0</v>
      </c>
      <c r="F22" s="5">
        <v>0</v>
      </c>
      <c r="G22" s="31">
        <v>0</v>
      </c>
      <c r="H22" s="5">
        <v>0</v>
      </c>
      <c r="I22" s="5">
        <v>0</v>
      </c>
      <c r="J22" s="31">
        <v>0</v>
      </c>
      <c r="K22" s="5">
        <v>0</v>
      </c>
      <c r="L22" s="5">
        <v>0</v>
      </c>
      <c r="M22" s="31">
        <v>0</v>
      </c>
      <c r="N22" s="5">
        <v>0</v>
      </c>
      <c r="O22" s="5">
        <v>0</v>
      </c>
      <c r="P22" s="31">
        <v>0</v>
      </c>
      <c r="Q22" s="37"/>
      <c r="R22" s="5">
        <v>0</v>
      </c>
      <c r="S22" s="5">
        <v>0</v>
      </c>
      <c r="T22" s="31">
        <v>0</v>
      </c>
      <c r="U22" s="5">
        <v>0</v>
      </c>
      <c r="V22" s="5">
        <v>0</v>
      </c>
      <c r="W22" s="31">
        <v>0</v>
      </c>
      <c r="X22" s="5">
        <v>0</v>
      </c>
      <c r="Y22" s="5">
        <v>0</v>
      </c>
      <c r="Z22" s="31">
        <v>0</v>
      </c>
      <c r="AA22" s="5">
        <v>0</v>
      </c>
      <c r="AB22" s="5">
        <v>0</v>
      </c>
      <c r="AC22" s="31">
        <v>0</v>
      </c>
      <c r="AD22" s="5">
        <v>0</v>
      </c>
      <c r="AE22" s="5">
        <v>0</v>
      </c>
      <c r="AF22" s="31">
        <v>0</v>
      </c>
      <c r="AG22" s="5">
        <v>0</v>
      </c>
      <c r="AH22" s="5">
        <v>0</v>
      </c>
      <c r="AI22" s="31">
        <v>0</v>
      </c>
      <c r="AJ22" s="5">
        <v>0</v>
      </c>
      <c r="AK22" s="5">
        <v>0</v>
      </c>
      <c r="AL22" s="31">
        <v>0</v>
      </c>
      <c r="AM22" s="5">
        <v>0</v>
      </c>
      <c r="AN22" s="5">
        <v>0</v>
      </c>
      <c r="AO22" s="31">
        <v>0</v>
      </c>
      <c r="AP22" s="5">
        <v>0</v>
      </c>
      <c r="AQ22" s="5">
        <v>0</v>
      </c>
      <c r="AR22" s="31">
        <v>0</v>
      </c>
      <c r="AS22" s="5">
        <v>0</v>
      </c>
      <c r="AT22" s="5">
        <v>0</v>
      </c>
      <c r="AU22" s="31">
        <v>0</v>
      </c>
      <c r="AV22" s="5">
        <v>0</v>
      </c>
      <c r="AW22" s="5">
        <v>0</v>
      </c>
      <c r="AX22" s="31">
        <v>0</v>
      </c>
      <c r="AY22" s="5">
        <v>0</v>
      </c>
      <c r="AZ22" s="5">
        <v>0</v>
      </c>
      <c r="BA22" s="31">
        <v>0</v>
      </c>
      <c r="BB22" s="5">
        <v>0</v>
      </c>
      <c r="BC22" s="5">
        <v>0</v>
      </c>
      <c r="BD22" s="31">
        <v>0</v>
      </c>
      <c r="BE22" s="5">
        <v>0</v>
      </c>
      <c r="BF22" s="5">
        <v>0</v>
      </c>
      <c r="BG22" s="31">
        <v>0</v>
      </c>
      <c r="BH22" s="5">
        <v>0</v>
      </c>
      <c r="BI22" s="5">
        <v>0</v>
      </c>
      <c r="BJ22" s="31">
        <v>0</v>
      </c>
      <c r="BK22" s="5">
        <v>0</v>
      </c>
      <c r="BL22" s="5">
        <v>0</v>
      </c>
      <c r="BM22" s="31">
        <v>0</v>
      </c>
      <c r="BN22" s="5">
        <v>0</v>
      </c>
      <c r="BO22" s="5">
        <v>0</v>
      </c>
      <c r="BP22" s="31">
        <v>0</v>
      </c>
      <c r="BQ22" s="5">
        <v>0</v>
      </c>
      <c r="BR22" s="5">
        <v>0</v>
      </c>
      <c r="BS22" s="31">
        <v>0</v>
      </c>
      <c r="BT22" s="5">
        <v>0</v>
      </c>
      <c r="BU22" s="5">
        <v>0</v>
      </c>
      <c r="BV22" s="31">
        <v>0</v>
      </c>
      <c r="BW22" s="5">
        <v>0</v>
      </c>
      <c r="BX22" s="5">
        <v>0</v>
      </c>
      <c r="BY22" s="31">
        <v>0</v>
      </c>
      <c r="BZ22" s="5">
        <v>0</v>
      </c>
      <c r="CA22" s="5">
        <v>0</v>
      </c>
      <c r="CB22" s="31">
        <v>0</v>
      </c>
      <c r="CC22" s="5">
        <v>0</v>
      </c>
      <c r="CD22" s="5">
        <v>0</v>
      </c>
      <c r="CE22" s="31">
        <v>0</v>
      </c>
    </row>
    <row r="23" spans="1:83" s="26" customFormat="1" ht="14.25" customHeight="1">
      <c r="A23" s="19">
        <v>20</v>
      </c>
      <c r="B23" s="28"/>
      <c r="C23" s="29"/>
      <c r="D23" s="30"/>
      <c r="E23" s="5">
        <v>0</v>
      </c>
      <c r="F23" s="5">
        <v>0</v>
      </c>
      <c r="G23" s="31">
        <v>0</v>
      </c>
      <c r="H23" s="5">
        <v>0</v>
      </c>
      <c r="I23" s="5">
        <v>0</v>
      </c>
      <c r="J23" s="31">
        <v>0</v>
      </c>
      <c r="K23" s="5">
        <v>0</v>
      </c>
      <c r="L23" s="5">
        <v>0</v>
      </c>
      <c r="M23" s="31">
        <v>0</v>
      </c>
      <c r="N23" s="5">
        <v>0</v>
      </c>
      <c r="O23" s="5">
        <v>0</v>
      </c>
      <c r="P23" s="31">
        <v>0</v>
      </c>
      <c r="Q23" s="37"/>
      <c r="R23" s="5">
        <v>0</v>
      </c>
      <c r="S23" s="5">
        <v>0</v>
      </c>
      <c r="T23" s="31">
        <v>0</v>
      </c>
      <c r="U23" s="5">
        <v>0</v>
      </c>
      <c r="V23" s="5">
        <v>0</v>
      </c>
      <c r="W23" s="31">
        <v>0</v>
      </c>
      <c r="X23" s="5">
        <v>0</v>
      </c>
      <c r="Y23" s="5">
        <v>0</v>
      </c>
      <c r="Z23" s="31">
        <v>0</v>
      </c>
      <c r="AA23" s="5">
        <v>0</v>
      </c>
      <c r="AB23" s="5">
        <v>0</v>
      </c>
      <c r="AC23" s="31">
        <v>0</v>
      </c>
      <c r="AD23" s="5">
        <v>0</v>
      </c>
      <c r="AE23" s="5">
        <v>0</v>
      </c>
      <c r="AF23" s="31">
        <v>0</v>
      </c>
      <c r="AG23" s="5">
        <v>0</v>
      </c>
      <c r="AH23" s="5">
        <v>0</v>
      </c>
      <c r="AI23" s="31">
        <v>0</v>
      </c>
      <c r="AJ23" s="5">
        <v>0</v>
      </c>
      <c r="AK23" s="5">
        <v>0</v>
      </c>
      <c r="AL23" s="31">
        <v>0</v>
      </c>
      <c r="AM23" s="5">
        <v>0</v>
      </c>
      <c r="AN23" s="5">
        <v>0</v>
      </c>
      <c r="AO23" s="31">
        <v>0</v>
      </c>
      <c r="AP23" s="5">
        <v>0</v>
      </c>
      <c r="AQ23" s="5">
        <v>0</v>
      </c>
      <c r="AR23" s="31">
        <v>0</v>
      </c>
      <c r="AS23" s="5">
        <v>0</v>
      </c>
      <c r="AT23" s="5">
        <v>0</v>
      </c>
      <c r="AU23" s="31">
        <v>0</v>
      </c>
      <c r="AV23" s="5">
        <v>0</v>
      </c>
      <c r="AW23" s="5">
        <v>0</v>
      </c>
      <c r="AX23" s="31">
        <v>0</v>
      </c>
      <c r="AY23" s="5">
        <v>0</v>
      </c>
      <c r="AZ23" s="5">
        <v>0</v>
      </c>
      <c r="BA23" s="31">
        <v>0</v>
      </c>
      <c r="BB23" s="5">
        <v>0</v>
      </c>
      <c r="BC23" s="5">
        <v>0</v>
      </c>
      <c r="BD23" s="31">
        <v>0</v>
      </c>
      <c r="BE23" s="5">
        <v>0</v>
      </c>
      <c r="BF23" s="5">
        <v>0</v>
      </c>
      <c r="BG23" s="31">
        <v>0</v>
      </c>
      <c r="BH23" s="5">
        <v>0</v>
      </c>
      <c r="BI23" s="5">
        <v>0</v>
      </c>
      <c r="BJ23" s="31">
        <v>0</v>
      </c>
      <c r="BK23" s="5">
        <v>0</v>
      </c>
      <c r="BL23" s="5">
        <v>0</v>
      </c>
      <c r="BM23" s="31">
        <v>0</v>
      </c>
      <c r="BN23" s="5">
        <v>0</v>
      </c>
      <c r="BO23" s="5">
        <v>0</v>
      </c>
      <c r="BP23" s="31">
        <v>0</v>
      </c>
      <c r="BQ23" s="5">
        <v>0</v>
      </c>
      <c r="BR23" s="5">
        <v>0</v>
      </c>
      <c r="BS23" s="31">
        <v>0</v>
      </c>
      <c r="BT23" s="5">
        <v>0</v>
      </c>
      <c r="BU23" s="5">
        <v>0</v>
      </c>
      <c r="BV23" s="31">
        <v>0</v>
      </c>
      <c r="BW23" s="5">
        <v>0</v>
      </c>
      <c r="BX23" s="5">
        <v>0</v>
      </c>
      <c r="BY23" s="31">
        <v>0</v>
      </c>
      <c r="BZ23" s="5">
        <v>0</v>
      </c>
      <c r="CA23" s="5">
        <v>0</v>
      </c>
      <c r="CB23" s="31">
        <v>0</v>
      </c>
      <c r="CC23" s="5">
        <v>0</v>
      </c>
      <c r="CD23" s="5">
        <v>0</v>
      </c>
      <c r="CE23" s="31">
        <v>0</v>
      </c>
    </row>
    <row r="24" spans="1:83" s="26" customFormat="1" ht="14.25" customHeight="1">
      <c r="A24" s="19">
        <v>21</v>
      </c>
      <c r="B24" s="28"/>
      <c r="C24" s="29"/>
      <c r="D24" s="30"/>
      <c r="E24" s="5">
        <v>0</v>
      </c>
      <c r="F24" s="5">
        <v>0</v>
      </c>
      <c r="G24" s="31">
        <v>0</v>
      </c>
      <c r="H24" s="5">
        <v>0</v>
      </c>
      <c r="I24" s="5">
        <v>0</v>
      </c>
      <c r="J24" s="31">
        <v>0</v>
      </c>
      <c r="K24" s="5">
        <v>0</v>
      </c>
      <c r="L24" s="5">
        <v>0</v>
      </c>
      <c r="M24" s="31">
        <v>0</v>
      </c>
      <c r="N24" s="5">
        <v>0</v>
      </c>
      <c r="O24" s="5">
        <v>0</v>
      </c>
      <c r="P24" s="31">
        <v>0</v>
      </c>
      <c r="Q24" s="37"/>
      <c r="R24" s="5">
        <v>0</v>
      </c>
      <c r="S24" s="5">
        <v>0</v>
      </c>
      <c r="T24" s="31">
        <v>0</v>
      </c>
      <c r="U24" s="5">
        <v>0</v>
      </c>
      <c r="V24" s="5">
        <v>0</v>
      </c>
      <c r="W24" s="31">
        <v>0</v>
      </c>
      <c r="X24" s="5">
        <v>0</v>
      </c>
      <c r="Y24" s="5">
        <v>0</v>
      </c>
      <c r="Z24" s="31">
        <v>0</v>
      </c>
      <c r="AA24" s="5">
        <v>0</v>
      </c>
      <c r="AB24" s="5">
        <v>0</v>
      </c>
      <c r="AC24" s="31">
        <v>0</v>
      </c>
      <c r="AD24" s="5">
        <v>0</v>
      </c>
      <c r="AE24" s="5">
        <v>0</v>
      </c>
      <c r="AF24" s="31">
        <v>0</v>
      </c>
      <c r="AG24" s="5">
        <v>0</v>
      </c>
      <c r="AH24" s="5">
        <v>0</v>
      </c>
      <c r="AI24" s="31">
        <v>0</v>
      </c>
      <c r="AJ24" s="5">
        <v>0</v>
      </c>
      <c r="AK24" s="5">
        <v>0</v>
      </c>
      <c r="AL24" s="31">
        <v>0</v>
      </c>
      <c r="AM24" s="5">
        <v>0</v>
      </c>
      <c r="AN24" s="5">
        <v>0</v>
      </c>
      <c r="AO24" s="31">
        <v>0</v>
      </c>
      <c r="AP24" s="5">
        <v>0</v>
      </c>
      <c r="AQ24" s="5">
        <v>0</v>
      </c>
      <c r="AR24" s="31">
        <v>0</v>
      </c>
      <c r="AS24" s="5">
        <v>0</v>
      </c>
      <c r="AT24" s="5">
        <v>0</v>
      </c>
      <c r="AU24" s="31">
        <v>0</v>
      </c>
      <c r="AV24" s="5">
        <v>0</v>
      </c>
      <c r="AW24" s="5">
        <v>0</v>
      </c>
      <c r="AX24" s="31">
        <v>0</v>
      </c>
      <c r="AY24" s="5">
        <v>0</v>
      </c>
      <c r="AZ24" s="5">
        <v>0</v>
      </c>
      <c r="BA24" s="31">
        <v>0</v>
      </c>
      <c r="BB24" s="5">
        <v>0</v>
      </c>
      <c r="BC24" s="5">
        <v>0</v>
      </c>
      <c r="BD24" s="31">
        <v>0</v>
      </c>
      <c r="BE24" s="5">
        <v>0</v>
      </c>
      <c r="BF24" s="5">
        <v>0</v>
      </c>
      <c r="BG24" s="31">
        <v>0</v>
      </c>
      <c r="BH24" s="5">
        <v>0</v>
      </c>
      <c r="BI24" s="5">
        <v>0</v>
      </c>
      <c r="BJ24" s="31">
        <v>0</v>
      </c>
      <c r="BK24" s="5">
        <v>0</v>
      </c>
      <c r="BL24" s="5">
        <v>0</v>
      </c>
      <c r="BM24" s="31">
        <v>0</v>
      </c>
      <c r="BN24" s="5">
        <v>0</v>
      </c>
      <c r="BO24" s="5">
        <v>0</v>
      </c>
      <c r="BP24" s="31">
        <v>0</v>
      </c>
      <c r="BQ24" s="5">
        <v>0</v>
      </c>
      <c r="BR24" s="5">
        <v>0</v>
      </c>
      <c r="BS24" s="31">
        <v>0</v>
      </c>
      <c r="BT24" s="5">
        <v>0</v>
      </c>
      <c r="BU24" s="5">
        <v>0</v>
      </c>
      <c r="BV24" s="31">
        <v>0</v>
      </c>
      <c r="BW24" s="5">
        <v>0</v>
      </c>
      <c r="BX24" s="5">
        <v>0</v>
      </c>
      <c r="BY24" s="31">
        <v>0</v>
      </c>
      <c r="BZ24" s="5">
        <v>0</v>
      </c>
      <c r="CA24" s="5">
        <v>0</v>
      </c>
      <c r="CB24" s="31">
        <v>0</v>
      </c>
      <c r="CC24" s="5">
        <v>0</v>
      </c>
      <c r="CD24" s="5">
        <v>0</v>
      </c>
      <c r="CE24" s="31">
        <v>0</v>
      </c>
    </row>
    <row r="25" spans="1:83" s="26" customFormat="1" ht="14.25" customHeight="1">
      <c r="A25" s="19">
        <v>22</v>
      </c>
      <c r="B25" s="28"/>
      <c r="C25" s="29"/>
      <c r="D25" s="30"/>
      <c r="E25" s="5">
        <v>0</v>
      </c>
      <c r="F25" s="5">
        <v>0</v>
      </c>
      <c r="G25" s="31">
        <v>0</v>
      </c>
      <c r="H25" s="5">
        <v>0</v>
      </c>
      <c r="I25" s="5">
        <v>0</v>
      </c>
      <c r="J25" s="31">
        <v>0</v>
      </c>
      <c r="K25" s="5">
        <v>0</v>
      </c>
      <c r="L25" s="5">
        <v>0</v>
      </c>
      <c r="M25" s="31">
        <v>0</v>
      </c>
      <c r="N25" s="5">
        <v>0</v>
      </c>
      <c r="O25" s="5">
        <v>0</v>
      </c>
      <c r="P25" s="31">
        <v>0</v>
      </c>
      <c r="Q25" s="37"/>
      <c r="R25" s="5">
        <v>0</v>
      </c>
      <c r="S25" s="5">
        <v>0</v>
      </c>
      <c r="T25" s="31">
        <v>0</v>
      </c>
      <c r="U25" s="5">
        <v>0</v>
      </c>
      <c r="V25" s="5">
        <v>0</v>
      </c>
      <c r="W25" s="31">
        <v>0</v>
      </c>
      <c r="X25" s="5">
        <v>0</v>
      </c>
      <c r="Y25" s="5">
        <v>0</v>
      </c>
      <c r="Z25" s="31">
        <v>0</v>
      </c>
      <c r="AA25" s="5">
        <v>0</v>
      </c>
      <c r="AB25" s="5">
        <v>0</v>
      </c>
      <c r="AC25" s="31">
        <v>0</v>
      </c>
      <c r="AD25" s="5">
        <v>0</v>
      </c>
      <c r="AE25" s="5">
        <v>0</v>
      </c>
      <c r="AF25" s="31">
        <v>0</v>
      </c>
      <c r="AG25" s="5">
        <v>0</v>
      </c>
      <c r="AH25" s="5">
        <v>0</v>
      </c>
      <c r="AI25" s="31">
        <v>0</v>
      </c>
      <c r="AJ25" s="5">
        <v>0</v>
      </c>
      <c r="AK25" s="5">
        <v>0</v>
      </c>
      <c r="AL25" s="31">
        <v>0</v>
      </c>
      <c r="AM25" s="5">
        <v>0</v>
      </c>
      <c r="AN25" s="5">
        <v>0</v>
      </c>
      <c r="AO25" s="31">
        <v>0</v>
      </c>
      <c r="AP25" s="5">
        <v>0</v>
      </c>
      <c r="AQ25" s="5">
        <v>0</v>
      </c>
      <c r="AR25" s="31">
        <v>0</v>
      </c>
      <c r="AS25" s="5">
        <v>0</v>
      </c>
      <c r="AT25" s="5">
        <v>0</v>
      </c>
      <c r="AU25" s="31">
        <v>0</v>
      </c>
      <c r="AV25" s="5">
        <v>0</v>
      </c>
      <c r="AW25" s="5">
        <v>0</v>
      </c>
      <c r="AX25" s="31">
        <v>0</v>
      </c>
      <c r="AY25" s="5">
        <v>0</v>
      </c>
      <c r="AZ25" s="5">
        <v>0</v>
      </c>
      <c r="BA25" s="31">
        <v>0</v>
      </c>
      <c r="BB25" s="5">
        <v>0</v>
      </c>
      <c r="BC25" s="5">
        <v>0</v>
      </c>
      <c r="BD25" s="31">
        <v>0</v>
      </c>
      <c r="BE25" s="5">
        <v>0</v>
      </c>
      <c r="BF25" s="5">
        <v>0</v>
      </c>
      <c r="BG25" s="31">
        <v>0</v>
      </c>
      <c r="BH25" s="5">
        <v>0</v>
      </c>
      <c r="BI25" s="5">
        <v>0</v>
      </c>
      <c r="BJ25" s="31">
        <v>0</v>
      </c>
      <c r="BK25" s="5">
        <v>0</v>
      </c>
      <c r="BL25" s="5">
        <v>0</v>
      </c>
      <c r="BM25" s="31">
        <v>0</v>
      </c>
      <c r="BN25" s="5">
        <v>0</v>
      </c>
      <c r="BO25" s="5">
        <v>0</v>
      </c>
      <c r="BP25" s="31">
        <v>0</v>
      </c>
      <c r="BQ25" s="5">
        <v>0</v>
      </c>
      <c r="BR25" s="5">
        <v>0</v>
      </c>
      <c r="BS25" s="31">
        <v>0</v>
      </c>
      <c r="BT25" s="5">
        <v>0</v>
      </c>
      <c r="BU25" s="5">
        <v>0</v>
      </c>
      <c r="BV25" s="31">
        <v>0</v>
      </c>
      <c r="BW25" s="5">
        <v>0</v>
      </c>
      <c r="BX25" s="5">
        <v>0</v>
      </c>
      <c r="BY25" s="31">
        <v>0</v>
      </c>
      <c r="BZ25" s="5">
        <v>0</v>
      </c>
      <c r="CA25" s="5">
        <v>0</v>
      </c>
      <c r="CB25" s="31">
        <v>0</v>
      </c>
      <c r="CC25" s="5">
        <v>0</v>
      </c>
      <c r="CD25" s="5">
        <v>0</v>
      </c>
      <c r="CE25" s="31">
        <v>0</v>
      </c>
    </row>
    <row r="26" spans="1:83" s="26" customFormat="1" ht="14.25" customHeight="1">
      <c r="A26" s="19">
        <v>23</v>
      </c>
      <c r="B26" s="28"/>
      <c r="C26" s="29"/>
      <c r="D26" s="30"/>
      <c r="E26" s="5">
        <v>0</v>
      </c>
      <c r="F26" s="5">
        <v>0</v>
      </c>
      <c r="G26" s="31">
        <v>0</v>
      </c>
      <c r="H26" s="5">
        <v>0</v>
      </c>
      <c r="I26" s="5">
        <v>0</v>
      </c>
      <c r="J26" s="31">
        <v>0</v>
      </c>
      <c r="K26" s="5">
        <v>0</v>
      </c>
      <c r="L26" s="5">
        <v>0</v>
      </c>
      <c r="M26" s="31">
        <v>0</v>
      </c>
      <c r="N26" s="5">
        <v>0</v>
      </c>
      <c r="O26" s="5">
        <v>0</v>
      </c>
      <c r="P26" s="31">
        <v>0</v>
      </c>
      <c r="Q26" s="37"/>
      <c r="R26" s="5">
        <v>0</v>
      </c>
      <c r="S26" s="5">
        <v>0</v>
      </c>
      <c r="T26" s="31">
        <v>0</v>
      </c>
      <c r="U26" s="5">
        <v>0</v>
      </c>
      <c r="V26" s="5">
        <v>0</v>
      </c>
      <c r="W26" s="31">
        <v>0</v>
      </c>
      <c r="X26" s="5">
        <v>0</v>
      </c>
      <c r="Y26" s="5">
        <v>0</v>
      </c>
      <c r="Z26" s="31">
        <v>0</v>
      </c>
      <c r="AA26" s="5">
        <v>0</v>
      </c>
      <c r="AB26" s="5">
        <v>0</v>
      </c>
      <c r="AC26" s="31">
        <v>0</v>
      </c>
      <c r="AD26" s="5">
        <v>0</v>
      </c>
      <c r="AE26" s="5">
        <v>0</v>
      </c>
      <c r="AF26" s="31">
        <v>0</v>
      </c>
      <c r="AG26" s="5">
        <v>0</v>
      </c>
      <c r="AH26" s="5">
        <v>0</v>
      </c>
      <c r="AI26" s="31">
        <v>0</v>
      </c>
      <c r="AJ26" s="5">
        <v>0</v>
      </c>
      <c r="AK26" s="5">
        <v>0</v>
      </c>
      <c r="AL26" s="31">
        <v>0</v>
      </c>
      <c r="AM26" s="5">
        <v>0</v>
      </c>
      <c r="AN26" s="5">
        <v>0</v>
      </c>
      <c r="AO26" s="31">
        <v>0</v>
      </c>
      <c r="AP26" s="5">
        <v>0</v>
      </c>
      <c r="AQ26" s="5">
        <v>0</v>
      </c>
      <c r="AR26" s="31">
        <v>0</v>
      </c>
      <c r="AS26" s="5">
        <v>0</v>
      </c>
      <c r="AT26" s="5">
        <v>0</v>
      </c>
      <c r="AU26" s="31">
        <v>0</v>
      </c>
      <c r="AV26" s="5">
        <v>0</v>
      </c>
      <c r="AW26" s="5">
        <v>0</v>
      </c>
      <c r="AX26" s="31">
        <v>0</v>
      </c>
      <c r="AY26" s="5">
        <v>0</v>
      </c>
      <c r="AZ26" s="5">
        <v>0</v>
      </c>
      <c r="BA26" s="31">
        <v>0</v>
      </c>
      <c r="BB26" s="5">
        <v>0</v>
      </c>
      <c r="BC26" s="5">
        <v>0</v>
      </c>
      <c r="BD26" s="31">
        <v>0</v>
      </c>
      <c r="BE26" s="5">
        <v>0</v>
      </c>
      <c r="BF26" s="5">
        <v>0</v>
      </c>
      <c r="BG26" s="31">
        <v>0</v>
      </c>
      <c r="BH26" s="5">
        <v>0</v>
      </c>
      <c r="BI26" s="5">
        <v>0</v>
      </c>
      <c r="BJ26" s="31">
        <v>0</v>
      </c>
      <c r="BK26" s="5">
        <v>0</v>
      </c>
      <c r="BL26" s="5">
        <v>0</v>
      </c>
      <c r="BM26" s="31">
        <v>0</v>
      </c>
      <c r="BN26" s="5">
        <v>0</v>
      </c>
      <c r="BO26" s="5">
        <v>0</v>
      </c>
      <c r="BP26" s="31">
        <v>0</v>
      </c>
      <c r="BQ26" s="5">
        <v>0</v>
      </c>
      <c r="BR26" s="5">
        <v>0</v>
      </c>
      <c r="BS26" s="31">
        <v>0</v>
      </c>
      <c r="BT26" s="5">
        <v>0</v>
      </c>
      <c r="BU26" s="5">
        <v>0</v>
      </c>
      <c r="BV26" s="31">
        <v>0</v>
      </c>
      <c r="BW26" s="5">
        <v>0</v>
      </c>
      <c r="BX26" s="5">
        <v>0</v>
      </c>
      <c r="BY26" s="31">
        <v>0</v>
      </c>
      <c r="BZ26" s="5">
        <v>0</v>
      </c>
      <c r="CA26" s="5">
        <v>0</v>
      </c>
      <c r="CB26" s="31">
        <v>0</v>
      </c>
      <c r="CC26" s="5">
        <v>0</v>
      </c>
      <c r="CD26" s="5">
        <v>0</v>
      </c>
      <c r="CE26" s="31">
        <v>0</v>
      </c>
    </row>
    <row r="27" spans="1:83" s="26" customFormat="1" ht="14.25" customHeight="1">
      <c r="A27" s="19">
        <v>24</v>
      </c>
      <c r="B27" s="28"/>
      <c r="C27" s="29"/>
      <c r="D27" s="30"/>
      <c r="E27" s="5">
        <v>0</v>
      </c>
      <c r="F27" s="5">
        <v>0</v>
      </c>
      <c r="G27" s="31">
        <v>0</v>
      </c>
      <c r="H27" s="5">
        <v>0</v>
      </c>
      <c r="I27" s="5">
        <v>0</v>
      </c>
      <c r="J27" s="31">
        <v>0</v>
      </c>
      <c r="K27" s="5">
        <v>0</v>
      </c>
      <c r="L27" s="5">
        <v>0</v>
      </c>
      <c r="M27" s="31">
        <v>0</v>
      </c>
      <c r="N27" s="5">
        <v>0</v>
      </c>
      <c r="O27" s="5">
        <v>0</v>
      </c>
      <c r="P27" s="31">
        <v>0</v>
      </c>
      <c r="Q27" s="37"/>
      <c r="R27" s="5">
        <v>0</v>
      </c>
      <c r="S27" s="5">
        <v>0</v>
      </c>
      <c r="T27" s="31">
        <v>0</v>
      </c>
      <c r="U27" s="5">
        <v>0</v>
      </c>
      <c r="V27" s="5">
        <v>0</v>
      </c>
      <c r="W27" s="31">
        <v>0</v>
      </c>
      <c r="X27" s="5">
        <v>0</v>
      </c>
      <c r="Y27" s="5">
        <v>0</v>
      </c>
      <c r="Z27" s="31">
        <v>0</v>
      </c>
      <c r="AA27" s="5">
        <v>0</v>
      </c>
      <c r="AB27" s="5">
        <v>0</v>
      </c>
      <c r="AC27" s="31">
        <v>0</v>
      </c>
      <c r="AD27" s="5">
        <v>0</v>
      </c>
      <c r="AE27" s="5">
        <v>0</v>
      </c>
      <c r="AF27" s="31">
        <v>0</v>
      </c>
      <c r="AG27" s="5">
        <v>0</v>
      </c>
      <c r="AH27" s="5">
        <v>0</v>
      </c>
      <c r="AI27" s="31">
        <v>0</v>
      </c>
      <c r="AJ27" s="5">
        <v>0</v>
      </c>
      <c r="AK27" s="5">
        <v>0</v>
      </c>
      <c r="AL27" s="31">
        <v>0</v>
      </c>
      <c r="AM27" s="5">
        <v>0</v>
      </c>
      <c r="AN27" s="5">
        <v>0</v>
      </c>
      <c r="AO27" s="31">
        <v>0</v>
      </c>
      <c r="AP27" s="5">
        <v>0</v>
      </c>
      <c r="AQ27" s="5">
        <v>0</v>
      </c>
      <c r="AR27" s="31">
        <v>0</v>
      </c>
      <c r="AS27" s="5">
        <v>0</v>
      </c>
      <c r="AT27" s="5">
        <v>0</v>
      </c>
      <c r="AU27" s="31">
        <v>0</v>
      </c>
      <c r="AV27" s="5">
        <v>0</v>
      </c>
      <c r="AW27" s="5">
        <v>0</v>
      </c>
      <c r="AX27" s="31">
        <v>0</v>
      </c>
      <c r="AY27" s="5">
        <v>0</v>
      </c>
      <c r="AZ27" s="5">
        <v>0</v>
      </c>
      <c r="BA27" s="31">
        <v>0</v>
      </c>
      <c r="BB27" s="5">
        <v>0</v>
      </c>
      <c r="BC27" s="5">
        <v>0</v>
      </c>
      <c r="BD27" s="31">
        <v>0</v>
      </c>
      <c r="BE27" s="5">
        <v>0</v>
      </c>
      <c r="BF27" s="5">
        <v>0</v>
      </c>
      <c r="BG27" s="31">
        <v>0</v>
      </c>
      <c r="BH27" s="5">
        <v>0</v>
      </c>
      <c r="BI27" s="5">
        <v>0</v>
      </c>
      <c r="BJ27" s="31">
        <v>0</v>
      </c>
      <c r="BK27" s="5">
        <v>0</v>
      </c>
      <c r="BL27" s="5">
        <v>0</v>
      </c>
      <c r="BM27" s="31">
        <v>0</v>
      </c>
      <c r="BN27" s="5">
        <v>0</v>
      </c>
      <c r="BO27" s="5">
        <v>0</v>
      </c>
      <c r="BP27" s="31">
        <v>0</v>
      </c>
      <c r="BQ27" s="5">
        <v>0</v>
      </c>
      <c r="BR27" s="5">
        <v>0</v>
      </c>
      <c r="BS27" s="31">
        <v>0</v>
      </c>
      <c r="BT27" s="5">
        <v>0</v>
      </c>
      <c r="BU27" s="5">
        <v>0</v>
      </c>
      <c r="BV27" s="31">
        <v>0</v>
      </c>
      <c r="BW27" s="5">
        <v>0</v>
      </c>
      <c r="BX27" s="5">
        <v>0</v>
      </c>
      <c r="BY27" s="31">
        <v>0</v>
      </c>
      <c r="BZ27" s="5">
        <v>0</v>
      </c>
      <c r="CA27" s="5">
        <v>0</v>
      </c>
      <c r="CB27" s="31">
        <v>0</v>
      </c>
      <c r="CC27" s="5">
        <v>0</v>
      </c>
      <c r="CD27" s="5">
        <v>0</v>
      </c>
      <c r="CE27" s="31">
        <v>0</v>
      </c>
    </row>
    <row r="28" spans="1:83" s="26" customFormat="1" ht="14.25" customHeight="1">
      <c r="A28" s="19">
        <v>25</v>
      </c>
      <c r="B28" s="28"/>
      <c r="C28" s="29"/>
      <c r="D28" s="30"/>
      <c r="E28" s="5">
        <v>0</v>
      </c>
      <c r="F28" s="5">
        <v>0</v>
      </c>
      <c r="G28" s="31">
        <v>0</v>
      </c>
      <c r="H28" s="5">
        <v>0</v>
      </c>
      <c r="I28" s="5">
        <v>0</v>
      </c>
      <c r="J28" s="31">
        <v>0</v>
      </c>
      <c r="K28" s="5">
        <v>0</v>
      </c>
      <c r="L28" s="5">
        <v>0</v>
      </c>
      <c r="M28" s="31">
        <v>0</v>
      </c>
      <c r="N28" s="5">
        <v>0</v>
      </c>
      <c r="O28" s="5">
        <v>0</v>
      </c>
      <c r="P28" s="31">
        <v>0</v>
      </c>
      <c r="Q28" s="37"/>
      <c r="R28" s="5">
        <v>0</v>
      </c>
      <c r="S28" s="5">
        <v>0</v>
      </c>
      <c r="T28" s="31">
        <v>0</v>
      </c>
      <c r="U28" s="5">
        <v>0</v>
      </c>
      <c r="V28" s="5">
        <v>0</v>
      </c>
      <c r="W28" s="31">
        <v>0</v>
      </c>
      <c r="X28" s="5">
        <v>0</v>
      </c>
      <c r="Y28" s="5">
        <v>0</v>
      </c>
      <c r="Z28" s="31">
        <v>0</v>
      </c>
      <c r="AA28" s="5">
        <v>0</v>
      </c>
      <c r="AB28" s="5">
        <v>0</v>
      </c>
      <c r="AC28" s="31">
        <v>0</v>
      </c>
      <c r="AD28" s="5">
        <v>0</v>
      </c>
      <c r="AE28" s="5">
        <v>0</v>
      </c>
      <c r="AF28" s="31">
        <v>0</v>
      </c>
      <c r="AG28" s="5">
        <v>0</v>
      </c>
      <c r="AH28" s="5">
        <v>0</v>
      </c>
      <c r="AI28" s="31">
        <v>0</v>
      </c>
      <c r="AJ28" s="5">
        <v>0</v>
      </c>
      <c r="AK28" s="5">
        <v>0</v>
      </c>
      <c r="AL28" s="31">
        <v>0</v>
      </c>
      <c r="AM28" s="5">
        <v>0</v>
      </c>
      <c r="AN28" s="5">
        <v>0</v>
      </c>
      <c r="AO28" s="31">
        <v>0</v>
      </c>
      <c r="AP28" s="5">
        <v>0</v>
      </c>
      <c r="AQ28" s="5">
        <v>0</v>
      </c>
      <c r="AR28" s="31">
        <v>0</v>
      </c>
      <c r="AS28" s="5">
        <v>0</v>
      </c>
      <c r="AT28" s="5">
        <v>0</v>
      </c>
      <c r="AU28" s="31">
        <v>0</v>
      </c>
      <c r="AV28" s="5">
        <v>0</v>
      </c>
      <c r="AW28" s="5">
        <v>0</v>
      </c>
      <c r="AX28" s="31">
        <v>0</v>
      </c>
      <c r="AY28" s="5">
        <v>0</v>
      </c>
      <c r="AZ28" s="5">
        <v>0</v>
      </c>
      <c r="BA28" s="31">
        <v>0</v>
      </c>
      <c r="BB28" s="5">
        <v>0</v>
      </c>
      <c r="BC28" s="5">
        <v>0</v>
      </c>
      <c r="BD28" s="31">
        <v>0</v>
      </c>
      <c r="BE28" s="5">
        <v>0</v>
      </c>
      <c r="BF28" s="5">
        <v>0</v>
      </c>
      <c r="BG28" s="31">
        <v>0</v>
      </c>
      <c r="BH28" s="5">
        <v>0</v>
      </c>
      <c r="BI28" s="5">
        <v>0</v>
      </c>
      <c r="BJ28" s="31">
        <v>0</v>
      </c>
      <c r="BK28" s="5">
        <v>0</v>
      </c>
      <c r="BL28" s="5">
        <v>0</v>
      </c>
      <c r="BM28" s="31">
        <v>0</v>
      </c>
      <c r="BN28" s="5">
        <v>0</v>
      </c>
      <c r="BO28" s="5">
        <v>0</v>
      </c>
      <c r="BP28" s="31">
        <v>0</v>
      </c>
      <c r="BQ28" s="5">
        <v>0</v>
      </c>
      <c r="BR28" s="5">
        <v>0</v>
      </c>
      <c r="BS28" s="31">
        <v>0</v>
      </c>
      <c r="BT28" s="5">
        <v>0</v>
      </c>
      <c r="BU28" s="5">
        <v>0</v>
      </c>
      <c r="BV28" s="31">
        <v>0</v>
      </c>
      <c r="BW28" s="5">
        <v>0</v>
      </c>
      <c r="BX28" s="5">
        <v>0</v>
      </c>
      <c r="BY28" s="31">
        <v>0</v>
      </c>
      <c r="BZ28" s="5">
        <v>0</v>
      </c>
      <c r="CA28" s="5">
        <v>0</v>
      </c>
      <c r="CB28" s="31">
        <v>0</v>
      </c>
      <c r="CC28" s="5">
        <v>0</v>
      </c>
      <c r="CD28" s="5">
        <v>0</v>
      </c>
      <c r="CE28" s="31">
        <v>0</v>
      </c>
    </row>
    <row r="29" spans="1:83" s="26" customFormat="1" ht="14.25" customHeight="1">
      <c r="A29" s="19">
        <v>26</v>
      </c>
      <c r="B29" s="28"/>
      <c r="C29" s="29"/>
      <c r="D29" s="30"/>
      <c r="E29" s="5">
        <v>0</v>
      </c>
      <c r="F29" s="5">
        <v>0</v>
      </c>
      <c r="G29" s="31">
        <v>0</v>
      </c>
      <c r="H29" s="5">
        <v>0</v>
      </c>
      <c r="I29" s="5">
        <v>0</v>
      </c>
      <c r="J29" s="31">
        <v>0</v>
      </c>
      <c r="K29" s="5">
        <v>0</v>
      </c>
      <c r="L29" s="5">
        <v>0</v>
      </c>
      <c r="M29" s="31">
        <v>0</v>
      </c>
      <c r="N29" s="5">
        <v>0</v>
      </c>
      <c r="O29" s="5">
        <v>0</v>
      </c>
      <c r="P29" s="31">
        <v>0</v>
      </c>
      <c r="Q29" s="37"/>
      <c r="R29" s="5">
        <v>0</v>
      </c>
      <c r="S29" s="5">
        <v>0</v>
      </c>
      <c r="T29" s="31">
        <v>0</v>
      </c>
      <c r="U29" s="5">
        <v>0</v>
      </c>
      <c r="V29" s="5">
        <v>0</v>
      </c>
      <c r="W29" s="31">
        <v>0</v>
      </c>
      <c r="X29" s="5">
        <v>0</v>
      </c>
      <c r="Y29" s="5">
        <v>0</v>
      </c>
      <c r="Z29" s="31">
        <v>0</v>
      </c>
      <c r="AA29" s="5">
        <v>0</v>
      </c>
      <c r="AB29" s="5">
        <v>0</v>
      </c>
      <c r="AC29" s="31">
        <v>0</v>
      </c>
      <c r="AD29" s="5">
        <v>0</v>
      </c>
      <c r="AE29" s="5">
        <v>0</v>
      </c>
      <c r="AF29" s="31">
        <v>0</v>
      </c>
      <c r="AG29" s="5">
        <v>0</v>
      </c>
      <c r="AH29" s="5">
        <v>0</v>
      </c>
      <c r="AI29" s="31">
        <v>0</v>
      </c>
      <c r="AJ29" s="5">
        <v>0</v>
      </c>
      <c r="AK29" s="5">
        <v>0</v>
      </c>
      <c r="AL29" s="31">
        <v>0</v>
      </c>
      <c r="AM29" s="5">
        <v>0</v>
      </c>
      <c r="AN29" s="5">
        <v>0</v>
      </c>
      <c r="AO29" s="31">
        <v>0</v>
      </c>
      <c r="AP29" s="5">
        <v>0</v>
      </c>
      <c r="AQ29" s="5">
        <v>0</v>
      </c>
      <c r="AR29" s="31">
        <v>0</v>
      </c>
      <c r="AS29" s="5">
        <v>0</v>
      </c>
      <c r="AT29" s="5">
        <v>0</v>
      </c>
      <c r="AU29" s="31">
        <v>0</v>
      </c>
      <c r="AV29" s="5">
        <v>0</v>
      </c>
      <c r="AW29" s="5">
        <v>0</v>
      </c>
      <c r="AX29" s="31">
        <v>0</v>
      </c>
      <c r="AY29" s="5">
        <v>0</v>
      </c>
      <c r="AZ29" s="5">
        <v>0</v>
      </c>
      <c r="BA29" s="31">
        <v>0</v>
      </c>
      <c r="BB29" s="5">
        <v>0</v>
      </c>
      <c r="BC29" s="5">
        <v>0</v>
      </c>
      <c r="BD29" s="31">
        <v>0</v>
      </c>
      <c r="BE29" s="5">
        <v>0</v>
      </c>
      <c r="BF29" s="5">
        <v>0</v>
      </c>
      <c r="BG29" s="31">
        <v>0</v>
      </c>
      <c r="BH29" s="5">
        <v>0</v>
      </c>
      <c r="BI29" s="5">
        <v>0</v>
      </c>
      <c r="BJ29" s="31">
        <v>0</v>
      </c>
      <c r="BK29" s="5">
        <v>0</v>
      </c>
      <c r="BL29" s="5">
        <v>0</v>
      </c>
      <c r="BM29" s="31">
        <v>0</v>
      </c>
      <c r="BN29" s="5">
        <v>0</v>
      </c>
      <c r="BO29" s="5">
        <v>0</v>
      </c>
      <c r="BP29" s="31">
        <v>0</v>
      </c>
      <c r="BQ29" s="5">
        <v>0</v>
      </c>
      <c r="BR29" s="5">
        <v>0</v>
      </c>
      <c r="BS29" s="31">
        <v>0</v>
      </c>
      <c r="BT29" s="5">
        <v>0</v>
      </c>
      <c r="BU29" s="5">
        <v>0</v>
      </c>
      <c r="BV29" s="31">
        <v>0</v>
      </c>
      <c r="BW29" s="5">
        <v>0</v>
      </c>
      <c r="BX29" s="5">
        <v>0</v>
      </c>
      <c r="BY29" s="31">
        <v>0</v>
      </c>
      <c r="BZ29" s="5">
        <v>0</v>
      </c>
      <c r="CA29" s="5">
        <v>0</v>
      </c>
      <c r="CB29" s="31">
        <v>0</v>
      </c>
      <c r="CC29" s="5">
        <v>0</v>
      </c>
      <c r="CD29" s="5">
        <v>0</v>
      </c>
      <c r="CE29" s="31">
        <v>0</v>
      </c>
    </row>
    <row r="30" spans="1:83" s="26" customFormat="1" ht="14.25" customHeight="1">
      <c r="A30" s="19">
        <v>27</v>
      </c>
      <c r="B30" s="28"/>
      <c r="C30" s="29"/>
      <c r="D30" s="30"/>
      <c r="E30" s="5">
        <v>0</v>
      </c>
      <c r="F30" s="5">
        <v>0</v>
      </c>
      <c r="G30" s="31">
        <v>0</v>
      </c>
      <c r="H30" s="5">
        <v>0</v>
      </c>
      <c r="I30" s="5">
        <v>0</v>
      </c>
      <c r="J30" s="31">
        <v>0</v>
      </c>
      <c r="K30" s="5">
        <v>0</v>
      </c>
      <c r="L30" s="5">
        <v>0</v>
      </c>
      <c r="M30" s="31">
        <v>0</v>
      </c>
      <c r="N30" s="5">
        <v>0</v>
      </c>
      <c r="O30" s="5">
        <v>0</v>
      </c>
      <c r="P30" s="31">
        <v>0</v>
      </c>
      <c r="Q30" s="37"/>
      <c r="R30" s="5">
        <v>0</v>
      </c>
      <c r="S30" s="5">
        <v>0</v>
      </c>
      <c r="T30" s="31">
        <v>0</v>
      </c>
      <c r="U30" s="5">
        <v>0</v>
      </c>
      <c r="V30" s="5">
        <v>0</v>
      </c>
      <c r="W30" s="31">
        <v>0</v>
      </c>
      <c r="X30" s="5">
        <v>0</v>
      </c>
      <c r="Y30" s="5">
        <v>0</v>
      </c>
      <c r="Z30" s="31">
        <v>0</v>
      </c>
      <c r="AA30" s="5">
        <v>0</v>
      </c>
      <c r="AB30" s="5">
        <v>0</v>
      </c>
      <c r="AC30" s="31">
        <v>0</v>
      </c>
      <c r="AD30" s="5">
        <v>0</v>
      </c>
      <c r="AE30" s="5">
        <v>0</v>
      </c>
      <c r="AF30" s="31">
        <v>0</v>
      </c>
      <c r="AG30" s="5">
        <v>0</v>
      </c>
      <c r="AH30" s="5">
        <v>0</v>
      </c>
      <c r="AI30" s="31">
        <v>0</v>
      </c>
      <c r="AJ30" s="5">
        <v>0</v>
      </c>
      <c r="AK30" s="5">
        <v>0</v>
      </c>
      <c r="AL30" s="31">
        <v>0</v>
      </c>
      <c r="AM30" s="5">
        <v>0</v>
      </c>
      <c r="AN30" s="5">
        <v>0</v>
      </c>
      <c r="AO30" s="31">
        <v>0</v>
      </c>
      <c r="AP30" s="5">
        <v>0</v>
      </c>
      <c r="AQ30" s="5">
        <v>0</v>
      </c>
      <c r="AR30" s="31">
        <v>0</v>
      </c>
      <c r="AS30" s="5">
        <v>0</v>
      </c>
      <c r="AT30" s="5">
        <v>0</v>
      </c>
      <c r="AU30" s="31">
        <v>0</v>
      </c>
      <c r="AV30" s="5">
        <v>0</v>
      </c>
      <c r="AW30" s="5">
        <v>0</v>
      </c>
      <c r="AX30" s="31">
        <v>0</v>
      </c>
      <c r="AY30" s="5">
        <v>0</v>
      </c>
      <c r="AZ30" s="5">
        <v>0</v>
      </c>
      <c r="BA30" s="31">
        <v>0</v>
      </c>
      <c r="BB30" s="5">
        <v>0</v>
      </c>
      <c r="BC30" s="5">
        <v>0</v>
      </c>
      <c r="BD30" s="31">
        <v>0</v>
      </c>
      <c r="BE30" s="5">
        <v>0</v>
      </c>
      <c r="BF30" s="5">
        <v>0</v>
      </c>
      <c r="BG30" s="31">
        <v>0</v>
      </c>
      <c r="BH30" s="5">
        <v>0</v>
      </c>
      <c r="BI30" s="5">
        <v>0</v>
      </c>
      <c r="BJ30" s="31">
        <v>0</v>
      </c>
      <c r="BK30" s="5">
        <v>0</v>
      </c>
      <c r="BL30" s="5">
        <v>0</v>
      </c>
      <c r="BM30" s="31">
        <v>0</v>
      </c>
      <c r="BN30" s="5">
        <v>0</v>
      </c>
      <c r="BO30" s="5">
        <v>0</v>
      </c>
      <c r="BP30" s="31">
        <v>0</v>
      </c>
      <c r="BQ30" s="5">
        <v>0</v>
      </c>
      <c r="BR30" s="5">
        <v>0</v>
      </c>
      <c r="BS30" s="31">
        <v>0</v>
      </c>
      <c r="BT30" s="5">
        <v>0</v>
      </c>
      <c r="BU30" s="5">
        <v>0</v>
      </c>
      <c r="BV30" s="31">
        <v>0</v>
      </c>
      <c r="BW30" s="5">
        <v>0</v>
      </c>
      <c r="BX30" s="5">
        <v>0</v>
      </c>
      <c r="BY30" s="31">
        <v>0</v>
      </c>
      <c r="BZ30" s="5">
        <v>0</v>
      </c>
      <c r="CA30" s="5">
        <v>0</v>
      </c>
      <c r="CB30" s="31">
        <v>0</v>
      </c>
      <c r="CC30" s="5">
        <v>0</v>
      </c>
      <c r="CD30" s="5">
        <v>0</v>
      </c>
      <c r="CE30" s="31">
        <v>0</v>
      </c>
    </row>
    <row r="31" spans="1:83" s="26" customFormat="1" ht="14.25" customHeight="1">
      <c r="A31" s="19">
        <v>28</v>
      </c>
      <c r="B31" s="28"/>
      <c r="C31" s="29"/>
      <c r="D31" s="30"/>
      <c r="E31" s="5">
        <v>0</v>
      </c>
      <c r="F31" s="5">
        <v>0</v>
      </c>
      <c r="G31" s="31">
        <v>0</v>
      </c>
      <c r="H31" s="5">
        <v>0</v>
      </c>
      <c r="I31" s="5">
        <v>0</v>
      </c>
      <c r="J31" s="31">
        <v>0</v>
      </c>
      <c r="K31" s="5">
        <v>0</v>
      </c>
      <c r="L31" s="5">
        <v>0</v>
      </c>
      <c r="M31" s="31">
        <v>0</v>
      </c>
      <c r="N31" s="5">
        <v>0</v>
      </c>
      <c r="O31" s="5">
        <v>0</v>
      </c>
      <c r="P31" s="31">
        <v>0</v>
      </c>
      <c r="Q31" s="37"/>
      <c r="R31" s="5">
        <v>0</v>
      </c>
      <c r="S31" s="5">
        <v>0</v>
      </c>
      <c r="T31" s="31">
        <v>0</v>
      </c>
      <c r="U31" s="5">
        <v>0</v>
      </c>
      <c r="V31" s="5">
        <v>0</v>
      </c>
      <c r="W31" s="31">
        <v>0</v>
      </c>
      <c r="X31" s="5">
        <v>0</v>
      </c>
      <c r="Y31" s="5">
        <v>0</v>
      </c>
      <c r="Z31" s="31">
        <v>0</v>
      </c>
      <c r="AA31" s="5">
        <v>0</v>
      </c>
      <c r="AB31" s="5">
        <v>0</v>
      </c>
      <c r="AC31" s="31">
        <v>0</v>
      </c>
      <c r="AD31" s="5">
        <v>0</v>
      </c>
      <c r="AE31" s="5">
        <v>0</v>
      </c>
      <c r="AF31" s="31">
        <v>0</v>
      </c>
      <c r="AG31" s="5">
        <v>0</v>
      </c>
      <c r="AH31" s="5">
        <v>0</v>
      </c>
      <c r="AI31" s="31">
        <v>0</v>
      </c>
      <c r="AJ31" s="5">
        <v>0</v>
      </c>
      <c r="AK31" s="5">
        <v>0</v>
      </c>
      <c r="AL31" s="31">
        <v>0</v>
      </c>
      <c r="AM31" s="5">
        <v>0</v>
      </c>
      <c r="AN31" s="5">
        <v>0</v>
      </c>
      <c r="AO31" s="31">
        <v>0</v>
      </c>
      <c r="AP31" s="5">
        <v>0</v>
      </c>
      <c r="AQ31" s="5">
        <v>0</v>
      </c>
      <c r="AR31" s="31">
        <v>0</v>
      </c>
      <c r="AS31" s="5">
        <v>0</v>
      </c>
      <c r="AT31" s="5">
        <v>0</v>
      </c>
      <c r="AU31" s="31">
        <v>0</v>
      </c>
      <c r="AV31" s="5">
        <v>0</v>
      </c>
      <c r="AW31" s="5">
        <v>0</v>
      </c>
      <c r="AX31" s="31">
        <v>0</v>
      </c>
      <c r="AY31" s="5">
        <v>0</v>
      </c>
      <c r="AZ31" s="5">
        <v>0</v>
      </c>
      <c r="BA31" s="31">
        <v>0</v>
      </c>
      <c r="BB31" s="5">
        <v>0</v>
      </c>
      <c r="BC31" s="5">
        <v>0</v>
      </c>
      <c r="BD31" s="31">
        <v>0</v>
      </c>
      <c r="BE31" s="5">
        <v>0</v>
      </c>
      <c r="BF31" s="5">
        <v>0</v>
      </c>
      <c r="BG31" s="31">
        <v>0</v>
      </c>
      <c r="BH31" s="5">
        <v>0</v>
      </c>
      <c r="BI31" s="5">
        <v>0</v>
      </c>
      <c r="BJ31" s="31">
        <v>0</v>
      </c>
      <c r="BK31" s="5">
        <v>0</v>
      </c>
      <c r="BL31" s="5">
        <v>0</v>
      </c>
      <c r="BM31" s="31">
        <v>0</v>
      </c>
      <c r="BN31" s="5">
        <v>0</v>
      </c>
      <c r="BO31" s="5">
        <v>0</v>
      </c>
      <c r="BP31" s="31">
        <v>0</v>
      </c>
      <c r="BQ31" s="5">
        <v>0</v>
      </c>
      <c r="BR31" s="5">
        <v>0</v>
      </c>
      <c r="BS31" s="31">
        <v>0</v>
      </c>
      <c r="BT31" s="5">
        <v>0</v>
      </c>
      <c r="BU31" s="5">
        <v>0</v>
      </c>
      <c r="BV31" s="31">
        <v>0</v>
      </c>
      <c r="BW31" s="5">
        <v>0</v>
      </c>
      <c r="BX31" s="5">
        <v>0</v>
      </c>
      <c r="BY31" s="31">
        <v>0</v>
      </c>
      <c r="BZ31" s="5">
        <v>0</v>
      </c>
      <c r="CA31" s="5">
        <v>0</v>
      </c>
      <c r="CB31" s="31">
        <v>0</v>
      </c>
      <c r="CC31" s="5">
        <v>0</v>
      </c>
      <c r="CD31" s="5">
        <v>0</v>
      </c>
      <c r="CE31" s="31">
        <v>0</v>
      </c>
    </row>
    <row r="32" spans="1:83" s="26" customFormat="1" ht="14.25" customHeight="1">
      <c r="A32" s="19">
        <v>29</v>
      </c>
      <c r="B32" s="28"/>
      <c r="C32" s="29"/>
      <c r="D32" s="30"/>
      <c r="E32" s="5">
        <v>0</v>
      </c>
      <c r="F32" s="5">
        <v>0</v>
      </c>
      <c r="G32" s="31">
        <v>0</v>
      </c>
      <c r="H32" s="5">
        <v>0</v>
      </c>
      <c r="I32" s="5">
        <v>0</v>
      </c>
      <c r="J32" s="31">
        <v>0</v>
      </c>
      <c r="K32" s="5">
        <v>0</v>
      </c>
      <c r="L32" s="5">
        <v>0</v>
      </c>
      <c r="M32" s="31">
        <v>0</v>
      </c>
      <c r="N32" s="5">
        <v>0</v>
      </c>
      <c r="O32" s="5">
        <v>0</v>
      </c>
      <c r="P32" s="31">
        <v>0</v>
      </c>
      <c r="Q32" s="37"/>
      <c r="R32" s="5">
        <v>0</v>
      </c>
      <c r="S32" s="5">
        <v>0</v>
      </c>
      <c r="T32" s="31">
        <v>0</v>
      </c>
      <c r="U32" s="5">
        <v>0</v>
      </c>
      <c r="V32" s="5">
        <v>0</v>
      </c>
      <c r="W32" s="31">
        <v>0</v>
      </c>
      <c r="X32" s="5">
        <v>0</v>
      </c>
      <c r="Y32" s="5">
        <v>0</v>
      </c>
      <c r="Z32" s="31">
        <v>0</v>
      </c>
      <c r="AA32" s="5">
        <v>0</v>
      </c>
      <c r="AB32" s="5">
        <v>0</v>
      </c>
      <c r="AC32" s="31">
        <v>0</v>
      </c>
      <c r="AD32" s="5">
        <v>0</v>
      </c>
      <c r="AE32" s="5">
        <v>0</v>
      </c>
      <c r="AF32" s="31">
        <v>0</v>
      </c>
      <c r="AG32" s="5">
        <v>0</v>
      </c>
      <c r="AH32" s="5">
        <v>0</v>
      </c>
      <c r="AI32" s="31">
        <v>0</v>
      </c>
      <c r="AJ32" s="5">
        <v>0</v>
      </c>
      <c r="AK32" s="5">
        <v>0</v>
      </c>
      <c r="AL32" s="31">
        <v>0</v>
      </c>
      <c r="AM32" s="5">
        <v>0</v>
      </c>
      <c r="AN32" s="5">
        <v>0</v>
      </c>
      <c r="AO32" s="31">
        <v>0</v>
      </c>
      <c r="AP32" s="5">
        <v>0</v>
      </c>
      <c r="AQ32" s="5">
        <v>0</v>
      </c>
      <c r="AR32" s="31">
        <v>0</v>
      </c>
      <c r="AS32" s="5">
        <v>0</v>
      </c>
      <c r="AT32" s="5">
        <v>0</v>
      </c>
      <c r="AU32" s="31">
        <v>0</v>
      </c>
      <c r="AV32" s="5">
        <v>0</v>
      </c>
      <c r="AW32" s="5">
        <v>0</v>
      </c>
      <c r="AX32" s="31">
        <v>0</v>
      </c>
      <c r="AY32" s="5">
        <v>0</v>
      </c>
      <c r="AZ32" s="5">
        <v>0</v>
      </c>
      <c r="BA32" s="31">
        <v>0</v>
      </c>
      <c r="BB32" s="5">
        <v>0</v>
      </c>
      <c r="BC32" s="5">
        <v>0</v>
      </c>
      <c r="BD32" s="31">
        <v>0</v>
      </c>
      <c r="BE32" s="5">
        <v>0</v>
      </c>
      <c r="BF32" s="5">
        <v>0</v>
      </c>
      <c r="BG32" s="31">
        <v>0</v>
      </c>
      <c r="BH32" s="5">
        <v>0</v>
      </c>
      <c r="BI32" s="5">
        <v>0</v>
      </c>
      <c r="BJ32" s="31">
        <v>0</v>
      </c>
      <c r="BK32" s="5">
        <v>0</v>
      </c>
      <c r="BL32" s="5">
        <v>0</v>
      </c>
      <c r="BM32" s="31">
        <v>0</v>
      </c>
      <c r="BN32" s="5">
        <v>0</v>
      </c>
      <c r="BO32" s="5">
        <v>0</v>
      </c>
      <c r="BP32" s="31">
        <v>0</v>
      </c>
      <c r="BQ32" s="5">
        <v>0</v>
      </c>
      <c r="BR32" s="5">
        <v>0</v>
      </c>
      <c r="BS32" s="31">
        <v>0</v>
      </c>
      <c r="BT32" s="5">
        <v>0</v>
      </c>
      <c r="BU32" s="5">
        <v>0</v>
      </c>
      <c r="BV32" s="31">
        <v>0</v>
      </c>
      <c r="BW32" s="5">
        <v>0</v>
      </c>
      <c r="BX32" s="5">
        <v>0</v>
      </c>
      <c r="BY32" s="31">
        <v>0</v>
      </c>
      <c r="BZ32" s="5">
        <v>0</v>
      </c>
      <c r="CA32" s="5">
        <v>0</v>
      </c>
      <c r="CB32" s="31">
        <v>0</v>
      </c>
      <c r="CC32" s="5">
        <v>0</v>
      </c>
      <c r="CD32" s="5">
        <v>0</v>
      </c>
      <c r="CE32" s="31">
        <v>0</v>
      </c>
    </row>
    <row r="33" spans="1:83" s="26" customFormat="1" ht="14.25" customHeight="1">
      <c r="A33" s="19">
        <v>30</v>
      </c>
      <c r="B33" s="28"/>
      <c r="C33" s="29"/>
      <c r="D33" s="30"/>
      <c r="E33" s="5">
        <v>0</v>
      </c>
      <c r="F33" s="5">
        <v>0</v>
      </c>
      <c r="G33" s="31">
        <v>0</v>
      </c>
      <c r="H33" s="5">
        <v>0</v>
      </c>
      <c r="I33" s="5">
        <v>0</v>
      </c>
      <c r="J33" s="31">
        <v>0</v>
      </c>
      <c r="K33" s="5">
        <v>0</v>
      </c>
      <c r="L33" s="5">
        <v>0</v>
      </c>
      <c r="M33" s="31">
        <v>0</v>
      </c>
      <c r="N33" s="5">
        <v>0</v>
      </c>
      <c r="O33" s="5">
        <v>0</v>
      </c>
      <c r="P33" s="31">
        <v>0</v>
      </c>
      <c r="Q33" s="37"/>
      <c r="R33" s="5">
        <v>0</v>
      </c>
      <c r="S33" s="5">
        <v>0</v>
      </c>
      <c r="T33" s="31">
        <v>0</v>
      </c>
      <c r="U33" s="5">
        <v>0</v>
      </c>
      <c r="V33" s="5">
        <v>0</v>
      </c>
      <c r="W33" s="31">
        <v>0</v>
      </c>
      <c r="X33" s="5">
        <v>0</v>
      </c>
      <c r="Y33" s="5">
        <v>0</v>
      </c>
      <c r="Z33" s="31">
        <v>0</v>
      </c>
      <c r="AA33" s="5">
        <v>0</v>
      </c>
      <c r="AB33" s="5">
        <v>0</v>
      </c>
      <c r="AC33" s="31">
        <v>0</v>
      </c>
      <c r="AD33" s="5">
        <v>0</v>
      </c>
      <c r="AE33" s="5">
        <v>0</v>
      </c>
      <c r="AF33" s="31">
        <v>0</v>
      </c>
      <c r="AG33" s="5">
        <v>0</v>
      </c>
      <c r="AH33" s="5">
        <v>0</v>
      </c>
      <c r="AI33" s="31">
        <v>0</v>
      </c>
      <c r="AJ33" s="5">
        <v>0</v>
      </c>
      <c r="AK33" s="5">
        <v>0</v>
      </c>
      <c r="AL33" s="31">
        <v>0</v>
      </c>
      <c r="AM33" s="5">
        <v>0</v>
      </c>
      <c r="AN33" s="5">
        <v>0</v>
      </c>
      <c r="AO33" s="31">
        <v>0</v>
      </c>
      <c r="AP33" s="5">
        <v>0</v>
      </c>
      <c r="AQ33" s="5">
        <v>0</v>
      </c>
      <c r="AR33" s="31">
        <v>0</v>
      </c>
      <c r="AS33" s="5">
        <v>0</v>
      </c>
      <c r="AT33" s="5">
        <v>0</v>
      </c>
      <c r="AU33" s="31">
        <v>0</v>
      </c>
      <c r="AV33" s="5">
        <v>0</v>
      </c>
      <c r="AW33" s="5">
        <v>0</v>
      </c>
      <c r="AX33" s="31">
        <v>0</v>
      </c>
      <c r="AY33" s="5">
        <v>0</v>
      </c>
      <c r="AZ33" s="5">
        <v>0</v>
      </c>
      <c r="BA33" s="31">
        <v>0</v>
      </c>
      <c r="BB33" s="5">
        <v>0</v>
      </c>
      <c r="BC33" s="5">
        <v>0</v>
      </c>
      <c r="BD33" s="31">
        <v>0</v>
      </c>
      <c r="BE33" s="5">
        <v>0</v>
      </c>
      <c r="BF33" s="5">
        <v>0</v>
      </c>
      <c r="BG33" s="31">
        <v>0</v>
      </c>
      <c r="BH33" s="5">
        <v>0</v>
      </c>
      <c r="BI33" s="5">
        <v>0</v>
      </c>
      <c r="BJ33" s="31">
        <v>0</v>
      </c>
      <c r="BK33" s="5">
        <v>0</v>
      </c>
      <c r="BL33" s="5">
        <v>0</v>
      </c>
      <c r="BM33" s="31">
        <v>0</v>
      </c>
      <c r="BN33" s="5">
        <v>0</v>
      </c>
      <c r="BO33" s="5">
        <v>0</v>
      </c>
      <c r="BP33" s="31">
        <v>0</v>
      </c>
      <c r="BQ33" s="5">
        <v>0</v>
      </c>
      <c r="BR33" s="5">
        <v>0</v>
      </c>
      <c r="BS33" s="31">
        <v>0</v>
      </c>
      <c r="BT33" s="5">
        <v>0</v>
      </c>
      <c r="BU33" s="5">
        <v>0</v>
      </c>
      <c r="BV33" s="31">
        <v>0</v>
      </c>
      <c r="BW33" s="5">
        <v>0</v>
      </c>
      <c r="BX33" s="5">
        <v>0</v>
      </c>
      <c r="BY33" s="31">
        <v>0</v>
      </c>
      <c r="BZ33" s="5">
        <v>0</v>
      </c>
      <c r="CA33" s="5">
        <v>0</v>
      </c>
      <c r="CB33" s="31">
        <v>0</v>
      </c>
      <c r="CC33" s="5">
        <v>0</v>
      </c>
      <c r="CD33" s="5">
        <v>0</v>
      </c>
      <c r="CE33" s="31">
        <v>0</v>
      </c>
    </row>
    <row r="34" spans="1:83" s="26" customFormat="1" ht="14.25" customHeight="1">
      <c r="A34" s="19">
        <v>31</v>
      </c>
      <c r="B34" s="28"/>
      <c r="C34" s="29"/>
      <c r="D34" s="30"/>
      <c r="E34" s="5">
        <v>0</v>
      </c>
      <c r="F34" s="5">
        <v>0</v>
      </c>
      <c r="G34" s="31">
        <v>0</v>
      </c>
      <c r="H34" s="5">
        <v>0</v>
      </c>
      <c r="I34" s="5">
        <v>0</v>
      </c>
      <c r="J34" s="31">
        <v>0</v>
      </c>
      <c r="K34" s="5">
        <v>0</v>
      </c>
      <c r="L34" s="5">
        <v>0</v>
      </c>
      <c r="M34" s="31">
        <v>0</v>
      </c>
      <c r="N34" s="5">
        <v>0</v>
      </c>
      <c r="O34" s="5">
        <v>0</v>
      </c>
      <c r="P34" s="31">
        <v>0</v>
      </c>
      <c r="Q34" s="37"/>
      <c r="R34" s="5">
        <v>0</v>
      </c>
      <c r="S34" s="5">
        <v>0</v>
      </c>
      <c r="T34" s="31">
        <v>0</v>
      </c>
      <c r="U34" s="5">
        <v>0</v>
      </c>
      <c r="V34" s="5">
        <v>0</v>
      </c>
      <c r="W34" s="31">
        <v>0</v>
      </c>
      <c r="X34" s="5">
        <v>0</v>
      </c>
      <c r="Y34" s="5">
        <v>0</v>
      </c>
      <c r="Z34" s="31">
        <v>0</v>
      </c>
      <c r="AA34" s="5">
        <v>0</v>
      </c>
      <c r="AB34" s="5">
        <v>0</v>
      </c>
      <c r="AC34" s="31">
        <v>0</v>
      </c>
      <c r="AD34" s="5">
        <v>0</v>
      </c>
      <c r="AE34" s="5">
        <v>0</v>
      </c>
      <c r="AF34" s="31">
        <v>0</v>
      </c>
      <c r="AG34" s="5">
        <v>0</v>
      </c>
      <c r="AH34" s="5">
        <v>0</v>
      </c>
      <c r="AI34" s="31">
        <v>0</v>
      </c>
      <c r="AJ34" s="5">
        <v>0</v>
      </c>
      <c r="AK34" s="5">
        <v>0</v>
      </c>
      <c r="AL34" s="31">
        <v>0</v>
      </c>
      <c r="AM34" s="5">
        <v>0</v>
      </c>
      <c r="AN34" s="5">
        <v>0</v>
      </c>
      <c r="AO34" s="31">
        <v>0</v>
      </c>
      <c r="AP34" s="5">
        <v>0</v>
      </c>
      <c r="AQ34" s="5">
        <v>0</v>
      </c>
      <c r="AR34" s="31">
        <v>0</v>
      </c>
      <c r="AS34" s="5">
        <v>0</v>
      </c>
      <c r="AT34" s="5">
        <v>0</v>
      </c>
      <c r="AU34" s="31">
        <v>0</v>
      </c>
      <c r="AV34" s="5">
        <v>0</v>
      </c>
      <c r="AW34" s="5">
        <v>0</v>
      </c>
      <c r="AX34" s="31">
        <v>0</v>
      </c>
      <c r="AY34" s="5">
        <v>0</v>
      </c>
      <c r="AZ34" s="5">
        <v>0</v>
      </c>
      <c r="BA34" s="31">
        <v>0</v>
      </c>
      <c r="BB34" s="5">
        <v>0</v>
      </c>
      <c r="BC34" s="5">
        <v>0</v>
      </c>
      <c r="BD34" s="31">
        <v>0</v>
      </c>
      <c r="BE34" s="5">
        <v>0</v>
      </c>
      <c r="BF34" s="5">
        <v>0</v>
      </c>
      <c r="BG34" s="31">
        <v>0</v>
      </c>
      <c r="BH34" s="5">
        <v>0</v>
      </c>
      <c r="BI34" s="5">
        <v>0</v>
      </c>
      <c r="BJ34" s="31">
        <v>0</v>
      </c>
      <c r="BK34" s="5">
        <v>0</v>
      </c>
      <c r="BL34" s="5">
        <v>0</v>
      </c>
      <c r="BM34" s="31">
        <v>0</v>
      </c>
      <c r="BN34" s="5">
        <v>0</v>
      </c>
      <c r="BO34" s="5">
        <v>0</v>
      </c>
      <c r="BP34" s="31">
        <v>0</v>
      </c>
      <c r="BQ34" s="5">
        <v>0</v>
      </c>
      <c r="BR34" s="5">
        <v>0</v>
      </c>
      <c r="BS34" s="31">
        <v>0</v>
      </c>
      <c r="BT34" s="5">
        <v>0</v>
      </c>
      <c r="BU34" s="5">
        <v>0</v>
      </c>
      <c r="BV34" s="31">
        <v>0</v>
      </c>
      <c r="BW34" s="5">
        <v>0</v>
      </c>
      <c r="BX34" s="5">
        <v>0</v>
      </c>
      <c r="BY34" s="31">
        <v>0</v>
      </c>
      <c r="BZ34" s="5">
        <v>0</v>
      </c>
      <c r="CA34" s="5">
        <v>0</v>
      </c>
      <c r="CB34" s="31">
        <v>0</v>
      </c>
      <c r="CC34" s="5">
        <v>0</v>
      </c>
      <c r="CD34" s="5">
        <v>0</v>
      </c>
      <c r="CE34" s="31">
        <v>0</v>
      </c>
    </row>
    <row r="35" spans="1:83" s="26" customFormat="1" ht="14.25" customHeight="1">
      <c r="A35" s="19">
        <v>32</v>
      </c>
      <c r="B35" s="28"/>
      <c r="C35" s="29"/>
      <c r="D35" s="30"/>
      <c r="E35" s="5">
        <v>0</v>
      </c>
      <c r="F35" s="5">
        <v>0</v>
      </c>
      <c r="G35" s="31">
        <v>0</v>
      </c>
      <c r="H35" s="5">
        <v>0</v>
      </c>
      <c r="I35" s="5">
        <v>0</v>
      </c>
      <c r="J35" s="31">
        <v>0</v>
      </c>
      <c r="K35" s="5">
        <v>0</v>
      </c>
      <c r="L35" s="5">
        <v>0</v>
      </c>
      <c r="M35" s="31">
        <v>0</v>
      </c>
      <c r="N35" s="5">
        <v>0</v>
      </c>
      <c r="O35" s="5">
        <v>0</v>
      </c>
      <c r="P35" s="31">
        <v>0</v>
      </c>
      <c r="Q35" s="37"/>
      <c r="R35" s="5">
        <v>0</v>
      </c>
      <c r="S35" s="5">
        <v>0</v>
      </c>
      <c r="T35" s="31">
        <v>0</v>
      </c>
      <c r="U35" s="5">
        <v>0</v>
      </c>
      <c r="V35" s="5">
        <v>0</v>
      </c>
      <c r="W35" s="31">
        <v>0</v>
      </c>
      <c r="X35" s="5">
        <v>0</v>
      </c>
      <c r="Y35" s="5">
        <v>0</v>
      </c>
      <c r="Z35" s="31">
        <v>0</v>
      </c>
      <c r="AA35" s="5">
        <v>0</v>
      </c>
      <c r="AB35" s="5">
        <v>0</v>
      </c>
      <c r="AC35" s="31">
        <v>0</v>
      </c>
      <c r="AD35" s="5">
        <v>0</v>
      </c>
      <c r="AE35" s="5">
        <v>0</v>
      </c>
      <c r="AF35" s="31">
        <v>0</v>
      </c>
      <c r="AG35" s="5">
        <v>0</v>
      </c>
      <c r="AH35" s="5">
        <v>0</v>
      </c>
      <c r="AI35" s="31">
        <v>0</v>
      </c>
      <c r="AJ35" s="5">
        <v>0</v>
      </c>
      <c r="AK35" s="5">
        <v>0</v>
      </c>
      <c r="AL35" s="31">
        <v>0</v>
      </c>
      <c r="AM35" s="5">
        <v>0</v>
      </c>
      <c r="AN35" s="5">
        <v>0</v>
      </c>
      <c r="AO35" s="31">
        <v>0</v>
      </c>
      <c r="AP35" s="5">
        <v>0</v>
      </c>
      <c r="AQ35" s="5">
        <v>0</v>
      </c>
      <c r="AR35" s="31">
        <v>0</v>
      </c>
      <c r="AS35" s="5">
        <v>0</v>
      </c>
      <c r="AT35" s="5">
        <v>0</v>
      </c>
      <c r="AU35" s="31">
        <v>0</v>
      </c>
      <c r="AV35" s="5">
        <v>0</v>
      </c>
      <c r="AW35" s="5">
        <v>0</v>
      </c>
      <c r="AX35" s="31">
        <v>0</v>
      </c>
      <c r="AY35" s="5">
        <v>0</v>
      </c>
      <c r="AZ35" s="5">
        <v>0</v>
      </c>
      <c r="BA35" s="31">
        <v>0</v>
      </c>
      <c r="BB35" s="5">
        <v>0</v>
      </c>
      <c r="BC35" s="5">
        <v>0</v>
      </c>
      <c r="BD35" s="31">
        <v>0</v>
      </c>
      <c r="BE35" s="5">
        <v>0</v>
      </c>
      <c r="BF35" s="5">
        <v>0</v>
      </c>
      <c r="BG35" s="31">
        <v>0</v>
      </c>
      <c r="BH35" s="5">
        <v>0</v>
      </c>
      <c r="BI35" s="5">
        <v>0</v>
      </c>
      <c r="BJ35" s="31">
        <v>0</v>
      </c>
      <c r="BK35" s="5">
        <v>0</v>
      </c>
      <c r="BL35" s="5">
        <v>0</v>
      </c>
      <c r="BM35" s="31">
        <v>0</v>
      </c>
      <c r="BN35" s="5">
        <v>0</v>
      </c>
      <c r="BO35" s="5">
        <v>0</v>
      </c>
      <c r="BP35" s="31">
        <v>0</v>
      </c>
      <c r="BQ35" s="5">
        <v>0</v>
      </c>
      <c r="BR35" s="5">
        <v>0</v>
      </c>
      <c r="BS35" s="31">
        <v>0</v>
      </c>
      <c r="BT35" s="5">
        <v>0</v>
      </c>
      <c r="BU35" s="5">
        <v>0</v>
      </c>
      <c r="BV35" s="31">
        <v>0</v>
      </c>
      <c r="BW35" s="5">
        <v>0</v>
      </c>
      <c r="BX35" s="5">
        <v>0</v>
      </c>
      <c r="BY35" s="31">
        <v>0</v>
      </c>
      <c r="BZ35" s="5">
        <v>0</v>
      </c>
      <c r="CA35" s="5">
        <v>0</v>
      </c>
      <c r="CB35" s="31">
        <v>0</v>
      </c>
      <c r="CC35" s="5">
        <v>0</v>
      </c>
      <c r="CD35" s="5">
        <v>0</v>
      </c>
      <c r="CE35" s="31">
        <v>0</v>
      </c>
    </row>
    <row r="36" spans="1:83" s="26" customFormat="1" ht="14.25" customHeight="1">
      <c r="A36" s="19">
        <v>33</v>
      </c>
      <c r="B36" s="28"/>
      <c r="C36" s="29"/>
      <c r="D36" s="30"/>
      <c r="E36" s="5">
        <v>0</v>
      </c>
      <c r="F36" s="5">
        <v>0</v>
      </c>
      <c r="G36" s="31">
        <v>0</v>
      </c>
      <c r="H36" s="5">
        <v>0</v>
      </c>
      <c r="I36" s="5">
        <v>0</v>
      </c>
      <c r="J36" s="31">
        <v>0</v>
      </c>
      <c r="K36" s="5">
        <v>0</v>
      </c>
      <c r="L36" s="5">
        <v>0</v>
      </c>
      <c r="M36" s="31">
        <v>0</v>
      </c>
      <c r="N36" s="5">
        <v>0</v>
      </c>
      <c r="O36" s="5">
        <v>0</v>
      </c>
      <c r="P36" s="31">
        <v>0</v>
      </c>
      <c r="Q36" s="37"/>
      <c r="R36" s="5">
        <v>0</v>
      </c>
      <c r="S36" s="5">
        <v>0</v>
      </c>
      <c r="T36" s="31">
        <v>0</v>
      </c>
      <c r="U36" s="5">
        <v>0</v>
      </c>
      <c r="V36" s="5">
        <v>0</v>
      </c>
      <c r="W36" s="31">
        <v>0</v>
      </c>
      <c r="X36" s="5">
        <v>0</v>
      </c>
      <c r="Y36" s="5">
        <v>0</v>
      </c>
      <c r="Z36" s="31">
        <v>0</v>
      </c>
      <c r="AA36" s="5">
        <v>0</v>
      </c>
      <c r="AB36" s="5">
        <v>0</v>
      </c>
      <c r="AC36" s="31">
        <v>0</v>
      </c>
      <c r="AD36" s="5">
        <v>0</v>
      </c>
      <c r="AE36" s="5">
        <v>0</v>
      </c>
      <c r="AF36" s="31">
        <v>0</v>
      </c>
      <c r="AG36" s="5">
        <v>0</v>
      </c>
      <c r="AH36" s="5">
        <v>0</v>
      </c>
      <c r="AI36" s="31">
        <v>0</v>
      </c>
      <c r="AJ36" s="5">
        <v>0</v>
      </c>
      <c r="AK36" s="5">
        <v>0</v>
      </c>
      <c r="AL36" s="31">
        <v>0</v>
      </c>
      <c r="AM36" s="5">
        <v>0</v>
      </c>
      <c r="AN36" s="5">
        <v>0</v>
      </c>
      <c r="AO36" s="31">
        <v>0</v>
      </c>
      <c r="AP36" s="5">
        <v>0</v>
      </c>
      <c r="AQ36" s="5">
        <v>0</v>
      </c>
      <c r="AR36" s="31">
        <v>0</v>
      </c>
      <c r="AS36" s="5">
        <v>0</v>
      </c>
      <c r="AT36" s="5">
        <v>0</v>
      </c>
      <c r="AU36" s="31">
        <v>0</v>
      </c>
      <c r="AV36" s="5">
        <v>0</v>
      </c>
      <c r="AW36" s="5">
        <v>0</v>
      </c>
      <c r="AX36" s="31">
        <v>0</v>
      </c>
      <c r="AY36" s="5">
        <v>0</v>
      </c>
      <c r="AZ36" s="5">
        <v>0</v>
      </c>
      <c r="BA36" s="31">
        <v>0</v>
      </c>
      <c r="BB36" s="5">
        <v>0</v>
      </c>
      <c r="BC36" s="5">
        <v>0</v>
      </c>
      <c r="BD36" s="31">
        <v>0</v>
      </c>
      <c r="BE36" s="5">
        <v>0</v>
      </c>
      <c r="BF36" s="5">
        <v>0</v>
      </c>
      <c r="BG36" s="31">
        <v>0</v>
      </c>
      <c r="BH36" s="5">
        <v>0</v>
      </c>
      <c r="BI36" s="5">
        <v>0</v>
      </c>
      <c r="BJ36" s="31">
        <v>0</v>
      </c>
      <c r="BK36" s="5">
        <v>0</v>
      </c>
      <c r="BL36" s="5">
        <v>0</v>
      </c>
      <c r="BM36" s="31">
        <v>0</v>
      </c>
      <c r="BN36" s="5">
        <v>0</v>
      </c>
      <c r="BO36" s="5">
        <v>0</v>
      </c>
      <c r="BP36" s="31">
        <v>0</v>
      </c>
      <c r="BQ36" s="5">
        <v>0</v>
      </c>
      <c r="BR36" s="5">
        <v>0</v>
      </c>
      <c r="BS36" s="31">
        <v>0</v>
      </c>
      <c r="BT36" s="5">
        <v>0</v>
      </c>
      <c r="BU36" s="5">
        <v>0</v>
      </c>
      <c r="BV36" s="31">
        <v>0</v>
      </c>
      <c r="BW36" s="5">
        <v>0</v>
      </c>
      <c r="BX36" s="5">
        <v>0</v>
      </c>
      <c r="BY36" s="31">
        <v>0</v>
      </c>
      <c r="BZ36" s="5">
        <v>0</v>
      </c>
      <c r="CA36" s="5">
        <v>0</v>
      </c>
      <c r="CB36" s="31">
        <v>0</v>
      </c>
      <c r="CC36" s="5">
        <v>0</v>
      </c>
      <c r="CD36" s="5">
        <v>0</v>
      </c>
      <c r="CE36" s="31">
        <v>0</v>
      </c>
    </row>
    <row r="37" spans="1:83" s="26" customFormat="1" ht="14.25" customHeight="1">
      <c r="A37" s="19">
        <v>34</v>
      </c>
      <c r="B37" s="28"/>
      <c r="C37" s="29"/>
      <c r="D37" s="30"/>
      <c r="E37" s="5">
        <v>0</v>
      </c>
      <c r="F37" s="5">
        <v>0</v>
      </c>
      <c r="G37" s="31">
        <v>0</v>
      </c>
      <c r="H37" s="5">
        <v>0</v>
      </c>
      <c r="I37" s="5">
        <v>0</v>
      </c>
      <c r="J37" s="31">
        <v>0</v>
      </c>
      <c r="K37" s="5">
        <v>0</v>
      </c>
      <c r="L37" s="5">
        <v>0</v>
      </c>
      <c r="M37" s="31">
        <v>0</v>
      </c>
      <c r="N37" s="5">
        <v>0</v>
      </c>
      <c r="O37" s="5">
        <v>0</v>
      </c>
      <c r="P37" s="31">
        <v>0</v>
      </c>
      <c r="Q37" s="37"/>
      <c r="R37" s="5">
        <v>0</v>
      </c>
      <c r="S37" s="5">
        <v>0</v>
      </c>
      <c r="T37" s="31">
        <v>0</v>
      </c>
      <c r="U37" s="5">
        <v>0</v>
      </c>
      <c r="V37" s="5">
        <v>0</v>
      </c>
      <c r="W37" s="31">
        <v>0</v>
      </c>
      <c r="X37" s="5">
        <v>0</v>
      </c>
      <c r="Y37" s="5">
        <v>0</v>
      </c>
      <c r="Z37" s="31">
        <v>0</v>
      </c>
      <c r="AA37" s="5">
        <v>0</v>
      </c>
      <c r="AB37" s="5">
        <v>0</v>
      </c>
      <c r="AC37" s="31">
        <v>0</v>
      </c>
      <c r="AD37" s="5">
        <v>0</v>
      </c>
      <c r="AE37" s="5">
        <v>0</v>
      </c>
      <c r="AF37" s="31">
        <v>0</v>
      </c>
      <c r="AG37" s="5">
        <v>0</v>
      </c>
      <c r="AH37" s="5">
        <v>0</v>
      </c>
      <c r="AI37" s="31">
        <v>0</v>
      </c>
      <c r="AJ37" s="5">
        <v>0</v>
      </c>
      <c r="AK37" s="5">
        <v>0</v>
      </c>
      <c r="AL37" s="31">
        <v>0</v>
      </c>
      <c r="AM37" s="5">
        <v>0</v>
      </c>
      <c r="AN37" s="5">
        <v>0</v>
      </c>
      <c r="AO37" s="31">
        <v>0</v>
      </c>
      <c r="AP37" s="5">
        <v>0</v>
      </c>
      <c r="AQ37" s="5">
        <v>0</v>
      </c>
      <c r="AR37" s="31">
        <v>0</v>
      </c>
      <c r="AS37" s="5">
        <v>0</v>
      </c>
      <c r="AT37" s="5">
        <v>0</v>
      </c>
      <c r="AU37" s="31">
        <v>0</v>
      </c>
      <c r="AV37" s="5">
        <v>0</v>
      </c>
      <c r="AW37" s="5">
        <v>0</v>
      </c>
      <c r="AX37" s="31">
        <v>0</v>
      </c>
      <c r="AY37" s="5">
        <v>0</v>
      </c>
      <c r="AZ37" s="5">
        <v>0</v>
      </c>
      <c r="BA37" s="31">
        <v>0</v>
      </c>
      <c r="BB37" s="5">
        <v>0</v>
      </c>
      <c r="BC37" s="5">
        <v>0</v>
      </c>
      <c r="BD37" s="31">
        <v>0</v>
      </c>
      <c r="BE37" s="5">
        <v>0</v>
      </c>
      <c r="BF37" s="5">
        <v>0</v>
      </c>
      <c r="BG37" s="31">
        <v>0</v>
      </c>
      <c r="BH37" s="5">
        <v>0</v>
      </c>
      <c r="BI37" s="5">
        <v>0</v>
      </c>
      <c r="BJ37" s="31">
        <v>0</v>
      </c>
      <c r="BK37" s="5">
        <v>0</v>
      </c>
      <c r="BL37" s="5">
        <v>0</v>
      </c>
      <c r="BM37" s="31">
        <v>0</v>
      </c>
      <c r="BN37" s="5">
        <v>0</v>
      </c>
      <c r="BO37" s="5">
        <v>0</v>
      </c>
      <c r="BP37" s="31">
        <v>0</v>
      </c>
      <c r="BQ37" s="5">
        <v>0</v>
      </c>
      <c r="BR37" s="5">
        <v>0</v>
      </c>
      <c r="BS37" s="31">
        <v>0</v>
      </c>
      <c r="BT37" s="5">
        <v>0</v>
      </c>
      <c r="BU37" s="5">
        <v>0</v>
      </c>
      <c r="BV37" s="31">
        <v>0</v>
      </c>
      <c r="BW37" s="5">
        <v>0</v>
      </c>
      <c r="BX37" s="5">
        <v>0</v>
      </c>
      <c r="BY37" s="31">
        <v>0</v>
      </c>
      <c r="BZ37" s="5">
        <v>0</v>
      </c>
      <c r="CA37" s="5">
        <v>0</v>
      </c>
      <c r="CB37" s="31">
        <v>0</v>
      </c>
      <c r="CC37" s="5">
        <v>0</v>
      </c>
      <c r="CD37" s="5">
        <v>0</v>
      </c>
      <c r="CE37" s="31">
        <v>0</v>
      </c>
    </row>
    <row r="38" spans="1:83" s="26" customFormat="1" ht="14.25" customHeight="1">
      <c r="A38" s="19">
        <v>35</v>
      </c>
      <c r="B38" s="28"/>
      <c r="C38" s="29"/>
      <c r="D38" s="30"/>
      <c r="E38" s="5">
        <v>0</v>
      </c>
      <c r="F38" s="5">
        <v>0</v>
      </c>
      <c r="G38" s="31">
        <v>0</v>
      </c>
      <c r="H38" s="5">
        <v>7</v>
      </c>
      <c r="I38" s="5">
        <v>4</v>
      </c>
      <c r="J38" s="31">
        <v>1.75</v>
      </c>
      <c r="K38" s="5">
        <v>0</v>
      </c>
      <c r="L38" s="5">
        <v>0</v>
      </c>
      <c r="M38" s="31">
        <v>0</v>
      </c>
      <c r="N38" s="5">
        <v>7</v>
      </c>
      <c r="O38" s="5">
        <v>4</v>
      </c>
      <c r="P38" s="31">
        <v>1.75</v>
      </c>
      <c r="Q38" s="37"/>
      <c r="R38" s="5">
        <v>0</v>
      </c>
      <c r="S38" s="5">
        <v>0</v>
      </c>
      <c r="T38" s="31">
        <v>0</v>
      </c>
      <c r="U38" s="5">
        <v>0</v>
      </c>
      <c r="V38" s="5">
        <v>0</v>
      </c>
      <c r="W38" s="31">
        <v>0</v>
      </c>
      <c r="X38" s="5">
        <v>0</v>
      </c>
      <c r="Y38" s="5">
        <v>0</v>
      </c>
      <c r="Z38" s="31">
        <v>0</v>
      </c>
      <c r="AA38" s="5">
        <v>0</v>
      </c>
      <c r="AB38" s="5">
        <v>0</v>
      </c>
      <c r="AC38" s="31">
        <v>0</v>
      </c>
      <c r="AD38" s="5">
        <v>0</v>
      </c>
      <c r="AE38" s="5">
        <v>0</v>
      </c>
      <c r="AF38" s="31">
        <v>0</v>
      </c>
      <c r="AG38" s="5">
        <v>0</v>
      </c>
      <c r="AH38" s="5">
        <v>0</v>
      </c>
      <c r="AI38" s="31">
        <v>0</v>
      </c>
      <c r="AJ38" s="5">
        <v>0</v>
      </c>
      <c r="AK38" s="5">
        <v>0</v>
      </c>
      <c r="AL38" s="31">
        <v>0</v>
      </c>
      <c r="AM38" s="5">
        <v>0</v>
      </c>
      <c r="AN38" s="5">
        <v>0</v>
      </c>
      <c r="AO38" s="31">
        <v>0</v>
      </c>
      <c r="AP38" s="5">
        <v>0</v>
      </c>
      <c r="AQ38" s="5">
        <v>0</v>
      </c>
      <c r="AR38" s="31">
        <v>0</v>
      </c>
      <c r="AS38" s="5">
        <v>0</v>
      </c>
      <c r="AT38" s="5">
        <v>0</v>
      </c>
      <c r="AU38" s="31">
        <v>0</v>
      </c>
      <c r="AV38" s="5">
        <v>0</v>
      </c>
      <c r="AW38" s="5">
        <v>0</v>
      </c>
      <c r="AX38" s="31">
        <v>0</v>
      </c>
      <c r="AY38" s="5">
        <v>0</v>
      </c>
      <c r="AZ38" s="5">
        <v>0</v>
      </c>
      <c r="BA38" s="31">
        <v>0</v>
      </c>
      <c r="BB38" s="5">
        <v>0</v>
      </c>
      <c r="BC38" s="5">
        <v>0</v>
      </c>
      <c r="BD38" s="31">
        <v>0</v>
      </c>
      <c r="BE38" s="5">
        <v>0</v>
      </c>
      <c r="BF38" s="5">
        <v>0</v>
      </c>
      <c r="BG38" s="31">
        <v>0</v>
      </c>
      <c r="BH38" s="5">
        <v>0</v>
      </c>
      <c r="BI38" s="5">
        <v>0</v>
      </c>
      <c r="BJ38" s="31">
        <v>0</v>
      </c>
      <c r="BK38" s="5">
        <v>0</v>
      </c>
      <c r="BL38" s="5">
        <v>0</v>
      </c>
      <c r="BM38" s="31">
        <v>0</v>
      </c>
      <c r="BN38" s="5">
        <v>0</v>
      </c>
      <c r="BO38" s="5">
        <v>0</v>
      </c>
      <c r="BP38" s="31">
        <v>0</v>
      </c>
      <c r="BQ38" s="5">
        <v>0</v>
      </c>
      <c r="BR38" s="5">
        <v>0</v>
      </c>
      <c r="BS38" s="31">
        <v>0</v>
      </c>
      <c r="BT38" s="5">
        <v>0</v>
      </c>
      <c r="BU38" s="5">
        <v>0</v>
      </c>
      <c r="BV38" s="31">
        <v>0</v>
      </c>
      <c r="BW38" s="5">
        <v>0</v>
      </c>
      <c r="BX38" s="5">
        <v>0</v>
      </c>
      <c r="BY38" s="31">
        <v>0</v>
      </c>
      <c r="BZ38" s="5">
        <v>0</v>
      </c>
      <c r="CA38" s="5">
        <v>0</v>
      </c>
      <c r="CB38" s="31">
        <v>0</v>
      </c>
      <c r="CC38" s="5">
        <v>0</v>
      </c>
      <c r="CD38" s="5">
        <v>0</v>
      </c>
      <c r="CE38" s="31">
        <v>0</v>
      </c>
    </row>
    <row r="39" spans="1:83" s="26" customFormat="1" ht="14.25" customHeight="1">
      <c r="A39" s="19">
        <v>36</v>
      </c>
      <c r="B39" s="28"/>
      <c r="C39" s="29"/>
      <c r="D39" s="30"/>
      <c r="E39" s="5">
        <v>0</v>
      </c>
      <c r="F39" s="5">
        <v>0</v>
      </c>
      <c r="G39" s="31">
        <v>0</v>
      </c>
      <c r="H39" s="5">
        <v>0</v>
      </c>
      <c r="I39" s="5">
        <v>0</v>
      </c>
      <c r="J39" s="31">
        <v>0</v>
      </c>
      <c r="K39" s="5">
        <v>0</v>
      </c>
      <c r="L39" s="5">
        <v>0</v>
      </c>
      <c r="M39" s="31">
        <v>0</v>
      </c>
      <c r="N39" s="5">
        <v>0</v>
      </c>
      <c r="O39" s="5">
        <v>0</v>
      </c>
      <c r="P39" s="31">
        <v>0</v>
      </c>
      <c r="Q39" s="37"/>
      <c r="R39" s="5">
        <v>0</v>
      </c>
      <c r="S39" s="5">
        <v>0</v>
      </c>
      <c r="T39" s="31">
        <v>0</v>
      </c>
      <c r="U39" s="5">
        <v>0</v>
      </c>
      <c r="V39" s="5">
        <v>0</v>
      </c>
      <c r="W39" s="31">
        <v>0</v>
      </c>
      <c r="X39" s="5">
        <v>0</v>
      </c>
      <c r="Y39" s="5">
        <v>0</v>
      </c>
      <c r="Z39" s="31">
        <v>0</v>
      </c>
      <c r="AA39" s="5">
        <v>0</v>
      </c>
      <c r="AB39" s="5">
        <v>0</v>
      </c>
      <c r="AC39" s="31">
        <v>0</v>
      </c>
      <c r="AD39" s="5">
        <v>0</v>
      </c>
      <c r="AE39" s="5">
        <v>0</v>
      </c>
      <c r="AF39" s="31">
        <v>0</v>
      </c>
      <c r="AG39" s="5">
        <v>0</v>
      </c>
      <c r="AH39" s="5">
        <v>0</v>
      </c>
      <c r="AI39" s="31">
        <v>0</v>
      </c>
      <c r="AJ39" s="5">
        <v>0</v>
      </c>
      <c r="AK39" s="5">
        <v>0</v>
      </c>
      <c r="AL39" s="31">
        <v>0</v>
      </c>
      <c r="AM39" s="5">
        <v>0</v>
      </c>
      <c r="AN39" s="5">
        <v>0</v>
      </c>
      <c r="AO39" s="31">
        <v>0</v>
      </c>
      <c r="AP39" s="5">
        <v>0</v>
      </c>
      <c r="AQ39" s="5">
        <v>0</v>
      </c>
      <c r="AR39" s="31">
        <v>0</v>
      </c>
      <c r="AS39" s="5">
        <v>0</v>
      </c>
      <c r="AT39" s="5">
        <v>0</v>
      </c>
      <c r="AU39" s="31">
        <v>0</v>
      </c>
      <c r="AV39" s="5">
        <v>0</v>
      </c>
      <c r="AW39" s="5">
        <v>0</v>
      </c>
      <c r="AX39" s="31">
        <v>0</v>
      </c>
      <c r="AY39" s="5">
        <v>0</v>
      </c>
      <c r="AZ39" s="5">
        <v>0</v>
      </c>
      <c r="BA39" s="31">
        <v>0</v>
      </c>
      <c r="BB39" s="5">
        <v>0</v>
      </c>
      <c r="BC39" s="5">
        <v>0</v>
      </c>
      <c r="BD39" s="31">
        <v>0</v>
      </c>
      <c r="BE39" s="5">
        <v>0</v>
      </c>
      <c r="BF39" s="5">
        <v>0</v>
      </c>
      <c r="BG39" s="31">
        <v>0</v>
      </c>
      <c r="BH39" s="5">
        <v>0</v>
      </c>
      <c r="BI39" s="5">
        <v>0</v>
      </c>
      <c r="BJ39" s="31">
        <v>0</v>
      </c>
      <c r="BK39" s="5">
        <v>0</v>
      </c>
      <c r="BL39" s="5">
        <v>0</v>
      </c>
      <c r="BM39" s="31">
        <v>0</v>
      </c>
      <c r="BN39" s="5">
        <v>0</v>
      </c>
      <c r="BO39" s="5">
        <v>0</v>
      </c>
      <c r="BP39" s="31">
        <v>0</v>
      </c>
      <c r="BQ39" s="5">
        <v>0</v>
      </c>
      <c r="BR39" s="5">
        <v>0</v>
      </c>
      <c r="BS39" s="31">
        <v>0</v>
      </c>
      <c r="BT39" s="5">
        <v>0</v>
      </c>
      <c r="BU39" s="5">
        <v>0</v>
      </c>
      <c r="BV39" s="31">
        <v>0</v>
      </c>
      <c r="BW39" s="5">
        <v>0</v>
      </c>
      <c r="BX39" s="5">
        <v>0</v>
      </c>
      <c r="BY39" s="31">
        <v>0</v>
      </c>
      <c r="BZ39" s="5">
        <v>0</v>
      </c>
      <c r="CA39" s="5">
        <v>0</v>
      </c>
      <c r="CB39" s="31">
        <v>0</v>
      </c>
      <c r="CC39" s="5">
        <v>0</v>
      </c>
      <c r="CD39" s="5">
        <v>0</v>
      </c>
      <c r="CE39" s="31">
        <v>0</v>
      </c>
    </row>
    <row r="40" spans="1:83" s="26" customFormat="1" ht="14.25" customHeight="1">
      <c r="A40" s="19">
        <v>37</v>
      </c>
      <c r="B40" s="28"/>
      <c r="C40" s="29"/>
      <c r="D40" s="30"/>
      <c r="E40" s="5">
        <v>0</v>
      </c>
      <c r="F40" s="5">
        <v>0</v>
      </c>
      <c r="G40" s="31">
        <v>0</v>
      </c>
      <c r="H40" s="5">
        <v>0</v>
      </c>
      <c r="I40" s="5">
        <v>0</v>
      </c>
      <c r="J40" s="31">
        <v>0</v>
      </c>
      <c r="K40" s="5">
        <v>0</v>
      </c>
      <c r="L40" s="5">
        <v>0</v>
      </c>
      <c r="M40" s="31">
        <v>0</v>
      </c>
      <c r="N40" s="5">
        <v>0</v>
      </c>
      <c r="O40" s="5">
        <v>0</v>
      </c>
      <c r="P40" s="31">
        <v>0</v>
      </c>
      <c r="Q40" s="37"/>
      <c r="R40" s="5">
        <v>0</v>
      </c>
      <c r="S40" s="5">
        <v>0</v>
      </c>
      <c r="T40" s="31">
        <v>0</v>
      </c>
      <c r="U40" s="5">
        <v>0</v>
      </c>
      <c r="V40" s="5">
        <v>0</v>
      </c>
      <c r="W40" s="31">
        <v>0</v>
      </c>
      <c r="X40" s="5">
        <v>0</v>
      </c>
      <c r="Y40" s="5">
        <v>0</v>
      </c>
      <c r="Z40" s="31">
        <v>0</v>
      </c>
      <c r="AA40" s="5">
        <v>0</v>
      </c>
      <c r="AB40" s="5">
        <v>0</v>
      </c>
      <c r="AC40" s="31">
        <v>0</v>
      </c>
      <c r="AD40" s="5">
        <v>0</v>
      </c>
      <c r="AE40" s="5">
        <v>0</v>
      </c>
      <c r="AF40" s="31">
        <v>0</v>
      </c>
      <c r="AG40" s="5">
        <v>0</v>
      </c>
      <c r="AH40" s="5">
        <v>0</v>
      </c>
      <c r="AI40" s="31">
        <v>0</v>
      </c>
      <c r="AJ40" s="5">
        <v>0</v>
      </c>
      <c r="AK40" s="5">
        <v>0</v>
      </c>
      <c r="AL40" s="31">
        <v>0</v>
      </c>
      <c r="AM40" s="5">
        <v>0</v>
      </c>
      <c r="AN40" s="5">
        <v>0</v>
      </c>
      <c r="AO40" s="31">
        <v>0</v>
      </c>
      <c r="AP40" s="5">
        <v>0</v>
      </c>
      <c r="AQ40" s="5">
        <v>0</v>
      </c>
      <c r="AR40" s="31">
        <v>0</v>
      </c>
      <c r="AS40" s="5">
        <v>0</v>
      </c>
      <c r="AT40" s="5">
        <v>0</v>
      </c>
      <c r="AU40" s="31">
        <v>0</v>
      </c>
      <c r="AV40" s="5">
        <v>0</v>
      </c>
      <c r="AW40" s="5">
        <v>0</v>
      </c>
      <c r="AX40" s="31">
        <v>0</v>
      </c>
      <c r="AY40" s="5">
        <v>0</v>
      </c>
      <c r="AZ40" s="5">
        <v>0</v>
      </c>
      <c r="BA40" s="31">
        <v>0</v>
      </c>
      <c r="BB40" s="5">
        <v>0</v>
      </c>
      <c r="BC40" s="5">
        <v>0</v>
      </c>
      <c r="BD40" s="31">
        <v>0</v>
      </c>
      <c r="BE40" s="5">
        <v>0</v>
      </c>
      <c r="BF40" s="5">
        <v>0</v>
      </c>
      <c r="BG40" s="31">
        <v>0</v>
      </c>
      <c r="BH40" s="5">
        <v>0</v>
      </c>
      <c r="BI40" s="5">
        <v>0</v>
      </c>
      <c r="BJ40" s="31">
        <v>0</v>
      </c>
      <c r="BK40" s="5">
        <v>0</v>
      </c>
      <c r="BL40" s="5">
        <v>0</v>
      </c>
      <c r="BM40" s="31">
        <v>0</v>
      </c>
      <c r="BN40" s="5">
        <v>0</v>
      </c>
      <c r="BO40" s="5">
        <v>0</v>
      </c>
      <c r="BP40" s="31">
        <v>0</v>
      </c>
      <c r="BQ40" s="5">
        <v>0</v>
      </c>
      <c r="BR40" s="5">
        <v>0</v>
      </c>
      <c r="BS40" s="31">
        <v>0</v>
      </c>
      <c r="BT40" s="5">
        <v>0</v>
      </c>
      <c r="BU40" s="5">
        <v>0</v>
      </c>
      <c r="BV40" s="31">
        <v>0</v>
      </c>
      <c r="BW40" s="5">
        <v>0</v>
      </c>
      <c r="BX40" s="5">
        <v>0</v>
      </c>
      <c r="BY40" s="31">
        <v>0</v>
      </c>
      <c r="BZ40" s="5">
        <v>0</v>
      </c>
      <c r="CA40" s="5">
        <v>0</v>
      </c>
      <c r="CB40" s="31">
        <v>0</v>
      </c>
      <c r="CC40" s="5">
        <v>0</v>
      </c>
      <c r="CD40" s="5">
        <v>0</v>
      </c>
      <c r="CE40" s="31">
        <v>0</v>
      </c>
    </row>
    <row r="41" spans="1:83" s="26" customFormat="1" ht="14.25" customHeight="1">
      <c r="A41" s="19">
        <v>38</v>
      </c>
      <c r="B41" s="28"/>
      <c r="C41" s="29"/>
      <c r="D41" s="30"/>
      <c r="E41" s="5">
        <v>0</v>
      </c>
      <c r="F41" s="5">
        <v>0</v>
      </c>
      <c r="G41" s="31">
        <v>0</v>
      </c>
      <c r="H41" s="5">
        <v>0</v>
      </c>
      <c r="I41" s="5">
        <v>0</v>
      </c>
      <c r="J41" s="31">
        <v>0</v>
      </c>
      <c r="K41" s="5">
        <v>0</v>
      </c>
      <c r="L41" s="5">
        <v>0</v>
      </c>
      <c r="M41" s="31">
        <v>0</v>
      </c>
      <c r="N41" s="5">
        <v>0</v>
      </c>
      <c r="O41" s="5">
        <v>0</v>
      </c>
      <c r="P41" s="31">
        <v>0</v>
      </c>
      <c r="Q41" s="37"/>
      <c r="R41" s="5">
        <v>0</v>
      </c>
      <c r="S41" s="5">
        <v>0</v>
      </c>
      <c r="T41" s="31">
        <v>0</v>
      </c>
      <c r="U41" s="5">
        <v>0</v>
      </c>
      <c r="V41" s="5">
        <v>0</v>
      </c>
      <c r="W41" s="31">
        <v>0</v>
      </c>
      <c r="X41" s="5">
        <v>0</v>
      </c>
      <c r="Y41" s="5">
        <v>0</v>
      </c>
      <c r="Z41" s="31">
        <v>0</v>
      </c>
      <c r="AA41" s="5">
        <v>0</v>
      </c>
      <c r="AB41" s="5">
        <v>0</v>
      </c>
      <c r="AC41" s="31">
        <v>0</v>
      </c>
      <c r="AD41" s="5">
        <v>0</v>
      </c>
      <c r="AE41" s="5">
        <v>0</v>
      </c>
      <c r="AF41" s="31">
        <v>0</v>
      </c>
      <c r="AG41" s="5">
        <v>0</v>
      </c>
      <c r="AH41" s="5">
        <v>0</v>
      </c>
      <c r="AI41" s="31">
        <v>0</v>
      </c>
      <c r="AJ41" s="5">
        <v>0</v>
      </c>
      <c r="AK41" s="5">
        <v>0</v>
      </c>
      <c r="AL41" s="31">
        <v>0</v>
      </c>
      <c r="AM41" s="5">
        <v>0</v>
      </c>
      <c r="AN41" s="5">
        <v>0</v>
      </c>
      <c r="AO41" s="31">
        <v>0</v>
      </c>
      <c r="AP41" s="5">
        <v>0</v>
      </c>
      <c r="AQ41" s="5">
        <v>0</v>
      </c>
      <c r="AR41" s="31">
        <v>0</v>
      </c>
      <c r="AS41" s="5">
        <v>0</v>
      </c>
      <c r="AT41" s="5">
        <v>0</v>
      </c>
      <c r="AU41" s="31">
        <v>0</v>
      </c>
      <c r="AV41" s="5">
        <v>0</v>
      </c>
      <c r="AW41" s="5">
        <v>0</v>
      </c>
      <c r="AX41" s="31">
        <v>0</v>
      </c>
      <c r="AY41" s="5">
        <v>0</v>
      </c>
      <c r="AZ41" s="5">
        <v>0</v>
      </c>
      <c r="BA41" s="31">
        <v>0</v>
      </c>
      <c r="BB41" s="5">
        <v>0</v>
      </c>
      <c r="BC41" s="5">
        <v>0</v>
      </c>
      <c r="BD41" s="31">
        <v>0</v>
      </c>
      <c r="BE41" s="5">
        <v>0</v>
      </c>
      <c r="BF41" s="5">
        <v>0</v>
      </c>
      <c r="BG41" s="31">
        <v>0</v>
      </c>
      <c r="BH41" s="5">
        <v>0</v>
      </c>
      <c r="BI41" s="5">
        <v>0</v>
      </c>
      <c r="BJ41" s="31">
        <v>0</v>
      </c>
      <c r="BK41" s="5">
        <v>0</v>
      </c>
      <c r="BL41" s="5">
        <v>0</v>
      </c>
      <c r="BM41" s="31">
        <v>0</v>
      </c>
      <c r="BN41" s="5">
        <v>0</v>
      </c>
      <c r="BO41" s="5">
        <v>0</v>
      </c>
      <c r="BP41" s="31">
        <v>0</v>
      </c>
      <c r="BQ41" s="5">
        <v>0</v>
      </c>
      <c r="BR41" s="5">
        <v>0</v>
      </c>
      <c r="BS41" s="31">
        <v>0</v>
      </c>
      <c r="BT41" s="5">
        <v>0</v>
      </c>
      <c r="BU41" s="5">
        <v>0</v>
      </c>
      <c r="BV41" s="31">
        <v>0</v>
      </c>
      <c r="BW41" s="5">
        <v>0</v>
      </c>
      <c r="BX41" s="5">
        <v>0</v>
      </c>
      <c r="BY41" s="31">
        <v>0</v>
      </c>
      <c r="BZ41" s="5">
        <v>0</v>
      </c>
      <c r="CA41" s="5">
        <v>0</v>
      </c>
      <c r="CB41" s="31">
        <v>0</v>
      </c>
      <c r="CC41" s="5">
        <v>0</v>
      </c>
      <c r="CD41" s="5">
        <v>0</v>
      </c>
      <c r="CE41" s="31">
        <v>0</v>
      </c>
    </row>
    <row r="42" spans="1:83" s="26" customFormat="1" ht="14.25" customHeight="1">
      <c r="A42" s="19">
        <v>39</v>
      </c>
      <c r="B42" s="28"/>
      <c r="C42" s="29"/>
      <c r="D42" s="30"/>
      <c r="E42" s="5">
        <v>0</v>
      </c>
      <c r="F42" s="5">
        <v>0</v>
      </c>
      <c r="G42" s="31">
        <v>0</v>
      </c>
      <c r="H42" s="5">
        <v>0</v>
      </c>
      <c r="I42" s="5">
        <v>0</v>
      </c>
      <c r="J42" s="31">
        <v>0</v>
      </c>
      <c r="K42" s="5">
        <v>0</v>
      </c>
      <c r="L42" s="5">
        <v>0</v>
      </c>
      <c r="M42" s="31">
        <v>0</v>
      </c>
      <c r="N42" s="5">
        <v>0</v>
      </c>
      <c r="O42" s="5">
        <v>0</v>
      </c>
      <c r="P42" s="31">
        <v>0</v>
      </c>
      <c r="Q42" s="37"/>
      <c r="R42" s="5">
        <v>0</v>
      </c>
      <c r="S42" s="5">
        <v>0</v>
      </c>
      <c r="T42" s="31">
        <v>0</v>
      </c>
      <c r="U42" s="5">
        <v>0</v>
      </c>
      <c r="V42" s="5">
        <v>0</v>
      </c>
      <c r="W42" s="31">
        <v>0</v>
      </c>
      <c r="X42" s="5">
        <v>0</v>
      </c>
      <c r="Y42" s="5">
        <v>0</v>
      </c>
      <c r="Z42" s="31">
        <v>0</v>
      </c>
      <c r="AA42" s="5">
        <v>0</v>
      </c>
      <c r="AB42" s="5">
        <v>0</v>
      </c>
      <c r="AC42" s="31">
        <v>0</v>
      </c>
      <c r="AD42" s="5">
        <v>0</v>
      </c>
      <c r="AE42" s="5">
        <v>0</v>
      </c>
      <c r="AF42" s="31">
        <v>0</v>
      </c>
      <c r="AG42" s="5">
        <v>0</v>
      </c>
      <c r="AH42" s="5">
        <v>0</v>
      </c>
      <c r="AI42" s="31">
        <v>0</v>
      </c>
      <c r="AJ42" s="5">
        <v>0</v>
      </c>
      <c r="AK42" s="5">
        <v>0</v>
      </c>
      <c r="AL42" s="31">
        <v>0</v>
      </c>
      <c r="AM42" s="5">
        <v>0</v>
      </c>
      <c r="AN42" s="5">
        <v>0</v>
      </c>
      <c r="AO42" s="31">
        <v>0</v>
      </c>
      <c r="AP42" s="5">
        <v>0</v>
      </c>
      <c r="AQ42" s="5">
        <v>0</v>
      </c>
      <c r="AR42" s="31">
        <v>0</v>
      </c>
      <c r="AS42" s="5">
        <v>0</v>
      </c>
      <c r="AT42" s="5">
        <v>0</v>
      </c>
      <c r="AU42" s="31">
        <v>0</v>
      </c>
      <c r="AV42" s="5">
        <v>0</v>
      </c>
      <c r="AW42" s="5">
        <v>0</v>
      </c>
      <c r="AX42" s="31">
        <v>0</v>
      </c>
      <c r="AY42" s="5">
        <v>0</v>
      </c>
      <c r="AZ42" s="5">
        <v>0</v>
      </c>
      <c r="BA42" s="31">
        <v>0</v>
      </c>
      <c r="BB42" s="5">
        <v>0</v>
      </c>
      <c r="BC42" s="5">
        <v>0</v>
      </c>
      <c r="BD42" s="31">
        <v>0</v>
      </c>
      <c r="BE42" s="5">
        <v>0</v>
      </c>
      <c r="BF42" s="5">
        <v>0</v>
      </c>
      <c r="BG42" s="31">
        <v>0</v>
      </c>
      <c r="BH42" s="5">
        <v>0</v>
      </c>
      <c r="BI42" s="5">
        <v>0</v>
      </c>
      <c r="BJ42" s="31">
        <v>0</v>
      </c>
      <c r="BK42" s="5">
        <v>0</v>
      </c>
      <c r="BL42" s="5">
        <v>0</v>
      </c>
      <c r="BM42" s="31">
        <v>0</v>
      </c>
      <c r="BN42" s="5">
        <v>0</v>
      </c>
      <c r="BO42" s="5">
        <v>0</v>
      </c>
      <c r="BP42" s="31">
        <v>0</v>
      </c>
      <c r="BQ42" s="5">
        <v>0</v>
      </c>
      <c r="BR42" s="5">
        <v>0</v>
      </c>
      <c r="BS42" s="31">
        <v>0</v>
      </c>
      <c r="BT42" s="5">
        <v>0</v>
      </c>
      <c r="BU42" s="5">
        <v>0</v>
      </c>
      <c r="BV42" s="31">
        <v>0</v>
      </c>
      <c r="BW42" s="5">
        <v>0</v>
      </c>
      <c r="BX42" s="5">
        <v>0</v>
      </c>
      <c r="BY42" s="31">
        <v>0</v>
      </c>
      <c r="BZ42" s="5">
        <v>0</v>
      </c>
      <c r="CA42" s="5">
        <v>0</v>
      </c>
      <c r="CB42" s="31">
        <v>0</v>
      </c>
      <c r="CC42" s="5">
        <v>0</v>
      </c>
      <c r="CD42" s="5">
        <v>0</v>
      </c>
      <c r="CE42" s="31">
        <v>0</v>
      </c>
    </row>
    <row r="43" spans="1:83" s="26" customFormat="1" ht="14.25" customHeight="1">
      <c r="A43" s="19">
        <v>40</v>
      </c>
      <c r="B43" s="28"/>
      <c r="C43" s="29"/>
      <c r="D43" s="30"/>
      <c r="E43" s="5">
        <v>0</v>
      </c>
      <c r="F43" s="5">
        <v>0</v>
      </c>
      <c r="G43" s="31">
        <v>0</v>
      </c>
      <c r="H43" s="5">
        <v>0</v>
      </c>
      <c r="I43" s="5">
        <v>0</v>
      </c>
      <c r="J43" s="31">
        <v>0</v>
      </c>
      <c r="K43" s="5">
        <v>0</v>
      </c>
      <c r="L43" s="5">
        <v>0</v>
      </c>
      <c r="M43" s="31">
        <v>0</v>
      </c>
      <c r="N43" s="5">
        <v>0</v>
      </c>
      <c r="O43" s="5">
        <v>0</v>
      </c>
      <c r="P43" s="31">
        <v>0</v>
      </c>
      <c r="Q43" s="37"/>
      <c r="R43" s="5">
        <v>0</v>
      </c>
      <c r="S43" s="5">
        <v>0</v>
      </c>
      <c r="T43" s="31">
        <v>0</v>
      </c>
      <c r="U43" s="5">
        <v>0</v>
      </c>
      <c r="V43" s="5">
        <v>0</v>
      </c>
      <c r="W43" s="31">
        <v>0</v>
      </c>
      <c r="X43" s="5">
        <v>0</v>
      </c>
      <c r="Y43" s="5">
        <v>0</v>
      </c>
      <c r="Z43" s="31">
        <v>0</v>
      </c>
      <c r="AA43" s="5">
        <v>0</v>
      </c>
      <c r="AB43" s="5">
        <v>0</v>
      </c>
      <c r="AC43" s="31">
        <v>0</v>
      </c>
      <c r="AD43" s="5">
        <v>0</v>
      </c>
      <c r="AE43" s="5">
        <v>0</v>
      </c>
      <c r="AF43" s="31">
        <v>0</v>
      </c>
      <c r="AG43" s="5">
        <v>0</v>
      </c>
      <c r="AH43" s="5">
        <v>0</v>
      </c>
      <c r="AI43" s="31">
        <v>0</v>
      </c>
      <c r="AJ43" s="5">
        <v>0</v>
      </c>
      <c r="AK43" s="5">
        <v>0</v>
      </c>
      <c r="AL43" s="31">
        <v>0</v>
      </c>
      <c r="AM43" s="5">
        <v>0</v>
      </c>
      <c r="AN43" s="5">
        <v>0</v>
      </c>
      <c r="AO43" s="31">
        <v>0</v>
      </c>
      <c r="AP43" s="5">
        <v>0</v>
      </c>
      <c r="AQ43" s="5">
        <v>0</v>
      </c>
      <c r="AR43" s="31">
        <v>0</v>
      </c>
      <c r="AS43" s="5">
        <v>0</v>
      </c>
      <c r="AT43" s="5">
        <v>0</v>
      </c>
      <c r="AU43" s="31">
        <v>0</v>
      </c>
      <c r="AV43" s="5">
        <v>0</v>
      </c>
      <c r="AW43" s="5">
        <v>0</v>
      </c>
      <c r="AX43" s="31">
        <v>0</v>
      </c>
      <c r="AY43" s="5">
        <v>0</v>
      </c>
      <c r="AZ43" s="5">
        <v>0</v>
      </c>
      <c r="BA43" s="31">
        <v>0</v>
      </c>
      <c r="BB43" s="5">
        <v>0</v>
      </c>
      <c r="BC43" s="5">
        <v>0</v>
      </c>
      <c r="BD43" s="31">
        <v>0</v>
      </c>
      <c r="BE43" s="5">
        <v>0</v>
      </c>
      <c r="BF43" s="5">
        <v>0</v>
      </c>
      <c r="BG43" s="31">
        <v>0</v>
      </c>
      <c r="BH43" s="5">
        <v>0</v>
      </c>
      <c r="BI43" s="5">
        <v>0</v>
      </c>
      <c r="BJ43" s="31">
        <v>0</v>
      </c>
      <c r="BK43" s="5">
        <v>0</v>
      </c>
      <c r="BL43" s="5">
        <v>0</v>
      </c>
      <c r="BM43" s="31">
        <v>0</v>
      </c>
      <c r="BN43" s="5">
        <v>0</v>
      </c>
      <c r="BO43" s="5">
        <v>0</v>
      </c>
      <c r="BP43" s="31">
        <v>0</v>
      </c>
      <c r="BQ43" s="5">
        <v>0</v>
      </c>
      <c r="BR43" s="5">
        <v>0</v>
      </c>
      <c r="BS43" s="31">
        <v>0</v>
      </c>
      <c r="BT43" s="5">
        <v>0</v>
      </c>
      <c r="BU43" s="5">
        <v>0</v>
      </c>
      <c r="BV43" s="31">
        <v>0</v>
      </c>
      <c r="BW43" s="5">
        <v>0</v>
      </c>
      <c r="BX43" s="5">
        <v>0</v>
      </c>
      <c r="BY43" s="31">
        <v>0</v>
      </c>
      <c r="BZ43" s="5">
        <v>0</v>
      </c>
      <c r="CA43" s="5">
        <v>0</v>
      </c>
      <c r="CB43" s="31">
        <v>0</v>
      </c>
      <c r="CC43" s="5">
        <v>0</v>
      </c>
      <c r="CD43" s="5">
        <v>0</v>
      </c>
      <c r="CE43" s="31">
        <v>0</v>
      </c>
    </row>
    <row r="44" spans="1:83" s="26" customFormat="1" ht="14.25" customHeight="1">
      <c r="A44" s="19">
        <v>41</v>
      </c>
      <c r="B44" s="28"/>
      <c r="C44" s="29"/>
      <c r="D44" s="30"/>
      <c r="E44" s="5">
        <v>0</v>
      </c>
      <c r="F44" s="5">
        <v>0</v>
      </c>
      <c r="G44" s="31">
        <v>0</v>
      </c>
      <c r="H44" s="5">
        <v>0</v>
      </c>
      <c r="I44" s="5">
        <v>0</v>
      </c>
      <c r="J44" s="31">
        <v>0</v>
      </c>
      <c r="K44" s="5">
        <v>0</v>
      </c>
      <c r="L44" s="5">
        <v>0</v>
      </c>
      <c r="M44" s="31">
        <v>0</v>
      </c>
      <c r="N44" s="5">
        <v>0</v>
      </c>
      <c r="O44" s="5">
        <v>0</v>
      </c>
      <c r="P44" s="31">
        <v>0</v>
      </c>
      <c r="Q44" s="37"/>
      <c r="R44" s="5">
        <v>0</v>
      </c>
      <c r="S44" s="5">
        <v>0</v>
      </c>
      <c r="T44" s="31">
        <v>0</v>
      </c>
      <c r="U44" s="5">
        <v>0</v>
      </c>
      <c r="V44" s="5">
        <v>0</v>
      </c>
      <c r="W44" s="31">
        <v>0</v>
      </c>
      <c r="X44" s="5">
        <v>0</v>
      </c>
      <c r="Y44" s="5">
        <v>0</v>
      </c>
      <c r="Z44" s="31">
        <v>0</v>
      </c>
      <c r="AA44" s="5">
        <v>0</v>
      </c>
      <c r="AB44" s="5">
        <v>0</v>
      </c>
      <c r="AC44" s="31">
        <v>0</v>
      </c>
      <c r="AD44" s="5">
        <v>0</v>
      </c>
      <c r="AE44" s="5">
        <v>0</v>
      </c>
      <c r="AF44" s="31">
        <v>0</v>
      </c>
      <c r="AG44" s="5">
        <v>0</v>
      </c>
      <c r="AH44" s="5">
        <v>0</v>
      </c>
      <c r="AI44" s="31">
        <v>0</v>
      </c>
      <c r="AJ44" s="5">
        <v>0</v>
      </c>
      <c r="AK44" s="5">
        <v>0</v>
      </c>
      <c r="AL44" s="31">
        <v>0</v>
      </c>
      <c r="AM44" s="5">
        <v>0</v>
      </c>
      <c r="AN44" s="5">
        <v>0</v>
      </c>
      <c r="AO44" s="31">
        <v>0</v>
      </c>
      <c r="AP44" s="5">
        <v>0</v>
      </c>
      <c r="AQ44" s="5">
        <v>0</v>
      </c>
      <c r="AR44" s="31">
        <v>0</v>
      </c>
      <c r="AS44" s="5">
        <v>0</v>
      </c>
      <c r="AT44" s="5">
        <v>0</v>
      </c>
      <c r="AU44" s="31">
        <v>0</v>
      </c>
      <c r="AV44" s="5">
        <v>0</v>
      </c>
      <c r="AW44" s="5">
        <v>0</v>
      </c>
      <c r="AX44" s="31">
        <v>0</v>
      </c>
      <c r="AY44" s="5">
        <v>0</v>
      </c>
      <c r="AZ44" s="5">
        <v>0</v>
      </c>
      <c r="BA44" s="31">
        <v>0</v>
      </c>
      <c r="BB44" s="5">
        <v>0</v>
      </c>
      <c r="BC44" s="5">
        <v>0</v>
      </c>
      <c r="BD44" s="31">
        <v>0</v>
      </c>
      <c r="BE44" s="5">
        <v>0</v>
      </c>
      <c r="BF44" s="5">
        <v>0</v>
      </c>
      <c r="BG44" s="31">
        <v>0</v>
      </c>
      <c r="BH44" s="5">
        <v>0</v>
      </c>
      <c r="BI44" s="5">
        <v>0</v>
      </c>
      <c r="BJ44" s="31">
        <v>0</v>
      </c>
      <c r="BK44" s="5">
        <v>0</v>
      </c>
      <c r="BL44" s="5">
        <v>0</v>
      </c>
      <c r="BM44" s="31">
        <v>0</v>
      </c>
      <c r="BN44" s="5">
        <v>0</v>
      </c>
      <c r="BO44" s="5">
        <v>0</v>
      </c>
      <c r="BP44" s="31">
        <v>0</v>
      </c>
      <c r="BQ44" s="5">
        <v>0</v>
      </c>
      <c r="BR44" s="5">
        <v>0</v>
      </c>
      <c r="BS44" s="31">
        <v>0</v>
      </c>
      <c r="BT44" s="5">
        <v>0</v>
      </c>
      <c r="BU44" s="5">
        <v>0</v>
      </c>
      <c r="BV44" s="31">
        <v>0</v>
      </c>
      <c r="BW44" s="5">
        <v>0</v>
      </c>
      <c r="BX44" s="5">
        <v>0</v>
      </c>
      <c r="BY44" s="31">
        <v>0</v>
      </c>
      <c r="BZ44" s="5">
        <v>0</v>
      </c>
      <c r="CA44" s="5">
        <v>0</v>
      </c>
      <c r="CB44" s="31">
        <v>0</v>
      </c>
      <c r="CC44" s="5">
        <v>0</v>
      </c>
      <c r="CD44" s="5">
        <v>0</v>
      </c>
      <c r="CE44" s="31">
        <v>0</v>
      </c>
    </row>
    <row r="45" spans="1:83" s="26" customFormat="1" ht="14.25" customHeight="1">
      <c r="A45" s="19">
        <v>42</v>
      </c>
      <c r="B45" s="28"/>
      <c r="C45" s="29"/>
      <c r="D45" s="30"/>
      <c r="E45" s="5">
        <v>0</v>
      </c>
      <c r="F45" s="5">
        <v>0</v>
      </c>
      <c r="G45" s="31">
        <v>0</v>
      </c>
      <c r="H45" s="5">
        <v>0</v>
      </c>
      <c r="I45" s="5">
        <v>0</v>
      </c>
      <c r="J45" s="31">
        <v>0</v>
      </c>
      <c r="K45" s="5">
        <v>0</v>
      </c>
      <c r="L45" s="5">
        <v>0</v>
      </c>
      <c r="M45" s="31">
        <v>0</v>
      </c>
      <c r="N45" s="5">
        <v>0</v>
      </c>
      <c r="O45" s="5">
        <v>0</v>
      </c>
      <c r="P45" s="31">
        <v>0</v>
      </c>
      <c r="Q45" s="37"/>
      <c r="R45" s="5">
        <v>0</v>
      </c>
      <c r="S45" s="5">
        <v>0</v>
      </c>
      <c r="T45" s="31">
        <v>0</v>
      </c>
      <c r="U45" s="5">
        <v>0</v>
      </c>
      <c r="V45" s="5">
        <v>0</v>
      </c>
      <c r="W45" s="31">
        <v>0</v>
      </c>
      <c r="X45" s="5">
        <v>0</v>
      </c>
      <c r="Y45" s="5">
        <v>0</v>
      </c>
      <c r="Z45" s="31">
        <v>0</v>
      </c>
      <c r="AA45" s="5">
        <v>0</v>
      </c>
      <c r="AB45" s="5">
        <v>0</v>
      </c>
      <c r="AC45" s="31">
        <v>0</v>
      </c>
      <c r="AD45" s="5">
        <v>0</v>
      </c>
      <c r="AE45" s="5">
        <v>0</v>
      </c>
      <c r="AF45" s="31">
        <v>0</v>
      </c>
      <c r="AG45" s="5">
        <v>0</v>
      </c>
      <c r="AH45" s="5">
        <v>0</v>
      </c>
      <c r="AI45" s="31">
        <v>0</v>
      </c>
      <c r="AJ45" s="5">
        <v>0</v>
      </c>
      <c r="AK45" s="5">
        <v>0</v>
      </c>
      <c r="AL45" s="31">
        <v>0</v>
      </c>
      <c r="AM45" s="5">
        <v>0</v>
      </c>
      <c r="AN45" s="5">
        <v>0</v>
      </c>
      <c r="AO45" s="31">
        <v>0</v>
      </c>
      <c r="AP45" s="5">
        <v>0</v>
      </c>
      <c r="AQ45" s="5">
        <v>0</v>
      </c>
      <c r="AR45" s="31">
        <v>0</v>
      </c>
      <c r="AS45" s="5">
        <v>0</v>
      </c>
      <c r="AT45" s="5">
        <v>0</v>
      </c>
      <c r="AU45" s="31">
        <v>0</v>
      </c>
      <c r="AV45" s="5">
        <v>0</v>
      </c>
      <c r="AW45" s="5">
        <v>0</v>
      </c>
      <c r="AX45" s="31">
        <v>0</v>
      </c>
      <c r="AY45" s="5">
        <v>0</v>
      </c>
      <c r="AZ45" s="5">
        <v>0</v>
      </c>
      <c r="BA45" s="31">
        <v>0</v>
      </c>
      <c r="BB45" s="5">
        <v>0</v>
      </c>
      <c r="BC45" s="5">
        <v>0</v>
      </c>
      <c r="BD45" s="31">
        <v>0</v>
      </c>
      <c r="BE45" s="5">
        <v>0</v>
      </c>
      <c r="BF45" s="5">
        <v>0</v>
      </c>
      <c r="BG45" s="31">
        <v>0</v>
      </c>
      <c r="BH45" s="5">
        <v>0</v>
      </c>
      <c r="BI45" s="5">
        <v>0</v>
      </c>
      <c r="BJ45" s="31">
        <v>0</v>
      </c>
      <c r="BK45" s="5">
        <v>0</v>
      </c>
      <c r="BL45" s="5">
        <v>0</v>
      </c>
      <c r="BM45" s="31">
        <v>0</v>
      </c>
      <c r="BN45" s="5">
        <v>0</v>
      </c>
      <c r="BO45" s="5">
        <v>0</v>
      </c>
      <c r="BP45" s="31">
        <v>0</v>
      </c>
      <c r="BQ45" s="5">
        <v>0</v>
      </c>
      <c r="BR45" s="5">
        <v>0</v>
      </c>
      <c r="BS45" s="31">
        <v>0</v>
      </c>
      <c r="BT45" s="5">
        <v>0</v>
      </c>
      <c r="BU45" s="5">
        <v>0</v>
      </c>
      <c r="BV45" s="31">
        <v>0</v>
      </c>
      <c r="BW45" s="5">
        <v>0</v>
      </c>
      <c r="BX45" s="5">
        <v>0</v>
      </c>
      <c r="BY45" s="31">
        <v>0</v>
      </c>
      <c r="BZ45" s="5">
        <v>0</v>
      </c>
      <c r="CA45" s="5">
        <v>0</v>
      </c>
      <c r="CB45" s="31">
        <v>0</v>
      </c>
      <c r="CC45" s="5">
        <v>0</v>
      </c>
      <c r="CD45" s="5">
        <v>0</v>
      </c>
      <c r="CE45" s="31">
        <v>0</v>
      </c>
    </row>
    <row r="46" spans="1:83" s="26" customFormat="1" ht="14.25" customHeight="1">
      <c r="A46" s="19">
        <v>43</v>
      </c>
      <c r="B46" s="28"/>
      <c r="C46" s="29"/>
      <c r="D46" s="30"/>
      <c r="E46" s="5">
        <v>0</v>
      </c>
      <c r="F46" s="5">
        <v>0</v>
      </c>
      <c r="G46" s="31">
        <v>0</v>
      </c>
      <c r="H46" s="5">
        <v>0</v>
      </c>
      <c r="I46" s="5">
        <v>0</v>
      </c>
      <c r="J46" s="31">
        <v>0</v>
      </c>
      <c r="K46" s="5">
        <v>0</v>
      </c>
      <c r="L46" s="5">
        <v>0</v>
      </c>
      <c r="M46" s="31">
        <v>0</v>
      </c>
      <c r="N46" s="5">
        <v>0</v>
      </c>
      <c r="O46" s="5">
        <v>0</v>
      </c>
      <c r="P46" s="31">
        <v>0</v>
      </c>
      <c r="Q46" s="37"/>
      <c r="R46" s="5">
        <v>0</v>
      </c>
      <c r="S46" s="5">
        <v>0</v>
      </c>
      <c r="T46" s="31">
        <v>0</v>
      </c>
      <c r="U46" s="5">
        <v>0</v>
      </c>
      <c r="V46" s="5">
        <v>0</v>
      </c>
      <c r="W46" s="31">
        <v>0</v>
      </c>
      <c r="X46" s="5">
        <v>0</v>
      </c>
      <c r="Y46" s="5">
        <v>0</v>
      </c>
      <c r="Z46" s="31">
        <v>0</v>
      </c>
      <c r="AA46" s="5">
        <v>0</v>
      </c>
      <c r="AB46" s="5">
        <v>0</v>
      </c>
      <c r="AC46" s="31">
        <v>0</v>
      </c>
      <c r="AD46" s="5">
        <v>0</v>
      </c>
      <c r="AE46" s="5">
        <v>0</v>
      </c>
      <c r="AF46" s="31">
        <v>0</v>
      </c>
      <c r="AG46" s="5">
        <v>0</v>
      </c>
      <c r="AH46" s="5">
        <v>0</v>
      </c>
      <c r="AI46" s="31">
        <v>0</v>
      </c>
      <c r="AJ46" s="5">
        <v>0</v>
      </c>
      <c r="AK46" s="5">
        <v>0</v>
      </c>
      <c r="AL46" s="31">
        <v>0</v>
      </c>
      <c r="AM46" s="5">
        <v>0</v>
      </c>
      <c r="AN46" s="5">
        <v>0</v>
      </c>
      <c r="AO46" s="31">
        <v>0</v>
      </c>
      <c r="AP46" s="5">
        <v>0</v>
      </c>
      <c r="AQ46" s="5">
        <v>0</v>
      </c>
      <c r="AR46" s="31">
        <v>0</v>
      </c>
      <c r="AS46" s="5">
        <v>0</v>
      </c>
      <c r="AT46" s="5">
        <v>0</v>
      </c>
      <c r="AU46" s="31">
        <v>0</v>
      </c>
      <c r="AV46" s="5">
        <v>0</v>
      </c>
      <c r="AW46" s="5">
        <v>0</v>
      </c>
      <c r="AX46" s="31">
        <v>0</v>
      </c>
      <c r="AY46" s="5">
        <v>0</v>
      </c>
      <c r="AZ46" s="5">
        <v>0</v>
      </c>
      <c r="BA46" s="31">
        <v>0</v>
      </c>
      <c r="BB46" s="5">
        <v>0</v>
      </c>
      <c r="BC46" s="5">
        <v>0</v>
      </c>
      <c r="BD46" s="31">
        <v>0</v>
      </c>
      <c r="BE46" s="5">
        <v>0</v>
      </c>
      <c r="BF46" s="5">
        <v>0</v>
      </c>
      <c r="BG46" s="31">
        <v>0</v>
      </c>
      <c r="BH46" s="5">
        <v>0</v>
      </c>
      <c r="BI46" s="5">
        <v>0</v>
      </c>
      <c r="BJ46" s="31">
        <v>0</v>
      </c>
      <c r="BK46" s="5">
        <v>0</v>
      </c>
      <c r="BL46" s="5">
        <v>0</v>
      </c>
      <c r="BM46" s="31">
        <v>0</v>
      </c>
      <c r="BN46" s="5">
        <v>0</v>
      </c>
      <c r="BO46" s="5">
        <v>0</v>
      </c>
      <c r="BP46" s="31">
        <v>0</v>
      </c>
      <c r="BQ46" s="5">
        <v>0</v>
      </c>
      <c r="BR46" s="5">
        <v>0</v>
      </c>
      <c r="BS46" s="31">
        <v>0</v>
      </c>
      <c r="BT46" s="5">
        <v>0</v>
      </c>
      <c r="BU46" s="5">
        <v>0</v>
      </c>
      <c r="BV46" s="31">
        <v>0</v>
      </c>
      <c r="BW46" s="5">
        <v>0</v>
      </c>
      <c r="BX46" s="5">
        <v>0</v>
      </c>
      <c r="BY46" s="31">
        <v>0</v>
      </c>
      <c r="BZ46" s="5">
        <v>0</v>
      </c>
      <c r="CA46" s="5">
        <v>0</v>
      </c>
      <c r="CB46" s="31">
        <v>0</v>
      </c>
      <c r="CC46" s="5">
        <v>0</v>
      </c>
      <c r="CD46" s="5">
        <v>0</v>
      </c>
      <c r="CE46" s="31">
        <v>0</v>
      </c>
    </row>
    <row r="47" spans="1:83" s="26" customFormat="1" ht="14.25" customHeight="1">
      <c r="A47" s="19">
        <v>44</v>
      </c>
      <c r="B47" s="28"/>
      <c r="C47" s="29"/>
      <c r="D47" s="30"/>
      <c r="E47" s="5">
        <v>0</v>
      </c>
      <c r="F47" s="5">
        <v>0</v>
      </c>
      <c r="G47" s="31">
        <v>0</v>
      </c>
      <c r="H47" s="5">
        <v>0</v>
      </c>
      <c r="I47" s="5">
        <v>0</v>
      </c>
      <c r="J47" s="31">
        <v>0</v>
      </c>
      <c r="K47" s="5">
        <v>0</v>
      </c>
      <c r="L47" s="5">
        <v>0</v>
      </c>
      <c r="M47" s="31">
        <v>0</v>
      </c>
      <c r="N47" s="5">
        <v>0</v>
      </c>
      <c r="O47" s="5">
        <v>0</v>
      </c>
      <c r="P47" s="31">
        <v>0</v>
      </c>
      <c r="Q47" s="37"/>
      <c r="R47" s="5">
        <v>0</v>
      </c>
      <c r="S47" s="5">
        <v>0</v>
      </c>
      <c r="T47" s="31">
        <v>0</v>
      </c>
      <c r="U47" s="5">
        <v>0</v>
      </c>
      <c r="V47" s="5">
        <v>0</v>
      </c>
      <c r="W47" s="31">
        <v>0</v>
      </c>
      <c r="X47" s="5">
        <v>0</v>
      </c>
      <c r="Y47" s="5">
        <v>0</v>
      </c>
      <c r="Z47" s="31">
        <v>0</v>
      </c>
      <c r="AA47" s="5">
        <v>0</v>
      </c>
      <c r="AB47" s="5">
        <v>0</v>
      </c>
      <c r="AC47" s="31">
        <v>0</v>
      </c>
      <c r="AD47" s="5">
        <v>0</v>
      </c>
      <c r="AE47" s="5">
        <v>0</v>
      </c>
      <c r="AF47" s="31">
        <v>0</v>
      </c>
      <c r="AG47" s="5">
        <v>0</v>
      </c>
      <c r="AH47" s="5">
        <v>0</v>
      </c>
      <c r="AI47" s="31">
        <v>0</v>
      </c>
      <c r="AJ47" s="5">
        <v>0</v>
      </c>
      <c r="AK47" s="5">
        <v>0</v>
      </c>
      <c r="AL47" s="31">
        <v>0</v>
      </c>
      <c r="AM47" s="5">
        <v>0</v>
      </c>
      <c r="AN47" s="5">
        <v>0</v>
      </c>
      <c r="AO47" s="31">
        <v>0</v>
      </c>
      <c r="AP47" s="5">
        <v>0</v>
      </c>
      <c r="AQ47" s="5">
        <v>0</v>
      </c>
      <c r="AR47" s="31">
        <v>0</v>
      </c>
      <c r="AS47" s="5">
        <v>0</v>
      </c>
      <c r="AT47" s="5">
        <v>0</v>
      </c>
      <c r="AU47" s="31">
        <v>0</v>
      </c>
      <c r="AV47" s="5">
        <v>0</v>
      </c>
      <c r="AW47" s="5">
        <v>0</v>
      </c>
      <c r="AX47" s="31">
        <v>0</v>
      </c>
      <c r="AY47" s="5">
        <v>0</v>
      </c>
      <c r="AZ47" s="5">
        <v>0</v>
      </c>
      <c r="BA47" s="31">
        <v>0</v>
      </c>
      <c r="BB47" s="5">
        <v>0</v>
      </c>
      <c r="BC47" s="5">
        <v>0</v>
      </c>
      <c r="BD47" s="31">
        <v>0</v>
      </c>
      <c r="BE47" s="5">
        <v>0</v>
      </c>
      <c r="BF47" s="5">
        <v>0</v>
      </c>
      <c r="BG47" s="31">
        <v>0</v>
      </c>
      <c r="BH47" s="5">
        <v>0</v>
      </c>
      <c r="BI47" s="5">
        <v>0</v>
      </c>
      <c r="BJ47" s="31">
        <v>0</v>
      </c>
      <c r="BK47" s="5">
        <v>0</v>
      </c>
      <c r="BL47" s="5">
        <v>0</v>
      </c>
      <c r="BM47" s="31">
        <v>0</v>
      </c>
      <c r="BN47" s="5">
        <v>0</v>
      </c>
      <c r="BO47" s="5">
        <v>0</v>
      </c>
      <c r="BP47" s="31">
        <v>0</v>
      </c>
      <c r="BQ47" s="5">
        <v>0</v>
      </c>
      <c r="BR47" s="5">
        <v>0</v>
      </c>
      <c r="BS47" s="31">
        <v>0</v>
      </c>
      <c r="BT47" s="5">
        <v>0</v>
      </c>
      <c r="BU47" s="5">
        <v>0</v>
      </c>
      <c r="BV47" s="31">
        <v>0</v>
      </c>
      <c r="BW47" s="5">
        <v>0</v>
      </c>
      <c r="BX47" s="5">
        <v>0</v>
      </c>
      <c r="BY47" s="31">
        <v>0</v>
      </c>
      <c r="BZ47" s="5">
        <v>0</v>
      </c>
      <c r="CA47" s="5">
        <v>0</v>
      </c>
      <c r="CB47" s="31">
        <v>0</v>
      </c>
      <c r="CC47" s="5">
        <v>0</v>
      </c>
      <c r="CD47" s="5">
        <v>0</v>
      </c>
      <c r="CE47" s="31">
        <v>0</v>
      </c>
    </row>
    <row r="48" spans="1:83" s="26" customFormat="1" ht="14.25" customHeight="1">
      <c r="A48" s="19">
        <v>45</v>
      </c>
      <c r="B48" s="28"/>
      <c r="C48" s="29"/>
      <c r="D48" s="30"/>
      <c r="E48" s="5">
        <v>0</v>
      </c>
      <c r="F48" s="5">
        <v>0</v>
      </c>
      <c r="G48" s="31">
        <v>0</v>
      </c>
      <c r="H48" s="5">
        <v>0</v>
      </c>
      <c r="I48" s="5">
        <v>0</v>
      </c>
      <c r="J48" s="31">
        <v>0</v>
      </c>
      <c r="K48" s="5">
        <v>0</v>
      </c>
      <c r="L48" s="5">
        <v>0</v>
      </c>
      <c r="M48" s="31">
        <v>0</v>
      </c>
      <c r="N48" s="5">
        <v>0</v>
      </c>
      <c r="O48" s="5">
        <v>0</v>
      </c>
      <c r="P48" s="31">
        <v>0</v>
      </c>
      <c r="Q48" s="37"/>
      <c r="R48" s="5">
        <v>0</v>
      </c>
      <c r="S48" s="5">
        <v>0</v>
      </c>
      <c r="T48" s="31">
        <v>0</v>
      </c>
      <c r="U48" s="5">
        <v>0</v>
      </c>
      <c r="V48" s="5">
        <v>0</v>
      </c>
      <c r="W48" s="31">
        <v>0</v>
      </c>
      <c r="X48" s="5">
        <v>0</v>
      </c>
      <c r="Y48" s="5">
        <v>0</v>
      </c>
      <c r="Z48" s="31">
        <v>0</v>
      </c>
      <c r="AA48" s="5">
        <v>0</v>
      </c>
      <c r="AB48" s="5">
        <v>0</v>
      </c>
      <c r="AC48" s="31">
        <v>0</v>
      </c>
      <c r="AD48" s="5">
        <v>0</v>
      </c>
      <c r="AE48" s="5">
        <v>0</v>
      </c>
      <c r="AF48" s="31">
        <v>0</v>
      </c>
      <c r="AG48" s="5">
        <v>0</v>
      </c>
      <c r="AH48" s="5">
        <v>0</v>
      </c>
      <c r="AI48" s="31">
        <v>0</v>
      </c>
      <c r="AJ48" s="5">
        <v>0</v>
      </c>
      <c r="AK48" s="5">
        <v>0</v>
      </c>
      <c r="AL48" s="31">
        <v>0</v>
      </c>
      <c r="AM48" s="5">
        <v>0</v>
      </c>
      <c r="AN48" s="5">
        <v>0</v>
      </c>
      <c r="AO48" s="31">
        <v>0</v>
      </c>
      <c r="AP48" s="5">
        <v>0</v>
      </c>
      <c r="AQ48" s="5">
        <v>0</v>
      </c>
      <c r="AR48" s="31">
        <v>0</v>
      </c>
      <c r="AS48" s="5">
        <v>0</v>
      </c>
      <c r="AT48" s="5">
        <v>0</v>
      </c>
      <c r="AU48" s="31">
        <v>0</v>
      </c>
      <c r="AV48" s="5">
        <v>0</v>
      </c>
      <c r="AW48" s="5">
        <v>0</v>
      </c>
      <c r="AX48" s="31">
        <v>0</v>
      </c>
      <c r="AY48" s="5">
        <v>0</v>
      </c>
      <c r="AZ48" s="5">
        <v>0</v>
      </c>
      <c r="BA48" s="31">
        <v>0</v>
      </c>
      <c r="BB48" s="5">
        <v>0</v>
      </c>
      <c r="BC48" s="5">
        <v>0</v>
      </c>
      <c r="BD48" s="31">
        <v>0</v>
      </c>
      <c r="BE48" s="5">
        <v>0</v>
      </c>
      <c r="BF48" s="5">
        <v>0</v>
      </c>
      <c r="BG48" s="31">
        <v>0</v>
      </c>
      <c r="BH48" s="5">
        <v>0</v>
      </c>
      <c r="BI48" s="5">
        <v>0</v>
      </c>
      <c r="BJ48" s="31">
        <v>0</v>
      </c>
      <c r="BK48" s="5">
        <v>0</v>
      </c>
      <c r="BL48" s="5">
        <v>0</v>
      </c>
      <c r="BM48" s="31">
        <v>0</v>
      </c>
      <c r="BN48" s="5">
        <v>0</v>
      </c>
      <c r="BO48" s="5">
        <v>0</v>
      </c>
      <c r="BP48" s="31">
        <v>0</v>
      </c>
      <c r="BQ48" s="5">
        <v>0</v>
      </c>
      <c r="BR48" s="5">
        <v>0</v>
      </c>
      <c r="BS48" s="31">
        <v>0</v>
      </c>
      <c r="BT48" s="5">
        <v>0</v>
      </c>
      <c r="BU48" s="5">
        <v>0</v>
      </c>
      <c r="BV48" s="31">
        <v>0</v>
      </c>
      <c r="BW48" s="5">
        <v>0</v>
      </c>
      <c r="BX48" s="5">
        <v>0</v>
      </c>
      <c r="BY48" s="31">
        <v>0</v>
      </c>
      <c r="BZ48" s="5">
        <v>0</v>
      </c>
      <c r="CA48" s="5">
        <v>0</v>
      </c>
      <c r="CB48" s="31">
        <v>0</v>
      </c>
      <c r="CC48" s="5">
        <v>0</v>
      </c>
      <c r="CD48" s="5">
        <v>0</v>
      </c>
      <c r="CE48" s="31">
        <v>0</v>
      </c>
    </row>
    <row r="49" spans="1:83" s="26" customFormat="1" ht="14.25" customHeight="1">
      <c r="A49" s="19">
        <v>46</v>
      </c>
      <c r="B49" s="28"/>
      <c r="C49" s="29"/>
      <c r="D49" s="30"/>
      <c r="E49" s="5">
        <v>0</v>
      </c>
      <c r="F49" s="5">
        <v>0</v>
      </c>
      <c r="G49" s="31">
        <v>0</v>
      </c>
      <c r="H49" s="5">
        <v>0</v>
      </c>
      <c r="I49" s="5">
        <v>0</v>
      </c>
      <c r="J49" s="31">
        <v>0</v>
      </c>
      <c r="K49" s="5">
        <v>0</v>
      </c>
      <c r="L49" s="5">
        <v>0</v>
      </c>
      <c r="M49" s="31">
        <v>0</v>
      </c>
      <c r="N49" s="5">
        <v>0</v>
      </c>
      <c r="O49" s="5">
        <v>0</v>
      </c>
      <c r="P49" s="31">
        <v>0</v>
      </c>
      <c r="Q49" s="37"/>
      <c r="R49" s="5">
        <v>0</v>
      </c>
      <c r="S49" s="5">
        <v>0</v>
      </c>
      <c r="T49" s="31">
        <v>0</v>
      </c>
      <c r="U49" s="5">
        <v>0</v>
      </c>
      <c r="V49" s="5">
        <v>0</v>
      </c>
      <c r="W49" s="31">
        <v>0</v>
      </c>
      <c r="X49" s="5">
        <v>0</v>
      </c>
      <c r="Y49" s="5">
        <v>0</v>
      </c>
      <c r="Z49" s="31">
        <v>0</v>
      </c>
      <c r="AA49" s="5">
        <v>0</v>
      </c>
      <c r="AB49" s="5">
        <v>0</v>
      </c>
      <c r="AC49" s="31">
        <v>0</v>
      </c>
      <c r="AD49" s="5">
        <v>0</v>
      </c>
      <c r="AE49" s="5">
        <v>0</v>
      </c>
      <c r="AF49" s="31">
        <v>0</v>
      </c>
      <c r="AG49" s="5">
        <v>0</v>
      </c>
      <c r="AH49" s="5">
        <v>0</v>
      </c>
      <c r="AI49" s="31">
        <v>0</v>
      </c>
      <c r="AJ49" s="5">
        <v>0</v>
      </c>
      <c r="AK49" s="5">
        <v>0</v>
      </c>
      <c r="AL49" s="31">
        <v>0</v>
      </c>
      <c r="AM49" s="5">
        <v>0</v>
      </c>
      <c r="AN49" s="5">
        <v>0</v>
      </c>
      <c r="AO49" s="31">
        <v>0</v>
      </c>
      <c r="AP49" s="5">
        <v>0</v>
      </c>
      <c r="AQ49" s="5">
        <v>0</v>
      </c>
      <c r="AR49" s="31">
        <v>0</v>
      </c>
      <c r="AS49" s="5">
        <v>0</v>
      </c>
      <c r="AT49" s="5">
        <v>0</v>
      </c>
      <c r="AU49" s="31">
        <v>0</v>
      </c>
      <c r="AV49" s="5">
        <v>0</v>
      </c>
      <c r="AW49" s="5">
        <v>0</v>
      </c>
      <c r="AX49" s="31">
        <v>0</v>
      </c>
      <c r="AY49" s="5">
        <v>0</v>
      </c>
      <c r="AZ49" s="5">
        <v>0</v>
      </c>
      <c r="BA49" s="31">
        <v>0</v>
      </c>
      <c r="BB49" s="5">
        <v>0</v>
      </c>
      <c r="BC49" s="5">
        <v>0</v>
      </c>
      <c r="BD49" s="31">
        <v>0</v>
      </c>
      <c r="BE49" s="5">
        <v>0</v>
      </c>
      <c r="BF49" s="5">
        <v>0</v>
      </c>
      <c r="BG49" s="31">
        <v>0</v>
      </c>
      <c r="BH49" s="5">
        <v>0</v>
      </c>
      <c r="BI49" s="5">
        <v>0</v>
      </c>
      <c r="BJ49" s="31">
        <v>0</v>
      </c>
      <c r="BK49" s="5">
        <v>0</v>
      </c>
      <c r="BL49" s="5">
        <v>0</v>
      </c>
      <c r="BM49" s="31">
        <v>0</v>
      </c>
      <c r="BN49" s="5">
        <v>0</v>
      </c>
      <c r="BO49" s="5">
        <v>0</v>
      </c>
      <c r="BP49" s="31">
        <v>0</v>
      </c>
      <c r="BQ49" s="5">
        <v>0</v>
      </c>
      <c r="BR49" s="5">
        <v>0</v>
      </c>
      <c r="BS49" s="31">
        <v>0</v>
      </c>
      <c r="BT49" s="5">
        <v>0</v>
      </c>
      <c r="BU49" s="5">
        <v>0</v>
      </c>
      <c r="BV49" s="31">
        <v>0</v>
      </c>
      <c r="BW49" s="5">
        <v>0</v>
      </c>
      <c r="BX49" s="5">
        <v>0</v>
      </c>
      <c r="BY49" s="31">
        <v>0</v>
      </c>
      <c r="BZ49" s="5">
        <v>0</v>
      </c>
      <c r="CA49" s="5">
        <v>0</v>
      </c>
      <c r="CB49" s="31">
        <v>0</v>
      </c>
      <c r="CC49" s="5">
        <v>0</v>
      </c>
      <c r="CD49" s="5">
        <v>0</v>
      </c>
      <c r="CE49" s="31">
        <v>0</v>
      </c>
    </row>
    <row r="50" spans="1:83" s="26" customFormat="1" ht="14.25" customHeight="1">
      <c r="A50" s="19">
        <v>47</v>
      </c>
      <c r="B50" s="28"/>
      <c r="C50" s="29"/>
      <c r="D50" s="30"/>
      <c r="E50" s="5">
        <v>0</v>
      </c>
      <c r="F50" s="5">
        <v>0</v>
      </c>
      <c r="G50" s="31">
        <v>0</v>
      </c>
      <c r="H50" s="5">
        <v>0</v>
      </c>
      <c r="I50" s="5">
        <v>0</v>
      </c>
      <c r="J50" s="31">
        <v>0</v>
      </c>
      <c r="K50" s="5">
        <v>0</v>
      </c>
      <c r="L50" s="5">
        <v>0</v>
      </c>
      <c r="M50" s="31">
        <v>0</v>
      </c>
      <c r="N50" s="5">
        <v>0</v>
      </c>
      <c r="O50" s="5">
        <v>0</v>
      </c>
      <c r="P50" s="31">
        <v>0</v>
      </c>
      <c r="Q50" s="37"/>
      <c r="R50" s="5">
        <v>0</v>
      </c>
      <c r="S50" s="5">
        <v>0</v>
      </c>
      <c r="T50" s="31">
        <v>0</v>
      </c>
      <c r="U50" s="5">
        <v>0</v>
      </c>
      <c r="V50" s="5">
        <v>0</v>
      </c>
      <c r="W50" s="31">
        <v>0</v>
      </c>
      <c r="X50" s="5">
        <v>0</v>
      </c>
      <c r="Y50" s="5">
        <v>0</v>
      </c>
      <c r="Z50" s="31">
        <v>0</v>
      </c>
      <c r="AA50" s="5">
        <v>0</v>
      </c>
      <c r="AB50" s="5">
        <v>0</v>
      </c>
      <c r="AC50" s="31">
        <v>0</v>
      </c>
      <c r="AD50" s="5">
        <v>0</v>
      </c>
      <c r="AE50" s="5">
        <v>0</v>
      </c>
      <c r="AF50" s="31">
        <v>0</v>
      </c>
      <c r="AG50" s="5">
        <v>0</v>
      </c>
      <c r="AH50" s="5">
        <v>0</v>
      </c>
      <c r="AI50" s="31">
        <v>0</v>
      </c>
      <c r="AJ50" s="5">
        <v>0</v>
      </c>
      <c r="AK50" s="5">
        <v>0</v>
      </c>
      <c r="AL50" s="31">
        <v>0</v>
      </c>
      <c r="AM50" s="5">
        <v>0</v>
      </c>
      <c r="AN50" s="5">
        <v>0</v>
      </c>
      <c r="AO50" s="31">
        <v>0</v>
      </c>
      <c r="AP50" s="5">
        <v>0</v>
      </c>
      <c r="AQ50" s="5">
        <v>0</v>
      </c>
      <c r="AR50" s="31">
        <v>0</v>
      </c>
      <c r="AS50" s="5">
        <v>0</v>
      </c>
      <c r="AT50" s="5">
        <v>0</v>
      </c>
      <c r="AU50" s="31">
        <v>0</v>
      </c>
      <c r="AV50" s="5">
        <v>0</v>
      </c>
      <c r="AW50" s="5">
        <v>0</v>
      </c>
      <c r="AX50" s="31">
        <v>0</v>
      </c>
      <c r="AY50" s="5">
        <v>0</v>
      </c>
      <c r="AZ50" s="5">
        <v>0</v>
      </c>
      <c r="BA50" s="31">
        <v>0</v>
      </c>
      <c r="BB50" s="5">
        <v>0</v>
      </c>
      <c r="BC50" s="5">
        <v>0</v>
      </c>
      <c r="BD50" s="31">
        <v>0</v>
      </c>
      <c r="BE50" s="5">
        <v>0</v>
      </c>
      <c r="BF50" s="5">
        <v>0</v>
      </c>
      <c r="BG50" s="31">
        <v>0</v>
      </c>
      <c r="BH50" s="5">
        <v>0</v>
      </c>
      <c r="BI50" s="5">
        <v>0</v>
      </c>
      <c r="BJ50" s="31">
        <v>0</v>
      </c>
      <c r="BK50" s="5">
        <v>0</v>
      </c>
      <c r="BL50" s="5">
        <v>0</v>
      </c>
      <c r="BM50" s="31">
        <v>0</v>
      </c>
      <c r="BN50" s="5">
        <v>0</v>
      </c>
      <c r="BO50" s="5">
        <v>0</v>
      </c>
      <c r="BP50" s="31">
        <v>0</v>
      </c>
      <c r="BQ50" s="5">
        <v>0</v>
      </c>
      <c r="BR50" s="5">
        <v>0</v>
      </c>
      <c r="BS50" s="31">
        <v>0</v>
      </c>
      <c r="BT50" s="5">
        <v>0</v>
      </c>
      <c r="BU50" s="5">
        <v>0</v>
      </c>
      <c r="BV50" s="31">
        <v>0</v>
      </c>
      <c r="BW50" s="5">
        <v>0</v>
      </c>
      <c r="BX50" s="5">
        <v>0</v>
      </c>
      <c r="BY50" s="31">
        <v>0</v>
      </c>
      <c r="BZ50" s="5">
        <v>0</v>
      </c>
      <c r="CA50" s="5">
        <v>0</v>
      </c>
      <c r="CB50" s="31">
        <v>0</v>
      </c>
      <c r="CC50" s="5">
        <v>0</v>
      </c>
      <c r="CD50" s="5">
        <v>0</v>
      </c>
      <c r="CE50" s="31">
        <v>0</v>
      </c>
    </row>
    <row r="51" spans="1:83" s="26" customFormat="1" ht="14.25" customHeight="1">
      <c r="A51" s="19">
        <v>48</v>
      </c>
      <c r="B51" s="28"/>
      <c r="C51" s="29"/>
      <c r="D51" s="30"/>
      <c r="E51" s="5">
        <v>0</v>
      </c>
      <c r="F51" s="5">
        <v>0</v>
      </c>
      <c r="G51" s="31">
        <v>0</v>
      </c>
      <c r="H51" s="5">
        <v>0</v>
      </c>
      <c r="I51" s="5">
        <v>0</v>
      </c>
      <c r="J51" s="31">
        <v>0</v>
      </c>
      <c r="K51" s="5">
        <v>0</v>
      </c>
      <c r="L51" s="5">
        <v>0</v>
      </c>
      <c r="M51" s="31">
        <v>0</v>
      </c>
      <c r="N51" s="5">
        <v>0</v>
      </c>
      <c r="O51" s="5">
        <v>0</v>
      </c>
      <c r="P51" s="31">
        <v>0</v>
      </c>
      <c r="Q51" s="37"/>
      <c r="R51" s="5">
        <v>0</v>
      </c>
      <c r="S51" s="5">
        <v>0</v>
      </c>
      <c r="T51" s="31">
        <v>0</v>
      </c>
      <c r="U51" s="5">
        <v>0</v>
      </c>
      <c r="V51" s="5">
        <v>0</v>
      </c>
      <c r="W51" s="31">
        <v>0</v>
      </c>
      <c r="X51" s="5">
        <v>0</v>
      </c>
      <c r="Y51" s="5">
        <v>0</v>
      </c>
      <c r="Z51" s="31">
        <v>0</v>
      </c>
      <c r="AA51" s="5">
        <v>0</v>
      </c>
      <c r="AB51" s="5">
        <v>0</v>
      </c>
      <c r="AC51" s="31">
        <v>0</v>
      </c>
      <c r="AD51" s="5">
        <v>0</v>
      </c>
      <c r="AE51" s="5">
        <v>0</v>
      </c>
      <c r="AF51" s="31">
        <v>0</v>
      </c>
      <c r="AG51" s="5">
        <v>0</v>
      </c>
      <c r="AH51" s="5">
        <v>0</v>
      </c>
      <c r="AI51" s="31">
        <v>0</v>
      </c>
      <c r="AJ51" s="5">
        <v>0</v>
      </c>
      <c r="AK51" s="5">
        <v>0</v>
      </c>
      <c r="AL51" s="31">
        <v>0</v>
      </c>
      <c r="AM51" s="5">
        <v>0</v>
      </c>
      <c r="AN51" s="5">
        <v>0</v>
      </c>
      <c r="AO51" s="31">
        <v>0</v>
      </c>
      <c r="AP51" s="5">
        <v>0</v>
      </c>
      <c r="AQ51" s="5">
        <v>0</v>
      </c>
      <c r="AR51" s="31">
        <v>0</v>
      </c>
      <c r="AS51" s="5">
        <v>0</v>
      </c>
      <c r="AT51" s="5">
        <v>0</v>
      </c>
      <c r="AU51" s="31">
        <v>0</v>
      </c>
      <c r="AV51" s="5">
        <v>0</v>
      </c>
      <c r="AW51" s="5">
        <v>0</v>
      </c>
      <c r="AX51" s="31">
        <v>0</v>
      </c>
      <c r="AY51" s="5">
        <v>0</v>
      </c>
      <c r="AZ51" s="5">
        <v>0</v>
      </c>
      <c r="BA51" s="31">
        <v>0</v>
      </c>
      <c r="BB51" s="5">
        <v>0</v>
      </c>
      <c r="BC51" s="5">
        <v>0</v>
      </c>
      <c r="BD51" s="31">
        <v>0</v>
      </c>
      <c r="BE51" s="5">
        <v>0</v>
      </c>
      <c r="BF51" s="5">
        <v>0</v>
      </c>
      <c r="BG51" s="31">
        <v>0</v>
      </c>
      <c r="BH51" s="5">
        <v>0</v>
      </c>
      <c r="BI51" s="5">
        <v>0</v>
      </c>
      <c r="BJ51" s="31">
        <v>0</v>
      </c>
      <c r="BK51" s="5">
        <v>0</v>
      </c>
      <c r="BL51" s="5">
        <v>0</v>
      </c>
      <c r="BM51" s="31">
        <v>0</v>
      </c>
      <c r="BN51" s="5">
        <v>0</v>
      </c>
      <c r="BO51" s="5">
        <v>0</v>
      </c>
      <c r="BP51" s="31">
        <v>0</v>
      </c>
      <c r="BQ51" s="5">
        <v>0</v>
      </c>
      <c r="BR51" s="5">
        <v>0</v>
      </c>
      <c r="BS51" s="31">
        <v>0</v>
      </c>
      <c r="BT51" s="5">
        <v>0</v>
      </c>
      <c r="BU51" s="5">
        <v>0</v>
      </c>
      <c r="BV51" s="31">
        <v>0</v>
      </c>
      <c r="BW51" s="5">
        <v>0</v>
      </c>
      <c r="BX51" s="5">
        <v>0</v>
      </c>
      <c r="BY51" s="31">
        <v>0</v>
      </c>
      <c r="BZ51" s="5">
        <v>0</v>
      </c>
      <c r="CA51" s="5">
        <v>0</v>
      </c>
      <c r="CB51" s="31">
        <v>0</v>
      </c>
      <c r="CC51" s="5">
        <v>0</v>
      </c>
      <c r="CD51" s="5">
        <v>0</v>
      </c>
      <c r="CE51" s="31">
        <v>0</v>
      </c>
    </row>
    <row r="52" spans="1:83" s="26" customFormat="1" ht="14.25" customHeight="1">
      <c r="A52" s="19">
        <v>49</v>
      </c>
      <c r="B52" s="28"/>
      <c r="C52" s="29"/>
      <c r="D52" s="30"/>
      <c r="E52" s="5">
        <v>0</v>
      </c>
      <c r="F52" s="5">
        <v>0</v>
      </c>
      <c r="G52" s="31">
        <v>0</v>
      </c>
      <c r="H52" s="5">
        <v>0</v>
      </c>
      <c r="I52" s="5">
        <v>0</v>
      </c>
      <c r="J52" s="31">
        <v>0</v>
      </c>
      <c r="K52" s="5">
        <v>0</v>
      </c>
      <c r="L52" s="5">
        <v>0</v>
      </c>
      <c r="M52" s="31">
        <v>0</v>
      </c>
      <c r="N52" s="5">
        <v>0</v>
      </c>
      <c r="O52" s="5">
        <v>0</v>
      </c>
      <c r="P52" s="31">
        <v>0</v>
      </c>
      <c r="Q52" s="37"/>
      <c r="R52" s="5">
        <v>0</v>
      </c>
      <c r="S52" s="5">
        <v>0</v>
      </c>
      <c r="T52" s="31">
        <v>0</v>
      </c>
      <c r="U52" s="5">
        <v>0</v>
      </c>
      <c r="V52" s="5">
        <v>0</v>
      </c>
      <c r="W52" s="31">
        <v>0</v>
      </c>
      <c r="X52" s="5">
        <v>0</v>
      </c>
      <c r="Y52" s="5">
        <v>0</v>
      </c>
      <c r="Z52" s="31">
        <v>0</v>
      </c>
      <c r="AA52" s="5">
        <v>0</v>
      </c>
      <c r="AB52" s="5">
        <v>0</v>
      </c>
      <c r="AC52" s="31">
        <v>0</v>
      </c>
      <c r="AD52" s="5">
        <v>0</v>
      </c>
      <c r="AE52" s="5">
        <v>0</v>
      </c>
      <c r="AF52" s="31">
        <v>0</v>
      </c>
      <c r="AG52" s="5">
        <v>0</v>
      </c>
      <c r="AH52" s="5">
        <v>0</v>
      </c>
      <c r="AI52" s="31">
        <v>0</v>
      </c>
      <c r="AJ52" s="5">
        <v>0</v>
      </c>
      <c r="AK52" s="5">
        <v>0</v>
      </c>
      <c r="AL52" s="31">
        <v>0</v>
      </c>
      <c r="AM52" s="5">
        <v>0</v>
      </c>
      <c r="AN52" s="5">
        <v>0</v>
      </c>
      <c r="AO52" s="31">
        <v>0</v>
      </c>
      <c r="AP52" s="5">
        <v>0</v>
      </c>
      <c r="AQ52" s="5">
        <v>0</v>
      </c>
      <c r="AR52" s="31">
        <v>0</v>
      </c>
      <c r="AS52" s="5">
        <v>0</v>
      </c>
      <c r="AT52" s="5">
        <v>0</v>
      </c>
      <c r="AU52" s="31">
        <v>0</v>
      </c>
      <c r="AV52" s="5">
        <v>0</v>
      </c>
      <c r="AW52" s="5">
        <v>0</v>
      </c>
      <c r="AX52" s="31">
        <v>0</v>
      </c>
      <c r="AY52" s="5">
        <v>0</v>
      </c>
      <c r="AZ52" s="5">
        <v>0</v>
      </c>
      <c r="BA52" s="31">
        <v>0</v>
      </c>
      <c r="BB52" s="5">
        <v>0</v>
      </c>
      <c r="BC52" s="5">
        <v>0</v>
      </c>
      <c r="BD52" s="31">
        <v>0</v>
      </c>
      <c r="BE52" s="5">
        <v>0</v>
      </c>
      <c r="BF52" s="5">
        <v>0</v>
      </c>
      <c r="BG52" s="31">
        <v>0</v>
      </c>
      <c r="BH52" s="5">
        <v>0</v>
      </c>
      <c r="BI52" s="5">
        <v>0</v>
      </c>
      <c r="BJ52" s="31">
        <v>0</v>
      </c>
      <c r="BK52" s="5">
        <v>0</v>
      </c>
      <c r="BL52" s="5">
        <v>0</v>
      </c>
      <c r="BM52" s="31">
        <v>0</v>
      </c>
      <c r="BN52" s="5">
        <v>0</v>
      </c>
      <c r="BO52" s="5">
        <v>0</v>
      </c>
      <c r="BP52" s="31">
        <v>0</v>
      </c>
      <c r="BQ52" s="5">
        <v>0</v>
      </c>
      <c r="BR52" s="5">
        <v>0</v>
      </c>
      <c r="BS52" s="31">
        <v>0</v>
      </c>
      <c r="BT52" s="5">
        <v>0</v>
      </c>
      <c r="BU52" s="5">
        <v>0</v>
      </c>
      <c r="BV52" s="31">
        <v>0</v>
      </c>
      <c r="BW52" s="5">
        <v>0</v>
      </c>
      <c r="BX52" s="5">
        <v>0</v>
      </c>
      <c r="BY52" s="31">
        <v>0</v>
      </c>
      <c r="BZ52" s="5">
        <v>0</v>
      </c>
      <c r="CA52" s="5">
        <v>0</v>
      </c>
      <c r="CB52" s="31">
        <v>0</v>
      </c>
      <c r="CC52" s="5">
        <v>0</v>
      </c>
      <c r="CD52" s="5">
        <v>0</v>
      </c>
      <c r="CE52" s="31">
        <v>0</v>
      </c>
    </row>
    <row r="53" spans="1:83" s="26" customFormat="1" ht="14.25" customHeight="1">
      <c r="A53" s="19">
        <v>50</v>
      </c>
      <c r="B53" s="28"/>
      <c r="C53" s="29"/>
      <c r="D53" s="30"/>
      <c r="E53" s="5">
        <v>0</v>
      </c>
      <c r="F53" s="5">
        <v>0</v>
      </c>
      <c r="G53" s="31">
        <v>0</v>
      </c>
      <c r="H53" s="5">
        <v>0</v>
      </c>
      <c r="I53" s="5">
        <v>0</v>
      </c>
      <c r="J53" s="31">
        <v>0</v>
      </c>
      <c r="K53" s="5">
        <v>0</v>
      </c>
      <c r="L53" s="5">
        <v>0</v>
      </c>
      <c r="M53" s="31">
        <v>0</v>
      </c>
      <c r="N53" s="5">
        <v>0</v>
      </c>
      <c r="O53" s="5">
        <v>0</v>
      </c>
      <c r="P53" s="31">
        <v>0</v>
      </c>
      <c r="Q53" s="37"/>
      <c r="R53" s="5">
        <v>0</v>
      </c>
      <c r="S53" s="5">
        <v>0</v>
      </c>
      <c r="T53" s="31">
        <v>0</v>
      </c>
      <c r="U53" s="5">
        <v>0</v>
      </c>
      <c r="V53" s="5">
        <v>0</v>
      </c>
      <c r="W53" s="31">
        <v>0</v>
      </c>
      <c r="X53" s="5">
        <v>0</v>
      </c>
      <c r="Y53" s="5">
        <v>0</v>
      </c>
      <c r="Z53" s="31">
        <v>0</v>
      </c>
      <c r="AA53" s="5">
        <v>0</v>
      </c>
      <c r="AB53" s="5">
        <v>0</v>
      </c>
      <c r="AC53" s="31">
        <v>0</v>
      </c>
      <c r="AD53" s="5">
        <v>0</v>
      </c>
      <c r="AE53" s="5">
        <v>0</v>
      </c>
      <c r="AF53" s="31">
        <v>0</v>
      </c>
      <c r="AG53" s="5">
        <v>0</v>
      </c>
      <c r="AH53" s="5">
        <v>0</v>
      </c>
      <c r="AI53" s="31">
        <v>0</v>
      </c>
      <c r="AJ53" s="5">
        <v>0</v>
      </c>
      <c r="AK53" s="5">
        <v>0</v>
      </c>
      <c r="AL53" s="31">
        <v>0</v>
      </c>
      <c r="AM53" s="5">
        <v>0</v>
      </c>
      <c r="AN53" s="5">
        <v>0</v>
      </c>
      <c r="AO53" s="31">
        <v>0</v>
      </c>
      <c r="AP53" s="5">
        <v>0</v>
      </c>
      <c r="AQ53" s="5">
        <v>0</v>
      </c>
      <c r="AR53" s="31">
        <v>0</v>
      </c>
      <c r="AS53" s="5">
        <v>0</v>
      </c>
      <c r="AT53" s="5">
        <v>0</v>
      </c>
      <c r="AU53" s="31">
        <v>0</v>
      </c>
      <c r="AV53" s="5">
        <v>0</v>
      </c>
      <c r="AW53" s="5">
        <v>0</v>
      </c>
      <c r="AX53" s="31">
        <v>0</v>
      </c>
      <c r="AY53" s="5">
        <v>0</v>
      </c>
      <c r="AZ53" s="5">
        <v>0</v>
      </c>
      <c r="BA53" s="31">
        <v>0</v>
      </c>
      <c r="BB53" s="5">
        <v>0</v>
      </c>
      <c r="BC53" s="5">
        <v>0</v>
      </c>
      <c r="BD53" s="31">
        <v>0</v>
      </c>
      <c r="BE53" s="5">
        <v>0</v>
      </c>
      <c r="BF53" s="5">
        <v>0</v>
      </c>
      <c r="BG53" s="31">
        <v>0</v>
      </c>
      <c r="BH53" s="5">
        <v>0</v>
      </c>
      <c r="BI53" s="5">
        <v>0</v>
      </c>
      <c r="BJ53" s="31">
        <v>0</v>
      </c>
      <c r="BK53" s="5">
        <v>0</v>
      </c>
      <c r="BL53" s="5">
        <v>0</v>
      </c>
      <c r="BM53" s="31">
        <v>0</v>
      </c>
      <c r="BN53" s="5">
        <v>0</v>
      </c>
      <c r="BO53" s="5">
        <v>0</v>
      </c>
      <c r="BP53" s="31">
        <v>0</v>
      </c>
      <c r="BQ53" s="5">
        <v>0</v>
      </c>
      <c r="BR53" s="5">
        <v>0</v>
      </c>
      <c r="BS53" s="31">
        <v>0</v>
      </c>
      <c r="BT53" s="5">
        <v>0</v>
      </c>
      <c r="BU53" s="5">
        <v>0</v>
      </c>
      <c r="BV53" s="31">
        <v>0</v>
      </c>
      <c r="BW53" s="5">
        <v>0</v>
      </c>
      <c r="BX53" s="5">
        <v>0</v>
      </c>
      <c r="BY53" s="31">
        <v>0</v>
      </c>
      <c r="BZ53" s="5">
        <v>0</v>
      </c>
      <c r="CA53" s="5">
        <v>0</v>
      </c>
      <c r="CB53" s="31">
        <v>0</v>
      </c>
      <c r="CC53" s="5">
        <v>0</v>
      </c>
      <c r="CD53" s="5">
        <v>0</v>
      </c>
      <c r="CE53" s="31">
        <v>0</v>
      </c>
    </row>
    <row r="54" spans="1:83" s="26" customFormat="1" ht="14.25" customHeight="1">
      <c r="A54" s="19">
        <v>51</v>
      </c>
      <c r="B54" s="28" t="s">
        <v>181</v>
      </c>
      <c r="C54" s="29"/>
      <c r="D54" s="30"/>
      <c r="E54" s="5">
        <v>7</v>
      </c>
      <c r="F54" s="5">
        <v>4</v>
      </c>
      <c r="G54" s="31">
        <v>1.75</v>
      </c>
      <c r="H54" s="5">
        <v>14</v>
      </c>
      <c r="I54" s="5">
        <v>8</v>
      </c>
      <c r="J54" s="31">
        <v>1.75</v>
      </c>
      <c r="K54" s="5">
        <v>7</v>
      </c>
      <c r="L54" s="5">
        <v>4</v>
      </c>
      <c r="M54" s="31">
        <v>1.75</v>
      </c>
      <c r="N54" s="5">
        <v>14</v>
      </c>
      <c r="O54" s="5">
        <v>8</v>
      </c>
      <c r="P54" s="31">
        <v>1.75</v>
      </c>
      <c r="Q54" s="37"/>
      <c r="R54" s="5">
        <v>0</v>
      </c>
      <c r="S54" s="5">
        <v>0</v>
      </c>
      <c r="T54" s="31">
        <v>0</v>
      </c>
      <c r="U54" s="5">
        <v>0</v>
      </c>
      <c r="V54" s="5">
        <v>0</v>
      </c>
      <c r="W54" s="31">
        <v>0</v>
      </c>
      <c r="X54" s="5">
        <v>0</v>
      </c>
      <c r="Y54" s="5">
        <v>0</v>
      </c>
      <c r="Z54" s="31">
        <v>0</v>
      </c>
      <c r="AA54" s="5">
        <v>0</v>
      </c>
      <c r="AB54" s="5">
        <v>0</v>
      </c>
      <c r="AC54" s="31">
        <v>0</v>
      </c>
      <c r="AD54" s="5">
        <v>0</v>
      </c>
      <c r="AE54" s="5">
        <v>0</v>
      </c>
      <c r="AF54" s="31">
        <v>0</v>
      </c>
      <c r="AG54" s="5">
        <v>0</v>
      </c>
      <c r="AH54" s="5">
        <v>0</v>
      </c>
      <c r="AI54" s="31">
        <v>0</v>
      </c>
      <c r="AJ54" s="5">
        <v>0</v>
      </c>
      <c r="AK54" s="5">
        <v>0</v>
      </c>
      <c r="AL54" s="31">
        <v>0</v>
      </c>
      <c r="AM54" s="5">
        <v>0</v>
      </c>
      <c r="AN54" s="5">
        <v>0</v>
      </c>
      <c r="AO54" s="31">
        <v>0</v>
      </c>
      <c r="AP54" s="5">
        <v>0</v>
      </c>
      <c r="AQ54" s="5">
        <v>0</v>
      </c>
      <c r="AR54" s="31">
        <v>0</v>
      </c>
      <c r="AS54" s="5">
        <v>0</v>
      </c>
      <c r="AT54" s="5">
        <v>0</v>
      </c>
      <c r="AU54" s="31">
        <v>0</v>
      </c>
      <c r="AV54" s="5">
        <v>0</v>
      </c>
      <c r="AW54" s="5">
        <v>0</v>
      </c>
      <c r="AX54" s="31">
        <v>0</v>
      </c>
      <c r="AY54" s="5">
        <v>0</v>
      </c>
      <c r="AZ54" s="5">
        <v>0</v>
      </c>
      <c r="BA54" s="31">
        <v>0</v>
      </c>
      <c r="BB54" s="5">
        <v>0</v>
      </c>
      <c r="BC54" s="5">
        <v>0</v>
      </c>
      <c r="BD54" s="31">
        <v>0</v>
      </c>
      <c r="BE54" s="5">
        <v>0</v>
      </c>
      <c r="BF54" s="5">
        <v>0</v>
      </c>
      <c r="BG54" s="31">
        <v>0</v>
      </c>
      <c r="BH54" s="5">
        <v>0</v>
      </c>
      <c r="BI54" s="5">
        <v>0</v>
      </c>
      <c r="BJ54" s="31">
        <v>0</v>
      </c>
      <c r="BK54" s="5">
        <v>0</v>
      </c>
      <c r="BL54" s="5">
        <v>0</v>
      </c>
      <c r="BM54" s="31">
        <v>0</v>
      </c>
      <c r="BN54" s="5">
        <v>0</v>
      </c>
      <c r="BO54" s="5">
        <v>0</v>
      </c>
      <c r="BP54" s="31">
        <v>0</v>
      </c>
      <c r="BQ54" s="5">
        <v>0</v>
      </c>
      <c r="BR54" s="5">
        <v>0</v>
      </c>
      <c r="BS54" s="31">
        <v>0</v>
      </c>
      <c r="BT54" s="5">
        <v>0</v>
      </c>
      <c r="BU54" s="5">
        <v>0</v>
      </c>
      <c r="BV54" s="31">
        <v>0</v>
      </c>
      <c r="BW54" s="5">
        <v>0</v>
      </c>
      <c r="BX54" s="5">
        <v>0</v>
      </c>
      <c r="BY54" s="31">
        <v>0</v>
      </c>
      <c r="BZ54" s="5">
        <v>0</v>
      </c>
      <c r="CA54" s="5">
        <v>0</v>
      </c>
      <c r="CB54" s="31">
        <v>0</v>
      </c>
      <c r="CC54" s="5">
        <v>0</v>
      </c>
      <c r="CD54" s="5">
        <v>0</v>
      </c>
      <c r="CE54" s="31">
        <v>0</v>
      </c>
    </row>
    <row r="55" spans="1:83" s="26" customFormat="1" ht="14.25" customHeight="1">
      <c r="A55" s="19">
        <v>52</v>
      </c>
      <c r="B55" s="28"/>
      <c r="C55" s="29"/>
      <c r="D55" s="30"/>
      <c r="E55" s="5"/>
      <c r="F55" s="5"/>
      <c r="G55" s="31"/>
      <c r="H55" s="5"/>
      <c r="I55" s="5"/>
      <c r="J55" s="31"/>
      <c r="K55" s="5"/>
      <c r="L55" s="5"/>
      <c r="M55" s="31"/>
      <c r="N55" s="5"/>
      <c r="O55" s="5"/>
      <c r="P55" s="31"/>
      <c r="Q55" s="37"/>
      <c r="R55" s="5"/>
      <c r="S55" s="5"/>
      <c r="T55" s="31"/>
      <c r="U55" s="5"/>
      <c r="V55" s="5"/>
      <c r="W55" s="31"/>
      <c r="X55" s="5"/>
      <c r="Y55" s="5"/>
      <c r="Z55" s="31"/>
      <c r="AA55" s="5"/>
      <c r="AB55" s="5"/>
      <c r="AC55" s="31"/>
      <c r="AD55" s="5"/>
      <c r="AE55" s="5"/>
      <c r="AF55" s="31"/>
      <c r="AG55" s="5"/>
      <c r="AH55" s="5"/>
      <c r="AI55" s="31"/>
      <c r="AJ55" s="5"/>
      <c r="AK55" s="5"/>
      <c r="AL55" s="31"/>
      <c r="AM55" s="5"/>
      <c r="AN55" s="5"/>
      <c r="AO55" s="31"/>
      <c r="AP55" s="5"/>
      <c r="AQ55" s="5"/>
      <c r="AR55" s="31"/>
      <c r="AS55" s="5"/>
      <c r="AT55" s="5"/>
      <c r="AU55" s="31"/>
      <c r="AV55" s="5"/>
      <c r="AW55" s="5"/>
      <c r="AX55" s="31"/>
      <c r="AY55" s="5"/>
      <c r="AZ55" s="5"/>
      <c r="BA55" s="31"/>
      <c r="BB55" s="5"/>
      <c r="BC55" s="5"/>
      <c r="BD55" s="31"/>
      <c r="BE55" s="5"/>
      <c r="BF55" s="5"/>
      <c r="BG55" s="31"/>
      <c r="BH55" s="5"/>
      <c r="BI55" s="5"/>
      <c r="BJ55" s="31"/>
      <c r="BK55" s="5"/>
      <c r="BL55" s="5"/>
      <c r="BM55" s="31"/>
      <c r="BN55" s="5"/>
      <c r="BO55" s="5"/>
      <c r="BP55" s="31"/>
      <c r="BQ55" s="5"/>
      <c r="BR55" s="5"/>
      <c r="BS55" s="31"/>
      <c r="BT55" s="5"/>
      <c r="BU55" s="5"/>
      <c r="BV55" s="31"/>
      <c r="BW55" s="5"/>
      <c r="BX55" s="5"/>
      <c r="BY55" s="31"/>
      <c r="BZ55" s="5"/>
      <c r="CA55" s="5"/>
      <c r="CB55" s="31"/>
      <c r="CC55" s="5"/>
      <c r="CD55" s="5"/>
      <c r="CE55" s="31"/>
    </row>
    <row r="56" spans="1:83" s="26" customFormat="1" ht="14.25" customHeight="1">
      <c r="A56" s="19">
        <v>53</v>
      </c>
      <c r="B56" s="28"/>
      <c r="C56" s="29"/>
      <c r="D56" s="30"/>
      <c r="E56" s="5"/>
      <c r="F56" s="5"/>
      <c r="G56" s="31"/>
      <c r="H56" s="5"/>
      <c r="I56" s="5"/>
      <c r="J56" s="31"/>
      <c r="K56" s="5"/>
      <c r="L56" s="5"/>
      <c r="M56" s="31"/>
      <c r="N56" s="5"/>
      <c r="O56" s="5"/>
      <c r="P56" s="31"/>
      <c r="Q56" s="37"/>
      <c r="R56" s="5"/>
      <c r="S56" s="5"/>
      <c r="T56" s="31"/>
      <c r="U56" s="5"/>
      <c r="V56" s="5"/>
      <c r="W56" s="31"/>
      <c r="X56" s="5"/>
      <c r="Y56" s="5"/>
      <c r="Z56" s="31"/>
      <c r="AA56" s="5"/>
      <c r="AB56" s="5"/>
      <c r="AC56" s="31"/>
      <c r="AD56" s="5"/>
      <c r="AE56" s="5"/>
      <c r="AF56" s="31"/>
      <c r="AG56" s="5"/>
      <c r="AH56" s="5"/>
      <c r="AI56" s="31"/>
      <c r="AJ56" s="5"/>
      <c r="AK56" s="5"/>
      <c r="AL56" s="31"/>
      <c r="AM56" s="5"/>
      <c r="AN56" s="5"/>
      <c r="AO56" s="31"/>
      <c r="AP56" s="5"/>
      <c r="AQ56" s="5"/>
      <c r="AR56" s="31"/>
      <c r="AS56" s="5"/>
      <c r="AT56" s="5"/>
      <c r="AU56" s="31"/>
      <c r="AV56" s="5"/>
      <c r="AW56" s="5"/>
      <c r="AX56" s="31"/>
      <c r="AY56" s="5"/>
      <c r="AZ56" s="5"/>
      <c r="BA56" s="31"/>
      <c r="BB56" s="5"/>
      <c r="BC56" s="5"/>
      <c r="BD56" s="31"/>
      <c r="BE56" s="5"/>
      <c r="BF56" s="5"/>
      <c r="BG56" s="31"/>
      <c r="BH56" s="5"/>
      <c r="BI56" s="5"/>
      <c r="BJ56" s="31"/>
      <c r="BK56" s="5"/>
      <c r="BL56" s="5"/>
      <c r="BM56" s="31"/>
      <c r="BN56" s="5"/>
      <c r="BO56" s="5"/>
      <c r="BP56" s="31"/>
      <c r="BQ56" s="5"/>
      <c r="BR56" s="5"/>
      <c r="BS56" s="31"/>
      <c r="BT56" s="5"/>
      <c r="BU56" s="5"/>
      <c r="BV56" s="31"/>
      <c r="BW56" s="5"/>
      <c r="BX56" s="5"/>
      <c r="BY56" s="31"/>
      <c r="BZ56" s="5"/>
      <c r="CA56" s="5"/>
      <c r="CB56" s="31"/>
      <c r="CC56" s="5"/>
      <c r="CD56" s="5"/>
      <c r="CE56" s="31"/>
    </row>
    <row r="57" spans="1:83" s="26" customFormat="1" ht="14.25" customHeight="1">
      <c r="A57" s="19">
        <v>54</v>
      </c>
      <c r="B57" s="28"/>
      <c r="C57" s="29"/>
      <c r="D57" s="30"/>
      <c r="E57" s="5"/>
      <c r="F57" s="5"/>
      <c r="G57" s="31"/>
      <c r="H57" s="5"/>
      <c r="I57" s="5"/>
      <c r="J57" s="31"/>
      <c r="K57" s="5"/>
      <c r="L57" s="5"/>
      <c r="M57" s="31"/>
      <c r="N57" s="5"/>
      <c r="O57" s="5"/>
      <c r="P57" s="31"/>
      <c r="Q57" s="37"/>
      <c r="R57" s="5"/>
      <c r="S57" s="5"/>
      <c r="T57" s="31"/>
      <c r="U57" s="5"/>
      <c r="V57" s="5"/>
      <c r="W57" s="31"/>
      <c r="X57" s="5"/>
      <c r="Y57" s="5"/>
      <c r="Z57" s="31"/>
      <c r="AA57" s="5"/>
      <c r="AB57" s="5"/>
      <c r="AC57" s="31"/>
      <c r="AD57" s="5"/>
      <c r="AE57" s="5"/>
      <c r="AF57" s="31"/>
      <c r="AG57" s="5"/>
      <c r="AH57" s="5"/>
      <c r="AI57" s="31"/>
      <c r="AJ57" s="5"/>
      <c r="AK57" s="5"/>
      <c r="AL57" s="31"/>
      <c r="AM57" s="5"/>
      <c r="AN57" s="5"/>
      <c r="AO57" s="31"/>
      <c r="AP57" s="5"/>
      <c r="AQ57" s="5"/>
      <c r="AR57" s="31"/>
      <c r="AS57" s="5"/>
      <c r="AT57" s="5"/>
      <c r="AU57" s="31"/>
      <c r="AV57" s="5"/>
      <c r="AW57" s="5"/>
      <c r="AX57" s="31"/>
      <c r="AY57" s="5"/>
      <c r="AZ57" s="5"/>
      <c r="BA57" s="31"/>
      <c r="BB57" s="5"/>
      <c r="BC57" s="5"/>
      <c r="BD57" s="31"/>
      <c r="BE57" s="5"/>
      <c r="BF57" s="5"/>
      <c r="BG57" s="31"/>
      <c r="BH57" s="5"/>
      <c r="BI57" s="5"/>
      <c r="BJ57" s="31"/>
      <c r="BK57" s="5"/>
      <c r="BL57" s="5"/>
      <c r="BM57" s="31"/>
      <c r="BN57" s="5"/>
      <c r="BO57" s="5"/>
      <c r="BP57" s="31"/>
      <c r="BQ57" s="5"/>
      <c r="BR57" s="5"/>
      <c r="BS57" s="31"/>
      <c r="BT57" s="5"/>
      <c r="BU57" s="5"/>
      <c r="BV57" s="31"/>
      <c r="BW57" s="5"/>
      <c r="BX57" s="5"/>
      <c r="BY57" s="31"/>
      <c r="BZ57" s="5"/>
      <c r="CA57" s="5"/>
      <c r="CB57" s="31"/>
      <c r="CC57" s="5"/>
      <c r="CD57" s="5"/>
      <c r="CE57" s="31"/>
    </row>
    <row r="58" spans="1:83" s="26" customFormat="1" ht="14.25" customHeight="1">
      <c r="A58" s="19">
        <v>55</v>
      </c>
      <c r="B58" s="28"/>
      <c r="C58" s="29"/>
      <c r="D58" s="30"/>
      <c r="E58" s="5"/>
      <c r="F58" s="5"/>
      <c r="G58" s="31"/>
      <c r="H58" s="5"/>
      <c r="I58" s="5"/>
      <c r="J58" s="31"/>
      <c r="K58" s="5"/>
      <c r="L58" s="5"/>
      <c r="M58" s="31"/>
      <c r="N58" s="5"/>
      <c r="O58" s="5"/>
      <c r="P58" s="31"/>
      <c r="Q58" s="37"/>
      <c r="R58" s="5"/>
      <c r="S58" s="5"/>
      <c r="T58" s="31"/>
      <c r="U58" s="5"/>
      <c r="V58" s="5"/>
      <c r="W58" s="31"/>
      <c r="X58" s="5"/>
      <c r="Y58" s="5"/>
      <c r="Z58" s="31"/>
      <c r="AA58" s="5"/>
      <c r="AB58" s="5"/>
      <c r="AC58" s="31"/>
      <c r="AD58" s="5"/>
      <c r="AE58" s="5"/>
      <c r="AF58" s="31"/>
      <c r="AG58" s="5"/>
      <c r="AH58" s="5"/>
      <c r="AI58" s="31"/>
      <c r="AJ58" s="5"/>
      <c r="AK58" s="5"/>
      <c r="AL58" s="31"/>
      <c r="AM58" s="5"/>
      <c r="AN58" s="5"/>
      <c r="AO58" s="31"/>
      <c r="AP58" s="5"/>
      <c r="AQ58" s="5"/>
      <c r="AR58" s="31"/>
      <c r="AS58" s="5"/>
      <c r="AT58" s="5"/>
      <c r="AU58" s="31"/>
      <c r="AV58" s="5"/>
      <c r="AW58" s="5"/>
      <c r="AX58" s="31"/>
      <c r="AY58" s="5"/>
      <c r="AZ58" s="5"/>
      <c r="BA58" s="31"/>
      <c r="BB58" s="5"/>
      <c r="BC58" s="5"/>
      <c r="BD58" s="31"/>
      <c r="BE58" s="5"/>
      <c r="BF58" s="5"/>
      <c r="BG58" s="31"/>
      <c r="BH58" s="5"/>
      <c r="BI58" s="5"/>
      <c r="BJ58" s="31"/>
      <c r="BK58" s="5"/>
      <c r="BL58" s="5"/>
      <c r="BM58" s="31"/>
      <c r="BN58" s="5"/>
      <c r="BO58" s="5"/>
      <c r="BP58" s="31"/>
      <c r="BQ58" s="5"/>
      <c r="BR58" s="5"/>
      <c r="BS58" s="31"/>
      <c r="BT58" s="5"/>
      <c r="BU58" s="5"/>
      <c r="BV58" s="31"/>
      <c r="BW58" s="5"/>
      <c r="BX58" s="5"/>
      <c r="BY58" s="31"/>
      <c r="BZ58" s="5"/>
      <c r="CA58" s="5"/>
      <c r="CB58" s="31"/>
      <c r="CC58" s="5"/>
      <c r="CD58" s="5"/>
      <c r="CE58" s="31"/>
    </row>
    <row r="59" spans="1:83" s="26" customFormat="1" ht="14.25" customHeight="1">
      <c r="A59" s="19">
        <v>56</v>
      </c>
      <c r="B59" s="28"/>
      <c r="C59" s="29"/>
      <c r="D59" s="30"/>
      <c r="E59" s="5"/>
      <c r="F59" s="5"/>
      <c r="G59" s="31"/>
      <c r="H59" s="5"/>
      <c r="I59" s="5"/>
      <c r="J59" s="31"/>
      <c r="K59" s="5"/>
      <c r="L59" s="5"/>
      <c r="M59" s="31"/>
      <c r="N59" s="5"/>
      <c r="O59" s="5"/>
      <c r="P59" s="31"/>
      <c r="Q59" s="37"/>
      <c r="R59" s="5"/>
      <c r="S59" s="5"/>
      <c r="T59" s="31"/>
      <c r="U59" s="5"/>
      <c r="V59" s="5"/>
      <c r="W59" s="31"/>
      <c r="X59" s="5"/>
      <c r="Y59" s="5"/>
      <c r="Z59" s="31"/>
      <c r="AA59" s="5"/>
      <c r="AB59" s="5"/>
      <c r="AC59" s="31"/>
      <c r="AD59" s="5"/>
      <c r="AE59" s="5"/>
      <c r="AF59" s="31"/>
      <c r="AG59" s="5"/>
      <c r="AH59" s="5"/>
      <c r="AI59" s="31"/>
      <c r="AJ59" s="5"/>
      <c r="AK59" s="5"/>
      <c r="AL59" s="31"/>
      <c r="AM59" s="5"/>
      <c r="AN59" s="5"/>
      <c r="AO59" s="31"/>
      <c r="AP59" s="5"/>
      <c r="AQ59" s="5"/>
      <c r="AR59" s="31"/>
      <c r="AS59" s="5"/>
      <c r="AT59" s="5"/>
      <c r="AU59" s="31"/>
      <c r="AV59" s="5"/>
      <c r="AW59" s="5"/>
      <c r="AX59" s="31"/>
      <c r="AY59" s="5"/>
      <c r="AZ59" s="5"/>
      <c r="BA59" s="31"/>
      <c r="BB59" s="5"/>
      <c r="BC59" s="5"/>
      <c r="BD59" s="31"/>
      <c r="BE59" s="5"/>
      <c r="BF59" s="5"/>
      <c r="BG59" s="31"/>
      <c r="BH59" s="5"/>
      <c r="BI59" s="5"/>
      <c r="BJ59" s="31"/>
      <c r="BK59" s="5"/>
      <c r="BL59" s="5"/>
      <c r="BM59" s="31"/>
      <c r="BN59" s="5"/>
      <c r="BO59" s="5"/>
      <c r="BP59" s="31"/>
      <c r="BQ59" s="5"/>
      <c r="BR59" s="5"/>
      <c r="BS59" s="31"/>
      <c r="BT59" s="5"/>
      <c r="BU59" s="5"/>
      <c r="BV59" s="31"/>
      <c r="BW59" s="5"/>
      <c r="BX59" s="5"/>
      <c r="BY59" s="31"/>
      <c r="BZ59" s="5"/>
      <c r="CA59" s="5"/>
      <c r="CB59" s="31"/>
      <c r="CC59" s="5"/>
      <c r="CD59" s="5"/>
      <c r="CE59" s="31"/>
    </row>
    <row r="60" spans="1:83" s="26" customFormat="1" ht="14.25" customHeight="1">
      <c r="A60" s="19">
        <v>57</v>
      </c>
      <c r="B60" s="28"/>
      <c r="C60" s="29"/>
      <c r="D60" s="30"/>
      <c r="E60" s="5"/>
      <c r="F60" s="5"/>
      <c r="G60" s="31"/>
      <c r="H60" s="5"/>
      <c r="I60" s="5"/>
      <c r="J60" s="31"/>
      <c r="K60" s="5"/>
      <c r="L60" s="5"/>
      <c r="M60" s="31"/>
      <c r="N60" s="5"/>
      <c r="O60" s="5"/>
      <c r="P60" s="31"/>
      <c r="Q60" s="37"/>
      <c r="R60" s="5"/>
      <c r="S60" s="5"/>
      <c r="T60" s="31"/>
      <c r="U60" s="5"/>
      <c r="V60" s="5"/>
      <c r="W60" s="31"/>
      <c r="X60" s="5"/>
      <c r="Y60" s="5"/>
      <c r="Z60" s="31"/>
      <c r="AA60" s="5"/>
      <c r="AB60" s="5"/>
      <c r="AC60" s="31"/>
      <c r="AD60" s="5"/>
      <c r="AE60" s="5"/>
      <c r="AF60" s="31"/>
      <c r="AG60" s="5"/>
      <c r="AH60" s="5"/>
      <c r="AI60" s="31"/>
      <c r="AJ60" s="5"/>
      <c r="AK60" s="5"/>
      <c r="AL60" s="31"/>
      <c r="AM60" s="5"/>
      <c r="AN60" s="5"/>
      <c r="AO60" s="31"/>
      <c r="AP60" s="5"/>
      <c r="AQ60" s="5"/>
      <c r="AR60" s="31"/>
      <c r="AS60" s="5"/>
      <c r="AT60" s="5"/>
      <c r="AU60" s="31"/>
      <c r="AV60" s="5"/>
      <c r="AW60" s="5"/>
      <c r="AX60" s="31"/>
      <c r="AY60" s="5"/>
      <c r="AZ60" s="5"/>
      <c r="BA60" s="31"/>
      <c r="BB60" s="5"/>
      <c r="BC60" s="5"/>
      <c r="BD60" s="31"/>
      <c r="BE60" s="5"/>
      <c r="BF60" s="5"/>
      <c r="BG60" s="31"/>
      <c r="BH60" s="5"/>
      <c r="BI60" s="5"/>
      <c r="BJ60" s="31"/>
      <c r="BK60" s="5"/>
      <c r="BL60" s="5"/>
      <c r="BM60" s="31"/>
      <c r="BN60" s="5"/>
      <c r="BO60" s="5"/>
      <c r="BP60" s="31"/>
      <c r="BQ60" s="5"/>
      <c r="BR60" s="5"/>
      <c r="BS60" s="31"/>
      <c r="BT60" s="5"/>
      <c r="BU60" s="5"/>
      <c r="BV60" s="31"/>
      <c r="BW60" s="5"/>
      <c r="BX60" s="5"/>
      <c r="BY60" s="31"/>
      <c r="BZ60" s="5"/>
      <c r="CA60" s="5"/>
      <c r="CB60" s="31"/>
      <c r="CC60" s="5"/>
      <c r="CD60" s="5"/>
      <c r="CE60" s="31"/>
    </row>
    <row r="61" spans="1:83" s="26" customFormat="1" ht="14.25" customHeight="1">
      <c r="A61" s="19">
        <v>58</v>
      </c>
      <c r="B61" s="28"/>
      <c r="C61" s="29"/>
      <c r="D61" s="30"/>
      <c r="E61" s="5"/>
      <c r="F61" s="5"/>
      <c r="G61" s="31"/>
      <c r="H61" s="5"/>
      <c r="I61" s="5"/>
      <c r="J61" s="31"/>
      <c r="K61" s="5"/>
      <c r="L61" s="5"/>
      <c r="M61" s="31"/>
      <c r="N61" s="5"/>
      <c r="O61" s="5"/>
      <c r="P61" s="31"/>
      <c r="Q61" s="37"/>
      <c r="R61" s="5"/>
      <c r="S61" s="5"/>
      <c r="T61" s="31"/>
      <c r="U61" s="5"/>
      <c r="V61" s="5"/>
      <c r="W61" s="31"/>
      <c r="X61" s="5"/>
      <c r="Y61" s="5"/>
      <c r="Z61" s="31"/>
      <c r="AA61" s="5"/>
      <c r="AB61" s="5"/>
      <c r="AC61" s="31"/>
      <c r="AD61" s="5"/>
      <c r="AE61" s="5"/>
      <c r="AF61" s="31"/>
      <c r="AG61" s="5"/>
      <c r="AH61" s="5"/>
      <c r="AI61" s="31"/>
      <c r="AJ61" s="5"/>
      <c r="AK61" s="5"/>
      <c r="AL61" s="31"/>
      <c r="AM61" s="5"/>
      <c r="AN61" s="5"/>
      <c r="AO61" s="31"/>
      <c r="AP61" s="5"/>
      <c r="AQ61" s="5"/>
      <c r="AR61" s="31"/>
      <c r="AS61" s="5"/>
      <c r="AT61" s="5"/>
      <c r="AU61" s="31"/>
      <c r="AV61" s="5"/>
      <c r="AW61" s="5"/>
      <c r="AX61" s="31"/>
      <c r="AY61" s="5"/>
      <c r="AZ61" s="5"/>
      <c r="BA61" s="31"/>
      <c r="BB61" s="5"/>
      <c r="BC61" s="5"/>
      <c r="BD61" s="31"/>
      <c r="BE61" s="5"/>
      <c r="BF61" s="5"/>
      <c r="BG61" s="31"/>
      <c r="BH61" s="5"/>
      <c r="BI61" s="5"/>
      <c r="BJ61" s="31"/>
      <c r="BK61" s="5"/>
      <c r="BL61" s="5"/>
      <c r="BM61" s="31"/>
      <c r="BN61" s="5"/>
      <c r="BO61" s="5"/>
      <c r="BP61" s="31"/>
      <c r="BQ61" s="5"/>
      <c r="BR61" s="5"/>
      <c r="BS61" s="31"/>
      <c r="BT61" s="5"/>
      <c r="BU61" s="5"/>
      <c r="BV61" s="31"/>
      <c r="BW61" s="5"/>
      <c r="BX61" s="5"/>
      <c r="BY61" s="31"/>
      <c r="BZ61" s="5"/>
      <c r="CA61" s="5"/>
      <c r="CB61" s="31"/>
      <c r="CC61" s="5"/>
      <c r="CD61" s="5"/>
      <c r="CE61" s="31"/>
    </row>
    <row r="62" spans="1:83" s="26" customFormat="1" ht="14.25" customHeight="1">
      <c r="A62" s="19">
        <v>59</v>
      </c>
      <c r="B62" s="28"/>
      <c r="C62" s="29"/>
      <c r="D62" s="30"/>
      <c r="E62" s="5"/>
      <c r="F62" s="5"/>
      <c r="G62" s="31"/>
      <c r="H62" s="5"/>
      <c r="I62" s="5"/>
      <c r="J62" s="31"/>
      <c r="K62" s="5"/>
      <c r="L62" s="5"/>
      <c r="M62" s="31"/>
      <c r="N62" s="5"/>
      <c r="O62" s="5"/>
      <c r="P62" s="31"/>
      <c r="Q62" s="37"/>
      <c r="R62" s="5"/>
      <c r="S62" s="5"/>
      <c r="T62" s="31"/>
      <c r="U62" s="5"/>
      <c r="V62" s="5"/>
      <c r="W62" s="31"/>
      <c r="X62" s="5"/>
      <c r="Y62" s="5"/>
      <c r="Z62" s="31"/>
      <c r="AA62" s="5"/>
      <c r="AB62" s="5"/>
      <c r="AC62" s="31"/>
      <c r="AD62" s="5"/>
      <c r="AE62" s="5"/>
      <c r="AF62" s="31"/>
      <c r="AG62" s="5"/>
      <c r="AH62" s="5"/>
      <c r="AI62" s="31"/>
      <c r="AJ62" s="5"/>
      <c r="AK62" s="5"/>
      <c r="AL62" s="31"/>
      <c r="AM62" s="5"/>
      <c r="AN62" s="5"/>
      <c r="AO62" s="31"/>
      <c r="AP62" s="5"/>
      <c r="AQ62" s="5"/>
      <c r="AR62" s="31"/>
      <c r="AS62" s="5"/>
      <c r="AT62" s="5"/>
      <c r="AU62" s="31"/>
      <c r="AV62" s="5"/>
      <c r="AW62" s="5"/>
      <c r="AX62" s="31"/>
      <c r="AY62" s="5"/>
      <c r="AZ62" s="5"/>
      <c r="BA62" s="31"/>
      <c r="BB62" s="5"/>
      <c r="BC62" s="5"/>
      <c r="BD62" s="31"/>
      <c r="BE62" s="5"/>
      <c r="BF62" s="5"/>
      <c r="BG62" s="31"/>
      <c r="BH62" s="5"/>
      <c r="BI62" s="5"/>
      <c r="BJ62" s="31"/>
      <c r="BK62" s="5"/>
      <c r="BL62" s="5"/>
      <c r="BM62" s="31"/>
      <c r="BN62" s="5"/>
      <c r="BO62" s="5"/>
      <c r="BP62" s="31"/>
      <c r="BQ62" s="5"/>
      <c r="BR62" s="5"/>
      <c r="BS62" s="31"/>
      <c r="BT62" s="5"/>
      <c r="BU62" s="5"/>
      <c r="BV62" s="31"/>
      <c r="BW62" s="5"/>
      <c r="BX62" s="5"/>
      <c r="BY62" s="31"/>
      <c r="BZ62" s="5"/>
      <c r="CA62" s="5"/>
      <c r="CB62" s="31"/>
      <c r="CC62" s="5"/>
      <c r="CD62" s="5"/>
      <c r="CE62" s="31"/>
    </row>
    <row r="63" spans="1:83" s="26" customFormat="1" ht="14.25" customHeight="1">
      <c r="A63" s="19">
        <v>60</v>
      </c>
      <c r="B63" s="28"/>
      <c r="C63" s="29"/>
      <c r="D63" s="30"/>
      <c r="E63" s="5"/>
      <c r="F63" s="5"/>
      <c r="G63" s="31"/>
      <c r="H63" s="5"/>
      <c r="I63" s="5"/>
      <c r="J63" s="31"/>
      <c r="K63" s="5"/>
      <c r="L63" s="5"/>
      <c r="M63" s="31"/>
      <c r="N63" s="5"/>
      <c r="O63" s="5"/>
      <c r="P63" s="31"/>
      <c r="Q63" s="37"/>
      <c r="R63" s="5"/>
      <c r="S63" s="5"/>
      <c r="T63" s="31"/>
      <c r="U63" s="5"/>
      <c r="V63" s="5"/>
      <c r="W63" s="31"/>
      <c r="X63" s="5"/>
      <c r="Y63" s="5"/>
      <c r="Z63" s="31"/>
      <c r="AA63" s="5"/>
      <c r="AB63" s="5"/>
      <c r="AC63" s="31"/>
      <c r="AD63" s="5"/>
      <c r="AE63" s="5"/>
      <c r="AF63" s="31"/>
      <c r="AG63" s="5"/>
      <c r="AH63" s="5"/>
      <c r="AI63" s="31"/>
      <c r="AJ63" s="5"/>
      <c r="AK63" s="5"/>
      <c r="AL63" s="31"/>
      <c r="AM63" s="5"/>
      <c r="AN63" s="5"/>
      <c r="AO63" s="31"/>
      <c r="AP63" s="5"/>
      <c r="AQ63" s="5"/>
      <c r="AR63" s="31"/>
      <c r="AS63" s="5"/>
      <c r="AT63" s="5"/>
      <c r="AU63" s="31"/>
      <c r="AV63" s="5"/>
      <c r="AW63" s="5"/>
      <c r="AX63" s="31"/>
      <c r="AY63" s="5"/>
      <c r="AZ63" s="5"/>
      <c r="BA63" s="31"/>
      <c r="BB63" s="5"/>
      <c r="BC63" s="5"/>
      <c r="BD63" s="31"/>
      <c r="BE63" s="5"/>
      <c r="BF63" s="5"/>
      <c r="BG63" s="31"/>
      <c r="BH63" s="5"/>
      <c r="BI63" s="5"/>
      <c r="BJ63" s="31"/>
      <c r="BK63" s="5"/>
      <c r="BL63" s="5"/>
      <c r="BM63" s="31"/>
      <c r="BN63" s="5"/>
      <c r="BO63" s="5"/>
      <c r="BP63" s="31"/>
      <c r="BQ63" s="5"/>
      <c r="BR63" s="5"/>
      <c r="BS63" s="31"/>
      <c r="BT63" s="5"/>
      <c r="BU63" s="5"/>
      <c r="BV63" s="31"/>
      <c r="BW63" s="5"/>
      <c r="BX63" s="5"/>
      <c r="BY63" s="31"/>
      <c r="BZ63" s="5"/>
      <c r="CA63" s="5"/>
      <c r="CB63" s="31"/>
      <c r="CC63" s="5"/>
      <c r="CD63" s="5"/>
      <c r="CE63" s="31"/>
    </row>
    <row r="64" spans="1:83" s="26" customFormat="1" ht="14.25" customHeight="1">
      <c r="A64" s="19">
        <v>61</v>
      </c>
      <c r="B64" s="28"/>
      <c r="C64" s="29"/>
      <c r="D64" s="30"/>
      <c r="E64" s="5"/>
      <c r="F64" s="5"/>
      <c r="G64" s="31"/>
      <c r="H64" s="5"/>
      <c r="I64" s="5"/>
      <c r="J64" s="31"/>
      <c r="K64" s="5"/>
      <c r="L64" s="5"/>
      <c r="M64" s="31"/>
      <c r="N64" s="5"/>
      <c r="O64" s="5"/>
      <c r="P64" s="31"/>
      <c r="Q64" s="37"/>
      <c r="R64" s="5"/>
      <c r="S64" s="5"/>
      <c r="T64" s="31"/>
      <c r="U64" s="5"/>
      <c r="V64" s="5"/>
      <c r="W64" s="31"/>
      <c r="X64" s="5"/>
      <c r="Y64" s="5"/>
      <c r="Z64" s="31"/>
      <c r="AA64" s="5"/>
      <c r="AB64" s="5"/>
      <c r="AC64" s="31"/>
      <c r="AD64" s="5"/>
      <c r="AE64" s="5"/>
      <c r="AF64" s="31"/>
      <c r="AG64" s="5"/>
      <c r="AH64" s="5"/>
      <c r="AI64" s="31"/>
      <c r="AJ64" s="5"/>
      <c r="AK64" s="5"/>
      <c r="AL64" s="31"/>
      <c r="AM64" s="5"/>
      <c r="AN64" s="5"/>
      <c r="AO64" s="31"/>
      <c r="AP64" s="5"/>
      <c r="AQ64" s="5"/>
      <c r="AR64" s="31"/>
      <c r="AS64" s="5"/>
      <c r="AT64" s="5"/>
      <c r="AU64" s="31"/>
      <c r="AV64" s="5"/>
      <c r="AW64" s="5"/>
      <c r="AX64" s="31"/>
      <c r="AY64" s="5"/>
      <c r="AZ64" s="5"/>
      <c r="BA64" s="31"/>
      <c r="BB64" s="5"/>
      <c r="BC64" s="5"/>
      <c r="BD64" s="31"/>
      <c r="BE64" s="5"/>
      <c r="BF64" s="5"/>
      <c r="BG64" s="31"/>
      <c r="BH64" s="5"/>
      <c r="BI64" s="5"/>
      <c r="BJ64" s="31"/>
      <c r="BK64" s="5"/>
      <c r="BL64" s="5"/>
      <c r="BM64" s="31"/>
      <c r="BN64" s="5"/>
      <c r="BO64" s="5"/>
      <c r="BP64" s="31"/>
      <c r="BQ64" s="5"/>
      <c r="BR64" s="5"/>
      <c r="BS64" s="31"/>
      <c r="BT64" s="5"/>
      <c r="BU64" s="5"/>
      <c r="BV64" s="31"/>
      <c r="BW64" s="5"/>
      <c r="BX64" s="5"/>
      <c r="BY64" s="31"/>
      <c r="BZ64" s="5"/>
      <c r="CA64" s="5"/>
      <c r="CB64" s="31"/>
      <c r="CC64" s="5"/>
      <c r="CD64" s="5"/>
      <c r="CE64" s="31"/>
    </row>
    <row r="65" spans="1:83" s="26" customFormat="1" ht="14.25" customHeight="1">
      <c r="A65" s="19">
        <v>62</v>
      </c>
      <c r="B65" s="28"/>
      <c r="C65" s="29"/>
      <c r="D65" s="30"/>
      <c r="E65" s="5"/>
      <c r="F65" s="5"/>
      <c r="G65" s="31"/>
      <c r="H65" s="5"/>
      <c r="I65" s="5"/>
      <c r="J65" s="31"/>
      <c r="K65" s="5"/>
      <c r="L65" s="5"/>
      <c r="M65" s="31"/>
      <c r="N65" s="5"/>
      <c r="O65" s="5"/>
      <c r="P65" s="31"/>
      <c r="Q65" s="37"/>
      <c r="R65" s="5"/>
      <c r="S65" s="5"/>
      <c r="T65" s="31"/>
      <c r="U65" s="5"/>
      <c r="V65" s="5"/>
      <c r="W65" s="31"/>
      <c r="X65" s="5"/>
      <c r="Y65" s="5"/>
      <c r="Z65" s="31"/>
      <c r="AA65" s="5"/>
      <c r="AB65" s="5"/>
      <c r="AC65" s="31"/>
      <c r="AD65" s="5"/>
      <c r="AE65" s="5"/>
      <c r="AF65" s="31"/>
      <c r="AG65" s="5"/>
      <c r="AH65" s="5"/>
      <c r="AI65" s="31"/>
      <c r="AJ65" s="5"/>
      <c r="AK65" s="5"/>
      <c r="AL65" s="31"/>
      <c r="AM65" s="5"/>
      <c r="AN65" s="5"/>
      <c r="AO65" s="31"/>
      <c r="AP65" s="5"/>
      <c r="AQ65" s="5"/>
      <c r="AR65" s="31"/>
      <c r="AS65" s="5"/>
      <c r="AT65" s="5"/>
      <c r="AU65" s="31"/>
      <c r="AV65" s="5"/>
      <c r="AW65" s="5"/>
      <c r="AX65" s="31"/>
      <c r="AY65" s="5"/>
      <c r="AZ65" s="5"/>
      <c r="BA65" s="31"/>
      <c r="BB65" s="5"/>
      <c r="BC65" s="5"/>
      <c r="BD65" s="31"/>
      <c r="BE65" s="5"/>
      <c r="BF65" s="5"/>
      <c r="BG65" s="31"/>
      <c r="BH65" s="5"/>
      <c r="BI65" s="5"/>
      <c r="BJ65" s="31"/>
      <c r="BK65" s="5"/>
      <c r="BL65" s="5"/>
      <c r="BM65" s="31"/>
      <c r="BN65" s="5"/>
      <c r="BO65" s="5"/>
      <c r="BP65" s="31"/>
      <c r="BQ65" s="5"/>
      <c r="BR65" s="5"/>
      <c r="BS65" s="31"/>
      <c r="BT65" s="5"/>
      <c r="BU65" s="5"/>
      <c r="BV65" s="31"/>
      <c r="BW65" s="5"/>
      <c r="BX65" s="5"/>
      <c r="BY65" s="31"/>
      <c r="BZ65" s="5"/>
      <c r="CA65" s="5"/>
      <c r="CB65" s="31"/>
      <c r="CC65" s="5"/>
      <c r="CD65" s="5"/>
      <c r="CE65" s="31"/>
    </row>
    <row r="66" spans="1:83" s="26" customFormat="1" ht="14.25" customHeight="1">
      <c r="A66" s="19">
        <v>63</v>
      </c>
      <c r="B66" s="28"/>
      <c r="C66" s="29"/>
      <c r="D66" s="30"/>
      <c r="E66" s="5"/>
      <c r="F66" s="5"/>
      <c r="G66" s="31"/>
      <c r="H66" s="5"/>
      <c r="I66" s="5"/>
      <c r="J66" s="31"/>
      <c r="K66" s="5"/>
      <c r="L66" s="5"/>
      <c r="M66" s="31"/>
      <c r="N66" s="5"/>
      <c r="O66" s="5"/>
      <c r="P66" s="31"/>
      <c r="Q66" s="37"/>
      <c r="R66" s="5"/>
      <c r="S66" s="5"/>
      <c r="T66" s="31"/>
      <c r="U66" s="5"/>
      <c r="V66" s="5"/>
      <c r="W66" s="31"/>
      <c r="X66" s="5"/>
      <c r="Y66" s="5"/>
      <c r="Z66" s="31"/>
      <c r="AA66" s="5"/>
      <c r="AB66" s="5"/>
      <c r="AC66" s="31"/>
      <c r="AD66" s="5"/>
      <c r="AE66" s="5"/>
      <c r="AF66" s="31"/>
      <c r="AG66" s="5"/>
      <c r="AH66" s="5"/>
      <c r="AI66" s="31"/>
      <c r="AJ66" s="5"/>
      <c r="AK66" s="5"/>
      <c r="AL66" s="31"/>
      <c r="AM66" s="5"/>
      <c r="AN66" s="5"/>
      <c r="AO66" s="31"/>
      <c r="AP66" s="5"/>
      <c r="AQ66" s="5"/>
      <c r="AR66" s="31"/>
      <c r="AS66" s="5"/>
      <c r="AT66" s="5"/>
      <c r="AU66" s="31"/>
      <c r="AV66" s="5"/>
      <c r="AW66" s="5"/>
      <c r="AX66" s="31"/>
      <c r="AY66" s="5"/>
      <c r="AZ66" s="5"/>
      <c r="BA66" s="31"/>
      <c r="BB66" s="5"/>
      <c r="BC66" s="5"/>
      <c r="BD66" s="31"/>
      <c r="BE66" s="5"/>
      <c r="BF66" s="5"/>
      <c r="BG66" s="31"/>
      <c r="BH66" s="5"/>
      <c r="BI66" s="5"/>
      <c r="BJ66" s="31"/>
      <c r="BK66" s="5"/>
      <c r="BL66" s="5"/>
      <c r="BM66" s="31"/>
      <c r="BN66" s="5"/>
      <c r="BO66" s="5"/>
      <c r="BP66" s="31"/>
      <c r="BQ66" s="5"/>
      <c r="BR66" s="5"/>
      <c r="BS66" s="31"/>
      <c r="BT66" s="5"/>
      <c r="BU66" s="5"/>
      <c r="BV66" s="31"/>
      <c r="BW66" s="5"/>
      <c r="BX66" s="5"/>
      <c r="BY66" s="31"/>
      <c r="BZ66" s="5"/>
      <c r="CA66" s="5"/>
      <c r="CB66" s="31"/>
      <c r="CC66" s="5"/>
      <c r="CD66" s="5"/>
      <c r="CE66" s="31"/>
    </row>
    <row r="67" spans="1:83" s="26" customFormat="1" ht="14.25" customHeight="1">
      <c r="A67" s="19">
        <v>64</v>
      </c>
      <c r="B67" s="28"/>
      <c r="C67" s="29"/>
      <c r="D67" s="30"/>
      <c r="E67" s="5"/>
      <c r="F67" s="5"/>
      <c r="G67" s="31"/>
      <c r="H67" s="5"/>
      <c r="I67" s="5"/>
      <c r="J67" s="31"/>
      <c r="K67" s="5"/>
      <c r="L67" s="5"/>
      <c r="M67" s="31"/>
      <c r="N67" s="5"/>
      <c r="O67" s="5"/>
      <c r="P67" s="31"/>
      <c r="Q67" s="37"/>
      <c r="R67" s="5"/>
      <c r="S67" s="5"/>
      <c r="T67" s="31"/>
      <c r="U67" s="5"/>
      <c r="V67" s="5"/>
      <c r="W67" s="31"/>
      <c r="X67" s="5"/>
      <c r="Y67" s="5"/>
      <c r="Z67" s="31"/>
      <c r="AA67" s="5"/>
      <c r="AB67" s="5"/>
      <c r="AC67" s="31"/>
      <c r="AD67" s="5"/>
      <c r="AE67" s="5"/>
      <c r="AF67" s="31"/>
      <c r="AG67" s="5"/>
      <c r="AH67" s="5"/>
      <c r="AI67" s="31"/>
      <c r="AJ67" s="5"/>
      <c r="AK67" s="5"/>
      <c r="AL67" s="31"/>
      <c r="AM67" s="5"/>
      <c r="AN67" s="5"/>
      <c r="AO67" s="31"/>
      <c r="AP67" s="5"/>
      <c r="AQ67" s="5"/>
      <c r="AR67" s="31"/>
      <c r="AS67" s="5"/>
      <c r="AT67" s="5"/>
      <c r="AU67" s="31"/>
      <c r="AV67" s="5"/>
      <c r="AW67" s="5"/>
      <c r="AX67" s="31"/>
      <c r="AY67" s="5"/>
      <c r="AZ67" s="5"/>
      <c r="BA67" s="31"/>
      <c r="BB67" s="5"/>
      <c r="BC67" s="5"/>
      <c r="BD67" s="31"/>
      <c r="BE67" s="5"/>
      <c r="BF67" s="5"/>
      <c r="BG67" s="31"/>
      <c r="BH67" s="5"/>
      <c r="BI67" s="5"/>
      <c r="BJ67" s="31"/>
      <c r="BK67" s="5"/>
      <c r="BL67" s="5"/>
      <c r="BM67" s="31"/>
      <c r="BN67" s="5"/>
      <c r="BO67" s="5"/>
      <c r="BP67" s="31"/>
      <c r="BQ67" s="5"/>
      <c r="BR67" s="5"/>
      <c r="BS67" s="31"/>
      <c r="BT67" s="5"/>
      <c r="BU67" s="5"/>
      <c r="BV67" s="31"/>
      <c r="BW67" s="5"/>
      <c r="BX67" s="5"/>
      <c r="BY67" s="31"/>
      <c r="BZ67" s="5"/>
      <c r="CA67" s="5"/>
      <c r="CB67" s="31"/>
      <c r="CC67" s="5"/>
      <c r="CD67" s="5"/>
      <c r="CE67" s="31"/>
    </row>
    <row r="68" spans="1:83" s="26" customFormat="1" ht="14.25" customHeight="1">
      <c r="A68" s="19">
        <v>65</v>
      </c>
      <c r="B68" s="28"/>
      <c r="C68" s="29"/>
      <c r="D68" s="30"/>
      <c r="E68" s="5"/>
      <c r="F68" s="5"/>
      <c r="G68" s="31"/>
      <c r="H68" s="5"/>
      <c r="I68" s="5"/>
      <c r="J68" s="31"/>
      <c r="K68" s="5"/>
      <c r="L68" s="5"/>
      <c r="M68" s="31"/>
      <c r="N68" s="5"/>
      <c r="O68" s="5"/>
      <c r="P68" s="31"/>
      <c r="Q68" s="37"/>
      <c r="R68" s="5"/>
      <c r="S68" s="5"/>
      <c r="T68" s="31"/>
      <c r="U68" s="5"/>
      <c r="V68" s="5"/>
      <c r="W68" s="31"/>
      <c r="X68" s="5"/>
      <c r="Y68" s="5"/>
      <c r="Z68" s="31"/>
      <c r="AA68" s="5"/>
      <c r="AB68" s="5"/>
      <c r="AC68" s="31"/>
      <c r="AD68" s="5"/>
      <c r="AE68" s="5"/>
      <c r="AF68" s="31"/>
      <c r="AG68" s="5"/>
      <c r="AH68" s="5"/>
      <c r="AI68" s="31"/>
      <c r="AJ68" s="5"/>
      <c r="AK68" s="5"/>
      <c r="AL68" s="31"/>
      <c r="AM68" s="5"/>
      <c r="AN68" s="5"/>
      <c r="AO68" s="31"/>
      <c r="AP68" s="5"/>
      <c r="AQ68" s="5"/>
      <c r="AR68" s="31"/>
      <c r="AS68" s="5"/>
      <c r="AT68" s="5"/>
      <c r="AU68" s="31"/>
      <c r="AV68" s="5"/>
      <c r="AW68" s="5"/>
      <c r="AX68" s="31"/>
      <c r="AY68" s="5"/>
      <c r="AZ68" s="5"/>
      <c r="BA68" s="31"/>
      <c r="BB68" s="5"/>
      <c r="BC68" s="5"/>
      <c r="BD68" s="31"/>
      <c r="BE68" s="5"/>
      <c r="BF68" s="5"/>
      <c r="BG68" s="31"/>
      <c r="BH68" s="5"/>
      <c r="BI68" s="5"/>
      <c r="BJ68" s="31"/>
      <c r="BK68" s="5"/>
      <c r="BL68" s="5"/>
      <c r="BM68" s="31"/>
      <c r="BN68" s="5"/>
      <c r="BO68" s="5"/>
      <c r="BP68" s="31"/>
      <c r="BQ68" s="5"/>
      <c r="BR68" s="5"/>
      <c r="BS68" s="31"/>
      <c r="BT68" s="5"/>
      <c r="BU68" s="5"/>
      <c r="BV68" s="31"/>
      <c r="BW68" s="5"/>
      <c r="BX68" s="5"/>
      <c r="BY68" s="31"/>
      <c r="BZ68" s="5"/>
      <c r="CA68" s="5"/>
      <c r="CB68" s="31"/>
      <c r="CC68" s="5"/>
      <c r="CD68" s="5"/>
      <c r="CE68" s="31"/>
    </row>
    <row r="69" spans="1:83" s="26" customFormat="1" ht="14.25" customHeight="1">
      <c r="A69" s="19">
        <v>66</v>
      </c>
      <c r="B69" s="28"/>
      <c r="C69" s="29"/>
      <c r="D69" s="30"/>
      <c r="E69" s="5"/>
      <c r="F69" s="5"/>
      <c r="G69" s="31"/>
      <c r="H69" s="5"/>
      <c r="I69" s="5"/>
      <c r="J69" s="31"/>
      <c r="K69" s="5"/>
      <c r="L69" s="5"/>
      <c r="M69" s="31"/>
      <c r="N69" s="5"/>
      <c r="O69" s="5"/>
      <c r="P69" s="31"/>
      <c r="Q69" s="37"/>
      <c r="R69" s="5"/>
      <c r="S69" s="5"/>
      <c r="T69" s="31"/>
      <c r="U69" s="5"/>
      <c r="V69" s="5"/>
      <c r="W69" s="31"/>
      <c r="X69" s="5"/>
      <c r="Y69" s="5"/>
      <c r="Z69" s="31"/>
      <c r="AA69" s="5"/>
      <c r="AB69" s="5"/>
      <c r="AC69" s="31"/>
      <c r="AD69" s="5"/>
      <c r="AE69" s="5"/>
      <c r="AF69" s="31"/>
      <c r="AG69" s="5"/>
      <c r="AH69" s="5"/>
      <c r="AI69" s="31"/>
      <c r="AJ69" s="5"/>
      <c r="AK69" s="5"/>
      <c r="AL69" s="31"/>
      <c r="AM69" s="5"/>
      <c r="AN69" s="5"/>
      <c r="AO69" s="31"/>
      <c r="AP69" s="5"/>
      <c r="AQ69" s="5"/>
      <c r="AR69" s="31"/>
      <c r="AS69" s="5"/>
      <c r="AT69" s="5"/>
      <c r="AU69" s="31"/>
      <c r="AV69" s="5"/>
      <c r="AW69" s="5"/>
      <c r="AX69" s="31"/>
      <c r="AY69" s="5"/>
      <c r="AZ69" s="5"/>
      <c r="BA69" s="31"/>
      <c r="BB69" s="5"/>
      <c r="BC69" s="5"/>
      <c r="BD69" s="31"/>
      <c r="BE69" s="5"/>
      <c r="BF69" s="5"/>
      <c r="BG69" s="31"/>
      <c r="BH69" s="5"/>
      <c r="BI69" s="5"/>
      <c r="BJ69" s="31"/>
      <c r="BK69" s="5"/>
      <c r="BL69" s="5"/>
      <c r="BM69" s="31"/>
      <c r="BN69" s="5"/>
      <c r="BO69" s="5"/>
      <c r="BP69" s="31"/>
      <c r="BQ69" s="5"/>
      <c r="BR69" s="5"/>
      <c r="BS69" s="31"/>
      <c r="BT69" s="5"/>
      <c r="BU69" s="5"/>
      <c r="BV69" s="31"/>
      <c r="BW69" s="5"/>
      <c r="BX69" s="5"/>
      <c r="BY69" s="31"/>
      <c r="BZ69" s="5"/>
      <c r="CA69" s="5"/>
      <c r="CB69" s="31"/>
      <c r="CC69" s="5"/>
      <c r="CD69" s="5"/>
      <c r="CE69" s="31"/>
    </row>
    <row r="70" spans="1:83" s="26" customFormat="1" ht="14.25" customHeight="1">
      <c r="A70" s="19">
        <v>67</v>
      </c>
      <c r="B70" s="28"/>
      <c r="C70" s="29"/>
      <c r="D70" s="30"/>
      <c r="E70" s="5"/>
      <c r="F70" s="5"/>
      <c r="G70" s="31"/>
      <c r="H70" s="5"/>
      <c r="I70" s="5"/>
      <c r="J70" s="31"/>
      <c r="K70" s="5"/>
      <c r="L70" s="5"/>
      <c r="M70" s="31"/>
      <c r="N70" s="5"/>
      <c r="O70" s="5"/>
      <c r="P70" s="31"/>
      <c r="Q70" s="37"/>
      <c r="R70" s="5"/>
      <c r="S70" s="5"/>
      <c r="T70" s="31"/>
      <c r="U70" s="5"/>
      <c r="V70" s="5"/>
      <c r="W70" s="31"/>
      <c r="X70" s="5"/>
      <c r="Y70" s="5"/>
      <c r="Z70" s="31"/>
      <c r="AA70" s="5"/>
      <c r="AB70" s="5"/>
      <c r="AC70" s="31"/>
      <c r="AD70" s="5"/>
      <c r="AE70" s="5"/>
      <c r="AF70" s="31"/>
      <c r="AG70" s="5"/>
      <c r="AH70" s="5"/>
      <c r="AI70" s="31"/>
      <c r="AJ70" s="5"/>
      <c r="AK70" s="5"/>
      <c r="AL70" s="31"/>
      <c r="AM70" s="5"/>
      <c r="AN70" s="5"/>
      <c r="AO70" s="31"/>
      <c r="AP70" s="5"/>
      <c r="AQ70" s="5"/>
      <c r="AR70" s="31"/>
      <c r="AS70" s="5"/>
      <c r="AT70" s="5"/>
      <c r="AU70" s="31"/>
      <c r="AV70" s="5"/>
      <c r="AW70" s="5"/>
      <c r="AX70" s="31"/>
      <c r="AY70" s="5"/>
      <c r="AZ70" s="5"/>
      <c r="BA70" s="31"/>
      <c r="BB70" s="5"/>
      <c r="BC70" s="5"/>
      <c r="BD70" s="31"/>
      <c r="BE70" s="5"/>
      <c r="BF70" s="5"/>
      <c r="BG70" s="31"/>
      <c r="BH70" s="5"/>
      <c r="BI70" s="5"/>
      <c r="BJ70" s="31"/>
      <c r="BK70" s="5"/>
      <c r="BL70" s="5"/>
      <c r="BM70" s="31"/>
      <c r="BN70" s="5"/>
      <c r="BO70" s="5"/>
      <c r="BP70" s="31"/>
      <c r="BQ70" s="5"/>
      <c r="BR70" s="5"/>
      <c r="BS70" s="31"/>
      <c r="BT70" s="5"/>
      <c r="BU70" s="5"/>
      <c r="BV70" s="31"/>
      <c r="BW70" s="5"/>
      <c r="BX70" s="5"/>
      <c r="BY70" s="31"/>
      <c r="BZ70" s="5"/>
      <c r="CA70" s="5"/>
      <c r="CB70" s="31"/>
      <c r="CC70" s="5"/>
      <c r="CD70" s="5"/>
      <c r="CE70" s="31"/>
    </row>
    <row r="71" spans="1:83" s="26" customFormat="1" ht="14.25" customHeight="1">
      <c r="A71" s="19">
        <v>68</v>
      </c>
      <c r="B71" s="28"/>
      <c r="C71" s="29"/>
      <c r="D71" s="30"/>
      <c r="E71" s="5"/>
      <c r="F71" s="5"/>
      <c r="G71" s="31"/>
      <c r="H71" s="5"/>
      <c r="I71" s="5"/>
      <c r="J71" s="31"/>
      <c r="K71" s="5"/>
      <c r="L71" s="5"/>
      <c r="M71" s="31"/>
      <c r="N71" s="5"/>
      <c r="O71" s="5"/>
      <c r="P71" s="31"/>
      <c r="Q71" s="37"/>
      <c r="R71" s="5"/>
      <c r="S71" s="5"/>
      <c r="T71" s="31"/>
      <c r="U71" s="5"/>
      <c r="V71" s="5"/>
      <c r="W71" s="31"/>
      <c r="X71" s="5"/>
      <c r="Y71" s="5"/>
      <c r="Z71" s="31"/>
      <c r="AA71" s="5"/>
      <c r="AB71" s="5"/>
      <c r="AC71" s="31"/>
      <c r="AD71" s="5"/>
      <c r="AE71" s="5"/>
      <c r="AF71" s="31"/>
      <c r="AG71" s="5"/>
      <c r="AH71" s="5"/>
      <c r="AI71" s="31"/>
      <c r="AJ71" s="5"/>
      <c r="AK71" s="5"/>
      <c r="AL71" s="31"/>
      <c r="AM71" s="5"/>
      <c r="AN71" s="5"/>
      <c r="AO71" s="31"/>
      <c r="AP71" s="5"/>
      <c r="AQ71" s="5"/>
      <c r="AR71" s="31"/>
      <c r="AS71" s="5"/>
      <c r="AT71" s="5"/>
      <c r="AU71" s="31"/>
      <c r="AV71" s="5"/>
      <c r="AW71" s="5"/>
      <c r="AX71" s="31"/>
      <c r="AY71" s="5"/>
      <c r="AZ71" s="5"/>
      <c r="BA71" s="31"/>
      <c r="BB71" s="5"/>
      <c r="BC71" s="5"/>
      <c r="BD71" s="31"/>
      <c r="BE71" s="5"/>
      <c r="BF71" s="5"/>
      <c r="BG71" s="31"/>
      <c r="BH71" s="5"/>
      <c r="BI71" s="5"/>
      <c r="BJ71" s="31"/>
      <c r="BK71" s="5"/>
      <c r="BL71" s="5"/>
      <c r="BM71" s="31"/>
      <c r="BN71" s="5"/>
      <c r="BO71" s="5"/>
      <c r="BP71" s="31"/>
      <c r="BQ71" s="5"/>
      <c r="BR71" s="5"/>
      <c r="BS71" s="31"/>
      <c r="BT71" s="5"/>
      <c r="BU71" s="5"/>
      <c r="BV71" s="31"/>
      <c r="BW71" s="5"/>
      <c r="BX71" s="5"/>
      <c r="BY71" s="31"/>
      <c r="BZ71" s="5"/>
      <c r="CA71" s="5"/>
      <c r="CB71" s="31"/>
      <c r="CC71" s="5"/>
      <c r="CD71" s="5"/>
      <c r="CE71" s="31"/>
    </row>
    <row r="72" spans="1:83" s="26" customFormat="1" ht="14.25" customHeight="1">
      <c r="A72" s="19">
        <v>69</v>
      </c>
      <c r="B72" s="28"/>
      <c r="C72" s="29"/>
      <c r="D72" s="30"/>
      <c r="E72" s="5"/>
      <c r="F72" s="5"/>
      <c r="G72" s="31"/>
      <c r="H72" s="5"/>
      <c r="I72" s="5"/>
      <c r="J72" s="31"/>
      <c r="K72" s="5"/>
      <c r="L72" s="5"/>
      <c r="M72" s="31"/>
      <c r="N72" s="5"/>
      <c r="O72" s="5"/>
      <c r="P72" s="31"/>
      <c r="Q72" s="37"/>
      <c r="R72" s="5"/>
      <c r="S72" s="5"/>
      <c r="T72" s="31"/>
      <c r="U72" s="5"/>
      <c r="V72" s="5"/>
      <c r="W72" s="31"/>
      <c r="X72" s="5"/>
      <c r="Y72" s="5"/>
      <c r="Z72" s="31"/>
      <c r="AA72" s="5"/>
      <c r="AB72" s="5"/>
      <c r="AC72" s="31"/>
      <c r="AD72" s="5"/>
      <c r="AE72" s="5"/>
      <c r="AF72" s="31"/>
      <c r="AG72" s="5"/>
      <c r="AH72" s="5"/>
      <c r="AI72" s="31"/>
      <c r="AJ72" s="5"/>
      <c r="AK72" s="5"/>
      <c r="AL72" s="31"/>
      <c r="AM72" s="5"/>
      <c r="AN72" s="5"/>
      <c r="AO72" s="31"/>
      <c r="AP72" s="5"/>
      <c r="AQ72" s="5"/>
      <c r="AR72" s="31"/>
      <c r="AS72" s="5"/>
      <c r="AT72" s="5"/>
      <c r="AU72" s="31"/>
      <c r="AV72" s="5"/>
      <c r="AW72" s="5"/>
      <c r="AX72" s="31"/>
      <c r="AY72" s="5"/>
      <c r="AZ72" s="5"/>
      <c r="BA72" s="31"/>
      <c r="BB72" s="5"/>
      <c r="BC72" s="5"/>
      <c r="BD72" s="31"/>
      <c r="BE72" s="5"/>
      <c r="BF72" s="5"/>
      <c r="BG72" s="31"/>
      <c r="BH72" s="5"/>
      <c r="BI72" s="5"/>
      <c r="BJ72" s="31"/>
      <c r="BK72" s="5"/>
      <c r="BL72" s="5"/>
      <c r="BM72" s="31"/>
      <c r="BN72" s="5"/>
      <c r="BO72" s="5"/>
      <c r="BP72" s="31"/>
      <c r="BQ72" s="5"/>
      <c r="BR72" s="5"/>
      <c r="BS72" s="31"/>
      <c r="BT72" s="5"/>
      <c r="BU72" s="5"/>
      <c r="BV72" s="31"/>
      <c r="BW72" s="5"/>
      <c r="BX72" s="5"/>
      <c r="BY72" s="31"/>
      <c r="BZ72" s="5"/>
      <c r="CA72" s="5"/>
      <c r="CB72" s="31"/>
      <c r="CC72" s="5"/>
      <c r="CD72" s="5"/>
      <c r="CE72" s="31"/>
    </row>
    <row r="73" spans="1:83" s="26" customFormat="1" ht="14.25" customHeight="1">
      <c r="A73" s="19">
        <v>70</v>
      </c>
      <c r="B73" s="28"/>
      <c r="C73" s="29"/>
      <c r="D73" s="30"/>
      <c r="E73" s="5"/>
      <c r="F73" s="5"/>
      <c r="G73" s="31"/>
      <c r="H73" s="5"/>
      <c r="I73" s="5"/>
      <c r="J73" s="31"/>
      <c r="K73" s="5"/>
      <c r="L73" s="5"/>
      <c r="M73" s="31"/>
      <c r="N73" s="5"/>
      <c r="O73" s="5"/>
      <c r="P73" s="31"/>
      <c r="Q73" s="37"/>
      <c r="R73" s="5"/>
      <c r="S73" s="5"/>
      <c r="T73" s="31"/>
      <c r="U73" s="5"/>
      <c r="V73" s="5"/>
      <c r="W73" s="31"/>
      <c r="X73" s="5"/>
      <c r="Y73" s="5"/>
      <c r="Z73" s="31"/>
      <c r="AA73" s="5"/>
      <c r="AB73" s="5"/>
      <c r="AC73" s="31"/>
      <c r="AD73" s="5"/>
      <c r="AE73" s="5"/>
      <c r="AF73" s="31"/>
      <c r="AG73" s="5"/>
      <c r="AH73" s="5"/>
      <c r="AI73" s="31"/>
      <c r="AJ73" s="5"/>
      <c r="AK73" s="5"/>
      <c r="AL73" s="31"/>
      <c r="AM73" s="5"/>
      <c r="AN73" s="5"/>
      <c r="AO73" s="31"/>
      <c r="AP73" s="5"/>
      <c r="AQ73" s="5"/>
      <c r="AR73" s="31"/>
      <c r="AS73" s="5"/>
      <c r="AT73" s="5"/>
      <c r="AU73" s="31"/>
      <c r="AV73" s="5"/>
      <c r="AW73" s="5"/>
      <c r="AX73" s="31"/>
      <c r="AY73" s="5"/>
      <c r="AZ73" s="5"/>
      <c r="BA73" s="31"/>
      <c r="BB73" s="5"/>
      <c r="BC73" s="5"/>
      <c r="BD73" s="31"/>
      <c r="BE73" s="5"/>
      <c r="BF73" s="5"/>
      <c r="BG73" s="31"/>
      <c r="BH73" s="5"/>
      <c r="BI73" s="5"/>
      <c r="BJ73" s="31"/>
      <c r="BK73" s="5"/>
      <c r="BL73" s="5"/>
      <c r="BM73" s="31"/>
      <c r="BN73" s="5"/>
      <c r="BO73" s="5"/>
      <c r="BP73" s="31"/>
      <c r="BQ73" s="5"/>
      <c r="BR73" s="5"/>
      <c r="BS73" s="31"/>
      <c r="BT73" s="5"/>
      <c r="BU73" s="5"/>
      <c r="BV73" s="31"/>
      <c r="BW73" s="5"/>
      <c r="BX73" s="5"/>
      <c r="BY73" s="31"/>
      <c r="BZ73" s="5"/>
      <c r="CA73" s="5"/>
      <c r="CB73" s="31"/>
      <c r="CC73" s="5"/>
      <c r="CD73" s="5"/>
      <c r="CE73" s="31"/>
    </row>
    <row r="74" spans="1:83" s="26" customFormat="1" ht="14.25" customHeight="1">
      <c r="A74" s="19">
        <v>71</v>
      </c>
      <c r="B74" s="28"/>
      <c r="C74" s="29"/>
      <c r="D74" s="30"/>
      <c r="E74" s="5"/>
      <c r="F74" s="5"/>
      <c r="G74" s="31"/>
      <c r="H74" s="5"/>
      <c r="I74" s="5"/>
      <c r="J74" s="31"/>
      <c r="K74" s="5"/>
      <c r="L74" s="5"/>
      <c r="M74" s="31"/>
      <c r="N74" s="5"/>
      <c r="O74" s="5"/>
      <c r="P74" s="31"/>
      <c r="Q74" s="37"/>
      <c r="R74" s="5"/>
      <c r="S74" s="5"/>
      <c r="T74" s="31"/>
      <c r="U74" s="5"/>
      <c r="V74" s="5"/>
      <c r="W74" s="31"/>
      <c r="X74" s="5"/>
      <c r="Y74" s="5"/>
      <c r="Z74" s="31"/>
      <c r="AA74" s="5"/>
      <c r="AB74" s="5"/>
      <c r="AC74" s="31"/>
      <c r="AD74" s="5"/>
      <c r="AE74" s="5"/>
      <c r="AF74" s="31"/>
      <c r="AG74" s="5"/>
      <c r="AH74" s="5"/>
      <c r="AI74" s="31"/>
      <c r="AJ74" s="5"/>
      <c r="AK74" s="5"/>
      <c r="AL74" s="31"/>
      <c r="AM74" s="5"/>
      <c r="AN74" s="5"/>
      <c r="AO74" s="31"/>
      <c r="AP74" s="5"/>
      <c r="AQ74" s="5"/>
      <c r="AR74" s="31"/>
      <c r="AS74" s="5"/>
      <c r="AT74" s="5"/>
      <c r="AU74" s="31"/>
      <c r="AV74" s="5"/>
      <c r="AW74" s="5"/>
      <c r="AX74" s="31"/>
      <c r="AY74" s="5"/>
      <c r="AZ74" s="5"/>
      <c r="BA74" s="31"/>
      <c r="BB74" s="5"/>
      <c r="BC74" s="5"/>
      <c r="BD74" s="31"/>
      <c r="BE74" s="5"/>
      <c r="BF74" s="5"/>
      <c r="BG74" s="31"/>
      <c r="BH74" s="5"/>
      <c r="BI74" s="5"/>
      <c r="BJ74" s="31"/>
      <c r="BK74" s="5"/>
      <c r="BL74" s="5"/>
      <c r="BM74" s="31"/>
      <c r="BN74" s="5"/>
      <c r="BO74" s="5"/>
      <c r="BP74" s="31"/>
      <c r="BQ74" s="5"/>
      <c r="BR74" s="5"/>
      <c r="BS74" s="31"/>
      <c r="BT74" s="5"/>
      <c r="BU74" s="5"/>
      <c r="BV74" s="31"/>
      <c r="BW74" s="5"/>
      <c r="BX74" s="5"/>
      <c r="BY74" s="31"/>
      <c r="BZ74" s="5"/>
      <c r="CA74" s="5"/>
      <c r="CB74" s="31"/>
      <c r="CC74" s="5"/>
      <c r="CD74" s="5"/>
      <c r="CE74" s="31"/>
    </row>
    <row r="75" spans="1:83" s="26" customFormat="1" ht="14.25" customHeight="1">
      <c r="A75" s="19">
        <v>72</v>
      </c>
      <c r="B75" s="28"/>
      <c r="C75" s="29"/>
      <c r="D75" s="30"/>
      <c r="E75" s="5"/>
      <c r="F75" s="5"/>
      <c r="G75" s="31"/>
      <c r="H75" s="5"/>
      <c r="I75" s="5"/>
      <c r="J75" s="31"/>
      <c r="K75" s="5"/>
      <c r="L75" s="5"/>
      <c r="M75" s="31"/>
      <c r="N75" s="5"/>
      <c r="O75" s="5"/>
      <c r="P75" s="31"/>
      <c r="Q75" s="37"/>
      <c r="R75" s="5"/>
      <c r="S75" s="5"/>
      <c r="T75" s="31"/>
      <c r="U75" s="5"/>
      <c r="V75" s="5"/>
      <c r="W75" s="31"/>
      <c r="X75" s="5"/>
      <c r="Y75" s="5"/>
      <c r="Z75" s="31"/>
      <c r="AA75" s="5"/>
      <c r="AB75" s="5"/>
      <c r="AC75" s="31"/>
      <c r="AD75" s="5"/>
      <c r="AE75" s="5"/>
      <c r="AF75" s="31"/>
      <c r="AG75" s="5"/>
      <c r="AH75" s="5"/>
      <c r="AI75" s="31"/>
      <c r="AJ75" s="5"/>
      <c r="AK75" s="5"/>
      <c r="AL75" s="31"/>
      <c r="AM75" s="5"/>
      <c r="AN75" s="5"/>
      <c r="AO75" s="31"/>
      <c r="AP75" s="5"/>
      <c r="AQ75" s="5"/>
      <c r="AR75" s="31"/>
      <c r="AS75" s="5"/>
      <c r="AT75" s="5"/>
      <c r="AU75" s="31"/>
      <c r="AV75" s="5"/>
      <c r="AW75" s="5"/>
      <c r="AX75" s="31"/>
      <c r="AY75" s="5"/>
      <c r="AZ75" s="5"/>
      <c r="BA75" s="31"/>
      <c r="BB75" s="5"/>
      <c r="BC75" s="5"/>
      <c r="BD75" s="31"/>
      <c r="BE75" s="5"/>
      <c r="BF75" s="5"/>
      <c r="BG75" s="31"/>
      <c r="BH75" s="5"/>
      <c r="BI75" s="5"/>
      <c r="BJ75" s="31"/>
      <c r="BK75" s="5"/>
      <c r="BL75" s="5"/>
      <c r="BM75" s="31"/>
      <c r="BN75" s="5"/>
      <c r="BO75" s="5"/>
      <c r="BP75" s="31"/>
      <c r="BQ75" s="5"/>
      <c r="BR75" s="5"/>
      <c r="BS75" s="31"/>
      <c r="BT75" s="5"/>
      <c r="BU75" s="5"/>
      <c r="BV75" s="31"/>
      <c r="BW75" s="5"/>
      <c r="BX75" s="5"/>
      <c r="BY75" s="31"/>
      <c r="BZ75" s="5"/>
      <c r="CA75" s="5"/>
      <c r="CB75" s="31"/>
      <c r="CC75" s="5"/>
      <c r="CD75" s="5"/>
      <c r="CE75" s="31"/>
    </row>
    <row r="76" spans="1:83" s="26" customFormat="1" ht="14.25" customHeight="1">
      <c r="A76" s="19">
        <v>73</v>
      </c>
      <c r="B76" s="28"/>
      <c r="C76" s="29"/>
      <c r="D76" s="30"/>
      <c r="E76" s="5"/>
      <c r="F76" s="5"/>
      <c r="G76" s="31"/>
      <c r="H76" s="5"/>
      <c r="I76" s="5"/>
      <c r="J76" s="31"/>
      <c r="K76" s="5"/>
      <c r="L76" s="5"/>
      <c r="M76" s="31"/>
      <c r="N76" s="5"/>
      <c r="O76" s="5"/>
      <c r="P76" s="31"/>
      <c r="Q76" s="37"/>
      <c r="R76" s="5"/>
      <c r="S76" s="5"/>
      <c r="T76" s="31"/>
      <c r="U76" s="5"/>
      <c r="V76" s="5"/>
      <c r="W76" s="31"/>
      <c r="X76" s="5"/>
      <c r="Y76" s="5"/>
      <c r="Z76" s="31"/>
      <c r="AA76" s="5"/>
      <c r="AB76" s="5"/>
      <c r="AC76" s="31"/>
      <c r="AD76" s="5"/>
      <c r="AE76" s="5"/>
      <c r="AF76" s="31"/>
      <c r="AG76" s="5"/>
      <c r="AH76" s="5"/>
      <c r="AI76" s="31"/>
      <c r="AJ76" s="5"/>
      <c r="AK76" s="5"/>
      <c r="AL76" s="31"/>
      <c r="AM76" s="5"/>
      <c r="AN76" s="5"/>
      <c r="AO76" s="31"/>
      <c r="AP76" s="5"/>
      <c r="AQ76" s="5"/>
      <c r="AR76" s="31"/>
      <c r="AS76" s="5"/>
      <c r="AT76" s="5"/>
      <c r="AU76" s="31"/>
      <c r="AV76" s="5"/>
      <c r="AW76" s="5"/>
      <c r="AX76" s="31"/>
      <c r="AY76" s="5"/>
      <c r="AZ76" s="5"/>
      <c r="BA76" s="31"/>
      <c r="BB76" s="5"/>
      <c r="BC76" s="5"/>
      <c r="BD76" s="31"/>
      <c r="BE76" s="5"/>
      <c r="BF76" s="5"/>
      <c r="BG76" s="31"/>
      <c r="BH76" s="5"/>
      <c r="BI76" s="5"/>
      <c r="BJ76" s="31"/>
      <c r="BK76" s="5"/>
      <c r="BL76" s="5"/>
      <c r="BM76" s="31"/>
      <c r="BN76" s="5"/>
      <c r="BO76" s="5"/>
      <c r="BP76" s="31"/>
      <c r="BQ76" s="5"/>
      <c r="BR76" s="5"/>
      <c r="BS76" s="31"/>
      <c r="BT76" s="5"/>
      <c r="BU76" s="5"/>
      <c r="BV76" s="31"/>
      <c r="BW76" s="5"/>
      <c r="BX76" s="5"/>
      <c r="BY76" s="31"/>
      <c r="BZ76" s="5"/>
      <c r="CA76" s="5"/>
      <c r="CB76" s="31"/>
      <c r="CC76" s="5"/>
      <c r="CD76" s="5"/>
      <c r="CE76" s="31"/>
    </row>
    <row r="77" spans="1:83" s="26" customFormat="1" ht="14.25" customHeight="1">
      <c r="A77" s="19">
        <v>74</v>
      </c>
      <c r="B77" s="28"/>
      <c r="C77" s="29"/>
      <c r="D77" s="30"/>
      <c r="E77" s="5"/>
      <c r="F77" s="5"/>
      <c r="G77" s="31"/>
      <c r="H77" s="5"/>
      <c r="I77" s="5"/>
      <c r="J77" s="31"/>
      <c r="K77" s="5"/>
      <c r="L77" s="5"/>
      <c r="M77" s="31"/>
      <c r="N77" s="5"/>
      <c r="O77" s="5"/>
      <c r="P77" s="31"/>
      <c r="Q77" s="37"/>
      <c r="R77" s="5"/>
      <c r="S77" s="5"/>
      <c r="T77" s="31"/>
      <c r="U77" s="5"/>
      <c r="V77" s="5"/>
      <c r="W77" s="31"/>
      <c r="X77" s="5"/>
      <c r="Y77" s="5"/>
      <c r="Z77" s="31"/>
      <c r="AA77" s="5"/>
      <c r="AB77" s="5"/>
      <c r="AC77" s="31"/>
      <c r="AD77" s="5"/>
      <c r="AE77" s="5"/>
      <c r="AF77" s="31"/>
      <c r="AG77" s="5"/>
      <c r="AH77" s="5"/>
      <c r="AI77" s="31"/>
      <c r="AJ77" s="5"/>
      <c r="AK77" s="5"/>
      <c r="AL77" s="31"/>
      <c r="AM77" s="5"/>
      <c r="AN77" s="5"/>
      <c r="AO77" s="31"/>
      <c r="AP77" s="5"/>
      <c r="AQ77" s="5"/>
      <c r="AR77" s="31"/>
      <c r="AS77" s="5"/>
      <c r="AT77" s="5"/>
      <c r="AU77" s="31"/>
      <c r="AV77" s="5"/>
      <c r="AW77" s="5"/>
      <c r="AX77" s="31"/>
      <c r="AY77" s="5"/>
      <c r="AZ77" s="5"/>
      <c r="BA77" s="31"/>
      <c r="BB77" s="5"/>
      <c r="BC77" s="5"/>
      <c r="BD77" s="31"/>
      <c r="BE77" s="5"/>
      <c r="BF77" s="5"/>
      <c r="BG77" s="31"/>
      <c r="BH77" s="5"/>
      <c r="BI77" s="5"/>
      <c r="BJ77" s="31"/>
      <c r="BK77" s="5"/>
      <c r="BL77" s="5"/>
      <c r="BM77" s="31"/>
      <c r="BN77" s="5"/>
      <c r="BO77" s="5"/>
      <c r="BP77" s="31"/>
      <c r="BQ77" s="5"/>
      <c r="BR77" s="5"/>
      <c r="BS77" s="31"/>
      <c r="BT77" s="5"/>
      <c r="BU77" s="5"/>
      <c r="BV77" s="31"/>
      <c r="BW77" s="5"/>
      <c r="BX77" s="5"/>
      <c r="BY77" s="31"/>
      <c r="BZ77" s="5"/>
      <c r="CA77" s="5"/>
      <c r="CB77" s="31"/>
      <c r="CC77" s="5"/>
      <c r="CD77" s="5"/>
      <c r="CE77" s="31"/>
    </row>
  </sheetData>
  <sheetProtection autoFilter="0" pivotTables="0"/>
  <protectedRanges>
    <protectedRange sqref="A3:XFD80" name="区域1"/>
  </protectedRanges>
  <mergeCells count="17">
    <mergeCell ref="A2:A3"/>
    <mergeCell ref="B2:B3"/>
    <mergeCell ref="C2:C3"/>
    <mergeCell ref="D2:D3"/>
    <mergeCell ref="K2:P2"/>
    <mergeCell ref="BZ2:CE2"/>
    <mergeCell ref="E2:J2"/>
    <mergeCell ref="AV2:BA2"/>
    <mergeCell ref="BB2:BG2"/>
    <mergeCell ref="BH2:BM2"/>
    <mergeCell ref="BN2:BS2"/>
    <mergeCell ref="BT2:BY2"/>
    <mergeCell ref="R2:W2"/>
    <mergeCell ref="X2:AC2"/>
    <mergeCell ref="AD2:AI2"/>
    <mergeCell ref="AJ2:AO2"/>
    <mergeCell ref="AP2:AU2"/>
  </mergeCells>
  <phoneticPr fontId="57"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workbookViewId="0">
      <pane xSplit="1" ySplit="5" topLeftCell="B24" activePane="bottomRight" state="frozen"/>
      <selection pane="topRight"/>
      <selection pane="bottomLeft"/>
      <selection pane="bottomRight" activeCell="B38" sqref="B38"/>
    </sheetView>
  </sheetViews>
  <sheetFormatPr defaultRowHeight="12"/>
  <cols>
    <col min="1" max="3" width="9" style="2"/>
    <col min="4" max="4" width="11.375" style="2" bestFit="1" customWidth="1"/>
    <col min="5" max="5" width="8" style="2" bestFit="1" customWidth="1"/>
    <col min="6" max="7" width="9.625" style="2" bestFit="1" customWidth="1"/>
    <col min="8" max="8" width="8" style="2" bestFit="1" customWidth="1"/>
    <col min="9" max="9" width="13.125" style="2" bestFit="1" customWidth="1"/>
    <col min="10" max="16384" width="9" style="2"/>
  </cols>
  <sheetData>
    <row r="1" spans="2:16" ht="15" customHeight="1">
      <c r="B1" s="2" t="s">
        <v>11</v>
      </c>
      <c r="C1" s="2" t="s">
        <v>43</v>
      </c>
      <c r="D1" s="2" t="s">
        <v>62</v>
      </c>
      <c r="E1" s="2" t="s">
        <v>63</v>
      </c>
      <c r="F1" s="2" t="s">
        <v>64</v>
      </c>
      <c r="G1" s="2" t="s">
        <v>65</v>
      </c>
      <c r="H1" s="2" t="s">
        <v>66</v>
      </c>
      <c r="I1" s="2" t="s">
        <v>67</v>
      </c>
      <c r="J1" s="2" t="s">
        <v>68</v>
      </c>
      <c r="K1" s="2" t="s">
        <v>69</v>
      </c>
      <c r="L1" s="2" t="s">
        <v>70</v>
      </c>
      <c r="M1" s="2" t="s">
        <v>71</v>
      </c>
      <c r="N1" s="2" t="s">
        <v>72</v>
      </c>
    </row>
    <row r="2" spans="2:16" ht="15" customHeight="1">
      <c r="B2" s="2" t="s">
        <v>12</v>
      </c>
      <c r="C2" s="2" t="s">
        <v>7</v>
      </c>
      <c r="D2" s="1" t="s">
        <v>79</v>
      </c>
      <c r="E2" s="1" t="s">
        <v>80</v>
      </c>
      <c r="F2" s="1" t="s">
        <v>81</v>
      </c>
      <c r="G2" s="1" t="s">
        <v>82</v>
      </c>
      <c r="H2" s="1" t="s">
        <v>83</v>
      </c>
      <c r="I2" s="1" t="s">
        <v>84</v>
      </c>
      <c r="J2" s="1" t="s">
        <v>85</v>
      </c>
      <c r="K2" s="1" t="s">
        <v>86</v>
      </c>
      <c r="L2" s="1" t="s">
        <v>61</v>
      </c>
      <c r="M2" s="1" t="s">
        <v>87</v>
      </c>
      <c r="N2" s="1" t="s">
        <v>88</v>
      </c>
      <c r="O2" s="1" t="s">
        <v>44</v>
      </c>
      <c r="P2" s="1" t="s">
        <v>89</v>
      </c>
    </row>
    <row r="3" spans="2:16" ht="15" customHeight="1">
      <c r="B3" s="2" t="s">
        <v>90</v>
      </c>
      <c r="C3" s="1" t="s">
        <v>91</v>
      </c>
      <c r="D3" s="1" t="s">
        <v>92</v>
      </c>
      <c r="E3" s="1" t="s">
        <v>6</v>
      </c>
      <c r="F3" s="1" t="s">
        <v>93</v>
      </c>
      <c r="G3" s="1" t="s">
        <v>94</v>
      </c>
      <c r="H3" s="1" t="s">
        <v>95</v>
      </c>
      <c r="I3" s="1" t="s">
        <v>96</v>
      </c>
      <c r="J3" s="1" t="s">
        <v>6</v>
      </c>
      <c r="K3" s="1" t="s">
        <v>52</v>
      </c>
      <c r="L3" s="1" t="s">
        <v>5</v>
      </c>
      <c r="M3" s="1"/>
      <c r="N3" s="1"/>
    </row>
    <row r="4" spans="2:16" s="1" customFormat="1" ht="15" customHeight="1">
      <c r="B4" s="1" t="s">
        <v>75</v>
      </c>
      <c r="C4" s="1" t="s">
        <v>77</v>
      </c>
      <c r="D4" s="1" t="s">
        <v>76</v>
      </c>
    </row>
    <row r="5" spans="2:16" s="1" customFormat="1" ht="15" customHeight="1">
      <c r="B5" s="1" t="s">
        <v>13</v>
      </c>
      <c r="C5" s="1" t="s">
        <v>91</v>
      </c>
      <c r="D5" s="1" t="s">
        <v>97</v>
      </c>
      <c r="E5" s="1" t="s">
        <v>98</v>
      </c>
      <c r="F5" s="1" t="s">
        <v>99</v>
      </c>
      <c r="G5" s="1" t="s">
        <v>100</v>
      </c>
      <c r="H5" s="1" t="s">
        <v>101</v>
      </c>
      <c r="I5" s="1" t="s">
        <v>102</v>
      </c>
    </row>
    <row r="6" spans="2:16" s="1" customFormat="1" ht="15" customHeight="1">
      <c r="B6" s="1" t="s">
        <v>13</v>
      </c>
      <c r="C6" s="1" t="s">
        <v>92</v>
      </c>
      <c r="D6" s="1" t="s">
        <v>103</v>
      </c>
      <c r="E6" s="1" t="s">
        <v>104</v>
      </c>
    </row>
    <row r="7" spans="2:16" s="1" customFormat="1" ht="15" customHeight="1">
      <c r="B7" s="1" t="s">
        <v>13</v>
      </c>
      <c r="C7" s="1" t="s">
        <v>6</v>
      </c>
      <c r="D7" s="1" t="s">
        <v>105</v>
      </c>
      <c r="E7" s="1" t="s">
        <v>106</v>
      </c>
      <c r="F7" s="1" t="s">
        <v>107</v>
      </c>
      <c r="G7" s="1" t="s">
        <v>108</v>
      </c>
      <c r="H7" s="1" t="s">
        <v>109</v>
      </c>
      <c r="I7" s="1" t="s">
        <v>110</v>
      </c>
    </row>
    <row r="8" spans="2:16" s="1" customFormat="1" ht="15" customHeight="1">
      <c r="B8" s="1" t="s">
        <v>13</v>
      </c>
      <c r="C8" s="1" t="s">
        <v>93</v>
      </c>
    </row>
    <row r="9" spans="2:16" s="1" customFormat="1" ht="15" customHeight="1">
      <c r="B9" s="1" t="s">
        <v>13</v>
      </c>
      <c r="C9" s="1" t="s">
        <v>94</v>
      </c>
      <c r="D9" s="1" t="s">
        <v>111</v>
      </c>
      <c r="E9" s="1" t="s">
        <v>112</v>
      </c>
      <c r="F9" s="1" t="s">
        <v>113</v>
      </c>
      <c r="G9" s="1" t="s">
        <v>114</v>
      </c>
      <c r="H9" s="1" t="s">
        <v>114</v>
      </c>
    </row>
    <row r="10" spans="2:16" s="1" customFormat="1" ht="15" customHeight="1">
      <c r="B10" s="1" t="s">
        <v>13</v>
      </c>
      <c r="C10" s="1" t="s">
        <v>95</v>
      </c>
      <c r="D10" s="1" t="s">
        <v>115</v>
      </c>
      <c r="E10" s="1" t="s">
        <v>116</v>
      </c>
      <c r="F10" s="1" t="s">
        <v>117</v>
      </c>
      <c r="G10" s="1" t="s">
        <v>118</v>
      </c>
    </row>
    <row r="11" spans="2:16" s="1" customFormat="1" ht="15" customHeight="1">
      <c r="B11" s="1" t="s">
        <v>13</v>
      </c>
      <c r="C11" s="1" t="s">
        <v>96</v>
      </c>
      <c r="D11" s="1" t="s">
        <v>119</v>
      </c>
      <c r="E11" s="1" t="s">
        <v>120</v>
      </c>
      <c r="F11" s="1" t="s">
        <v>121</v>
      </c>
      <c r="G11" s="1" t="s">
        <v>122</v>
      </c>
      <c r="H11" s="1" t="s">
        <v>123</v>
      </c>
    </row>
    <row r="12" spans="2:16" s="1" customFormat="1" ht="15" customHeight="1">
      <c r="B12" s="1" t="s">
        <v>13</v>
      </c>
    </row>
    <row r="13" spans="2:16" s="1" customFormat="1" ht="15" customHeight="1">
      <c r="B13" s="1" t="s">
        <v>13</v>
      </c>
    </row>
    <row r="14" spans="2:16" s="1" customFormat="1" ht="15" customHeight="1">
      <c r="B14" s="1" t="s">
        <v>13</v>
      </c>
      <c r="C14" s="1" t="s">
        <v>6</v>
      </c>
      <c r="D14" s="1" t="s">
        <v>124</v>
      </c>
      <c r="E14" s="1" t="s">
        <v>73</v>
      </c>
      <c r="F14" s="1" t="s">
        <v>125</v>
      </c>
      <c r="G14" s="1" t="s">
        <v>59</v>
      </c>
      <c r="H14" s="1" t="s">
        <v>58</v>
      </c>
      <c r="I14" s="1" t="s">
        <v>126</v>
      </c>
      <c r="J14" s="1" t="s">
        <v>57</v>
      </c>
      <c r="K14" s="1" t="s">
        <v>127</v>
      </c>
      <c r="L14" s="1" t="s">
        <v>128</v>
      </c>
    </row>
    <row r="15" spans="2:16" s="1" customFormat="1" ht="15" customHeight="1">
      <c r="B15" s="1" t="s">
        <v>13</v>
      </c>
      <c r="C15" s="1" t="s">
        <v>52</v>
      </c>
      <c r="D15" s="1" t="s">
        <v>53</v>
      </c>
      <c r="E15" s="1" t="s">
        <v>129</v>
      </c>
      <c r="F15" s="1" t="s">
        <v>54</v>
      </c>
      <c r="G15" s="1" t="s">
        <v>55</v>
      </c>
      <c r="H15" s="1" t="s">
        <v>130</v>
      </c>
    </row>
    <row r="16" spans="2:16" s="1" customFormat="1" ht="15" customHeight="1">
      <c r="B16" s="1" t="s">
        <v>13</v>
      </c>
      <c r="C16" s="1" t="s">
        <v>5</v>
      </c>
      <c r="D16" s="1" t="s">
        <v>131</v>
      </c>
      <c r="E16" s="1" t="s">
        <v>132</v>
      </c>
      <c r="F16" s="1" t="s">
        <v>46</v>
      </c>
      <c r="G16" s="1" t="s">
        <v>46</v>
      </c>
      <c r="H16" s="1" t="s">
        <v>133</v>
      </c>
      <c r="I16" s="1" t="s">
        <v>134</v>
      </c>
      <c r="J16" s="1" t="s">
        <v>49</v>
      </c>
      <c r="K16" s="1" t="s">
        <v>135</v>
      </c>
      <c r="L16" s="1" t="s">
        <v>136</v>
      </c>
    </row>
    <row r="17" spans="2:22" s="1" customFormat="1" ht="15" customHeight="1"/>
    <row r="18" spans="2:22" s="1" customFormat="1" ht="15" customHeight="1">
      <c r="B18" s="1" t="s">
        <v>14</v>
      </c>
      <c r="C18" s="1" t="s">
        <v>137</v>
      </c>
      <c r="D18" s="1" t="s">
        <v>138</v>
      </c>
      <c r="E18" s="1" t="s">
        <v>139</v>
      </c>
      <c r="F18" s="1" t="s">
        <v>140</v>
      </c>
      <c r="G18" s="1" t="s">
        <v>78</v>
      </c>
      <c r="H18" s="1" t="s">
        <v>74</v>
      </c>
      <c r="I18" s="1" t="s">
        <v>45</v>
      </c>
    </row>
    <row r="19" spans="2:22" s="1" customFormat="1" ht="15" customHeight="1">
      <c r="B19" s="1" t="s">
        <v>22</v>
      </c>
      <c r="C19" s="1" t="s">
        <v>141</v>
      </c>
      <c r="D19" s="1" t="s">
        <v>142</v>
      </c>
      <c r="E19" s="1" t="s">
        <v>143</v>
      </c>
      <c r="F19" s="1" t="s">
        <v>50</v>
      </c>
    </row>
    <row r="20" spans="2:22" s="1" customFormat="1" ht="15" customHeight="1">
      <c r="B20" s="1" t="s">
        <v>15</v>
      </c>
      <c r="C20" s="1">
        <v>1</v>
      </c>
      <c r="D20" s="1">
        <v>2</v>
      </c>
      <c r="E20" s="1">
        <v>3</v>
      </c>
      <c r="F20" s="1">
        <v>4</v>
      </c>
      <c r="G20" s="1">
        <v>5</v>
      </c>
      <c r="H20" s="1">
        <v>6</v>
      </c>
      <c r="I20" s="1">
        <v>7</v>
      </c>
      <c r="J20" s="1">
        <v>8</v>
      </c>
      <c r="K20" s="1">
        <v>9</v>
      </c>
      <c r="L20" s="1">
        <v>10</v>
      </c>
      <c r="M20" s="1">
        <v>11</v>
      </c>
      <c r="N20" s="1">
        <v>12</v>
      </c>
      <c r="O20" s="1">
        <v>13</v>
      </c>
      <c r="P20" s="1">
        <v>14</v>
      </c>
      <c r="Q20" s="1">
        <v>15</v>
      </c>
      <c r="R20" s="1">
        <v>16</v>
      </c>
      <c r="S20" s="1">
        <v>17</v>
      </c>
      <c r="T20" s="1">
        <v>18</v>
      </c>
      <c r="U20" s="1">
        <v>19</v>
      </c>
      <c r="V20" s="1">
        <v>20</v>
      </c>
    </row>
    <row r="21" spans="2:22" s="1" customFormat="1" ht="16.5" customHeight="1"/>
    <row r="22" spans="2:22" s="1" customFormat="1" ht="16.5" customHeight="1">
      <c r="B22" s="1" t="s">
        <v>144</v>
      </c>
      <c r="C22" s="1" t="s">
        <v>51</v>
      </c>
    </row>
    <row r="23" spans="2:22" s="1" customFormat="1" ht="16.5" customHeight="1">
      <c r="B23" s="1" t="s">
        <v>47</v>
      </c>
      <c r="C23" s="1" t="s">
        <v>48</v>
      </c>
    </row>
    <row r="24" spans="2:22" s="1" customFormat="1" ht="16.5" customHeight="1">
      <c r="C24" s="1" t="s">
        <v>60</v>
      </c>
    </row>
    <row r="25" spans="2:22" s="1" customFormat="1" ht="16.5" customHeight="1"/>
    <row r="26" spans="2:22" s="1" customFormat="1" ht="16.5" customHeight="1"/>
    <row r="27" spans="2:22" s="1" customFormat="1" ht="16.5" customHeight="1">
      <c r="B27" s="1">
        <v>35</v>
      </c>
    </row>
    <row r="28" spans="2:22" s="1" customFormat="1" ht="16.5" customHeight="1">
      <c r="B28" s="1">
        <f>+B27+5</f>
        <v>40</v>
      </c>
      <c r="M28" s="1" t="s">
        <v>124</v>
      </c>
    </row>
    <row r="29" spans="2:22" s="1" customFormat="1" ht="16.5" customHeight="1">
      <c r="B29" s="1">
        <f t="shared" ref="B29:B37" si="0">+B28+5</f>
        <v>45</v>
      </c>
      <c r="M29" s="1" t="s">
        <v>73</v>
      </c>
    </row>
    <row r="30" spans="2:22" s="1" customFormat="1" ht="16.5" customHeight="1">
      <c r="B30" s="1">
        <f t="shared" si="0"/>
        <v>50</v>
      </c>
      <c r="M30" s="1" t="s">
        <v>125</v>
      </c>
    </row>
    <row r="31" spans="2:22" s="1" customFormat="1" ht="16.5" customHeight="1">
      <c r="B31" s="1">
        <f t="shared" si="0"/>
        <v>55</v>
      </c>
      <c r="M31" s="1" t="s">
        <v>59</v>
      </c>
    </row>
    <row r="32" spans="2:22" s="1" customFormat="1" ht="16.5" customHeight="1">
      <c r="B32" s="1">
        <f t="shared" si="0"/>
        <v>60</v>
      </c>
      <c r="M32" s="1" t="s">
        <v>58</v>
      </c>
    </row>
    <row r="33" spans="2:15" s="1" customFormat="1" ht="16.5" customHeight="1">
      <c r="B33" s="1">
        <f t="shared" si="0"/>
        <v>65</v>
      </c>
      <c r="M33" s="1" t="s">
        <v>126</v>
      </c>
    </row>
    <row r="34" spans="2:15" s="1" customFormat="1" ht="16.5" customHeight="1">
      <c r="B34" s="1">
        <f t="shared" si="0"/>
        <v>70</v>
      </c>
      <c r="M34" s="1" t="s">
        <v>57</v>
      </c>
    </row>
    <row r="35" spans="2:15" s="1" customFormat="1" ht="16.5" customHeight="1">
      <c r="B35" s="1">
        <f t="shared" si="0"/>
        <v>75</v>
      </c>
      <c r="M35" s="1" t="s">
        <v>127</v>
      </c>
    </row>
    <row r="36" spans="2:15" s="1" customFormat="1" ht="16.5" customHeight="1">
      <c r="B36" s="1">
        <f t="shared" si="0"/>
        <v>80</v>
      </c>
      <c r="M36" s="1" t="s">
        <v>128</v>
      </c>
    </row>
    <row r="37" spans="2:15" s="1" customFormat="1" ht="16.5" customHeight="1">
      <c r="B37" s="1">
        <f t="shared" si="0"/>
        <v>85</v>
      </c>
      <c r="M37" s="1" t="s">
        <v>131</v>
      </c>
    </row>
    <row r="38" spans="2:15" s="1" customFormat="1" ht="16.5" customHeight="1">
      <c r="M38" s="1" t="s">
        <v>132</v>
      </c>
    </row>
    <row r="39" spans="2:15" s="1" customFormat="1" ht="16.5" customHeight="1">
      <c r="M39" s="1" t="s">
        <v>46</v>
      </c>
    </row>
    <row r="40" spans="2:15" s="1" customFormat="1" ht="16.5" customHeight="1">
      <c r="M40" s="1" t="s">
        <v>133</v>
      </c>
    </row>
    <row r="41" spans="2:15" s="1" customFormat="1" ht="16.5" customHeight="1">
      <c r="M41" s="1" t="s">
        <v>134</v>
      </c>
      <c r="O41" s="1" t="s">
        <v>53</v>
      </c>
    </row>
    <row r="42" spans="2:15" s="1" customFormat="1" ht="16.5" customHeight="1">
      <c r="M42" s="1" t="s">
        <v>49</v>
      </c>
      <c r="O42" s="1" t="s">
        <v>129</v>
      </c>
    </row>
    <row r="43" spans="2:15" s="1" customFormat="1" ht="16.5" customHeight="1">
      <c r="M43" s="1" t="s">
        <v>135</v>
      </c>
      <c r="O43" s="1" t="s">
        <v>54</v>
      </c>
    </row>
    <row r="44" spans="2:15" s="1" customFormat="1" ht="16.5" customHeight="1">
      <c r="M44" s="1" t="s">
        <v>136</v>
      </c>
      <c r="O44" s="1" t="s">
        <v>55</v>
      </c>
    </row>
    <row r="45" spans="2:15" s="1" customFormat="1" ht="16.5" customHeight="1">
      <c r="M45" s="1" t="s">
        <v>53</v>
      </c>
      <c r="O45" s="1" t="s">
        <v>130</v>
      </c>
    </row>
    <row r="46" spans="2:15" s="1" customFormat="1" ht="16.5" customHeight="1">
      <c r="M46" s="1" t="s">
        <v>129</v>
      </c>
    </row>
    <row r="47" spans="2:15" s="1" customFormat="1" ht="16.5" customHeight="1">
      <c r="M47" s="1" t="s">
        <v>54</v>
      </c>
    </row>
    <row r="48" spans="2:15" s="1" customFormat="1" ht="16.5" customHeight="1">
      <c r="M48" s="1" t="s">
        <v>55</v>
      </c>
    </row>
    <row r="49" spans="13:13" s="1" customFormat="1" ht="16.5" customHeight="1">
      <c r="M49" s="1" t="s">
        <v>130</v>
      </c>
    </row>
    <row r="50" spans="13:13" s="1" customFormat="1" ht="16.5" customHeight="1">
      <c r="M50" s="1" t="s">
        <v>97</v>
      </c>
    </row>
    <row r="51" spans="13:13" s="1" customFormat="1" ht="16.5" customHeight="1">
      <c r="M51" s="1" t="s">
        <v>98</v>
      </c>
    </row>
    <row r="52" spans="13:13" s="1" customFormat="1" ht="16.5" customHeight="1">
      <c r="M52" s="1" t="s">
        <v>99</v>
      </c>
    </row>
    <row r="53" spans="13:13" s="1" customFormat="1" ht="16.5" customHeight="1">
      <c r="M53" s="1" t="s">
        <v>101</v>
      </c>
    </row>
    <row r="54" spans="13:13" s="1" customFormat="1" ht="16.5" customHeight="1">
      <c r="M54" s="1" t="s">
        <v>103</v>
      </c>
    </row>
    <row r="55" spans="13:13" s="1" customFormat="1" ht="16.5" customHeight="1">
      <c r="M55" s="1" t="s">
        <v>104</v>
      </c>
    </row>
    <row r="56" spans="13:13" s="1" customFormat="1" ht="16.5" customHeight="1">
      <c r="M56" s="1" t="s">
        <v>105</v>
      </c>
    </row>
    <row r="57" spans="13:13" s="1" customFormat="1" ht="16.5" customHeight="1">
      <c r="M57" s="1" t="s">
        <v>106</v>
      </c>
    </row>
    <row r="58" spans="13:13" s="1" customFormat="1" ht="16.5" customHeight="1">
      <c r="M58" s="1" t="s">
        <v>107</v>
      </c>
    </row>
    <row r="59" spans="13:13" s="1" customFormat="1" ht="16.5" customHeight="1">
      <c r="M59" s="1" t="s">
        <v>108</v>
      </c>
    </row>
    <row r="60" spans="13:13" s="1" customFormat="1" ht="16.5" customHeight="1">
      <c r="M60" s="1" t="s">
        <v>109</v>
      </c>
    </row>
    <row r="61" spans="13:13" s="1" customFormat="1" ht="16.5" customHeight="1">
      <c r="M61" s="1" t="s">
        <v>110</v>
      </c>
    </row>
    <row r="62" spans="13:13" s="1" customFormat="1" ht="16.5" customHeight="1">
      <c r="M62" s="1" t="s">
        <v>111</v>
      </c>
    </row>
    <row r="63" spans="13:13" s="1" customFormat="1" ht="16.5" customHeight="1">
      <c r="M63" s="1" t="s">
        <v>112</v>
      </c>
    </row>
    <row r="64" spans="13:13" s="1" customFormat="1" ht="16.5" customHeight="1">
      <c r="M64" s="1" t="s">
        <v>113</v>
      </c>
    </row>
    <row r="65" spans="13:13" s="1" customFormat="1" ht="16.5" customHeight="1">
      <c r="M65" s="1" t="s">
        <v>114</v>
      </c>
    </row>
    <row r="66" spans="13:13" s="1" customFormat="1" ht="16.5" customHeight="1">
      <c r="M66" s="1" t="s">
        <v>115</v>
      </c>
    </row>
    <row r="67" spans="13:13" s="1" customFormat="1" ht="16.5" customHeight="1">
      <c r="M67" s="1" t="s">
        <v>116</v>
      </c>
    </row>
    <row r="68" spans="13:13" s="1" customFormat="1" ht="16.5" customHeight="1">
      <c r="M68" s="1" t="s">
        <v>117</v>
      </c>
    </row>
    <row r="69" spans="13:13" s="1" customFormat="1" ht="16.5" customHeight="1">
      <c r="M69" s="1" t="s">
        <v>118</v>
      </c>
    </row>
    <row r="70" spans="13:13" s="1" customFormat="1" ht="16.5" customHeight="1">
      <c r="M70" s="1" t="s">
        <v>119</v>
      </c>
    </row>
    <row r="71" spans="13:13" s="1" customFormat="1" ht="16.5" customHeight="1">
      <c r="M71" s="1" t="s">
        <v>120</v>
      </c>
    </row>
    <row r="72" spans="13:13" s="1" customFormat="1" ht="16.5" customHeight="1">
      <c r="M72" s="1" t="s">
        <v>121</v>
      </c>
    </row>
    <row r="73" spans="13:13" s="1" customFormat="1" ht="16.5" customHeight="1">
      <c r="M73" s="1" t="s">
        <v>122</v>
      </c>
    </row>
    <row r="74" spans="13:13" s="1" customFormat="1" ht="16.5" customHeight="1">
      <c r="M74" s="1" t="s">
        <v>123</v>
      </c>
    </row>
    <row r="75" spans="13:13" s="1" customFormat="1" ht="16.5" customHeight="1"/>
    <row r="76" spans="13:13" s="1" customFormat="1" ht="16.5" customHeight="1"/>
    <row r="77" spans="13:13" s="1" customFormat="1" ht="16.5" customHeight="1"/>
    <row r="78" spans="13:13" s="1" customFormat="1" ht="16.5" customHeight="1"/>
    <row r="79" spans="13:13" s="1" customFormat="1" ht="16.5" customHeight="1"/>
    <row r="80" spans="13:13" s="1" customFormat="1" ht="16.5" customHeight="1"/>
    <row r="81" s="1" customFormat="1" ht="16.5" customHeight="1"/>
  </sheetData>
  <phoneticPr fontId="5" type="noConversion"/>
  <pageMargins left="0.69861111111111107" right="0.69861111111111107"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2" sqref="H2:H11"/>
    </sheetView>
  </sheetViews>
  <sheetFormatPr defaultRowHeight="14.25"/>
  <sheetData>
    <row r="1" spans="1:9" ht="64.5" thickBot="1">
      <c r="A1" s="50" t="s">
        <v>227</v>
      </c>
      <c r="B1" s="51" t="s">
        <v>228</v>
      </c>
      <c r="C1" s="51" t="s">
        <v>229</v>
      </c>
      <c r="D1" s="51" t="s">
        <v>230</v>
      </c>
      <c r="E1" s="51" t="s">
        <v>231</v>
      </c>
      <c r="F1" s="51" t="s">
        <v>232</v>
      </c>
      <c r="G1" s="51" t="s">
        <v>233</v>
      </c>
      <c r="H1" s="51" t="s">
        <v>234</v>
      </c>
      <c r="I1" s="51" t="s">
        <v>235</v>
      </c>
    </row>
    <row r="2" spans="1:9" ht="36.75" customHeight="1">
      <c r="A2" s="145" t="s">
        <v>236</v>
      </c>
      <c r="B2" s="143" t="s">
        <v>237</v>
      </c>
      <c r="C2" s="143" t="s">
        <v>238</v>
      </c>
      <c r="D2" s="143" t="s">
        <v>239</v>
      </c>
      <c r="E2" s="52" t="s">
        <v>240</v>
      </c>
      <c r="F2" s="143" t="s">
        <v>242</v>
      </c>
      <c r="G2" s="143" t="s">
        <v>243</v>
      </c>
      <c r="H2" s="143" t="s">
        <v>244</v>
      </c>
      <c r="I2" s="145" t="s">
        <v>245</v>
      </c>
    </row>
    <row r="3" spans="1:9" ht="15" thickBot="1">
      <c r="A3" s="146"/>
      <c r="B3" s="144"/>
      <c r="C3" s="144"/>
      <c r="D3" s="144"/>
      <c r="E3" s="53" t="s">
        <v>241</v>
      </c>
      <c r="F3" s="144"/>
      <c r="G3" s="144"/>
      <c r="H3" s="144"/>
      <c r="I3" s="146"/>
    </row>
    <row r="4" spans="1:9" ht="36.75" customHeight="1">
      <c r="A4" s="145" t="s">
        <v>246</v>
      </c>
      <c r="B4" s="143" t="s">
        <v>247</v>
      </c>
      <c r="C4" s="143" t="s">
        <v>248</v>
      </c>
      <c r="D4" s="143" t="s">
        <v>249</v>
      </c>
      <c r="E4" s="52" t="s">
        <v>240</v>
      </c>
      <c r="F4" s="143" t="s">
        <v>251</v>
      </c>
      <c r="G4" s="143" t="s">
        <v>252</v>
      </c>
      <c r="H4" s="143" t="s">
        <v>253</v>
      </c>
      <c r="I4" s="145" t="s">
        <v>254</v>
      </c>
    </row>
    <row r="5" spans="1:9" ht="15" thickBot="1">
      <c r="A5" s="146"/>
      <c r="B5" s="144"/>
      <c r="C5" s="144"/>
      <c r="D5" s="144"/>
      <c r="E5" s="53" t="s">
        <v>250</v>
      </c>
      <c r="F5" s="144"/>
      <c r="G5" s="144"/>
      <c r="H5" s="144"/>
      <c r="I5" s="146"/>
    </row>
    <row r="6" spans="1:9" ht="36.75" customHeight="1">
      <c r="A6" s="145" t="s">
        <v>255</v>
      </c>
      <c r="B6" s="143" t="s">
        <v>256</v>
      </c>
      <c r="C6" s="143" t="s">
        <v>257</v>
      </c>
      <c r="D6" s="143" t="s">
        <v>258</v>
      </c>
      <c r="E6" s="52" t="s">
        <v>240</v>
      </c>
      <c r="F6" s="143" t="s">
        <v>260</v>
      </c>
      <c r="G6" s="143" t="s">
        <v>261</v>
      </c>
      <c r="H6" s="143" t="s">
        <v>244</v>
      </c>
      <c r="I6" s="145" t="s">
        <v>254</v>
      </c>
    </row>
    <row r="7" spans="1:9" ht="15" thickBot="1">
      <c r="A7" s="146"/>
      <c r="B7" s="144"/>
      <c r="C7" s="144"/>
      <c r="D7" s="144"/>
      <c r="E7" s="53" t="s">
        <v>259</v>
      </c>
      <c r="F7" s="144"/>
      <c r="G7" s="144"/>
      <c r="H7" s="144"/>
      <c r="I7" s="146"/>
    </row>
    <row r="8" spans="1:9" ht="36.75" customHeight="1">
      <c r="A8" s="145" t="s">
        <v>262</v>
      </c>
      <c r="B8" s="143" t="s">
        <v>263</v>
      </c>
      <c r="C8" s="143" t="s">
        <v>264</v>
      </c>
      <c r="D8" s="143" t="s">
        <v>265</v>
      </c>
      <c r="E8" s="52" t="s">
        <v>240</v>
      </c>
      <c r="F8" s="143" t="s">
        <v>267</v>
      </c>
      <c r="G8" s="143" t="s">
        <v>261</v>
      </c>
      <c r="H8" s="143" t="s">
        <v>244</v>
      </c>
      <c r="I8" s="145" t="s">
        <v>254</v>
      </c>
    </row>
    <row r="9" spans="1:9" ht="15" thickBot="1">
      <c r="A9" s="146"/>
      <c r="B9" s="144"/>
      <c r="C9" s="144"/>
      <c r="D9" s="144"/>
      <c r="E9" s="53" t="s">
        <v>266</v>
      </c>
      <c r="F9" s="144"/>
      <c r="G9" s="144"/>
      <c r="H9" s="144"/>
      <c r="I9" s="146"/>
    </row>
  </sheetData>
  <mergeCells count="32">
    <mergeCell ref="H6:H7"/>
    <mergeCell ref="I6:I7"/>
    <mergeCell ref="A8:A9"/>
    <mergeCell ref="B8:B9"/>
    <mergeCell ref="C8:C9"/>
    <mergeCell ref="D8:D9"/>
    <mergeCell ref="F8:F9"/>
    <mergeCell ref="G8:G9"/>
    <mergeCell ref="H8:H9"/>
    <mergeCell ref="I8:I9"/>
    <mergeCell ref="A6:A7"/>
    <mergeCell ref="B6:B7"/>
    <mergeCell ref="C6:C7"/>
    <mergeCell ref="D6:D7"/>
    <mergeCell ref="F6:F7"/>
    <mergeCell ref="G6:G7"/>
    <mergeCell ref="H2:H3"/>
    <mergeCell ref="I2:I3"/>
    <mergeCell ref="A4:A5"/>
    <mergeCell ref="B4:B5"/>
    <mergeCell ref="C4:C5"/>
    <mergeCell ref="D4:D5"/>
    <mergeCell ref="F4:F5"/>
    <mergeCell ref="G4:G5"/>
    <mergeCell ref="H4:H5"/>
    <mergeCell ref="I4:I5"/>
    <mergeCell ref="A2:A3"/>
    <mergeCell ref="B2:B3"/>
    <mergeCell ref="C2:C3"/>
    <mergeCell ref="D2:D3"/>
    <mergeCell ref="F2:F3"/>
    <mergeCell ref="G2:G3"/>
  </mergeCells>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5</vt:i4>
      </vt:variant>
      <vt:variant>
        <vt:lpstr>命名范围</vt:lpstr>
      </vt:variant>
      <vt:variant>
        <vt:i4>12</vt:i4>
      </vt:variant>
    </vt:vector>
  </HeadingPairs>
  <TitlesOfParts>
    <vt:vector size="17" baseType="lpstr">
      <vt:lpstr>工资表编制细则</vt:lpstr>
      <vt:lpstr>7月 </vt:lpstr>
      <vt:lpstr>升期结算</vt:lpstr>
      <vt:lpstr>基础资料</vt:lpstr>
      <vt:lpstr>附件1</vt:lpstr>
      <vt:lpstr>二级部门</vt:lpstr>
      <vt:lpstr>分校名称</vt:lpstr>
      <vt:lpstr>岗位</vt:lpstr>
      <vt:lpstr>岗位级别</vt:lpstr>
      <vt:lpstr>岗位类型</vt:lpstr>
      <vt:lpstr>教师课时费级别</vt:lpstr>
      <vt:lpstr>培训师级别</vt:lpstr>
      <vt:lpstr>性别</vt:lpstr>
      <vt:lpstr>一级部门</vt:lpstr>
      <vt:lpstr>月份</vt:lpstr>
      <vt:lpstr>在职状态</vt:lpstr>
      <vt:lpstr>职位</vt:lpstr>
    </vt:vector>
  </TitlesOfParts>
  <Company>tengynn</Company>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tengynn</dc:creator>
  <cp:lastModifiedBy>Windows 用户</cp:lastModifiedBy>
  <cp:revision/>
  <cp:lastPrinted>2017-03-08T08:11:00Z</cp:lastPrinted>
  <dcterms:created xsi:type="dcterms:W3CDTF">2012-02-25T01:22:46Z</dcterms:created>
  <dcterms:modified xsi:type="dcterms:W3CDTF">2017-09-12T11:12:16Z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2052-9.1.0.4883</vt:lpwstr>
  </property>
</Properties>
</file>