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ola/Google Drive/HTML/Gender Career Progression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5" i="1" l="1"/>
  <c r="U24" i="1"/>
  <c r="U23" i="1"/>
  <c r="U22" i="1"/>
  <c r="U21" i="1"/>
  <c r="U20" i="1"/>
  <c r="U19" i="1"/>
  <c r="U18" i="1"/>
  <c r="U17" i="1"/>
  <c r="P25" i="1"/>
  <c r="O25" i="1"/>
  <c r="T25" i="1"/>
  <c r="S25" i="1"/>
  <c r="U16" i="1"/>
  <c r="U15" i="1"/>
  <c r="U36" i="1"/>
  <c r="U35" i="1"/>
  <c r="U34" i="1"/>
  <c r="U33" i="1"/>
  <c r="U30" i="1"/>
  <c r="U28" i="1"/>
  <c r="U32" i="1"/>
  <c r="U31" i="1"/>
  <c r="U29" i="1"/>
  <c r="U45" i="1"/>
  <c r="U44" i="1"/>
  <c r="U37" i="1"/>
  <c r="U42" i="1"/>
  <c r="U39" i="1"/>
  <c r="U43" i="1"/>
  <c r="U40" i="1"/>
  <c r="U38" i="1"/>
  <c r="U41" i="1"/>
  <c r="U14" i="1"/>
  <c r="U13" i="1"/>
  <c r="U12" i="1"/>
  <c r="U11" i="1"/>
  <c r="U10" i="1"/>
  <c r="U9" i="1"/>
  <c r="U8" i="1"/>
  <c r="U7" i="1"/>
  <c r="U6" i="1"/>
  <c r="U5" i="1"/>
  <c r="U4" i="1"/>
  <c r="U3" i="1"/>
  <c r="O24" i="1"/>
  <c r="P24" i="1"/>
  <c r="T24" i="1"/>
  <c r="O23" i="1"/>
  <c r="P23" i="1"/>
  <c r="T23" i="1"/>
  <c r="P22" i="1"/>
  <c r="O22" i="1"/>
  <c r="T22" i="1"/>
  <c r="O21" i="1"/>
  <c r="P21" i="1"/>
  <c r="T21" i="1"/>
  <c r="P20" i="1"/>
  <c r="O20" i="1"/>
  <c r="T20" i="1"/>
  <c r="O19" i="1"/>
  <c r="P19" i="1"/>
  <c r="T19" i="1"/>
  <c r="O18" i="1"/>
  <c r="P18" i="1"/>
  <c r="T18" i="1"/>
  <c r="O17" i="1"/>
  <c r="P17" i="1"/>
  <c r="T17" i="1"/>
  <c r="O16" i="1"/>
  <c r="P16" i="1"/>
  <c r="T16" i="1"/>
  <c r="P15" i="1"/>
  <c r="O15" i="1"/>
  <c r="T15" i="1"/>
  <c r="P36" i="1"/>
  <c r="O36" i="1"/>
  <c r="T36" i="1"/>
  <c r="P35" i="1"/>
  <c r="O35" i="1"/>
  <c r="T35" i="1"/>
  <c r="S24" i="1"/>
  <c r="S23" i="1"/>
  <c r="S22" i="1"/>
  <c r="S21" i="1"/>
  <c r="S20" i="1"/>
  <c r="S19" i="1"/>
  <c r="S18" i="1"/>
  <c r="S17" i="1"/>
  <c r="S16" i="1"/>
  <c r="S15" i="1"/>
  <c r="S36" i="1"/>
  <c r="S35" i="1"/>
  <c r="P34" i="1"/>
  <c r="P33" i="1"/>
  <c r="O34" i="1"/>
  <c r="T34" i="1"/>
  <c r="O33" i="1"/>
  <c r="T33" i="1"/>
  <c r="S34" i="1"/>
  <c r="S33" i="1"/>
  <c r="P13" i="1"/>
  <c r="O13" i="1"/>
  <c r="T13" i="1"/>
  <c r="P14" i="1"/>
  <c r="O14" i="1"/>
  <c r="T14" i="1"/>
  <c r="P41" i="1"/>
  <c r="O41" i="1"/>
  <c r="T41" i="1"/>
  <c r="P38" i="1"/>
  <c r="O38" i="1"/>
  <c r="T38" i="1"/>
  <c r="O40" i="1"/>
  <c r="P40" i="1"/>
  <c r="T40" i="1"/>
  <c r="O43" i="1"/>
  <c r="P43" i="1"/>
  <c r="T43" i="1"/>
  <c r="O39" i="1"/>
  <c r="P39" i="1"/>
  <c r="T39" i="1"/>
  <c r="O42" i="1"/>
  <c r="P42" i="1"/>
  <c r="T42" i="1"/>
  <c r="O37" i="1"/>
  <c r="P37" i="1"/>
  <c r="T37" i="1"/>
  <c r="P44" i="1"/>
  <c r="O44" i="1"/>
  <c r="T44" i="1"/>
  <c r="P45" i="1"/>
  <c r="O45" i="1"/>
  <c r="T45" i="1"/>
  <c r="O29" i="1"/>
  <c r="P29" i="1"/>
  <c r="T29" i="1"/>
  <c r="P31" i="1"/>
  <c r="O31" i="1"/>
  <c r="T31" i="1"/>
  <c r="O32" i="1"/>
  <c r="P32" i="1"/>
  <c r="T32" i="1"/>
  <c r="O28" i="1"/>
  <c r="P28" i="1"/>
  <c r="T28" i="1"/>
  <c r="O30" i="1"/>
  <c r="P30" i="1"/>
  <c r="T30" i="1"/>
  <c r="S13" i="1"/>
  <c r="S14" i="1"/>
  <c r="S41" i="1"/>
  <c r="S38" i="1"/>
  <c r="S40" i="1"/>
  <c r="S43" i="1"/>
  <c r="S39" i="1"/>
  <c r="S42" i="1"/>
  <c r="S37" i="1"/>
  <c r="S44" i="1"/>
  <c r="S45" i="1"/>
  <c r="S29" i="1"/>
  <c r="S31" i="1"/>
  <c r="S32" i="1"/>
  <c r="S28" i="1"/>
  <c r="S30" i="1"/>
  <c r="P4" i="1"/>
  <c r="O4" i="1"/>
  <c r="S4" i="1"/>
  <c r="P5" i="1"/>
  <c r="O5" i="1"/>
  <c r="S5" i="1"/>
  <c r="P6" i="1"/>
  <c r="O6" i="1"/>
  <c r="S6" i="1"/>
  <c r="P7" i="1"/>
  <c r="O7" i="1"/>
  <c r="S7" i="1"/>
  <c r="P8" i="1"/>
  <c r="O8" i="1"/>
  <c r="S8" i="1"/>
  <c r="P9" i="1"/>
  <c r="O9" i="1"/>
  <c r="S9" i="1"/>
  <c r="P10" i="1"/>
  <c r="O10" i="1"/>
  <c r="S10" i="1"/>
  <c r="P11" i="1"/>
  <c r="O11" i="1"/>
  <c r="S11" i="1"/>
  <c r="P12" i="1"/>
  <c r="O12" i="1"/>
  <c r="S12" i="1"/>
  <c r="P3" i="1"/>
  <c r="O3" i="1"/>
  <c r="S3" i="1"/>
  <c r="T12" i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<sst xmlns="http://schemas.openxmlformats.org/spreadsheetml/2006/main" count="132" uniqueCount="52">
  <si>
    <t>Inst</t>
  </si>
  <si>
    <t>M - Prof</t>
  </si>
  <si>
    <t>F - Prof</t>
  </si>
  <si>
    <t>M - Aprof</t>
  </si>
  <si>
    <t>F - Aprof</t>
  </si>
  <si>
    <t>M - L/SL</t>
  </si>
  <si>
    <t>F - L/SL</t>
  </si>
  <si>
    <t>M - RF</t>
  </si>
  <si>
    <t>F - RF</t>
  </si>
  <si>
    <t>M -Eprof</t>
  </si>
  <si>
    <t>F - Eprof</t>
  </si>
  <si>
    <t>M - all</t>
  </si>
  <si>
    <t>F - all</t>
  </si>
  <si>
    <t>M - PTF</t>
  </si>
  <si>
    <t>F - PTF</t>
  </si>
  <si>
    <t>Physics</t>
  </si>
  <si>
    <t>Ratio</t>
  </si>
  <si>
    <t>Ffraction</t>
  </si>
  <si>
    <t>Faculty</t>
  </si>
  <si>
    <t>Dept</t>
  </si>
  <si>
    <t>Sci</t>
  </si>
  <si>
    <t>Wai</t>
  </si>
  <si>
    <t>SciEng</t>
  </si>
  <si>
    <t>Engineering</t>
  </si>
  <si>
    <t>Biology</t>
  </si>
  <si>
    <t>CompMathSci</t>
  </si>
  <si>
    <t>Otago</t>
  </si>
  <si>
    <t>Sciences</t>
  </si>
  <si>
    <t>Botany</t>
  </si>
  <si>
    <t>Date</t>
  </si>
  <si>
    <t>ProfRatio</t>
  </si>
  <si>
    <t>Professor</t>
  </si>
  <si>
    <t>Associate Professor</t>
  </si>
  <si>
    <t>Lecturer</t>
  </si>
  <si>
    <t>Research Fellow</t>
  </si>
  <si>
    <t>Emeritus Professor</t>
  </si>
  <si>
    <t>Total</t>
  </si>
  <si>
    <t>Computer Science</t>
  </si>
  <si>
    <t>Environmental Science</t>
  </si>
  <si>
    <t>Marine Science</t>
  </si>
  <si>
    <t>Mathematics</t>
  </si>
  <si>
    <t>Psychology</t>
  </si>
  <si>
    <t>Sports Science</t>
  </si>
  <si>
    <t>Statistics</t>
  </si>
  <si>
    <t>Geology</t>
  </si>
  <si>
    <t>Chemistry</t>
  </si>
  <si>
    <t>Earth Science</t>
  </si>
  <si>
    <t>Human Nutrition</t>
  </si>
  <si>
    <t>Mathematics and Statistics</t>
  </si>
  <si>
    <t>Zoology</t>
  </si>
  <si>
    <t>Auck</t>
  </si>
  <si>
    <t>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</si>
</sst>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4" fillId="0" borderId="1" xfId="0" applyFont="1" applyBorder="1"/>
    <xf numFmtId="15" fontId="0" fillId="0" borderId="2" xfId="0" applyNumberFormat="1" applyBorder="1"/>
    <xf numFmtId="0" fontId="0" fillId="0" borderId="2" xfId="0" applyBorder="1"/>
    <xf numFmtId="15" fontId="3" fillId="0" borderId="2" xfId="0" applyNumberFormat="1" applyFont="1" applyBorder="1"/>
    <xf numFmtId="15" fontId="3" fillId="0" borderId="3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5" fontId="0" fillId="0" borderId="1" xfId="0" applyNumberFormat="1" applyBorder="1"/>
    <xf numFmtId="0" fontId="0" fillId="0" borderId="1" xfId="0" applyBorder="1"/>
    <xf numFmtId="0" fontId="0" fillId="0" borderId="4" xfId="0" applyBorder="1"/>
    <xf numFmtId="15" fontId="0" fillId="0" borderId="3" xfId="0" applyNumberFormat="1" applyBorder="1"/>
    <xf numFmtId="15" fontId="3" fillId="0" borderId="1" xfId="0" applyNumberFormat="1" applyFont="1" applyBorder="1"/>
    <xf numFmtId="0" fontId="3" fillId="0" borderId="2" xfId="0" applyFont="1" applyFill="1" applyBorder="1"/>
    <xf numFmtId="0" fontId="0" fillId="0" borderId="0" xfId="0" applyBorder="1"/>
    <xf numFmtId="2" fontId="0" fillId="0" borderId="0" xfId="0" applyNumberFormat="1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4" fillId="0" borderId="4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pane ySplit="1" topLeftCell="A2" activePane="bottomLeft" state="frozen"/>
      <selection pane="bottomLeft" activeCell="A3" sqref="A3:XFD3"/>
    </sheetView>
  </sheetViews>
  <sheetFormatPr baseColWidth="10" defaultRowHeight="16" x14ac:dyDescent="0.2"/>
  <cols>
    <col min="3" max="3" width="12.5" bestFit="1" customWidth="1"/>
    <col min="4" max="4" width="23" bestFit="1" customWidth="1"/>
    <col min="21" max="21" width="11.83203125" bestFit="1" customWidth="1"/>
  </cols>
  <sheetData>
    <row r="1" spans="1:21" s="1" customFormat="1" x14ac:dyDescent="0.2">
      <c r="A1" s="24"/>
      <c r="B1" s="2"/>
      <c r="C1" s="2"/>
      <c r="D1" s="24"/>
      <c r="E1" s="25" t="s">
        <v>34</v>
      </c>
      <c r="F1" s="26"/>
      <c r="G1" s="25" t="s">
        <v>33</v>
      </c>
      <c r="H1" s="26"/>
      <c r="I1" s="25" t="s">
        <v>32</v>
      </c>
      <c r="J1" s="26"/>
      <c r="K1" s="25" t="s">
        <v>31</v>
      </c>
      <c r="L1" s="26"/>
      <c r="M1" s="25" t="s">
        <v>35</v>
      </c>
      <c r="N1" s="26"/>
      <c r="O1" s="25" t="s">
        <v>36</v>
      </c>
      <c r="P1" s="26"/>
    </row>
    <row r="2" spans="1:21" s="1" customFormat="1" x14ac:dyDescent="0.2">
      <c r="A2" s="24" t="s">
        <v>29</v>
      </c>
      <c r="B2" s="2" t="s">
        <v>0</v>
      </c>
      <c r="C2" s="2" t="s">
        <v>18</v>
      </c>
      <c r="D2" s="24" t="s">
        <v>19</v>
      </c>
      <c r="E2" s="27" t="s">
        <v>7</v>
      </c>
      <c r="F2" s="28" t="s">
        <v>8</v>
      </c>
      <c r="G2" s="27" t="s">
        <v>5</v>
      </c>
      <c r="H2" s="28" t="s">
        <v>6</v>
      </c>
      <c r="I2" s="27" t="s">
        <v>3</v>
      </c>
      <c r="J2" s="28" t="s">
        <v>4</v>
      </c>
      <c r="K2" s="27" t="s">
        <v>1</v>
      </c>
      <c r="L2" s="28" t="s">
        <v>2</v>
      </c>
      <c r="M2" s="27" t="s">
        <v>9</v>
      </c>
      <c r="N2" s="28" t="s">
        <v>10</v>
      </c>
      <c r="O2" s="27" t="s">
        <v>11</v>
      </c>
      <c r="P2" s="28" t="s">
        <v>12</v>
      </c>
      <c r="Q2" s="1" t="s">
        <v>13</v>
      </c>
      <c r="R2" s="1" t="s">
        <v>14</v>
      </c>
      <c r="S2" s="1" t="s">
        <v>17</v>
      </c>
      <c r="T2" s="1" t="s">
        <v>16</v>
      </c>
      <c r="U2" s="1" t="s">
        <v>30</v>
      </c>
    </row>
    <row r="3" spans="1:21" s="20" customFormat="1" x14ac:dyDescent="0.2">
      <c r="A3" s="12">
        <v>41745</v>
      </c>
      <c r="B3" s="13" t="s">
        <v>50</v>
      </c>
      <c r="C3" s="13" t="s">
        <v>20</v>
      </c>
      <c r="D3" s="14" t="s">
        <v>24</v>
      </c>
      <c r="E3" s="29">
        <v>0</v>
      </c>
      <c r="F3" s="30">
        <v>0</v>
      </c>
      <c r="G3" s="29">
        <v>21</v>
      </c>
      <c r="H3" s="30">
        <v>9</v>
      </c>
      <c r="I3" s="29">
        <v>16</v>
      </c>
      <c r="J3" s="30">
        <v>7</v>
      </c>
      <c r="K3" s="29">
        <v>19</v>
      </c>
      <c r="L3" s="30">
        <v>4</v>
      </c>
      <c r="M3" s="29">
        <v>1</v>
      </c>
      <c r="N3" s="30">
        <v>0</v>
      </c>
      <c r="O3" s="29">
        <f>K3+I3+G3+E3+M3</f>
        <v>57</v>
      </c>
      <c r="P3" s="30">
        <f>L3+J3+H3+F3+N3</f>
        <v>20</v>
      </c>
      <c r="Q3" s="20">
        <v>2</v>
      </c>
      <c r="R3" s="20">
        <v>4</v>
      </c>
      <c r="S3" s="21">
        <f>P3/(O3+P3)</f>
        <v>0.25974025974025972</v>
      </c>
      <c r="T3" s="21">
        <f>P3/O3</f>
        <v>0.35087719298245612</v>
      </c>
      <c r="U3" s="21">
        <f>L3/K3</f>
        <v>0.21052631578947367</v>
      </c>
    </row>
    <row r="4" spans="1:21" s="18" customFormat="1" x14ac:dyDescent="0.2">
      <c r="A4" s="3">
        <v>41745</v>
      </c>
      <c r="B4" s="4" t="s">
        <v>50</v>
      </c>
      <c r="C4" s="4" t="s">
        <v>20</v>
      </c>
      <c r="D4" s="10" t="s">
        <v>45</v>
      </c>
      <c r="E4" s="31">
        <v>2</v>
      </c>
      <c r="F4" s="32">
        <v>1</v>
      </c>
      <c r="G4" s="31">
        <v>11</v>
      </c>
      <c r="H4" s="32">
        <v>1</v>
      </c>
      <c r="I4" s="31">
        <v>6</v>
      </c>
      <c r="J4" s="32">
        <v>1</v>
      </c>
      <c r="K4" s="31">
        <v>9</v>
      </c>
      <c r="L4" s="32">
        <v>4</v>
      </c>
      <c r="M4" s="31">
        <v>2</v>
      </c>
      <c r="N4" s="32">
        <v>0</v>
      </c>
      <c r="O4" s="31">
        <f>K4+I4+G4+E4+M4</f>
        <v>30</v>
      </c>
      <c r="P4" s="32">
        <f>L4+J4+H4+F4+N4</f>
        <v>7</v>
      </c>
      <c r="Q4" s="18">
        <v>3</v>
      </c>
      <c r="R4" s="18">
        <v>3</v>
      </c>
      <c r="S4" s="19">
        <f>P4/(O4+P4)</f>
        <v>0.1891891891891892</v>
      </c>
      <c r="T4" s="19">
        <f>P4/O4</f>
        <v>0.23333333333333334</v>
      </c>
      <c r="U4" s="19">
        <f>L4/K4</f>
        <v>0.44444444444444442</v>
      </c>
    </row>
    <row r="5" spans="1:21" s="18" customFormat="1" x14ac:dyDescent="0.2">
      <c r="A5" s="3">
        <v>41745</v>
      </c>
      <c r="B5" s="4" t="s">
        <v>50</v>
      </c>
      <c r="C5" s="4" t="s">
        <v>20</v>
      </c>
      <c r="D5" s="10" t="s">
        <v>37</v>
      </c>
      <c r="E5" s="31">
        <v>4</v>
      </c>
      <c r="F5" s="32">
        <v>1</v>
      </c>
      <c r="G5" s="31">
        <v>17</v>
      </c>
      <c r="H5" s="32">
        <v>2</v>
      </c>
      <c r="I5" s="31">
        <v>5</v>
      </c>
      <c r="J5" s="32">
        <v>1</v>
      </c>
      <c r="K5" s="31">
        <v>12</v>
      </c>
      <c r="L5" s="32">
        <v>1</v>
      </c>
      <c r="M5" s="31">
        <v>1</v>
      </c>
      <c r="N5" s="32">
        <v>0</v>
      </c>
      <c r="O5" s="31">
        <f>K5+I5+G5+E5+M5</f>
        <v>39</v>
      </c>
      <c r="P5" s="32">
        <f>L5+J5+H5+F5+N5</f>
        <v>5</v>
      </c>
      <c r="Q5" s="18">
        <v>2</v>
      </c>
      <c r="R5" s="18">
        <v>3</v>
      </c>
      <c r="S5" s="19">
        <f>P5/(O5+P5)</f>
        <v>0.11363636363636363</v>
      </c>
      <c r="T5" s="19">
        <f>P5/O5</f>
        <v>0.12820512820512819</v>
      </c>
      <c r="U5" s="19">
        <f>L5/K5</f>
        <v>8.3333333333333329E-2</v>
      </c>
    </row>
    <row r="6" spans="1:21" s="18" customFormat="1" x14ac:dyDescent="0.2">
      <c r="A6" s="3">
        <v>41745</v>
      </c>
      <c r="B6" s="4" t="s">
        <v>50</v>
      </c>
      <c r="C6" s="4" t="s">
        <v>20</v>
      </c>
      <c r="D6" s="10" t="s">
        <v>38</v>
      </c>
      <c r="E6" s="31">
        <v>0</v>
      </c>
      <c r="F6" s="32">
        <v>1</v>
      </c>
      <c r="G6" s="31">
        <v>15</v>
      </c>
      <c r="H6" s="32">
        <v>12</v>
      </c>
      <c r="I6" s="31">
        <v>9</v>
      </c>
      <c r="J6" s="32">
        <v>1</v>
      </c>
      <c r="K6" s="31">
        <v>9</v>
      </c>
      <c r="L6" s="32">
        <v>0</v>
      </c>
      <c r="M6" s="31">
        <v>1</v>
      </c>
      <c r="N6" s="32">
        <v>1</v>
      </c>
      <c r="O6" s="31">
        <f>K6+I6+G6+E6+M6</f>
        <v>34</v>
      </c>
      <c r="P6" s="32">
        <f>L6+J6+H6+F6+N6</f>
        <v>15</v>
      </c>
      <c r="Q6" s="18">
        <v>4</v>
      </c>
      <c r="R6" s="18">
        <v>5</v>
      </c>
      <c r="S6" s="19">
        <f>P6/(O6+P6)</f>
        <v>0.30612244897959184</v>
      </c>
      <c r="T6" s="19">
        <f>P6/O6</f>
        <v>0.44117647058823528</v>
      </c>
      <c r="U6" s="19">
        <f>L6/K6</f>
        <v>0</v>
      </c>
    </row>
    <row r="7" spans="1:21" s="18" customFormat="1" x14ac:dyDescent="0.2">
      <c r="A7" s="3">
        <v>41745</v>
      </c>
      <c r="B7" s="4" t="s">
        <v>50</v>
      </c>
      <c r="C7" s="4" t="s">
        <v>20</v>
      </c>
      <c r="D7" s="10" t="s">
        <v>39</v>
      </c>
      <c r="E7" s="31">
        <v>0</v>
      </c>
      <c r="F7" s="32">
        <v>2</v>
      </c>
      <c r="G7" s="31">
        <v>6</v>
      </c>
      <c r="H7" s="32">
        <v>1</v>
      </c>
      <c r="I7" s="31">
        <v>2</v>
      </c>
      <c r="J7" s="32">
        <v>0</v>
      </c>
      <c r="K7" s="31">
        <v>3</v>
      </c>
      <c r="L7" s="32">
        <v>0</v>
      </c>
      <c r="M7" s="31">
        <v>0</v>
      </c>
      <c r="N7" s="32">
        <v>0</v>
      </c>
      <c r="O7" s="31">
        <f>K7+I7+G7+E7+M7</f>
        <v>11</v>
      </c>
      <c r="P7" s="32">
        <f>L7+J7+H7+F7+N7</f>
        <v>3</v>
      </c>
      <c r="S7" s="19">
        <f>P7/(O7+P7)</f>
        <v>0.21428571428571427</v>
      </c>
      <c r="T7" s="19">
        <f>P7/O7</f>
        <v>0.27272727272727271</v>
      </c>
      <c r="U7" s="19">
        <f>L7/K7</f>
        <v>0</v>
      </c>
    </row>
    <row r="8" spans="1:21" s="18" customFormat="1" x14ac:dyDescent="0.2">
      <c r="A8" s="3">
        <v>41745</v>
      </c>
      <c r="B8" s="4" t="s">
        <v>50</v>
      </c>
      <c r="C8" s="4" t="s">
        <v>20</v>
      </c>
      <c r="D8" s="10" t="s">
        <v>40</v>
      </c>
      <c r="E8" s="31">
        <v>0</v>
      </c>
      <c r="F8" s="32">
        <v>0</v>
      </c>
      <c r="G8" s="31">
        <v>9</v>
      </c>
      <c r="H8" s="32">
        <v>4</v>
      </c>
      <c r="I8" s="31">
        <v>6</v>
      </c>
      <c r="J8" s="32">
        <v>1</v>
      </c>
      <c r="K8" s="31">
        <v>10</v>
      </c>
      <c r="L8" s="32">
        <v>1</v>
      </c>
      <c r="M8" s="31">
        <v>0</v>
      </c>
      <c r="N8" s="32">
        <v>0</v>
      </c>
      <c r="O8" s="31">
        <f>K8+I8+G8+E8+M8</f>
        <v>25</v>
      </c>
      <c r="P8" s="32">
        <f>L8+J8+H8+F8+N8</f>
        <v>6</v>
      </c>
      <c r="Q8" s="18">
        <v>3</v>
      </c>
      <c r="R8" s="18">
        <v>6</v>
      </c>
      <c r="S8" s="19">
        <f>P8/(O8+P8)</f>
        <v>0.19354838709677419</v>
      </c>
      <c r="T8" s="19">
        <f>P8/O8</f>
        <v>0.24</v>
      </c>
      <c r="U8" s="19">
        <f>L8/K8</f>
        <v>0.1</v>
      </c>
    </row>
    <row r="9" spans="1:21" s="18" customFormat="1" x14ac:dyDescent="0.2">
      <c r="A9" s="3">
        <v>41745</v>
      </c>
      <c r="B9" s="4" t="s">
        <v>50</v>
      </c>
      <c r="C9" s="4" t="s">
        <v>20</v>
      </c>
      <c r="D9" s="10" t="s">
        <v>15</v>
      </c>
      <c r="E9" s="31">
        <v>8</v>
      </c>
      <c r="F9" s="32">
        <v>0</v>
      </c>
      <c r="G9" s="31">
        <v>7</v>
      </c>
      <c r="H9" s="32">
        <v>2</v>
      </c>
      <c r="I9" s="31">
        <v>9</v>
      </c>
      <c r="J9" s="32">
        <v>0</v>
      </c>
      <c r="K9" s="31">
        <v>8</v>
      </c>
      <c r="L9" s="32">
        <v>0</v>
      </c>
      <c r="M9" s="31">
        <v>0</v>
      </c>
      <c r="N9" s="32">
        <v>0</v>
      </c>
      <c r="O9" s="31">
        <f>K9+I9+G9+E9+M9</f>
        <v>32</v>
      </c>
      <c r="P9" s="32">
        <f>L9+J9+H9+F9+N9</f>
        <v>2</v>
      </c>
      <c r="Q9" s="18">
        <v>1</v>
      </c>
      <c r="R9" s="18">
        <v>1</v>
      </c>
      <c r="S9" s="19">
        <f>P9/(O9+P9)</f>
        <v>5.8823529411764705E-2</v>
      </c>
      <c r="T9" s="19">
        <f>P9/O9</f>
        <v>6.25E-2</v>
      </c>
      <c r="U9" s="19">
        <f>L9/K9</f>
        <v>0</v>
      </c>
    </row>
    <row r="10" spans="1:21" s="18" customFormat="1" x14ac:dyDescent="0.2">
      <c r="A10" s="3">
        <v>41745</v>
      </c>
      <c r="B10" s="4" t="s">
        <v>50</v>
      </c>
      <c r="C10" s="4" t="s">
        <v>20</v>
      </c>
      <c r="D10" s="10" t="s">
        <v>41</v>
      </c>
      <c r="E10" s="31">
        <v>1</v>
      </c>
      <c r="F10" s="32">
        <v>3</v>
      </c>
      <c r="G10" s="31">
        <v>6</v>
      </c>
      <c r="H10" s="32">
        <v>14</v>
      </c>
      <c r="I10" s="31">
        <v>8</v>
      </c>
      <c r="J10" s="32">
        <v>8</v>
      </c>
      <c r="K10" s="31">
        <v>5</v>
      </c>
      <c r="L10" s="32">
        <v>3</v>
      </c>
      <c r="M10" s="31">
        <v>3</v>
      </c>
      <c r="N10" s="32">
        <v>0</v>
      </c>
      <c r="O10" s="31">
        <f>K10+I10+G10+E10+M10</f>
        <v>23</v>
      </c>
      <c r="P10" s="32">
        <f>L10+J10+H10+F10+N10</f>
        <v>28</v>
      </c>
      <c r="R10" s="18">
        <v>7</v>
      </c>
      <c r="S10" s="19">
        <f>P10/(O10+P10)</f>
        <v>0.5490196078431373</v>
      </c>
      <c r="T10" s="19">
        <f>P10/O10</f>
        <v>1.2173913043478262</v>
      </c>
      <c r="U10" s="19">
        <f>L10/K10</f>
        <v>0.6</v>
      </c>
    </row>
    <row r="11" spans="1:21" s="18" customFormat="1" x14ac:dyDescent="0.2">
      <c r="A11" s="3">
        <v>41745</v>
      </c>
      <c r="B11" s="4" t="s">
        <v>50</v>
      </c>
      <c r="C11" s="4" t="s">
        <v>20</v>
      </c>
      <c r="D11" s="10" t="s">
        <v>42</v>
      </c>
      <c r="E11" s="31">
        <v>2</v>
      </c>
      <c r="F11" s="32">
        <v>0</v>
      </c>
      <c r="G11" s="31">
        <v>5</v>
      </c>
      <c r="H11" s="32">
        <v>0</v>
      </c>
      <c r="I11" s="31">
        <v>1</v>
      </c>
      <c r="J11" s="32">
        <v>0</v>
      </c>
      <c r="K11" s="31">
        <v>2</v>
      </c>
      <c r="L11" s="32">
        <v>0</v>
      </c>
      <c r="M11" s="31">
        <v>0</v>
      </c>
      <c r="N11" s="32">
        <v>0</v>
      </c>
      <c r="O11" s="31">
        <f>K11+I11+G11+E11+M11</f>
        <v>10</v>
      </c>
      <c r="P11" s="32">
        <f>L11+J11+H11+F11+N11</f>
        <v>0</v>
      </c>
      <c r="Q11" s="18">
        <v>2</v>
      </c>
      <c r="S11" s="19">
        <f>P11/(O11+P11)</f>
        <v>0</v>
      </c>
      <c r="T11" s="19">
        <f>P11/O11</f>
        <v>0</v>
      </c>
      <c r="U11" s="19">
        <f>L11/K11</f>
        <v>0</v>
      </c>
    </row>
    <row r="12" spans="1:21" s="18" customFormat="1" x14ac:dyDescent="0.2">
      <c r="A12" s="15">
        <v>41745</v>
      </c>
      <c r="B12" s="9" t="s">
        <v>50</v>
      </c>
      <c r="C12" s="9" t="s">
        <v>20</v>
      </c>
      <c r="D12" s="11" t="s">
        <v>43</v>
      </c>
      <c r="E12" s="33">
        <v>5</v>
      </c>
      <c r="F12" s="34">
        <v>3</v>
      </c>
      <c r="G12" s="33">
        <v>14</v>
      </c>
      <c r="H12" s="34">
        <v>3</v>
      </c>
      <c r="I12" s="33">
        <v>5</v>
      </c>
      <c r="J12" s="34">
        <v>4</v>
      </c>
      <c r="K12" s="33">
        <v>7</v>
      </c>
      <c r="L12" s="34">
        <v>0</v>
      </c>
      <c r="M12" s="33">
        <v>0</v>
      </c>
      <c r="N12" s="34">
        <v>0</v>
      </c>
      <c r="O12" s="33">
        <f>K12+I12+G12+E12+M12</f>
        <v>31</v>
      </c>
      <c r="P12" s="34">
        <f>L12+J12+H12+F12+N12</f>
        <v>10</v>
      </c>
      <c r="Q12" s="18">
        <v>6</v>
      </c>
      <c r="R12" s="18">
        <v>4</v>
      </c>
      <c r="S12" s="19">
        <f>P12/(O12+P12)</f>
        <v>0.24390243902439024</v>
      </c>
      <c r="T12" s="19">
        <f>P12/O12</f>
        <v>0.32258064516129031</v>
      </c>
      <c r="U12" s="19">
        <f>L12/K12</f>
        <v>0</v>
      </c>
    </row>
    <row r="13" spans="1:21" s="18" customFormat="1" x14ac:dyDescent="0.2">
      <c r="A13" s="4"/>
      <c r="B13" s="4"/>
      <c r="C13" s="4"/>
      <c r="D13" s="10"/>
      <c r="E13" s="31"/>
      <c r="F13" s="32"/>
      <c r="G13" s="31"/>
      <c r="H13" s="32"/>
      <c r="I13" s="31"/>
      <c r="J13" s="32"/>
      <c r="K13" s="31"/>
      <c r="L13" s="32"/>
      <c r="M13" s="31"/>
      <c r="N13" s="32"/>
      <c r="O13" s="31">
        <f>K13+I13+G13+E13+M13</f>
        <v>0</v>
      </c>
      <c r="P13" s="32">
        <f>L13+J13+H13+F13+N13</f>
        <v>0</v>
      </c>
      <c r="S13" s="19" t="e">
        <f>P13/(O13+P13)</f>
        <v>#DIV/0!</v>
      </c>
      <c r="T13" s="19" t="e">
        <f>P13/O13</f>
        <v>#DIV/0!</v>
      </c>
      <c r="U13" s="19" t="e">
        <f>L13/K13</f>
        <v>#DIV/0!</v>
      </c>
    </row>
    <row r="14" spans="1:21" s="18" customFormat="1" x14ac:dyDescent="0.2">
      <c r="A14" s="4"/>
      <c r="B14" s="4"/>
      <c r="C14" s="4"/>
      <c r="D14" s="10"/>
      <c r="E14" s="31"/>
      <c r="F14" s="32"/>
      <c r="G14" s="31"/>
      <c r="H14" s="32"/>
      <c r="I14" s="31"/>
      <c r="J14" s="32"/>
      <c r="K14" s="31"/>
      <c r="L14" s="32"/>
      <c r="M14" s="31"/>
      <c r="N14" s="32"/>
      <c r="O14" s="31">
        <f>K14+I14+G14+E14+M14</f>
        <v>0</v>
      </c>
      <c r="P14" s="32">
        <f>L14+J14+H14+F14+N14</f>
        <v>0</v>
      </c>
      <c r="S14" s="19" t="e">
        <f>P14/(O14+P14)</f>
        <v>#DIV/0!</v>
      </c>
      <c r="T14" s="19" t="e">
        <f>P14/O14</f>
        <v>#DIV/0!</v>
      </c>
      <c r="U14" s="19" t="e">
        <f>L14/K14</f>
        <v>#DIV/0!</v>
      </c>
    </row>
    <row r="15" spans="1:21" s="18" customFormat="1" x14ac:dyDescent="0.2">
      <c r="A15" s="12">
        <v>41795</v>
      </c>
      <c r="B15" s="13" t="s">
        <v>26</v>
      </c>
      <c r="C15" s="13" t="s">
        <v>27</v>
      </c>
      <c r="D15" s="14" t="s">
        <v>28</v>
      </c>
      <c r="E15" s="29">
        <v>0</v>
      </c>
      <c r="F15" s="30">
        <v>1</v>
      </c>
      <c r="G15" s="29">
        <v>2</v>
      </c>
      <c r="H15" s="30">
        <v>2</v>
      </c>
      <c r="I15" s="29">
        <v>1</v>
      </c>
      <c r="J15" s="30">
        <v>0</v>
      </c>
      <c r="K15" s="29">
        <v>1</v>
      </c>
      <c r="L15" s="30">
        <v>1</v>
      </c>
      <c r="M15" s="29">
        <v>2</v>
      </c>
      <c r="N15" s="30">
        <v>0</v>
      </c>
      <c r="O15" s="29">
        <f>K15+I15+G15+E15+M15</f>
        <v>6</v>
      </c>
      <c r="P15" s="30">
        <f>L15+J15+H15+F15+N15</f>
        <v>4</v>
      </c>
      <c r="Q15" s="18">
        <v>2</v>
      </c>
      <c r="S15" s="19">
        <f>P15/(O15+P15)</f>
        <v>0.4</v>
      </c>
      <c r="T15" s="19">
        <f>P15/O15</f>
        <v>0.66666666666666663</v>
      </c>
      <c r="U15" s="19">
        <f>L15/K15</f>
        <v>1</v>
      </c>
    </row>
    <row r="16" spans="1:21" s="18" customFormat="1" x14ac:dyDescent="0.2">
      <c r="A16" s="3">
        <v>41795</v>
      </c>
      <c r="B16" s="4" t="s">
        <v>26</v>
      </c>
      <c r="C16" s="4" t="s">
        <v>27</v>
      </c>
      <c r="D16" s="10" t="s">
        <v>45</v>
      </c>
      <c r="E16" s="31">
        <v>9</v>
      </c>
      <c r="F16" s="32">
        <v>5</v>
      </c>
      <c r="G16" s="31">
        <v>7</v>
      </c>
      <c r="H16" s="32">
        <v>2</v>
      </c>
      <c r="I16" s="31">
        <v>4</v>
      </c>
      <c r="J16" s="32">
        <v>2</v>
      </c>
      <c r="K16" s="31">
        <v>5</v>
      </c>
      <c r="L16" s="32">
        <v>1</v>
      </c>
      <c r="M16" s="31">
        <v>3</v>
      </c>
      <c r="N16" s="32">
        <v>0</v>
      </c>
      <c r="O16" s="31">
        <f>K16+I16+G16+E16+M16</f>
        <v>28</v>
      </c>
      <c r="P16" s="32">
        <f>L16+J16+H16+F16+N16</f>
        <v>10</v>
      </c>
      <c r="Q16" s="18">
        <v>2</v>
      </c>
      <c r="S16" s="19">
        <f>P16/(O16+P16)</f>
        <v>0.26315789473684209</v>
      </c>
      <c r="T16" s="19">
        <f>P16/O16</f>
        <v>0.35714285714285715</v>
      </c>
      <c r="U16" s="19">
        <f>L16/K16</f>
        <v>0.2</v>
      </c>
    </row>
    <row r="17" spans="1:21" s="18" customFormat="1" x14ac:dyDescent="0.2">
      <c r="A17" s="3">
        <v>41806</v>
      </c>
      <c r="B17" s="4" t="s">
        <v>26</v>
      </c>
      <c r="C17" s="4" t="s">
        <v>27</v>
      </c>
      <c r="D17" s="10" t="s">
        <v>37</v>
      </c>
      <c r="E17" s="31">
        <v>3</v>
      </c>
      <c r="F17" s="32">
        <v>0</v>
      </c>
      <c r="G17" s="31">
        <v>5</v>
      </c>
      <c r="H17" s="32">
        <v>2</v>
      </c>
      <c r="I17" s="31">
        <v>4</v>
      </c>
      <c r="J17" s="32">
        <v>0</v>
      </c>
      <c r="K17" s="31">
        <v>2</v>
      </c>
      <c r="L17" s="32">
        <v>0</v>
      </c>
      <c r="M17" s="31">
        <v>2</v>
      </c>
      <c r="N17" s="32">
        <v>0</v>
      </c>
      <c r="O17" s="31">
        <f>K17+I17+G17+E17+M17</f>
        <v>16</v>
      </c>
      <c r="P17" s="32">
        <f>L17+J17+H17+F17+N17</f>
        <v>2</v>
      </c>
      <c r="Q17" s="18">
        <v>2</v>
      </c>
      <c r="R17" s="18">
        <v>1</v>
      </c>
      <c r="S17" s="19">
        <f>P17/(O17+P17)</f>
        <v>0.1111111111111111</v>
      </c>
      <c r="T17" s="19">
        <f>P17/O17</f>
        <v>0.125</v>
      </c>
      <c r="U17" s="19">
        <f>L17/K17</f>
        <v>0</v>
      </c>
    </row>
    <row r="18" spans="1:21" s="18" customFormat="1" x14ac:dyDescent="0.2">
      <c r="A18" s="3">
        <v>41806</v>
      </c>
      <c r="B18" s="4" t="s">
        <v>26</v>
      </c>
      <c r="C18" s="4" t="s">
        <v>27</v>
      </c>
      <c r="D18" s="10" t="s">
        <v>44</v>
      </c>
      <c r="E18" s="31">
        <v>3</v>
      </c>
      <c r="F18" s="32">
        <v>1</v>
      </c>
      <c r="G18" s="31">
        <v>7</v>
      </c>
      <c r="H18" s="32">
        <v>2</v>
      </c>
      <c r="I18" s="31">
        <v>2</v>
      </c>
      <c r="J18" s="32">
        <v>1</v>
      </c>
      <c r="K18" s="31">
        <v>4</v>
      </c>
      <c r="L18" s="32">
        <v>0</v>
      </c>
      <c r="M18" s="31">
        <v>3</v>
      </c>
      <c r="N18" s="32">
        <v>0</v>
      </c>
      <c r="O18" s="31">
        <f>K18+I18+G18+E18+M18</f>
        <v>19</v>
      </c>
      <c r="P18" s="32">
        <f>L18+J18+H18+F18+N18</f>
        <v>4</v>
      </c>
      <c r="Q18" s="18">
        <v>2</v>
      </c>
      <c r="S18" s="19">
        <f>P18/(O18+P18)</f>
        <v>0.17391304347826086</v>
      </c>
      <c r="T18" s="19">
        <f>P18/O18</f>
        <v>0.21052631578947367</v>
      </c>
      <c r="U18" s="19">
        <f>L18/K18</f>
        <v>0</v>
      </c>
    </row>
    <row r="19" spans="1:21" s="18" customFormat="1" x14ac:dyDescent="0.2">
      <c r="A19" s="3">
        <v>41806</v>
      </c>
      <c r="B19" s="4" t="s">
        <v>26</v>
      </c>
      <c r="C19" s="4" t="s">
        <v>27</v>
      </c>
      <c r="D19" s="10" t="s">
        <v>47</v>
      </c>
      <c r="E19" s="31">
        <v>0</v>
      </c>
      <c r="F19" s="32">
        <v>6</v>
      </c>
      <c r="G19" s="31">
        <v>1</v>
      </c>
      <c r="H19" s="32">
        <v>11</v>
      </c>
      <c r="I19" s="31">
        <v>0</v>
      </c>
      <c r="J19" s="32">
        <v>3</v>
      </c>
      <c r="K19" s="31">
        <v>3</v>
      </c>
      <c r="L19" s="32">
        <v>1</v>
      </c>
      <c r="M19" s="31">
        <v>0</v>
      </c>
      <c r="N19" s="32">
        <v>1</v>
      </c>
      <c r="O19" s="31">
        <f>K19+I19+G19+E19+M19</f>
        <v>4</v>
      </c>
      <c r="P19" s="32">
        <f>L19+J19+H19+F19+N19</f>
        <v>22</v>
      </c>
      <c r="R19" s="18">
        <v>6</v>
      </c>
      <c r="S19" s="19">
        <f>P19/(O19+P19)</f>
        <v>0.84615384615384615</v>
      </c>
      <c r="T19" s="19">
        <f>P19/O19</f>
        <v>5.5</v>
      </c>
      <c r="U19" s="19">
        <f>L19/K19</f>
        <v>0.33333333333333331</v>
      </c>
    </row>
    <row r="20" spans="1:21" s="18" customFormat="1" x14ac:dyDescent="0.2">
      <c r="A20" s="3">
        <v>41806</v>
      </c>
      <c r="B20" s="4" t="s">
        <v>26</v>
      </c>
      <c r="C20" s="4" t="s">
        <v>27</v>
      </c>
      <c r="D20" s="10" t="s">
        <v>39</v>
      </c>
      <c r="E20" s="31">
        <v>0</v>
      </c>
      <c r="F20" s="32">
        <v>2</v>
      </c>
      <c r="G20" s="31">
        <v>4</v>
      </c>
      <c r="H20" s="32">
        <v>2</v>
      </c>
      <c r="I20" s="31">
        <v>2</v>
      </c>
      <c r="J20" s="32">
        <v>1</v>
      </c>
      <c r="K20" s="31">
        <v>3</v>
      </c>
      <c r="L20" s="32">
        <v>0</v>
      </c>
      <c r="M20" s="31">
        <v>0</v>
      </c>
      <c r="N20" s="32">
        <v>0</v>
      </c>
      <c r="O20" s="31">
        <f>K20+I20+G20+E20+M20</f>
        <v>9</v>
      </c>
      <c r="P20" s="32">
        <f>L20+J20+H20+F20+N20</f>
        <v>5</v>
      </c>
      <c r="Q20" s="18">
        <v>2</v>
      </c>
      <c r="R20" s="18">
        <v>2</v>
      </c>
      <c r="S20" s="19">
        <f>P20/(O20+P20)</f>
        <v>0.35714285714285715</v>
      </c>
      <c r="T20" s="19">
        <f>P20/O20</f>
        <v>0.55555555555555558</v>
      </c>
      <c r="U20" s="19">
        <f>L20/K20</f>
        <v>0</v>
      </c>
    </row>
    <row r="21" spans="1:21" s="18" customFormat="1" x14ac:dyDescent="0.2">
      <c r="A21" s="3">
        <v>41806</v>
      </c>
      <c r="B21" s="4" t="s">
        <v>26</v>
      </c>
      <c r="C21" s="4" t="s">
        <v>27</v>
      </c>
      <c r="D21" s="10" t="s">
        <v>48</v>
      </c>
      <c r="E21" s="31">
        <v>3</v>
      </c>
      <c r="F21" s="32">
        <v>2</v>
      </c>
      <c r="G21" s="31">
        <v>9</v>
      </c>
      <c r="H21" s="32">
        <v>3</v>
      </c>
      <c r="I21" s="31">
        <v>3</v>
      </c>
      <c r="J21" s="32">
        <v>0</v>
      </c>
      <c r="K21" s="31">
        <v>6</v>
      </c>
      <c r="L21" s="32">
        <v>1</v>
      </c>
      <c r="M21" s="31">
        <v>1</v>
      </c>
      <c r="N21" s="32">
        <v>0</v>
      </c>
      <c r="O21" s="31">
        <f>K21+I21+G21+E21+M21</f>
        <v>22</v>
      </c>
      <c r="P21" s="32">
        <f>L21+J21+H21+F21+N21</f>
        <v>6</v>
      </c>
      <c r="Q21" s="18">
        <v>1</v>
      </c>
      <c r="R21" s="18">
        <v>1</v>
      </c>
      <c r="S21" s="19">
        <f>P21/(O21+P21)</f>
        <v>0.21428571428571427</v>
      </c>
      <c r="T21" s="19">
        <f>P21/O21</f>
        <v>0.27272727272727271</v>
      </c>
      <c r="U21" s="19">
        <f>L21/K21</f>
        <v>0.16666666666666666</v>
      </c>
    </row>
    <row r="22" spans="1:21" s="18" customFormat="1" x14ac:dyDescent="0.2">
      <c r="A22" s="3">
        <v>41806</v>
      </c>
      <c r="B22" s="4" t="s">
        <v>26</v>
      </c>
      <c r="C22" s="4" t="s">
        <v>27</v>
      </c>
      <c r="D22" s="10" t="s">
        <v>15</v>
      </c>
      <c r="E22" s="31">
        <v>13</v>
      </c>
      <c r="F22" s="32">
        <v>2</v>
      </c>
      <c r="G22" s="31">
        <v>5</v>
      </c>
      <c r="H22" s="32">
        <v>0</v>
      </c>
      <c r="I22" s="31">
        <v>6</v>
      </c>
      <c r="J22" s="32">
        <v>1</v>
      </c>
      <c r="K22" s="31">
        <v>4</v>
      </c>
      <c r="L22" s="32">
        <v>0</v>
      </c>
      <c r="M22" s="31">
        <v>0</v>
      </c>
      <c r="N22" s="32">
        <v>0</v>
      </c>
      <c r="O22" s="31">
        <f>K22+I22+G22+E22+M22</f>
        <v>28</v>
      </c>
      <c r="P22" s="32">
        <f>L22+J22+H22+F22+N22</f>
        <v>3</v>
      </c>
      <c r="Q22" s="18">
        <v>3</v>
      </c>
      <c r="R22" s="18">
        <v>2</v>
      </c>
      <c r="S22" s="19">
        <f>P22/(O22+P22)</f>
        <v>9.6774193548387094E-2</v>
      </c>
      <c r="T22" s="19">
        <f>P22/O22</f>
        <v>0.10714285714285714</v>
      </c>
      <c r="U22" s="19">
        <f>L22/K22</f>
        <v>0</v>
      </c>
    </row>
    <row r="23" spans="1:21" s="18" customFormat="1" x14ac:dyDescent="0.2">
      <c r="A23" s="5">
        <v>41806</v>
      </c>
      <c r="B23" s="7" t="s">
        <v>26</v>
      </c>
      <c r="C23" s="7" t="s">
        <v>27</v>
      </c>
      <c r="D23" s="10" t="s">
        <v>41</v>
      </c>
      <c r="E23" s="31">
        <v>4</v>
      </c>
      <c r="F23" s="32">
        <v>4</v>
      </c>
      <c r="G23" s="31">
        <v>4</v>
      </c>
      <c r="H23" s="32">
        <v>9</v>
      </c>
      <c r="I23" s="31">
        <v>1</v>
      </c>
      <c r="J23" s="32">
        <v>0</v>
      </c>
      <c r="K23" s="31">
        <v>8</v>
      </c>
      <c r="L23" s="32">
        <v>3</v>
      </c>
      <c r="M23" s="31">
        <v>2</v>
      </c>
      <c r="N23" s="32">
        <v>0</v>
      </c>
      <c r="O23" s="31">
        <f>K23+I23+G23+E23+M23</f>
        <v>19</v>
      </c>
      <c r="P23" s="32">
        <f>L23+J23+H23+F23+N23</f>
        <v>16</v>
      </c>
      <c r="Q23" s="18">
        <v>1</v>
      </c>
      <c r="R23" s="18">
        <v>7</v>
      </c>
      <c r="S23" s="19">
        <f>P23/(O23+P23)</f>
        <v>0.45714285714285713</v>
      </c>
      <c r="T23" s="19">
        <f>P23/O23</f>
        <v>0.84210526315789469</v>
      </c>
      <c r="U23" s="19">
        <f>L23/K23</f>
        <v>0.375</v>
      </c>
    </row>
    <row r="24" spans="1:21" s="18" customFormat="1" x14ac:dyDescent="0.2">
      <c r="A24" s="5">
        <v>41806</v>
      </c>
      <c r="B24" s="7" t="s">
        <v>26</v>
      </c>
      <c r="C24" s="7" t="s">
        <v>27</v>
      </c>
      <c r="D24" s="10" t="s">
        <v>42</v>
      </c>
      <c r="E24" s="31">
        <v>0</v>
      </c>
      <c r="F24" s="32">
        <v>0</v>
      </c>
      <c r="G24" s="31">
        <v>5</v>
      </c>
      <c r="H24" s="32">
        <v>8</v>
      </c>
      <c r="I24" s="31">
        <v>4</v>
      </c>
      <c r="J24" s="32">
        <v>2</v>
      </c>
      <c r="K24" s="31">
        <v>3</v>
      </c>
      <c r="L24" s="32">
        <v>0</v>
      </c>
      <c r="M24" s="31">
        <v>0</v>
      </c>
      <c r="N24" s="32">
        <v>0</v>
      </c>
      <c r="O24" s="31">
        <f>K24+I24+G24+E24+M24</f>
        <v>12</v>
      </c>
      <c r="P24" s="32">
        <f>L24+J24+H24+F24+N24</f>
        <v>10</v>
      </c>
      <c r="Q24" s="18">
        <v>1</v>
      </c>
      <c r="R24" s="18">
        <v>3</v>
      </c>
      <c r="S24" s="19">
        <f>P24/(O24+P24)</f>
        <v>0.45454545454545453</v>
      </c>
      <c r="T24" s="19">
        <f>P24/O24</f>
        <v>0.83333333333333337</v>
      </c>
      <c r="U24" s="19">
        <f>L24/K24</f>
        <v>0</v>
      </c>
    </row>
    <row r="25" spans="1:21" s="18" customFormat="1" x14ac:dyDescent="0.2">
      <c r="A25" s="6">
        <v>41806</v>
      </c>
      <c r="B25" s="8" t="s">
        <v>26</v>
      </c>
      <c r="C25" s="8" t="s">
        <v>27</v>
      </c>
      <c r="D25" s="11" t="s">
        <v>49</v>
      </c>
      <c r="E25" s="33">
        <v>6</v>
      </c>
      <c r="F25" s="34">
        <v>6</v>
      </c>
      <c r="G25" s="33">
        <v>4</v>
      </c>
      <c r="H25" s="34">
        <v>4</v>
      </c>
      <c r="I25" s="33">
        <v>3</v>
      </c>
      <c r="J25" s="34">
        <v>2</v>
      </c>
      <c r="K25" s="33">
        <v>10</v>
      </c>
      <c r="L25" s="34">
        <v>2</v>
      </c>
      <c r="M25" s="33">
        <v>0</v>
      </c>
      <c r="N25" s="34">
        <v>0</v>
      </c>
      <c r="O25" s="33">
        <f>K25+I25+G25+E25+M25</f>
        <v>23</v>
      </c>
      <c r="P25" s="34">
        <f>L25+J25+H25+F25+N25</f>
        <v>14</v>
      </c>
      <c r="Q25" s="18">
        <v>2</v>
      </c>
      <c r="R25" s="18">
        <v>1</v>
      </c>
      <c r="S25" s="19">
        <f>P25/(O25+P25)</f>
        <v>0.3783783783783784</v>
      </c>
      <c r="T25" s="19">
        <f>P25/O25</f>
        <v>0.60869565217391308</v>
      </c>
      <c r="U25" s="19">
        <f>L25/K25</f>
        <v>0.2</v>
      </c>
    </row>
    <row r="26" spans="1:21" s="18" customFormat="1" x14ac:dyDescent="0.2">
      <c r="A26" s="4"/>
      <c r="B26" s="17"/>
      <c r="C26" s="4"/>
      <c r="D26" s="10"/>
      <c r="E26" s="31"/>
      <c r="F26" s="32"/>
      <c r="G26" s="31"/>
      <c r="H26" s="32"/>
      <c r="I26" s="31"/>
      <c r="J26" s="32"/>
      <c r="K26" s="31"/>
      <c r="L26" s="32"/>
      <c r="M26" s="31"/>
      <c r="N26" s="32"/>
      <c r="O26" s="31"/>
      <c r="P26" s="32"/>
    </row>
    <row r="27" spans="1:21" s="18" customFormat="1" x14ac:dyDescent="0.2">
      <c r="A27" s="4"/>
      <c r="B27" s="17"/>
      <c r="C27" s="4"/>
      <c r="D27" s="10"/>
      <c r="E27" s="31"/>
      <c r="F27" s="32"/>
      <c r="G27" s="31"/>
      <c r="H27" s="32"/>
      <c r="I27" s="31"/>
      <c r="J27" s="32"/>
      <c r="K27" s="31"/>
      <c r="L27" s="32"/>
      <c r="M27" s="31"/>
      <c r="N27" s="32"/>
      <c r="O27" s="31"/>
      <c r="P27" s="32"/>
    </row>
    <row r="28" spans="1:21" s="18" customFormat="1" x14ac:dyDescent="0.2">
      <c r="A28" s="12">
        <v>41794</v>
      </c>
      <c r="B28" s="13" t="s">
        <v>21</v>
      </c>
      <c r="C28" s="13" t="s">
        <v>22</v>
      </c>
      <c r="D28" s="14" t="s">
        <v>24</v>
      </c>
      <c r="E28" s="29">
        <v>7</v>
      </c>
      <c r="F28" s="30">
        <v>1</v>
      </c>
      <c r="G28" s="29">
        <v>8</v>
      </c>
      <c r="H28" s="30">
        <v>3</v>
      </c>
      <c r="I28" s="29">
        <v>4</v>
      </c>
      <c r="J28" s="30">
        <v>1</v>
      </c>
      <c r="K28" s="29">
        <v>10</v>
      </c>
      <c r="L28" s="30">
        <v>0</v>
      </c>
      <c r="M28" s="29">
        <v>0</v>
      </c>
      <c r="N28" s="30">
        <v>0</v>
      </c>
      <c r="O28" s="29">
        <f>K28+I28+G28+E28+M28</f>
        <v>29</v>
      </c>
      <c r="P28" s="30">
        <f>L28+J28+H28+F28+N28</f>
        <v>5</v>
      </c>
      <c r="R28" s="18">
        <v>1</v>
      </c>
      <c r="S28" s="19">
        <f>P28/(O28+P28)</f>
        <v>0.14705882352941177</v>
      </c>
      <c r="T28" s="19">
        <f>P28/O28</f>
        <v>0.17241379310344829</v>
      </c>
      <c r="U28" s="19">
        <f>L28/K28</f>
        <v>0</v>
      </c>
    </row>
    <row r="29" spans="1:21" s="18" customFormat="1" x14ac:dyDescent="0.2">
      <c r="A29" s="3">
        <v>41794</v>
      </c>
      <c r="B29" s="4" t="s">
        <v>21</v>
      </c>
      <c r="C29" s="4" t="s">
        <v>22</v>
      </c>
      <c r="D29" s="10" t="s">
        <v>45</v>
      </c>
      <c r="E29" s="31">
        <v>0</v>
      </c>
      <c r="F29" s="32">
        <v>0</v>
      </c>
      <c r="G29" s="31">
        <v>3</v>
      </c>
      <c r="H29" s="32">
        <v>1</v>
      </c>
      <c r="I29" s="31">
        <v>1</v>
      </c>
      <c r="J29" s="32">
        <v>1</v>
      </c>
      <c r="K29" s="31">
        <v>1</v>
      </c>
      <c r="L29" s="32">
        <v>0</v>
      </c>
      <c r="M29" s="31">
        <v>3</v>
      </c>
      <c r="N29" s="32">
        <v>0</v>
      </c>
      <c r="O29" s="31">
        <f>K29+I29+G29+E29+M29</f>
        <v>8</v>
      </c>
      <c r="P29" s="32">
        <f>L29+J29+H29+F29+N29</f>
        <v>2</v>
      </c>
      <c r="R29" s="18">
        <v>2</v>
      </c>
      <c r="S29" s="19">
        <f>P29/(O29+P29)</f>
        <v>0.2</v>
      </c>
      <c r="T29" s="19">
        <f>P29/O29</f>
        <v>0.25</v>
      </c>
      <c r="U29" s="19">
        <f>L29/K29</f>
        <v>0</v>
      </c>
    </row>
    <row r="30" spans="1:21" s="18" customFormat="1" x14ac:dyDescent="0.2">
      <c r="A30" s="3">
        <v>41794</v>
      </c>
      <c r="B30" s="4" t="s">
        <v>21</v>
      </c>
      <c r="C30" s="4" t="s">
        <v>25</v>
      </c>
      <c r="D30" s="10" t="s">
        <v>37</v>
      </c>
      <c r="E30" s="31">
        <v>0</v>
      </c>
      <c r="F30" s="32">
        <v>0</v>
      </c>
      <c r="G30" s="31">
        <v>15</v>
      </c>
      <c r="H30" s="32">
        <v>3</v>
      </c>
      <c r="I30" s="31">
        <v>6</v>
      </c>
      <c r="J30" s="32">
        <v>1</v>
      </c>
      <c r="K30" s="31">
        <v>3</v>
      </c>
      <c r="L30" s="32">
        <v>1</v>
      </c>
      <c r="M30" s="31">
        <v>0</v>
      </c>
      <c r="N30" s="32">
        <v>0</v>
      </c>
      <c r="O30" s="31">
        <f>K30+I30+G30+E30+M30</f>
        <v>24</v>
      </c>
      <c r="P30" s="32">
        <f>L30+J30+H30+F30+N30</f>
        <v>5</v>
      </c>
      <c r="Q30" s="18">
        <v>1</v>
      </c>
      <c r="S30" s="19">
        <f>P30/(O30+P30)</f>
        <v>0.17241379310344829</v>
      </c>
      <c r="T30" s="19">
        <f>P30/O30</f>
        <v>0.20833333333333334</v>
      </c>
      <c r="U30" s="19">
        <f>L30/K30</f>
        <v>0.33333333333333331</v>
      </c>
    </row>
    <row r="31" spans="1:21" s="18" customFormat="1" x14ac:dyDescent="0.2">
      <c r="A31" s="3">
        <v>41794</v>
      </c>
      <c r="B31" s="4" t="s">
        <v>21</v>
      </c>
      <c r="C31" s="4" t="s">
        <v>22</v>
      </c>
      <c r="D31" s="10" t="s">
        <v>46</v>
      </c>
      <c r="E31" s="31">
        <v>4</v>
      </c>
      <c r="F31" s="32">
        <v>1</v>
      </c>
      <c r="G31" s="31">
        <v>4</v>
      </c>
      <c r="H31" s="32">
        <v>3</v>
      </c>
      <c r="I31" s="31">
        <v>1</v>
      </c>
      <c r="J31" s="32">
        <v>1</v>
      </c>
      <c r="K31" s="31">
        <v>3</v>
      </c>
      <c r="L31" s="32">
        <v>0</v>
      </c>
      <c r="M31" s="31">
        <v>4</v>
      </c>
      <c r="N31" s="32">
        <v>0</v>
      </c>
      <c r="O31" s="31">
        <f>K31+I31+G31+E31+M31</f>
        <v>16</v>
      </c>
      <c r="P31" s="32">
        <f>L31+J31+H31+F31+N31</f>
        <v>5</v>
      </c>
      <c r="R31" s="18">
        <v>2</v>
      </c>
      <c r="S31" s="19">
        <f>P31/(O31+P31)</f>
        <v>0.23809523809523808</v>
      </c>
      <c r="T31" s="19">
        <f>P31/O31</f>
        <v>0.3125</v>
      </c>
      <c r="U31" s="19">
        <f>L31/K31</f>
        <v>0</v>
      </c>
    </row>
    <row r="32" spans="1:21" s="18" customFormat="1" x14ac:dyDescent="0.2">
      <c r="A32" s="3">
        <v>41794</v>
      </c>
      <c r="B32" s="4" t="s">
        <v>21</v>
      </c>
      <c r="C32" s="4" t="s">
        <v>22</v>
      </c>
      <c r="D32" s="10" t="s">
        <v>23</v>
      </c>
      <c r="E32" s="31">
        <v>1</v>
      </c>
      <c r="F32" s="32">
        <v>1</v>
      </c>
      <c r="G32" s="31">
        <v>12</v>
      </c>
      <c r="H32" s="32">
        <v>1</v>
      </c>
      <c r="I32" s="31">
        <v>3</v>
      </c>
      <c r="J32" s="32">
        <v>0</v>
      </c>
      <c r="K32" s="31">
        <v>3</v>
      </c>
      <c r="L32" s="32">
        <v>3</v>
      </c>
      <c r="M32" s="31">
        <v>0</v>
      </c>
      <c r="N32" s="32">
        <v>0</v>
      </c>
      <c r="O32" s="31">
        <f>K32+I32+G32+E32+M32</f>
        <v>19</v>
      </c>
      <c r="P32" s="32">
        <f>L32+J32+H32+F32+N32</f>
        <v>5</v>
      </c>
      <c r="S32" s="19">
        <f>P32/(O32+P32)</f>
        <v>0.20833333333333334</v>
      </c>
      <c r="T32" s="19">
        <f>P32/O32</f>
        <v>0.26315789473684209</v>
      </c>
      <c r="U32" s="19">
        <f>L32/K32</f>
        <v>1</v>
      </c>
    </row>
    <row r="33" spans="1:21" s="18" customFormat="1" x14ac:dyDescent="0.2">
      <c r="A33" s="3">
        <v>41794</v>
      </c>
      <c r="B33" s="4" t="s">
        <v>21</v>
      </c>
      <c r="C33" s="4" t="s">
        <v>25</v>
      </c>
      <c r="D33" s="10" t="s">
        <v>40</v>
      </c>
      <c r="E33" s="31">
        <v>0</v>
      </c>
      <c r="F33" s="32">
        <v>0</v>
      </c>
      <c r="G33" s="31">
        <v>6</v>
      </c>
      <c r="H33" s="32">
        <v>0</v>
      </c>
      <c r="I33" s="31">
        <v>2</v>
      </c>
      <c r="J33" s="32">
        <v>0</v>
      </c>
      <c r="K33" s="31">
        <v>3</v>
      </c>
      <c r="L33" s="32">
        <v>0</v>
      </c>
      <c r="M33" s="31">
        <v>0</v>
      </c>
      <c r="N33" s="32">
        <v>0</v>
      </c>
      <c r="O33" s="31">
        <f>K33+I33+G33+E33+M33</f>
        <v>11</v>
      </c>
      <c r="P33" s="32">
        <f>L33+J33+H33+F33+N33</f>
        <v>0</v>
      </c>
      <c r="Q33" s="18">
        <v>1</v>
      </c>
      <c r="S33" s="19">
        <f>P33/(O33+P33)</f>
        <v>0</v>
      </c>
      <c r="T33" s="19">
        <f>P33/O33</f>
        <v>0</v>
      </c>
      <c r="U33" s="19">
        <f>L33/K33</f>
        <v>0</v>
      </c>
    </row>
    <row r="34" spans="1:21" s="18" customFormat="1" x14ac:dyDescent="0.2">
      <c r="A34" s="15">
        <v>41794</v>
      </c>
      <c r="B34" s="9" t="s">
        <v>21</v>
      </c>
      <c r="C34" s="9" t="s">
        <v>25</v>
      </c>
      <c r="D34" s="11" t="s">
        <v>43</v>
      </c>
      <c r="E34" s="33">
        <v>0</v>
      </c>
      <c r="F34" s="34">
        <v>0</v>
      </c>
      <c r="G34" s="33">
        <v>4</v>
      </c>
      <c r="H34" s="34">
        <v>1</v>
      </c>
      <c r="I34" s="33">
        <v>0</v>
      </c>
      <c r="J34" s="34">
        <v>0</v>
      </c>
      <c r="K34" s="33">
        <v>0</v>
      </c>
      <c r="L34" s="34">
        <v>0</v>
      </c>
      <c r="M34" s="33">
        <v>0</v>
      </c>
      <c r="N34" s="34">
        <v>0</v>
      </c>
      <c r="O34" s="33">
        <f>K34+I34+G34+E34+M34</f>
        <v>4</v>
      </c>
      <c r="P34" s="34">
        <f>L34+J34+H34+F34+N34</f>
        <v>1</v>
      </c>
      <c r="Q34" s="18">
        <v>1</v>
      </c>
      <c r="S34" s="19">
        <f>P34/(O34+P34)</f>
        <v>0.2</v>
      </c>
      <c r="T34" s="19">
        <f>P34/O34</f>
        <v>0.25</v>
      </c>
      <c r="U34" s="19" t="e">
        <f>L34/K34</f>
        <v>#DIV/0!</v>
      </c>
    </row>
    <row r="35" spans="1:21" s="18" customFormat="1" x14ac:dyDescent="0.2">
      <c r="A35" s="4"/>
      <c r="B35" s="4"/>
      <c r="C35" s="4"/>
      <c r="D35" s="10"/>
      <c r="E35" s="31"/>
      <c r="F35" s="32"/>
      <c r="G35" s="31"/>
      <c r="H35" s="32"/>
      <c r="I35" s="31"/>
      <c r="J35" s="32"/>
      <c r="K35" s="31"/>
      <c r="L35" s="32"/>
      <c r="M35" s="31"/>
      <c r="N35" s="32"/>
      <c r="O35" s="31">
        <f>K35+I35+G35+E35+M35</f>
        <v>0</v>
      </c>
      <c r="P35" s="32">
        <f>L35+J35+H35+F35+N35</f>
        <v>0</v>
      </c>
      <c r="S35" s="19" t="e">
        <f>P35/(O35+P35)</f>
        <v>#DIV/0!</v>
      </c>
      <c r="T35" s="19" t="e">
        <f>P35/O35</f>
        <v>#DIV/0!</v>
      </c>
      <c r="U35" s="19" t="e">
        <f>L35/K35</f>
        <v>#DIV/0!</v>
      </c>
    </row>
    <row r="36" spans="1:21" s="22" customFormat="1" x14ac:dyDescent="0.2">
      <c r="A36" s="9"/>
      <c r="B36" s="9"/>
      <c r="C36" s="9"/>
      <c r="D36" s="11"/>
      <c r="E36" s="33"/>
      <c r="F36" s="34"/>
      <c r="G36" s="33"/>
      <c r="H36" s="34"/>
      <c r="I36" s="33"/>
      <c r="J36" s="34"/>
      <c r="K36" s="33"/>
      <c r="L36" s="34"/>
      <c r="M36" s="33"/>
      <c r="N36" s="34"/>
      <c r="O36" s="33">
        <f>K36+I36+G36+E36+M36</f>
        <v>0</v>
      </c>
      <c r="P36" s="34">
        <f>L36+J36+H36+F36+N36</f>
        <v>0</v>
      </c>
      <c r="S36" s="23" t="e">
        <f>P36/(O36+P36)</f>
        <v>#DIV/0!</v>
      </c>
      <c r="T36" s="23" t="e">
        <f>P36/O36</f>
        <v>#DIV/0!</v>
      </c>
      <c r="U36" s="23" t="e">
        <f>L36/K36</f>
        <v>#DIV/0!</v>
      </c>
    </row>
    <row r="37" spans="1:21" s="18" customFormat="1" x14ac:dyDescent="0.2">
      <c r="A37" s="16">
        <v>41784</v>
      </c>
      <c r="B37" s="13" t="s">
        <v>51</v>
      </c>
      <c r="C37" s="13" t="s">
        <v>20</v>
      </c>
      <c r="D37" s="14" t="s">
        <v>24</v>
      </c>
      <c r="E37" s="29">
        <v>7</v>
      </c>
      <c r="F37" s="30">
        <v>3</v>
      </c>
      <c r="G37" s="29">
        <v>11</v>
      </c>
      <c r="H37" s="30">
        <v>9</v>
      </c>
      <c r="I37" s="29">
        <v>8</v>
      </c>
      <c r="J37" s="30">
        <v>2</v>
      </c>
      <c r="K37" s="29">
        <v>8</v>
      </c>
      <c r="L37" s="30">
        <v>2</v>
      </c>
      <c r="M37" s="29">
        <v>2</v>
      </c>
      <c r="N37" s="30">
        <v>0</v>
      </c>
      <c r="O37" s="29">
        <f>K37+I37+G37+E37+M37</f>
        <v>36</v>
      </c>
      <c r="P37" s="30">
        <f>L37+J37+H37+F37+N37</f>
        <v>16</v>
      </c>
      <c r="Q37" s="18">
        <v>2</v>
      </c>
      <c r="S37" s="19">
        <f>P37/(O37+P37)</f>
        <v>0.30769230769230771</v>
      </c>
      <c r="T37" s="19">
        <f>P37/O37</f>
        <v>0.44444444444444442</v>
      </c>
      <c r="U37" s="19">
        <f>L37/K37</f>
        <v>0.25</v>
      </c>
    </row>
    <row r="38" spans="1:21" s="18" customFormat="1" x14ac:dyDescent="0.2">
      <c r="A38" s="5">
        <v>41784</v>
      </c>
      <c r="B38" s="4" t="s">
        <v>51</v>
      </c>
      <c r="C38" s="4" t="s">
        <v>20</v>
      </c>
      <c r="D38" s="10" t="s">
        <v>45</v>
      </c>
      <c r="E38" s="31">
        <v>3</v>
      </c>
      <c r="F38" s="32">
        <v>0</v>
      </c>
      <c r="G38" s="31">
        <v>5</v>
      </c>
      <c r="H38" s="32">
        <v>5</v>
      </c>
      <c r="I38" s="31">
        <v>3</v>
      </c>
      <c r="J38" s="32">
        <v>0</v>
      </c>
      <c r="K38" s="31">
        <v>2</v>
      </c>
      <c r="L38" s="32">
        <v>1</v>
      </c>
      <c r="M38" s="31">
        <v>2</v>
      </c>
      <c r="N38" s="32">
        <v>0</v>
      </c>
      <c r="O38" s="31">
        <f>K38+I38+G38+E38+M38</f>
        <v>15</v>
      </c>
      <c r="P38" s="32">
        <f>L38+J38+H38+F38+N38</f>
        <v>6</v>
      </c>
      <c r="R38" s="18">
        <v>1</v>
      </c>
      <c r="S38" s="19">
        <f>P38/(O38+P38)</f>
        <v>0.2857142857142857</v>
      </c>
      <c r="T38" s="19">
        <f>P38/O38</f>
        <v>0.4</v>
      </c>
      <c r="U38" s="19">
        <f>L38/K38</f>
        <v>0.5</v>
      </c>
    </row>
    <row r="39" spans="1:21" s="18" customFormat="1" x14ac:dyDescent="0.2">
      <c r="A39" s="5">
        <v>41784</v>
      </c>
      <c r="B39" s="4" t="s">
        <v>51</v>
      </c>
      <c r="C39" s="4" t="s">
        <v>20</v>
      </c>
      <c r="D39" s="10" t="s">
        <v>46</v>
      </c>
      <c r="E39" s="31">
        <v>7</v>
      </c>
      <c r="F39" s="32">
        <v>3</v>
      </c>
      <c r="G39" s="31">
        <v>9</v>
      </c>
      <c r="H39" s="32">
        <v>8</v>
      </c>
      <c r="I39" s="31">
        <v>9</v>
      </c>
      <c r="J39" s="32">
        <v>0</v>
      </c>
      <c r="K39" s="31">
        <v>10</v>
      </c>
      <c r="L39" s="32">
        <v>2</v>
      </c>
      <c r="M39" s="31">
        <v>5</v>
      </c>
      <c r="N39" s="32">
        <v>0</v>
      </c>
      <c r="O39" s="31">
        <f>K39+I39+G39+E39+M39</f>
        <v>40</v>
      </c>
      <c r="P39" s="32">
        <f>L39+J39+H39+F39+N39</f>
        <v>13</v>
      </c>
      <c r="Q39" s="18">
        <v>2</v>
      </c>
      <c r="R39" s="18">
        <v>1</v>
      </c>
      <c r="S39" s="19">
        <f>P39/(O39+P39)</f>
        <v>0.24528301886792453</v>
      </c>
      <c r="T39" s="19">
        <f>P39/O39</f>
        <v>0.32500000000000001</v>
      </c>
      <c r="U39" s="19">
        <f>L39/K39</f>
        <v>0.2</v>
      </c>
    </row>
    <row r="40" spans="1:21" s="18" customFormat="1" x14ac:dyDescent="0.2">
      <c r="A40" s="5">
        <v>41784</v>
      </c>
      <c r="B40" s="4" t="s">
        <v>51</v>
      </c>
      <c r="C40" s="4" t="s">
        <v>20</v>
      </c>
      <c r="D40" s="10" t="s">
        <v>40</v>
      </c>
      <c r="E40" s="31">
        <v>1</v>
      </c>
      <c r="F40" s="32">
        <v>0</v>
      </c>
      <c r="G40" s="31">
        <v>6</v>
      </c>
      <c r="H40" s="32">
        <v>1</v>
      </c>
      <c r="I40" s="31">
        <v>2</v>
      </c>
      <c r="J40" s="32">
        <v>0</v>
      </c>
      <c r="K40" s="31">
        <v>4</v>
      </c>
      <c r="L40" s="32">
        <v>0</v>
      </c>
      <c r="M40" s="31">
        <v>1</v>
      </c>
      <c r="N40" s="32">
        <v>0</v>
      </c>
      <c r="O40" s="31">
        <f>K40+I40+G40+E40+M40</f>
        <v>14</v>
      </c>
      <c r="P40" s="32">
        <f>L40+J40+H40+F40+N40</f>
        <v>1</v>
      </c>
      <c r="Q40" s="18">
        <v>2</v>
      </c>
      <c r="S40" s="19">
        <f>P40/(O40+P40)</f>
        <v>6.6666666666666666E-2</v>
      </c>
      <c r="T40" s="19">
        <f>P40/O40</f>
        <v>7.1428571428571425E-2</v>
      </c>
      <c r="U40" s="19">
        <f>L40/K40</f>
        <v>0</v>
      </c>
    </row>
    <row r="41" spans="1:21" s="18" customFormat="1" x14ac:dyDescent="0.2">
      <c r="A41" s="3">
        <v>41784</v>
      </c>
      <c r="B41" s="4" t="s">
        <v>51</v>
      </c>
      <c r="C41" s="4" t="s">
        <v>20</v>
      </c>
      <c r="D41" s="10" t="s">
        <v>15</v>
      </c>
      <c r="E41" s="31">
        <v>8</v>
      </c>
      <c r="F41" s="32">
        <v>3</v>
      </c>
      <c r="G41" s="31">
        <v>3</v>
      </c>
      <c r="H41" s="32">
        <v>3</v>
      </c>
      <c r="I41" s="31">
        <v>3</v>
      </c>
      <c r="J41" s="32">
        <v>1</v>
      </c>
      <c r="K41" s="31">
        <v>3</v>
      </c>
      <c r="L41" s="32">
        <v>0</v>
      </c>
      <c r="M41" s="31">
        <v>2</v>
      </c>
      <c r="N41" s="32">
        <v>0</v>
      </c>
      <c r="O41" s="31">
        <f>K41+I41+G41+E41+M41</f>
        <v>19</v>
      </c>
      <c r="P41" s="32">
        <f>L41+J41+H41+F41+N41</f>
        <v>7</v>
      </c>
      <c r="Q41" s="18">
        <v>2</v>
      </c>
      <c r="S41" s="19">
        <f>P41/(O41+P41)</f>
        <v>0.26923076923076922</v>
      </c>
      <c r="T41" s="19">
        <f>P41/O41</f>
        <v>0.36842105263157893</v>
      </c>
      <c r="U41" s="19">
        <f>L41/K41</f>
        <v>0</v>
      </c>
    </row>
    <row r="42" spans="1:21" s="18" customFormat="1" x14ac:dyDescent="0.2">
      <c r="A42" s="5">
        <v>41784</v>
      </c>
      <c r="B42" s="4" t="s">
        <v>51</v>
      </c>
      <c r="C42" s="4" t="s">
        <v>20</v>
      </c>
      <c r="D42" s="10" t="s">
        <v>41</v>
      </c>
      <c r="E42" s="31">
        <v>0</v>
      </c>
      <c r="F42" s="32">
        <v>6</v>
      </c>
      <c r="G42" s="31">
        <v>5</v>
      </c>
      <c r="H42" s="32">
        <v>6</v>
      </c>
      <c r="I42" s="31">
        <v>4</v>
      </c>
      <c r="J42" s="32">
        <v>2</v>
      </c>
      <c r="K42" s="31">
        <v>7</v>
      </c>
      <c r="L42" s="32">
        <v>3</v>
      </c>
      <c r="M42" s="31">
        <v>1</v>
      </c>
      <c r="N42" s="32">
        <v>0</v>
      </c>
      <c r="O42" s="31">
        <f>K42+I42+G42+E42+M42</f>
        <v>17</v>
      </c>
      <c r="P42" s="32">
        <f>L42+J42+H42+F42+N42</f>
        <v>17</v>
      </c>
      <c r="R42" s="18">
        <v>3</v>
      </c>
      <c r="S42" s="19">
        <f>P42/(O42+P42)</f>
        <v>0.5</v>
      </c>
      <c r="T42" s="19">
        <f>P42/O42</f>
        <v>1</v>
      </c>
      <c r="U42" s="19">
        <f>L42/K42</f>
        <v>0.42857142857142855</v>
      </c>
    </row>
    <row r="43" spans="1:21" s="18" customFormat="1" x14ac:dyDescent="0.2">
      <c r="A43" s="6">
        <v>41784</v>
      </c>
      <c r="B43" s="9" t="s">
        <v>51</v>
      </c>
      <c r="C43" s="9" t="s">
        <v>20</v>
      </c>
      <c r="D43" s="11" t="s">
        <v>43</v>
      </c>
      <c r="E43" s="33">
        <v>0</v>
      </c>
      <c r="F43" s="34">
        <v>0</v>
      </c>
      <c r="G43" s="33">
        <v>5</v>
      </c>
      <c r="H43" s="34">
        <v>2</v>
      </c>
      <c r="I43" s="33">
        <v>0</v>
      </c>
      <c r="J43" s="34">
        <v>2</v>
      </c>
      <c r="K43" s="33">
        <v>1</v>
      </c>
      <c r="L43" s="34">
        <v>0</v>
      </c>
      <c r="M43" s="33">
        <v>1</v>
      </c>
      <c r="N43" s="34">
        <v>1</v>
      </c>
      <c r="O43" s="33">
        <f>K43+I43+G43+E43+M43</f>
        <v>7</v>
      </c>
      <c r="P43" s="34">
        <f>L43+J43+H43+F43+N43</f>
        <v>5</v>
      </c>
      <c r="S43" s="19">
        <f>P43/(O43+P43)</f>
        <v>0.41666666666666669</v>
      </c>
      <c r="T43" s="19">
        <f>P43/O43</f>
        <v>0.7142857142857143</v>
      </c>
      <c r="U43" s="19">
        <f>L43/K43</f>
        <v>0</v>
      </c>
    </row>
    <row r="44" spans="1:21" s="18" customFormat="1" x14ac:dyDescent="0.2">
      <c r="A44" s="4"/>
      <c r="B44" s="4"/>
      <c r="C44" s="4"/>
      <c r="D44" s="10"/>
      <c r="E44" s="31"/>
      <c r="F44" s="32"/>
      <c r="G44" s="31"/>
      <c r="H44" s="32"/>
      <c r="I44" s="31"/>
      <c r="J44" s="32"/>
      <c r="K44" s="31"/>
      <c r="L44" s="32"/>
      <c r="M44" s="31"/>
      <c r="N44" s="32"/>
      <c r="O44" s="31">
        <f>K44+I44+G44+E44+M44</f>
        <v>0</v>
      </c>
      <c r="P44" s="32">
        <f>L44+J44+H44+F44+N44</f>
        <v>0</v>
      </c>
      <c r="S44" s="19" t="e">
        <f>P44/(O44+P44)</f>
        <v>#DIV/0!</v>
      </c>
      <c r="T44" s="19" t="e">
        <f>P44/O44</f>
        <v>#DIV/0!</v>
      </c>
      <c r="U44" s="19" t="e">
        <f>L44/K44</f>
        <v>#DIV/0!</v>
      </c>
    </row>
    <row r="45" spans="1:21" s="18" customFormat="1" ht="17" thickBot="1" x14ac:dyDescent="0.25">
      <c r="A45" s="9"/>
      <c r="B45" s="9"/>
      <c r="C45" s="9"/>
      <c r="D45" s="11"/>
      <c r="E45" s="35"/>
      <c r="F45" s="36"/>
      <c r="G45" s="35"/>
      <c r="H45" s="36"/>
      <c r="I45" s="35"/>
      <c r="J45" s="36"/>
      <c r="K45" s="35"/>
      <c r="L45" s="36"/>
      <c r="M45" s="35"/>
      <c r="N45" s="36"/>
      <c r="O45" s="35">
        <f>K45+I45+G45+E45+M45</f>
        <v>0</v>
      </c>
      <c r="P45" s="36">
        <f>L45+J45+H45+F45+N45</f>
        <v>0</v>
      </c>
      <c r="S45" s="19" t="e">
        <f>P45/(O45+P45)</f>
        <v>#DIV/0!</v>
      </c>
      <c r="T45" s="19" t="e">
        <f>P45/O45</f>
        <v>#DIV/0!</v>
      </c>
      <c r="U45" s="19" t="e">
        <f>L45/K45</f>
        <v>#DIV/0!</v>
      </c>
    </row>
  </sheetData>
  <sortState ref="A3:U45">
    <sortCondition ref="B3:B45"/>
    <sortCondition ref="D3:D45"/>
  </sortState>
  <mergeCells count="6">
    <mergeCell ref="O1:P1"/>
    <mergeCell ref="M1:N1"/>
    <mergeCell ref="E1:F1"/>
    <mergeCell ref="G1:H1"/>
    <mergeCell ref="I1:J1"/>
    <mergeCell ref="K1:L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O'Neale</dc:creator>
  <cp:lastModifiedBy>Microsoft Office User</cp:lastModifiedBy>
  <dcterms:created xsi:type="dcterms:W3CDTF">2014-04-16T07:23:29Z</dcterms:created>
  <dcterms:modified xsi:type="dcterms:W3CDTF">2016-02-20T10:01:52Z</dcterms:modified>
</cp:coreProperties>
</file>