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460" yWindow="260" windowWidth="24280" windowHeight="16820" tabRatio="500"/>
  </bookViews>
  <sheets>
    <sheet name="Future Employment Calculation" sheetId="2" r:id="rId1"/>
    <sheet name="Multiplier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25" i="1"/>
  <c r="B26" i="1"/>
  <c r="B27" i="1"/>
  <c r="B28" i="1"/>
  <c r="B34" i="2"/>
  <c r="B15" i="2"/>
  <c r="D14" i="2"/>
  <c r="A32" i="2"/>
  <c r="A22" i="2"/>
  <c r="A23" i="2"/>
  <c r="A24" i="2"/>
  <c r="A25" i="2"/>
  <c r="A26" i="2"/>
  <c r="A27" i="2"/>
  <c r="A28" i="2"/>
  <c r="A29" i="2"/>
  <c r="A30" i="2"/>
  <c r="A31" i="2"/>
  <c r="A21" i="2"/>
  <c r="C21" i="2"/>
  <c r="B17" i="1"/>
  <c r="P18" i="1"/>
  <c r="P19" i="1"/>
  <c r="P20" i="1"/>
  <c r="P21" i="1"/>
  <c r="P22" i="1"/>
  <c r="P23" i="1"/>
  <c r="P24" i="1"/>
  <c r="P25" i="1"/>
  <c r="P26" i="1"/>
  <c r="P27" i="1"/>
  <c r="P28" i="1"/>
  <c r="A4" i="2"/>
  <c r="A5" i="2"/>
  <c r="A6" i="2"/>
  <c r="A7" i="2"/>
  <c r="A8" i="2"/>
  <c r="A9" i="2"/>
  <c r="A10" i="2"/>
  <c r="A11" i="2"/>
  <c r="A12" i="2"/>
  <c r="A13" i="2"/>
  <c r="A3" i="2"/>
  <c r="S18" i="1" a="1"/>
  <c r="S24" i="1"/>
  <c r="D9" i="2"/>
  <c r="E9" i="2"/>
  <c r="S23" i="1"/>
  <c r="D8" i="2"/>
  <c r="E8" i="2"/>
  <c r="S22" i="1"/>
  <c r="D7" i="2"/>
  <c r="E7" i="2"/>
  <c r="S21" i="1"/>
  <c r="D6" i="2"/>
  <c r="E6" i="2"/>
  <c r="S28" i="1"/>
  <c r="D13" i="2"/>
  <c r="E13" i="2"/>
  <c r="S20" i="1"/>
  <c r="D5" i="2"/>
  <c r="E5" i="2"/>
  <c r="S27" i="1"/>
  <c r="D12" i="2"/>
  <c r="E12" i="2"/>
  <c r="S19" i="1"/>
  <c r="D4" i="2"/>
  <c r="E4" i="2"/>
  <c r="S26" i="1"/>
  <c r="D11" i="2"/>
  <c r="E11" i="2"/>
  <c r="S18" i="1"/>
  <c r="D3" i="2"/>
  <c r="E3" i="2"/>
  <c r="S25" i="1"/>
  <c r="D10" i="2"/>
  <c r="E10" i="2"/>
  <c r="E17" i="1" a="1"/>
  <c r="E17" i="1"/>
  <c r="D21" i="2"/>
  <c r="E21" i="2"/>
  <c r="E15" i="2"/>
  <c r="S31" i="1"/>
  <c r="D15" i="2"/>
  <c r="E23" i="1"/>
  <c r="D27" i="2"/>
  <c r="E27" i="2"/>
  <c r="E22" i="1"/>
  <c r="D26" i="2"/>
  <c r="E26" i="2"/>
  <c r="E21" i="1"/>
  <c r="D25" i="2"/>
  <c r="E25" i="2"/>
  <c r="E20" i="1"/>
  <c r="D24" i="2"/>
  <c r="E24" i="2"/>
  <c r="E19" i="1"/>
  <c r="D23" i="2"/>
  <c r="E23" i="2"/>
  <c r="E18" i="1"/>
  <c r="D22" i="2"/>
  <c r="E22" i="2"/>
  <c r="E24" i="1"/>
  <c r="D28" i="2"/>
  <c r="E28" i="2"/>
  <c r="E28" i="1"/>
  <c r="D32" i="2"/>
  <c r="E32" i="2"/>
  <c r="E27" i="1"/>
  <c r="D31" i="2"/>
  <c r="E31" i="2"/>
  <c r="E26" i="1"/>
  <c r="D30" i="2"/>
  <c r="E30" i="2"/>
  <c r="E25" i="1"/>
  <c r="D29" i="2"/>
  <c r="E29" i="2"/>
  <c r="E34" i="2"/>
  <c r="E31" i="1"/>
  <c r="D34" i="2"/>
</calcChain>
</file>

<file path=xl/sharedStrings.xml><?xml version="1.0" encoding="utf-8"?>
<sst xmlns="http://schemas.openxmlformats.org/spreadsheetml/2006/main" count="116" uniqueCount="36">
  <si>
    <t>11 Ag, Forestry, Fish &amp; Hunting</t>
  </si>
  <si>
    <t>21 Mining</t>
  </si>
  <si>
    <t>22 Utilities</t>
  </si>
  <si>
    <t>23 Construction</t>
  </si>
  <si>
    <t>31-33 Manufacturing</t>
  </si>
  <si>
    <t>42 Wholesale Trade</t>
  </si>
  <si>
    <t>48-49 Transportation &amp; Warehousing</t>
  </si>
  <si>
    <t>44-45 Retail trade</t>
  </si>
  <si>
    <t>51-56 Professional Services</t>
  </si>
  <si>
    <t>61-72 Educational, Health, Recreation Service</t>
  </si>
  <si>
    <t>92 Government &amp; non NAICs</t>
  </si>
  <si>
    <t>Employee Compensation</t>
  </si>
  <si>
    <t>Household consumption</t>
  </si>
  <si>
    <t>user setting: output in million</t>
  </si>
  <si>
    <t>answer: total change in output by sector in million</t>
  </si>
  <si>
    <t>answer: total change in output for the county</t>
  </si>
  <si>
    <t xml:space="preserve">Future Employment Projection </t>
    <phoneticPr fontId="6" type="noConversion"/>
  </si>
  <si>
    <r>
      <t>Shock(million$)</t>
    </r>
    <r>
      <rPr>
        <b/>
        <sz val="12"/>
        <color theme="5" tint="-0.249977111117893"/>
        <rFont val="Calibri"/>
        <charset val="134"/>
        <scheme val="minor"/>
      </rPr>
      <t>*</t>
    </r>
    <phoneticPr fontId="6" type="noConversion"/>
  </si>
  <si>
    <r>
      <t>Shock (million$)</t>
    </r>
    <r>
      <rPr>
        <b/>
        <sz val="12"/>
        <color theme="5" tint="-0.249977111117893"/>
        <rFont val="Calibri"/>
        <charset val="134"/>
        <scheme val="minor"/>
      </rPr>
      <t>*</t>
    </r>
    <phoneticPr fontId="6" type="noConversion"/>
  </si>
  <si>
    <t>answer: total change in employment by sector</t>
    <phoneticPr fontId="6" type="noConversion"/>
  </si>
  <si>
    <r>
      <rPr>
        <b/>
        <i/>
        <sz val="12"/>
        <color theme="5" tint="-0.249977111117893"/>
        <rFont val="Calibri"/>
        <charset val="134"/>
        <scheme val="minor"/>
      </rPr>
      <t xml:space="preserve">* </t>
    </r>
    <r>
      <rPr>
        <i/>
        <sz val="12"/>
        <color theme="1"/>
        <rFont val="Calibri"/>
        <charset val="134"/>
        <scheme val="minor"/>
      </rPr>
      <t>Type in amount of investments(million dollars) in one or more sectors to build different scenarios. Now the example investment is 300 million dollars in  92 Government &amp; non NAICs.</t>
    </r>
    <phoneticPr fontId="6" type="noConversion"/>
  </si>
  <si>
    <t>Total change in employment</t>
    <phoneticPr fontId="6" type="noConversion"/>
  </si>
  <si>
    <t>Total future employment</t>
    <phoneticPr fontId="6" type="noConversion"/>
  </si>
  <si>
    <t>Total current employment</t>
    <phoneticPr fontId="6" type="noConversion"/>
  </si>
  <si>
    <t>Change of Full-time Employment in Scenario Model</t>
    <phoneticPr fontId="6" type="noConversion"/>
  </si>
  <si>
    <r>
      <t>Current Full-time Employment</t>
    </r>
    <r>
      <rPr>
        <b/>
        <sz val="12"/>
        <color rgb="FFC00000"/>
        <rFont val="Calibri"/>
        <charset val="134"/>
        <scheme val="minor"/>
      </rPr>
      <t>**</t>
    </r>
    <r>
      <rPr>
        <b/>
        <sz val="12"/>
        <color theme="1"/>
        <rFont val="Calibri"/>
        <charset val="134"/>
        <scheme val="minor"/>
      </rPr>
      <t xml:space="preserve"> in 2015</t>
    </r>
    <phoneticPr fontId="6" type="noConversion"/>
  </si>
  <si>
    <r>
      <rPr>
        <i/>
        <sz val="12"/>
        <color rgb="FFC00000"/>
        <rFont val="Calibri"/>
        <charset val="134"/>
        <scheme val="minor"/>
      </rPr>
      <t>**</t>
    </r>
    <r>
      <rPr>
        <i/>
        <sz val="12"/>
        <rFont val="Calibri"/>
        <charset val="134"/>
        <scheme val="minor"/>
      </rPr>
      <t>The full-time employment number=number of total hours of work divided by 40 hours, hence decimal numbers.</t>
    </r>
    <phoneticPr fontId="6" type="noConversion"/>
  </si>
  <si>
    <t>Future Full-time Employment in Scenario Model</t>
    <phoneticPr fontId="6" type="noConversion"/>
  </si>
  <si>
    <t>Current Output in 2015</t>
    <phoneticPr fontId="6" type="noConversion"/>
  </si>
  <si>
    <t>Future Output(million$) in 2040 in Scenario Model</t>
    <phoneticPr fontId="6" type="noConversion"/>
  </si>
  <si>
    <t>Change of Output(million$) in Scenario Model</t>
    <phoneticPr fontId="6" type="noConversion"/>
  </si>
  <si>
    <t xml:space="preserve">Future output Projection </t>
  </si>
  <si>
    <t>Total current output</t>
  </si>
  <si>
    <t>Total change in output</t>
  </si>
  <si>
    <t>Total future output</t>
  </si>
  <si>
    <t>Users do not need to look at this sheet, since they are progressive parameters.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</si>
</sst>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);[Red]\(0.00\)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5" tint="-0.249977111117893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b/>
      <i/>
      <sz val="12"/>
      <color theme="5" tint="-0.249977111117893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i/>
      <sz val="12"/>
      <color rgb="FFC00000"/>
      <name val="Calibri"/>
      <charset val="134"/>
      <scheme val="minor"/>
    </font>
    <font>
      <i/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i/>
      <sz val="12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1" fontId="2" fillId="0" borderId="0" xfId="0" applyNumberFormat="1" applyFont="1" applyFill="1" applyBorder="1" applyAlignment="1" applyProtection="1"/>
    <xf numFmtId="43" fontId="2" fillId="0" borderId="0" xfId="1" applyFont="1" applyFill="1" applyBorder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43" fontId="5" fillId="0" borderId="0" xfId="1" applyFont="1" applyFill="1" applyBorder="1" applyAlignment="1" applyProtection="1"/>
    <xf numFmtId="0" fontId="4" fillId="0" borderId="0" xfId="0" applyFont="1" applyFill="1"/>
    <xf numFmtId="0" fontId="3" fillId="5" borderId="0" xfId="0" applyFont="1" applyFill="1"/>
    <xf numFmtId="0" fontId="3" fillId="5" borderId="0" xfId="0" applyNumberFormat="1" applyFont="1" applyFill="1"/>
    <xf numFmtId="0" fontId="7" fillId="0" borderId="0" xfId="0" applyFont="1" applyAlignment="1">
      <alignment wrapText="1"/>
    </xf>
    <xf numFmtId="0" fontId="0" fillId="0" borderId="0" xfId="0" applyFill="1"/>
    <xf numFmtId="40" fontId="0" fillId="0" borderId="0" xfId="0" applyNumberFormat="1" applyFill="1"/>
    <xf numFmtId="0" fontId="0" fillId="0" borderId="0" xfId="0" applyFill="1" applyBorder="1"/>
    <xf numFmtId="40" fontId="0" fillId="0" borderId="0" xfId="0" applyNumberFormat="1" applyFill="1" applyBorder="1"/>
    <xf numFmtId="40" fontId="0" fillId="0" borderId="4" xfId="0" applyNumberFormat="1" applyFill="1" applyBorder="1"/>
    <xf numFmtId="40" fontId="0" fillId="0" borderId="5" xfId="0" applyNumberFormat="1" applyFill="1" applyBorder="1"/>
    <xf numFmtId="0" fontId="0" fillId="0" borderId="10" xfId="0" applyBorder="1"/>
    <xf numFmtId="0" fontId="7" fillId="0" borderId="12" xfId="0" applyFont="1" applyFill="1" applyBorder="1" applyAlignment="1">
      <alignment wrapText="1"/>
    </xf>
    <xf numFmtId="40" fontId="7" fillId="0" borderId="12" xfId="0" applyNumberFormat="1" applyFont="1" applyFill="1" applyBorder="1" applyAlignment="1">
      <alignment wrapText="1"/>
    </xf>
    <xf numFmtId="0" fontId="7" fillId="0" borderId="13" xfId="0" applyFont="1" applyFill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40" fontId="0" fillId="0" borderId="3" xfId="0" applyNumberFormat="1" applyFill="1" applyBorder="1"/>
    <xf numFmtId="0" fontId="8" fillId="7" borderId="6" xfId="0" applyFont="1" applyFill="1" applyBorder="1" applyAlignment="1">
      <alignment wrapText="1"/>
    </xf>
    <xf numFmtId="0" fontId="8" fillId="7" borderId="6" xfId="0" applyFont="1" applyFill="1" applyBorder="1" applyAlignment="1">
      <alignment horizontal="left" wrapText="1"/>
    </xf>
    <xf numFmtId="0" fontId="0" fillId="7" borderId="0" xfId="0" applyFill="1" applyAlignment="1">
      <alignment horizontal="left"/>
    </xf>
    <xf numFmtId="40" fontId="0" fillId="7" borderId="0" xfId="0" applyNumberFormat="1" applyFill="1" applyAlignment="1">
      <alignment horizontal="left"/>
    </xf>
    <xf numFmtId="0" fontId="9" fillId="7" borderId="0" xfId="0" applyFont="1" applyFill="1" applyAlignment="1">
      <alignment horizontal="left" wrapText="1"/>
    </xf>
    <xf numFmtId="0" fontId="7" fillId="0" borderId="0" xfId="0" applyFont="1" applyFill="1" applyBorder="1"/>
    <xf numFmtId="40" fontId="7" fillId="0" borderId="8" xfId="0" applyNumberFormat="1" applyFont="1" applyFill="1" applyBorder="1"/>
    <xf numFmtId="40" fontId="7" fillId="0" borderId="9" xfId="0" applyNumberFormat="1" applyFont="1" applyFill="1" applyBorder="1"/>
    <xf numFmtId="0" fontId="7" fillId="0" borderId="0" xfId="0" applyFont="1" applyFill="1"/>
    <xf numFmtId="40" fontId="7" fillId="0" borderId="1" xfId="0" applyNumberFormat="1" applyFont="1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40" fontId="0" fillId="6" borderId="19" xfId="0" applyNumberFormat="1" applyFill="1" applyBorder="1"/>
    <xf numFmtId="40" fontId="0" fillId="6" borderId="20" xfId="0" applyNumberFormat="1" applyFill="1" applyBorder="1"/>
    <xf numFmtId="40" fontId="0" fillId="6" borderId="21" xfId="0" applyNumberFormat="1" applyFill="1" applyBorder="1"/>
    <xf numFmtId="40" fontId="0" fillId="6" borderId="22" xfId="0" applyNumberFormat="1" applyFill="1" applyBorder="1"/>
    <xf numFmtId="40" fontId="0" fillId="6" borderId="23" xfId="0" applyNumberFormat="1" applyFill="1" applyBorder="1"/>
    <xf numFmtId="40" fontId="0" fillId="6" borderId="24" xfId="0" applyNumberFormat="1" applyFill="1" applyBorder="1"/>
    <xf numFmtId="40" fontId="0" fillId="6" borderId="25" xfId="0" applyNumberFormat="1" applyFill="1" applyBorder="1"/>
    <xf numFmtId="40" fontId="0" fillId="6" borderId="7" xfId="0" applyNumberFormat="1" applyFill="1" applyBorder="1"/>
    <xf numFmtId="40" fontId="0" fillId="6" borderId="26" xfId="0" applyNumberFormat="1" applyFill="1" applyBorder="1"/>
    <xf numFmtId="164" fontId="8" fillId="7" borderId="6" xfId="0" applyNumberFormat="1" applyFont="1" applyFill="1" applyBorder="1" applyAlignment="1">
      <alignment horizontal="left" wrapText="1"/>
    </xf>
    <xf numFmtId="164" fontId="7" fillId="0" borderId="11" xfId="0" applyNumberFormat="1" applyFont="1" applyFill="1" applyBorder="1" applyAlignment="1">
      <alignment wrapText="1"/>
    </xf>
    <xf numFmtId="164" fontId="0" fillId="0" borderId="1" xfId="0" applyNumberFormat="1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164" fontId="7" fillId="0" borderId="2" xfId="0" applyNumberFormat="1" applyFont="1" applyFill="1" applyBorder="1"/>
    <xf numFmtId="164" fontId="0" fillId="0" borderId="0" xfId="0" applyNumberFormat="1" applyFill="1" applyBorder="1"/>
    <xf numFmtId="164" fontId="8" fillId="7" borderId="6" xfId="0" applyNumberFormat="1" applyFont="1" applyFill="1" applyBorder="1" applyAlignment="1">
      <alignment wrapText="1"/>
    </xf>
    <xf numFmtId="164" fontId="7" fillId="0" borderId="12" xfId="0" applyNumberFormat="1" applyFont="1" applyFill="1" applyBorder="1" applyAlignment="1">
      <alignment wrapText="1"/>
    </xf>
    <xf numFmtId="164" fontId="7" fillId="0" borderId="1" xfId="0" applyNumberFormat="1" applyFont="1" applyFill="1" applyBorder="1"/>
    <xf numFmtId="164" fontId="0" fillId="0" borderId="0" xfId="0" applyNumberFormat="1" applyFill="1"/>
    <xf numFmtId="0" fontId="14" fillId="8" borderId="0" xfId="0" applyFont="1" applyFill="1"/>
    <xf numFmtId="0" fontId="15" fillId="8" borderId="0" xfId="0" applyFont="1" applyFill="1"/>
    <xf numFmtId="0" fontId="9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" workbookViewId="0">
      <selection activeCell="C30" sqref="C30"/>
    </sheetView>
  </sheetViews>
  <sheetFormatPr baseColWidth="10" defaultColWidth="8.83203125" defaultRowHeight="15" x14ac:dyDescent="0"/>
  <cols>
    <col min="1" max="1" width="26.5" customWidth="1"/>
    <col min="2" max="2" width="24" style="56" customWidth="1"/>
    <col min="3" max="3" width="16.33203125" style="11" customWidth="1"/>
    <col min="4" max="4" width="24" style="12" customWidth="1"/>
    <col min="5" max="5" width="25.6640625" style="11" customWidth="1"/>
  </cols>
  <sheetData>
    <row r="1" spans="1:5" ht="30">
      <c r="A1" s="25" t="s">
        <v>16</v>
      </c>
      <c r="B1" s="46"/>
      <c r="C1" s="25"/>
      <c r="D1" s="27"/>
      <c r="E1" s="26"/>
    </row>
    <row r="2" spans="1:5" ht="46" thickBot="1">
      <c r="A2" s="17"/>
      <c r="B2" s="47" t="s">
        <v>25</v>
      </c>
      <c r="C2" s="18" t="s">
        <v>17</v>
      </c>
      <c r="D2" s="19" t="s">
        <v>24</v>
      </c>
      <c r="E2" s="20" t="s">
        <v>27</v>
      </c>
    </row>
    <row r="3" spans="1:5" ht="31" thickTop="1">
      <c r="A3" s="21" t="str">
        <f>Multipliers!A17</f>
        <v>11 Ag, Forestry, Fish &amp; Hunting</v>
      </c>
      <c r="B3" s="48">
        <v>2028.42</v>
      </c>
      <c r="C3" s="34">
        <v>0</v>
      </c>
      <c r="D3" s="37">
        <f>Multipliers!S18</f>
        <v>0.19704000000000002</v>
      </c>
      <c r="E3" s="38">
        <f t="shared" ref="E3:E13" si="0">B3+D3</f>
        <v>2028.6170400000001</v>
      </c>
    </row>
    <row r="4" spans="1:5">
      <c r="A4" s="21" t="str">
        <f>Multipliers!A18</f>
        <v>21 Mining</v>
      </c>
      <c r="B4" s="49">
        <v>1378.15</v>
      </c>
      <c r="C4" s="35">
        <v>0</v>
      </c>
      <c r="D4" s="39">
        <f>Multipliers!S19</f>
        <v>0.165186</v>
      </c>
      <c r="E4" s="40">
        <f t="shared" si="0"/>
        <v>1378.315186</v>
      </c>
    </row>
    <row r="5" spans="1:5">
      <c r="A5" s="21" t="str">
        <f>Multipliers!A19</f>
        <v>22 Utilities</v>
      </c>
      <c r="B5" s="49">
        <v>316.37</v>
      </c>
      <c r="C5" s="35">
        <v>0</v>
      </c>
      <c r="D5" s="39">
        <f>Multipliers!S20</f>
        <v>3.593334</v>
      </c>
      <c r="E5" s="40">
        <f t="shared" si="0"/>
        <v>319.96333400000003</v>
      </c>
    </row>
    <row r="6" spans="1:5">
      <c r="A6" s="21" t="str">
        <f>Multipliers!A20</f>
        <v>23 Construction</v>
      </c>
      <c r="B6" s="49">
        <v>5770.26</v>
      </c>
      <c r="C6" s="35">
        <v>0</v>
      </c>
      <c r="D6" s="39">
        <f>Multipliers!S21</f>
        <v>16.782872999999999</v>
      </c>
      <c r="E6" s="40">
        <f t="shared" si="0"/>
        <v>5787.0428730000003</v>
      </c>
    </row>
    <row r="7" spans="1:5">
      <c r="A7" s="21" t="str">
        <f>Multipliers!A21</f>
        <v>31-33 Manufacturing</v>
      </c>
      <c r="B7" s="49">
        <v>3033.72</v>
      </c>
      <c r="C7" s="35">
        <v>0</v>
      </c>
      <c r="D7" s="39">
        <f>Multipliers!S22</f>
        <v>0.80170200000000003</v>
      </c>
      <c r="E7" s="40">
        <f t="shared" si="0"/>
        <v>3034.521702</v>
      </c>
    </row>
    <row r="8" spans="1:5">
      <c r="A8" s="21" t="str">
        <f>Multipliers!A22</f>
        <v>42 Wholesale Trade</v>
      </c>
      <c r="B8" s="49">
        <v>3843.83</v>
      </c>
      <c r="C8" s="35">
        <v>0</v>
      </c>
      <c r="D8" s="39">
        <f>Multipliers!S23</f>
        <v>47.844581999999996</v>
      </c>
      <c r="E8" s="40">
        <f t="shared" si="0"/>
        <v>3891.6745820000001</v>
      </c>
    </row>
    <row r="9" spans="1:5" ht="30">
      <c r="A9" s="21" t="str">
        <f>Multipliers!A23</f>
        <v>48-49 Transportation &amp; Warehousing</v>
      </c>
      <c r="B9" s="49">
        <v>2025.74</v>
      </c>
      <c r="C9" s="35">
        <v>0</v>
      </c>
      <c r="D9" s="39">
        <f>Multipliers!S24</f>
        <v>22.491434999999999</v>
      </c>
      <c r="E9" s="40">
        <f t="shared" si="0"/>
        <v>2048.2314350000001</v>
      </c>
    </row>
    <row r="10" spans="1:5">
      <c r="A10" s="21" t="str">
        <f>Multipliers!A24</f>
        <v>44-45 Retail trade</v>
      </c>
      <c r="B10" s="49">
        <v>14035.16</v>
      </c>
      <c r="C10" s="35">
        <v>0</v>
      </c>
      <c r="D10" s="39">
        <f>Multipliers!S25</f>
        <v>355.02949800000005</v>
      </c>
      <c r="E10" s="40">
        <f t="shared" si="0"/>
        <v>14390.189498</v>
      </c>
    </row>
    <row r="11" spans="1:5">
      <c r="A11" s="21" t="str">
        <f>Multipliers!A25</f>
        <v>51-56 Professional Services</v>
      </c>
      <c r="B11" s="49">
        <v>29227.82</v>
      </c>
      <c r="C11" s="35">
        <v>0</v>
      </c>
      <c r="D11" s="39">
        <f>Multipliers!S26</f>
        <v>470.12945099999996</v>
      </c>
      <c r="E11" s="40">
        <f t="shared" si="0"/>
        <v>29697.949451</v>
      </c>
    </row>
    <row r="12" spans="1:5" ht="30">
      <c r="A12" s="21" t="str">
        <f>Multipliers!A26</f>
        <v>61-72 Educational, Health, Recreation Service</v>
      </c>
      <c r="B12" s="49">
        <v>47693.58</v>
      </c>
      <c r="C12" s="35">
        <v>0</v>
      </c>
      <c r="D12" s="39">
        <f>Multipliers!S27</f>
        <v>749.79507000000001</v>
      </c>
      <c r="E12" s="40">
        <f t="shared" si="0"/>
        <v>48443.375070000002</v>
      </c>
    </row>
    <row r="13" spans="1:5" ht="16" thickBot="1">
      <c r="A13" s="22" t="str">
        <f>Multipliers!A27</f>
        <v>92 Government &amp; non NAICs</v>
      </c>
      <c r="B13" s="50">
        <v>20199.05</v>
      </c>
      <c r="C13" s="36">
        <v>300</v>
      </c>
      <c r="D13" s="41">
        <f>Multipliers!S28</f>
        <v>3010.8148200000001</v>
      </c>
      <c r="E13" s="42">
        <f t="shared" si="0"/>
        <v>23209.864819999999</v>
      </c>
    </row>
    <row r="14" spans="1:5" ht="16" thickTop="1">
      <c r="A14" s="10"/>
      <c r="B14" s="51" t="s">
        <v>23</v>
      </c>
      <c r="C14" s="29"/>
      <c r="D14" s="30" t="str">
        <f>Multipliers!S30</f>
        <v>Total change in employment</v>
      </c>
      <c r="E14" s="31" t="s">
        <v>22</v>
      </c>
    </row>
    <row r="15" spans="1:5" ht="16" thickBot="1">
      <c r="A15" s="10"/>
      <c r="B15" s="50">
        <f>SUM(B3:B13)</f>
        <v>129552.1</v>
      </c>
      <c r="C15" s="13"/>
      <c r="D15" s="15">
        <f>Multipliers!S31</f>
        <v>4677.6449910000001</v>
      </c>
      <c r="E15" s="16">
        <f>SUM(E3:E13)</f>
        <v>134229.74499099999</v>
      </c>
    </row>
    <row r="16" spans="1:5" ht="16" thickTop="1">
      <c r="A16" s="10"/>
      <c r="B16" s="52"/>
      <c r="C16" s="13"/>
      <c r="D16" s="14"/>
      <c r="E16" s="14"/>
    </row>
    <row r="17" spans="1:5" ht="34.5" customHeight="1">
      <c r="A17" s="59" t="s">
        <v>20</v>
      </c>
      <c r="B17" s="59"/>
      <c r="C17" s="59"/>
      <c r="D17" s="59"/>
      <c r="E17" s="59"/>
    </row>
    <row r="18" spans="1:5" ht="34.5" customHeight="1">
      <c r="A18" s="59" t="s">
        <v>26</v>
      </c>
      <c r="B18" s="59"/>
      <c r="C18" s="59"/>
      <c r="D18" s="59"/>
      <c r="E18" s="59"/>
    </row>
    <row r="19" spans="1:5" ht="15" customHeight="1">
      <c r="A19" s="24" t="s">
        <v>31</v>
      </c>
      <c r="B19" s="53"/>
      <c r="C19" s="24"/>
      <c r="D19" s="28"/>
      <c r="E19" s="28"/>
    </row>
    <row r="20" spans="1:5" ht="31" thickBot="1">
      <c r="A20" s="17"/>
      <c r="B20" s="54" t="s">
        <v>28</v>
      </c>
      <c r="C20" s="18" t="s">
        <v>18</v>
      </c>
      <c r="D20" s="19" t="s">
        <v>30</v>
      </c>
      <c r="E20" s="20" t="s">
        <v>29</v>
      </c>
    </row>
    <row r="21" spans="1:5" ht="31" thickTop="1">
      <c r="A21" s="21" t="str">
        <f>Multipliers!A17</f>
        <v>11 Ag, Forestry, Fish &amp; Hunting</v>
      </c>
      <c r="B21" s="48">
        <v>368849228.13</v>
      </c>
      <c r="C21" s="34">
        <f>Multipliers!B31</f>
        <v>0</v>
      </c>
      <c r="D21" s="37">
        <f>Multipliers!E17</f>
        <v>3.5829713984080108E-2</v>
      </c>
      <c r="E21" s="43">
        <f t="shared" ref="E21:E32" si="1">B21+D21</f>
        <v>368849228.16582972</v>
      </c>
    </row>
    <row r="22" spans="1:5">
      <c r="A22" s="21" t="str">
        <f>Multipliers!A18</f>
        <v>21 Mining</v>
      </c>
      <c r="B22" s="49">
        <v>334855710.19999999</v>
      </c>
      <c r="C22" s="35">
        <v>0</v>
      </c>
      <c r="D22" s="39">
        <f>Multipliers!E18</f>
        <v>4.0135656002512385E-2</v>
      </c>
      <c r="E22" s="44">
        <f t="shared" si="1"/>
        <v>334855710.24013567</v>
      </c>
    </row>
    <row r="23" spans="1:5">
      <c r="A23" s="21" t="str">
        <f>Multipliers!A19</f>
        <v>22 Utilities</v>
      </c>
      <c r="B23" s="49">
        <v>415419746.27999997</v>
      </c>
      <c r="C23" s="35">
        <v>0</v>
      </c>
      <c r="D23" s="39">
        <f>Multipliers!E19</f>
        <v>4.7182984964575549</v>
      </c>
      <c r="E23" s="44">
        <f t="shared" si="1"/>
        <v>415419750.99829847</v>
      </c>
    </row>
    <row r="24" spans="1:5">
      <c r="A24" s="21" t="str">
        <f>Multipliers!A20</f>
        <v>23 Construction</v>
      </c>
      <c r="B24" s="49">
        <v>921875278.47000003</v>
      </c>
      <c r="C24" s="35">
        <v>0</v>
      </c>
      <c r="D24" s="39">
        <f>Multipliers!E20</f>
        <v>2.6812858617681679</v>
      </c>
      <c r="E24" s="44">
        <f t="shared" si="1"/>
        <v>921875281.15128589</v>
      </c>
    </row>
    <row r="25" spans="1:5">
      <c r="A25" s="21" t="str">
        <f>Multipliers!A21</f>
        <v>31-33 Manufacturing</v>
      </c>
      <c r="B25" s="49">
        <v>1328651026.95</v>
      </c>
      <c r="C25" s="35">
        <v>0</v>
      </c>
      <c r="D25" s="39">
        <f>Multipliers!E21</f>
        <v>0.35111364567005271</v>
      </c>
      <c r="E25" s="44">
        <f t="shared" si="1"/>
        <v>1328651027.3011136</v>
      </c>
    </row>
    <row r="26" spans="1:5">
      <c r="A26" s="21" t="str">
        <f>Multipliers!A22</f>
        <v>42 Wholesale Trade</v>
      </c>
      <c r="B26" s="49">
        <v>970861938.48000002</v>
      </c>
      <c r="C26" s="35">
        <v>0</v>
      </c>
      <c r="D26" s="39">
        <f>Multipliers!E22</f>
        <v>12.084442575675286</v>
      </c>
      <c r="E26" s="44">
        <f t="shared" si="1"/>
        <v>970861950.56444263</v>
      </c>
    </row>
    <row r="27" spans="1:5" ht="30">
      <c r="A27" s="21" t="str">
        <f>Multipliers!A23</f>
        <v>48-49 Transportation &amp; Warehousing</v>
      </c>
      <c r="B27" s="49">
        <v>303531755.92000002</v>
      </c>
      <c r="C27" s="35">
        <v>0</v>
      </c>
      <c r="D27" s="39">
        <f>Multipliers!E23</f>
        <v>3.3700637104332452</v>
      </c>
      <c r="E27" s="44">
        <f t="shared" si="1"/>
        <v>303531759.29006374</v>
      </c>
    </row>
    <row r="28" spans="1:5">
      <c r="A28" s="21" t="str">
        <f>Multipliers!A24</f>
        <v>44-45 Retail trade</v>
      </c>
      <c r="B28" s="49">
        <v>979344665.52999997</v>
      </c>
      <c r="C28" s="35">
        <v>0</v>
      </c>
      <c r="D28" s="39">
        <f>Multipliers!E24</f>
        <v>24.77323372522493</v>
      </c>
      <c r="E28" s="44">
        <f t="shared" si="1"/>
        <v>979344690.30323374</v>
      </c>
    </row>
    <row r="29" spans="1:5">
      <c r="A29" s="21" t="str">
        <f>Multipliers!A25</f>
        <v>51-56 Professional Services</v>
      </c>
      <c r="B29" s="49">
        <v>6010686654.8100004</v>
      </c>
      <c r="C29" s="35">
        <v>0</v>
      </c>
      <c r="D29" s="39">
        <f>Multipliers!E25</f>
        <v>96.681899051094334</v>
      </c>
      <c r="E29" s="44">
        <f t="shared" si="1"/>
        <v>6010686751.4918995</v>
      </c>
    </row>
    <row r="30" spans="1:5" ht="30">
      <c r="A30" s="21" t="str">
        <f>Multipliers!A26</f>
        <v>61-72 Educational, Health, Recreation Service</v>
      </c>
      <c r="B30" s="49">
        <v>5321658011.3599997</v>
      </c>
      <c r="C30" s="35">
        <v>0</v>
      </c>
      <c r="D30" s="39">
        <f>Multipliers!E26</f>
        <v>83.662265259584345</v>
      </c>
      <c r="E30" s="44">
        <f t="shared" si="1"/>
        <v>5321658095.0222645</v>
      </c>
    </row>
    <row r="31" spans="1:5">
      <c r="A31" s="21" t="str">
        <f>Multipliers!A27</f>
        <v>92 Government &amp; non NAICs</v>
      </c>
      <c r="B31" s="49">
        <v>2022993119.96</v>
      </c>
      <c r="C31" s="35">
        <v>300</v>
      </c>
      <c r="D31" s="39">
        <f>Multipliers!E27</f>
        <v>301.54178977393593</v>
      </c>
      <c r="E31" s="44">
        <f t="shared" si="1"/>
        <v>2022993421.5017898</v>
      </c>
    </row>
    <row r="32" spans="1:5" ht="16" thickBot="1">
      <c r="A32" s="22" t="str">
        <f>Multipliers!A28</f>
        <v>Employee Compensation</v>
      </c>
      <c r="B32" s="49"/>
      <c r="C32" s="36">
        <v>0</v>
      </c>
      <c r="D32" s="41">
        <f>Multipliers!E28</f>
        <v>329.81763781346973</v>
      </c>
      <c r="E32" s="45">
        <f t="shared" si="1"/>
        <v>329.81763781346973</v>
      </c>
    </row>
    <row r="33" spans="2:5" ht="16" thickTop="1">
      <c r="B33" s="55" t="s">
        <v>32</v>
      </c>
      <c r="C33" s="32"/>
      <c r="D33" s="33" t="s">
        <v>33</v>
      </c>
      <c r="E33" s="33" t="s">
        <v>34</v>
      </c>
    </row>
    <row r="34" spans="2:5" ht="16" thickBot="1">
      <c r="B34" s="50">
        <f>SUM(B21:B32)</f>
        <v>18978727136.09</v>
      </c>
      <c r="D34" s="23">
        <f>Multipliers!E31</f>
        <v>859.75799528330003</v>
      </c>
      <c r="E34" s="23">
        <f>SUM(E21:E32)</f>
        <v>18978727995.847996</v>
      </c>
    </row>
    <row r="35" spans="2:5" ht="16" thickTop="1"/>
  </sheetData>
  <sheetProtection password="C461" sheet="1"/>
  <protectedRanges>
    <protectedRange sqref="D3:E13" name="区域5"/>
    <protectedRange sqref="D3:E13" name="区域3"/>
    <protectedRange sqref="C3:C13" name="区域1"/>
    <protectedRange sqref="C21:C32" name="区域2"/>
  </protectedRanges>
  <mergeCells count="2">
    <mergeCell ref="A17:E17"/>
    <mergeCell ref="A18:E18"/>
  </mergeCells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opLeftCell="O13" workbookViewId="0">
      <selection activeCell="A2" sqref="A2"/>
    </sheetView>
  </sheetViews>
  <sheetFormatPr baseColWidth="10" defaultColWidth="11" defaultRowHeight="15" x14ac:dyDescent="0"/>
  <cols>
    <col min="14" max="14" width="11" style="7"/>
  </cols>
  <sheetData>
    <row r="1" spans="1:26" s="57" customFormat="1">
      <c r="A1" s="57" t="s">
        <v>35</v>
      </c>
      <c r="N1" s="58"/>
    </row>
    <row r="2" spans="1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2" t="s">
        <v>12</v>
      </c>
      <c r="N2" s="6"/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</row>
    <row r="3" spans="1:26">
      <c r="A3" t="s">
        <v>0</v>
      </c>
      <c r="B3" s="3">
        <v>1.1035532042888203</v>
      </c>
      <c r="C3" s="3">
        <v>1.1008896313850606E-4</v>
      </c>
      <c r="D3" s="3">
        <v>1.5910752286158533E-5</v>
      </c>
      <c r="E3" s="3">
        <v>6.0561678518947367E-4</v>
      </c>
      <c r="F3" s="3">
        <v>2.6952305833660364E-4</v>
      </c>
      <c r="G3" s="3">
        <v>6.8558103337935231E-5</v>
      </c>
      <c r="H3" s="3">
        <v>7.1895870880799064E-5</v>
      </c>
      <c r="I3" s="3">
        <v>9.2181591327080133E-5</v>
      </c>
      <c r="J3" s="3">
        <v>9.2237273965954582E-5</v>
      </c>
      <c r="K3" s="3">
        <v>9.0865627421748987E-5</v>
      </c>
      <c r="L3" s="3">
        <v>1.194323799469337E-4</v>
      </c>
      <c r="M3" s="3">
        <v>1.3956568168905375E-4</v>
      </c>
      <c r="O3" t="s">
        <v>0</v>
      </c>
      <c r="P3" s="8">
        <v>6.06880489</v>
      </c>
      <c r="Q3" s="8">
        <v>6.0541999999999996E-4</v>
      </c>
      <c r="R3" s="9">
        <v>8.7498999999999997E-5</v>
      </c>
      <c r="S3" s="8">
        <v>3.3304900000000002E-3</v>
      </c>
      <c r="T3" s="8">
        <v>1.4821999999999999E-3</v>
      </c>
      <c r="U3" s="8">
        <v>3.7701999999999999E-4</v>
      </c>
      <c r="V3" s="8">
        <v>3.9538000000000003E-4</v>
      </c>
      <c r="W3" s="8">
        <v>5.0693999999999999E-4</v>
      </c>
      <c r="X3" s="8">
        <v>5.0723999999999995E-4</v>
      </c>
      <c r="Y3" s="8">
        <v>4.9969999999999995E-4</v>
      </c>
      <c r="Z3" s="8">
        <v>6.5680000000000003E-4</v>
      </c>
    </row>
    <row r="4" spans="1:26">
      <c r="A4" t="s">
        <v>1</v>
      </c>
      <c r="B4" s="3">
        <v>4.4329468239860491E-4</v>
      </c>
      <c r="C4" s="3">
        <v>1.0092488773681978</v>
      </c>
      <c r="D4" s="3">
        <v>5.9568602773513519E-5</v>
      </c>
      <c r="E4" s="3">
        <v>6.2435652364659869E-4</v>
      </c>
      <c r="F4" s="3">
        <v>3.1322602977829897E-4</v>
      </c>
      <c r="G4" s="3">
        <v>1.3164650327851659E-4</v>
      </c>
      <c r="H4" s="3">
        <v>1.2692653941583166E-3</v>
      </c>
      <c r="I4" s="3">
        <v>1.1936258393912869E-4</v>
      </c>
      <c r="J4" s="3">
        <v>8.6495743821071134E-5</v>
      </c>
      <c r="K4" s="3">
        <v>1.2945855718111247E-4</v>
      </c>
      <c r="L4" s="3">
        <v>1.3378552000837461E-4</v>
      </c>
      <c r="M4" s="3">
        <v>1.4498124772558112E-4</v>
      </c>
      <c r="O4" t="s">
        <v>1</v>
      </c>
      <c r="P4" s="8">
        <v>1.82445E-3</v>
      </c>
      <c r="Q4" s="8">
        <v>4.1537296699999997</v>
      </c>
      <c r="R4" s="8">
        <v>2.4516000000000002E-4</v>
      </c>
      <c r="S4" s="8">
        <v>2.5696400000000002E-3</v>
      </c>
      <c r="T4" s="8">
        <v>1.2891300000000001E-3</v>
      </c>
      <c r="U4" s="8">
        <v>5.4180999999999999E-4</v>
      </c>
      <c r="V4" s="8">
        <v>5.2238700000000002E-3</v>
      </c>
      <c r="W4" s="8">
        <v>4.9125999999999998E-4</v>
      </c>
      <c r="X4" s="8">
        <v>3.5598999999999998E-4</v>
      </c>
      <c r="Y4" s="8">
        <v>5.3280999999999999E-4</v>
      </c>
      <c r="Z4" s="8">
        <v>5.5062000000000004E-4</v>
      </c>
    </row>
    <row r="5" spans="1:26">
      <c r="A5" t="s">
        <v>2</v>
      </c>
      <c r="B5" s="3">
        <v>6.8820665023546163E-3</v>
      </c>
      <c r="C5" s="3">
        <v>1.2030304191729945E-2</v>
      </c>
      <c r="D5" s="3">
        <v>1.0212972667763025</v>
      </c>
      <c r="E5" s="3">
        <v>1.1179944969880392E-2</v>
      </c>
      <c r="F5" s="3">
        <v>9.8748407460484237E-3</v>
      </c>
      <c r="G5" s="3">
        <v>1.4657281713844561E-2</v>
      </c>
      <c r="H5" s="3">
        <v>1.244493336822749E-2</v>
      </c>
      <c r="I5" s="3">
        <v>2.3730891558426784E-2</v>
      </c>
      <c r="J5" s="3">
        <v>1.151216988086308E-2</v>
      </c>
      <c r="K5" s="3">
        <v>1.6871690094537786E-2</v>
      </c>
      <c r="L5" s="3">
        <v>1.5727661654858515E-2</v>
      </c>
      <c r="M5" s="3">
        <v>1.8112657019287232E-2</v>
      </c>
      <c r="O5" t="s">
        <v>2</v>
      </c>
      <c r="P5" s="8">
        <v>5.2412099999999996E-3</v>
      </c>
      <c r="Q5" s="8">
        <v>9.1619700000000002E-3</v>
      </c>
      <c r="R5" s="8">
        <v>0.77779385999999995</v>
      </c>
      <c r="S5" s="8">
        <v>8.5143600000000003E-3</v>
      </c>
      <c r="T5" s="8">
        <v>7.5204299999999998E-3</v>
      </c>
      <c r="U5" s="8">
        <v>1.116261E-2</v>
      </c>
      <c r="V5" s="8">
        <v>9.4777400000000001E-3</v>
      </c>
      <c r="W5" s="8">
        <v>1.807284E-2</v>
      </c>
      <c r="X5" s="8">
        <v>8.76737E-3</v>
      </c>
      <c r="Y5" s="8">
        <v>1.2849050000000001E-2</v>
      </c>
      <c r="Z5" s="8">
        <v>1.197778E-2</v>
      </c>
    </row>
    <row r="6" spans="1:26">
      <c r="A6" t="s">
        <v>3</v>
      </c>
      <c r="B6" s="3">
        <v>1.3144885544969094E-2</v>
      </c>
      <c r="C6" s="3">
        <v>2.3629874794976264E-2</v>
      </c>
      <c r="D6" s="3">
        <v>2.1744976659838662E-3</v>
      </c>
      <c r="E6" s="3">
        <v>1.0051940941717488</v>
      </c>
      <c r="F6" s="3">
        <v>5.5296281138260675E-3</v>
      </c>
      <c r="G6" s="3">
        <v>8.1828282579179644E-3</v>
      </c>
      <c r="H6" s="3">
        <v>1.7585138877052809E-2</v>
      </c>
      <c r="I6" s="3">
        <v>9.9842527244612834E-3</v>
      </c>
      <c r="J6" s="3">
        <v>1.922974754599777E-2</v>
      </c>
      <c r="K6" s="3">
        <v>1.5484339028221406E-2</v>
      </c>
      <c r="L6" s="3">
        <v>8.9376195392272262E-3</v>
      </c>
      <c r="M6" s="3">
        <v>8.3183786770786618E-3</v>
      </c>
      <c r="O6" t="s">
        <v>3</v>
      </c>
      <c r="P6" s="8">
        <v>8.2277299999999998E-2</v>
      </c>
      <c r="Q6" s="8">
        <v>0.14790560999999999</v>
      </c>
      <c r="R6" s="8">
        <v>1.361075E-2</v>
      </c>
      <c r="S6" s="8">
        <v>6.2917744600000001</v>
      </c>
      <c r="T6" s="8">
        <v>3.46114E-2</v>
      </c>
      <c r="U6" s="8">
        <v>5.1218479999999997E-2</v>
      </c>
      <c r="V6" s="8">
        <v>0.11007001</v>
      </c>
      <c r="W6" s="8">
        <v>6.2494069999999999E-2</v>
      </c>
      <c r="X6" s="8">
        <v>0.12036405</v>
      </c>
      <c r="Y6" s="8">
        <v>9.6920549999999994E-2</v>
      </c>
      <c r="Z6" s="8">
        <v>5.5942909999999998E-2</v>
      </c>
    </row>
    <row r="7" spans="1:26">
      <c r="A7" t="s">
        <v>4</v>
      </c>
      <c r="B7" s="3">
        <v>4.642420844810044E-4</v>
      </c>
      <c r="C7" s="3">
        <v>6.476205426677173E-4</v>
      </c>
      <c r="D7" s="3">
        <v>1.7420395154115622E-4</v>
      </c>
      <c r="E7" s="3">
        <v>7.1305487269797243E-3</v>
      </c>
      <c r="F7" s="3">
        <v>1.0014868550131493</v>
      </c>
      <c r="G7" s="3">
        <v>2.1274947737295155E-3</v>
      </c>
      <c r="H7" s="3">
        <v>1.3198754282271389E-3</v>
      </c>
      <c r="I7" s="3">
        <v>2.5543304275455849E-3</v>
      </c>
      <c r="J7" s="3">
        <v>1.5806521095857408E-3</v>
      </c>
      <c r="K7" s="3">
        <v>1.4985681245986461E-3</v>
      </c>
      <c r="L7" s="3">
        <v>1.1703788189001757E-3</v>
      </c>
      <c r="M7" s="3">
        <v>1.3451509658803924E-3</v>
      </c>
      <c r="O7" t="s">
        <v>4</v>
      </c>
      <c r="P7" s="8">
        <v>1.0600099999999999E-3</v>
      </c>
      <c r="Q7" s="8">
        <v>1.47872E-3</v>
      </c>
      <c r="R7" s="8">
        <v>3.9775999999999999E-4</v>
      </c>
      <c r="S7" s="8">
        <v>1.6281250000000001E-2</v>
      </c>
      <c r="T7" s="8">
        <v>2.2867046900000001</v>
      </c>
      <c r="U7" s="8">
        <v>4.8577300000000002E-3</v>
      </c>
      <c r="V7" s="8">
        <v>3.0136799999999999E-3</v>
      </c>
      <c r="W7" s="8">
        <v>5.8323300000000002E-3</v>
      </c>
      <c r="X7" s="8">
        <v>3.6091199999999999E-3</v>
      </c>
      <c r="Y7" s="8">
        <v>3.4217000000000002E-3</v>
      </c>
      <c r="Z7" s="8">
        <v>2.67234E-3</v>
      </c>
    </row>
    <row r="8" spans="1:26">
      <c r="A8" t="s">
        <v>5</v>
      </c>
      <c r="B8" s="3">
        <v>5.9642101116429855E-2</v>
      </c>
      <c r="C8" s="3">
        <v>3.7319017514678546E-2</v>
      </c>
      <c r="D8" s="3">
        <v>5.8906991553166312E-3</v>
      </c>
      <c r="E8" s="3">
        <v>7.2062289579902017E-2</v>
      </c>
      <c r="F8" s="3">
        <v>7.8719130114269578E-2</v>
      </c>
      <c r="G8" s="3">
        <v>1.0472852542118487</v>
      </c>
      <c r="H8" s="3">
        <v>5.4325729698752559E-2</v>
      </c>
      <c r="I8" s="3">
        <v>3.7103523190644444E-2</v>
      </c>
      <c r="J8" s="3">
        <v>2.3324264463454522E-2</v>
      </c>
      <c r="K8" s="3">
        <v>4.0671053229277825E-2</v>
      </c>
      <c r="L8" s="3">
        <v>4.0281475252250953E-2</v>
      </c>
      <c r="M8" s="3">
        <v>4.7062365373944509E-2</v>
      </c>
      <c r="O8" t="s">
        <v>5</v>
      </c>
      <c r="P8" s="8">
        <v>0.23613430999999999</v>
      </c>
      <c r="Q8" s="8">
        <v>0.14775302000000001</v>
      </c>
      <c r="R8" s="8">
        <v>2.3322389999999998E-2</v>
      </c>
      <c r="S8" s="8">
        <v>0.28530817000000003</v>
      </c>
      <c r="T8" s="8">
        <v>0.31166386000000001</v>
      </c>
      <c r="U8" s="8">
        <v>4.1463994900000003</v>
      </c>
      <c r="V8" s="8">
        <v>0.21508579</v>
      </c>
      <c r="W8" s="8">
        <v>0.14689983000000001</v>
      </c>
      <c r="X8" s="8">
        <v>9.2345150000000001E-2</v>
      </c>
      <c r="Y8" s="8">
        <v>0.16102436000000001</v>
      </c>
      <c r="Z8" s="8">
        <v>0.15948193999999999</v>
      </c>
    </row>
    <row r="9" spans="1:26">
      <c r="A9" t="s">
        <v>6</v>
      </c>
      <c r="B9" s="3">
        <v>1.5272901890833083E-2</v>
      </c>
      <c r="C9" s="3">
        <v>3.8844949498243096E-2</v>
      </c>
      <c r="D9" s="3">
        <v>3.968958174925959E-3</v>
      </c>
      <c r="E9" s="3">
        <v>1.7793068678110348E-2</v>
      </c>
      <c r="F9" s="3">
        <v>1.5350492277300945E-2</v>
      </c>
      <c r="G9" s="3">
        <v>3.220789906375067E-2</v>
      </c>
      <c r="H9" s="3">
        <v>1.0964814791882673</v>
      </c>
      <c r="I9" s="3">
        <v>2.8029899895959037E-2</v>
      </c>
      <c r="J9" s="3">
        <v>8.8240771572651016E-3</v>
      </c>
      <c r="K9" s="3">
        <v>1.127960991923686E-2</v>
      </c>
      <c r="L9" s="3">
        <v>1.123354570144415E-2</v>
      </c>
      <c r="M9" s="3">
        <v>1.2703308927740454E-2</v>
      </c>
      <c r="O9" t="s">
        <v>6</v>
      </c>
      <c r="P9" s="8">
        <v>0.10192967</v>
      </c>
      <c r="Q9" s="8">
        <v>0.25924692999999999</v>
      </c>
      <c r="R9" s="8">
        <v>2.6488390000000001E-2</v>
      </c>
      <c r="S9" s="8">
        <v>0.11874899</v>
      </c>
      <c r="T9" s="8">
        <v>0.1024475</v>
      </c>
      <c r="U9" s="8">
        <v>0.21495197999999999</v>
      </c>
      <c r="V9" s="8">
        <v>7.3177970999999999</v>
      </c>
      <c r="W9" s="8">
        <v>0.18706848000000001</v>
      </c>
      <c r="X9" s="8">
        <v>5.8890919999999999E-2</v>
      </c>
      <c r="Y9" s="8">
        <v>7.5278880000000006E-2</v>
      </c>
      <c r="Z9" s="8">
        <v>7.4971449999999995E-2</v>
      </c>
    </row>
    <row r="10" spans="1:26">
      <c r="A10" t="s">
        <v>7</v>
      </c>
      <c r="B10" s="3">
        <v>1.2179402245114448E-2</v>
      </c>
      <c r="C10" s="3">
        <v>1.8258816762868658E-2</v>
      </c>
      <c r="D10" s="3">
        <v>1.0442818251796838E-2</v>
      </c>
      <c r="E10" s="3">
        <v>9.9773126923436817E-2</v>
      </c>
      <c r="F10" s="3">
        <v>2.2817269828221978E-2</v>
      </c>
      <c r="G10" s="3">
        <v>3.9488673756282476E-2</v>
      </c>
      <c r="H10" s="3">
        <v>4.7750153673718758E-2</v>
      </c>
      <c r="I10" s="3">
        <v>1.0458673015984008</v>
      </c>
      <c r="J10" s="3">
        <v>3.3094837064153698E-2</v>
      </c>
      <c r="K10" s="3">
        <v>5.3872909241697221E-2</v>
      </c>
      <c r="L10" s="3">
        <v>8.2577445750749767E-2</v>
      </c>
      <c r="M10" s="3">
        <v>9.7367864276085139E-2</v>
      </c>
      <c r="O10" t="s">
        <v>7</v>
      </c>
      <c r="P10" s="8">
        <v>0.17454512</v>
      </c>
      <c r="Q10" s="8">
        <v>0.26167025999999999</v>
      </c>
      <c r="R10" s="8">
        <v>0.14965783999999999</v>
      </c>
      <c r="S10" s="8">
        <v>1.4298659499999999</v>
      </c>
      <c r="T10" s="8">
        <v>0.32699824</v>
      </c>
      <c r="U10" s="8">
        <v>0.56591902000000005</v>
      </c>
      <c r="V10" s="8">
        <v>0.68431571000000002</v>
      </c>
      <c r="W10" s="8">
        <v>14.9885053</v>
      </c>
      <c r="X10" s="8">
        <v>0.47428784000000002</v>
      </c>
      <c r="Y10" s="8">
        <v>0.77206198000000004</v>
      </c>
      <c r="Z10" s="8">
        <v>1.1834316600000001</v>
      </c>
    </row>
    <row r="11" spans="1:26">
      <c r="A11" t="s">
        <v>8</v>
      </c>
      <c r="B11" s="3">
        <v>0.14674841138752268</v>
      </c>
      <c r="C11" s="3">
        <v>0.13661244437300366</v>
      </c>
      <c r="D11" s="3">
        <v>4.5692505475856585E-2</v>
      </c>
      <c r="E11" s="3">
        <v>0.23026776026179943</v>
      </c>
      <c r="F11" s="3">
        <v>0.1511422949024202</v>
      </c>
      <c r="G11" s="3">
        <v>0.32152705743882881</v>
      </c>
      <c r="H11" s="3">
        <v>0.30637916367754059</v>
      </c>
      <c r="I11" s="3">
        <v>0.32494228267380665</v>
      </c>
      <c r="J11" s="3">
        <v>1.3760321212424327</v>
      </c>
      <c r="K11" s="3">
        <v>0.37323441183768458</v>
      </c>
      <c r="L11" s="3">
        <v>0.32227299683698113</v>
      </c>
      <c r="M11" s="3">
        <v>0.37403907176341045</v>
      </c>
      <c r="O11" t="s">
        <v>8</v>
      </c>
      <c r="P11" s="8">
        <v>0.71358496999999999</v>
      </c>
      <c r="Q11" s="8">
        <v>0.66429738999999999</v>
      </c>
      <c r="R11" s="8">
        <v>0.22218629000000001</v>
      </c>
      <c r="S11" s="8">
        <v>1.1197096499999999</v>
      </c>
      <c r="T11" s="8">
        <v>0.73495085000000004</v>
      </c>
      <c r="U11" s="8">
        <v>1.56347093</v>
      </c>
      <c r="V11" s="8">
        <v>1.4898121499999999</v>
      </c>
      <c r="W11" s="8">
        <v>1.58007795</v>
      </c>
      <c r="X11" s="8">
        <v>6.6911514099999998</v>
      </c>
      <c r="Y11" s="8">
        <v>1.8149052800000001</v>
      </c>
      <c r="Z11" s="8">
        <v>1.56709817</v>
      </c>
    </row>
    <row r="12" spans="1:26">
      <c r="A12" t="s">
        <v>9</v>
      </c>
      <c r="B12" s="3">
        <v>4.1777804736996847E-2</v>
      </c>
      <c r="C12" s="3">
        <v>5.2568861917154798E-2</v>
      </c>
      <c r="D12" s="3">
        <v>3.5251098437676529E-2</v>
      </c>
      <c r="E12" s="3">
        <v>0.12162990450471041</v>
      </c>
      <c r="F12" s="3">
        <v>7.2799248026331392E-2</v>
      </c>
      <c r="G12" s="3">
        <v>0.14546819425431001</v>
      </c>
      <c r="H12" s="3">
        <v>0.1468434943243675</v>
      </c>
      <c r="I12" s="3">
        <v>0.15512745907573589</v>
      </c>
      <c r="J12" s="3">
        <v>0.11758350227255866</v>
      </c>
      <c r="K12" s="3">
        <v>1.1949953912438793</v>
      </c>
      <c r="L12" s="3">
        <v>0.2788742175319478</v>
      </c>
      <c r="M12" s="3">
        <v>0.32863331661944634</v>
      </c>
      <c r="O12" t="s">
        <v>9</v>
      </c>
      <c r="P12" s="8">
        <v>0.37441960000000002</v>
      </c>
      <c r="Q12" s="8">
        <v>0.47113084</v>
      </c>
      <c r="R12" s="8">
        <v>0.31592618</v>
      </c>
      <c r="S12" s="8">
        <v>1.0900673400000001</v>
      </c>
      <c r="T12" s="8">
        <v>0.65243890999999998</v>
      </c>
      <c r="U12" s="8">
        <v>1.30371003</v>
      </c>
      <c r="V12" s="8">
        <v>1.3160357</v>
      </c>
      <c r="W12" s="8">
        <v>1.3902779599999999</v>
      </c>
      <c r="X12" s="8">
        <v>1.0538028100000001</v>
      </c>
      <c r="Y12" s="8">
        <v>10.7097465</v>
      </c>
      <c r="Z12" s="8">
        <v>2.4993169000000002</v>
      </c>
    </row>
    <row r="13" spans="1:26">
      <c r="A13" t="s">
        <v>10</v>
      </c>
      <c r="B13" s="3">
        <v>3.0556077309617925E-3</v>
      </c>
      <c r="C13" s="3">
        <v>2.7889323390572554E-3</v>
      </c>
      <c r="D13" s="3">
        <v>1.7809811561666892E-2</v>
      </c>
      <c r="E13" s="3">
        <v>3.6617234607064196E-3</v>
      </c>
      <c r="F13" s="3">
        <v>3.1319951211274187E-3</v>
      </c>
      <c r="G13" s="3">
        <v>1.1397884350870458E-2</v>
      </c>
      <c r="H13" s="3">
        <v>2.6673792473276923E-2</v>
      </c>
      <c r="I13" s="3">
        <v>8.3871412221056801E-3</v>
      </c>
      <c r="J13" s="3">
        <v>3.9476515852078431E-3</v>
      </c>
      <c r="K13" s="3">
        <v>6.678052400977616E-3</v>
      </c>
      <c r="L13" s="3">
        <v>1.0051392992464532</v>
      </c>
      <c r="M13" s="3">
        <v>5.7650858027962458E-3</v>
      </c>
      <c r="O13" t="s">
        <v>10</v>
      </c>
      <c r="P13" s="8">
        <v>3.0509430000000001E-2</v>
      </c>
      <c r="Q13" s="8">
        <v>2.784675E-2</v>
      </c>
      <c r="R13" s="8">
        <v>0.17782624999999999</v>
      </c>
      <c r="S13" s="8">
        <v>3.6561339999999998E-2</v>
      </c>
      <c r="T13" s="8">
        <v>3.1272139999999997E-2</v>
      </c>
      <c r="U13" s="8">
        <v>0.11380485</v>
      </c>
      <c r="V13" s="8">
        <v>0.26633075</v>
      </c>
      <c r="W13" s="8">
        <v>8.3743380000000006E-2</v>
      </c>
      <c r="X13" s="8">
        <v>3.941625E-2</v>
      </c>
      <c r="Y13" s="8">
        <v>6.6678580000000001E-2</v>
      </c>
      <c r="Z13" s="8">
        <v>10.0360494</v>
      </c>
    </row>
    <row r="14" spans="1:26">
      <c r="A14" t="s">
        <v>11</v>
      </c>
      <c r="B14" s="3">
        <v>0.13998918945409852</v>
      </c>
      <c r="C14" s="3">
        <v>0.19605112605270961</v>
      </c>
      <c r="D14" s="3">
        <v>0.13661527627553349</v>
      </c>
      <c r="E14" s="3">
        <v>0.44921613497795487</v>
      </c>
      <c r="F14" s="3">
        <v>0.25958524969628366</v>
      </c>
      <c r="G14" s="3">
        <v>0.5116001014317203</v>
      </c>
      <c r="H14" s="3">
        <v>0.54329625941273574</v>
      </c>
      <c r="I14" s="3">
        <v>0.56122892401903635</v>
      </c>
      <c r="J14" s="3">
        <v>0.39965775407643722</v>
      </c>
      <c r="K14" s="3">
        <v>0.67663809483371651</v>
      </c>
      <c r="L14" s="3">
        <v>1.0993921260448991</v>
      </c>
      <c r="M14" s="3">
        <v>1.2984775908260251</v>
      </c>
    </row>
    <row r="16" spans="1:26">
      <c r="B16" t="s">
        <v>13</v>
      </c>
      <c r="E16" t="s">
        <v>14</v>
      </c>
    </row>
    <row r="17" spans="1:19">
      <c r="A17" t="s">
        <v>0</v>
      </c>
      <c r="B17" s="4">
        <f>'Future Employment Calculation'!C21</f>
        <v>0</v>
      </c>
      <c r="D17" t="s">
        <v>0</v>
      </c>
      <c r="E17" s="5">
        <f t="array" ref="E17:E28">MMULT(B3:M14,B17:B28)</f>
        <v>3.5829713984080108E-2</v>
      </c>
      <c r="P17" t="s">
        <v>13</v>
      </c>
      <c r="S17" t="s">
        <v>19</v>
      </c>
    </row>
    <row r="18" spans="1:19">
      <c r="A18" t="s">
        <v>1</v>
      </c>
      <c r="B18" s="4">
        <f>'Future Employment Calculation'!C22</f>
        <v>0</v>
      </c>
      <c r="D18" t="s">
        <v>1</v>
      </c>
      <c r="E18" s="5">
        <v>4.0135656002512385E-2</v>
      </c>
      <c r="O18" t="s">
        <v>0</v>
      </c>
      <c r="P18" s="4">
        <f>'Future Employment Calculation'!C3</f>
        <v>0</v>
      </c>
      <c r="R18" t="s">
        <v>0</v>
      </c>
      <c r="S18" s="5">
        <f t="array" ref="S18:S28">MMULT(P3:Z13,P18:P28)</f>
        <v>0.19704000000000002</v>
      </c>
    </row>
    <row r="19" spans="1:19">
      <c r="A19" t="s">
        <v>2</v>
      </c>
      <c r="B19" s="4">
        <f>'Future Employment Calculation'!C23</f>
        <v>0</v>
      </c>
      <c r="D19" t="s">
        <v>2</v>
      </c>
      <c r="E19" s="5">
        <v>4.7182984964575549</v>
      </c>
      <c r="O19" t="s">
        <v>1</v>
      </c>
      <c r="P19" s="4">
        <f>'Future Employment Calculation'!C4</f>
        <v>0</v>
      </c>
      <c r="R19" t="s">
        <v>1</v>
      </c>
      <c r="S19" s="5">
        <v>0.165186</v>
      </c>
    </row>
    <row r="20" spans="1:19">
      <c r="A20" t="s">
        <v>3</v>
      </c>
      <c r="B20" s="4">
        <f>'Future Employment Calculation'!C24</f>
        <v>0</v>
      </c>
      <c r="D20" t="s">
        <v>3</v>
      </c>
      <c r="E20" s="5">
        <v>2.6812858617681679</v>
      </c>
      <c r="O20" t="s">
        <v>2</v>
      </c>
      <c r="P20" s="4">
        <f>'Future Employment Calculation'!C5</f>
        <v>0</v>
      </c>
      <c r="R20" t="s">
        <v>2</v>
      </c>
      <c r="S20" s="5">
        <v>3.593334</v>
      </c>
    </row>
    <row r="21" spans="1:19">
      <c r="A21" t="s">
        <v>4</v>
      </c>
      <c r="B21" s="4">
        <f>'Future Employment Calculation'!C25</f>
        <v>0</v>
      </c>
      <c r="D21" t="s">
        <v>4</v>
      </c>
      <c r="E21" s="5">
        <v>0.35111364567005271</v>
      </c>
      <c r="O21" t="s">
        <v>3</v>
      </c>
      <c r="P21" s="4">
        <f>'Future Employment Calculation'!C6</f>
        <v>0</v>
      </c>
      <c r="R21" t="s">
        <v>3</v>
      </c>
      <c r="S21" s="5">
        <v>16.782872999999999</v>
      </c>
    </row>
    <row r="22" spans="1:19">
      <c r="A22" t="s">
        <v>5</v>
      </c>
      <c r="B22" s="4">
        <f>'Future Employment Calculation'!C26</f>
        <v>0</v>
      </c>
      <c r="D22" t="s">
        <v>5</v>
      </c>
      <c r="E22" s="5">
        <v>12.084442575675286</v>
      </c>
      <c r="O22" t="s">
        <v>4</v>
      </c>
      <c r="P22" s="4">
        <f>'Future Employment Calculation'!C7</f>
        <v>0</v>
      </c>
      <c r="R22" t="s">
        <v>4</v>
      </c>
      <c r="S22" s="5">
        <v>0.80170200000000003</v>
      </c>
    </row>
    <row r="23" spans="1:19">
      <c r="A23" t="s">
        <v>6</v>
      </c>
      <c r="B23" s="4">
        <f>'Future Employment Calculation'!C27</f>
        <v>0</v>
      </c>
      <c r="D23" t="s">
        <v>6</v>
      </c>
      <c r="E23" s="5">
        <v>3.3700637104332452</v>
      </c>
      <c r="O23" t="s">
        <v>5</v>
      </c>
      <c r="P23" s="4">
        <f>'Future Employment Calculation'!C8</f>
        <v>0</v>
      </c>
      <c r="R23" t="s">
        <v>5</v>
      </c>
      <c r="S23" s="5">
        <v>47.844581999999996</v>
      </c>
    </row>
    <row r="24" spans="1:19">
      <c r="A24" t="s">
        <v>7</v>
      </c>
      <c r="B24" s="4">
        <f>'Future Employment Calculation'!C28</f>
        <v>0</v>
      </c>
      <c r="D24" t="s">
        <v>7</v>
      </c>
      <c r="E24" s="5">
        <v>24.77323372522493</v>
      </c>
      <c r="O24" t="s">
        <v>6</v>
      </c>
      <c r="P24" s="4">
        <f>'Future Employment Calculation'!C9</f>
        <v>0</v>
      </c>
      <c r="R24" t="s">
        <v>6</v>
      </c>
      <c r="S24" s="5">
        <v>22.491434999999999</v>
      </c>
    </row>
    <row r="25" spans="1:19">
      <c r="A25" t="s">
        <v>8</v>
      </c>
      <c r="B25" s="4">
        <f>'Future Employment Calculation'!C29</f>
        <v>0</v>
      </c>
      <c r="D25" t="s">
        <v>8</v>
      </c>
      <c r="E25" s="5">
        <v>96.681899051094334</v>
      </c>
      <c r="O25" t="s">
        <v>7</v>
      </c>
      <c r="P25" s="4">
        <f>'Future Employment Calculation'!C10</f>
        <v>0</v>
      </c>
      <c r="R25" t="s">
        <v>7</v>
      </c>
      <c r="S25" s="5">
        <v>355.02949800000005</v>
      </c>
    </row>
    <row r="26" spans="1:19">
      <c r="A26" t="s">
        <v>9</v>
      </c>
      <c r="B26" s="4">
        <f>'Future Employment Calculation'!C30</f>
        <v>0</v>
      </c>
      <c r="D26" t="s">
        <v>9</v>
      </c>
      <c r="E26" s="5">
        <v>83.662265259584345</v>
      </c>
      <c r="O26" t="s">
        <v>8</v>
      </c>
      <c r="P26" s="4">
        <f>'Future Employment Calculation'!C11</f>
        <v>0</v>
      </c>
      <c r="R26" t="s">
        <v>8</v>
      </c>
      <c r="S26" s="5">
        <v>470.12945099999996</v>
      </c>
    </row>
    <row r="27" spans="1:19">
      <c r="A27" t="s">
        <v>10</v>
      </c>
      <c r="B27" s="4">
        <f>'Future Employment Calculation'!C31</f>
        <v>300</v>
      </c>
      <c r="D27" t="s">
        <v>10</v>
      </c>
      <c r="E27" s="5">
        <v>301.54178977393593</v>
      </c>
      <c r="O27" t="s">
        <v>9</v>
      </c>
      <c r="P27" s="4">
        <f>'Future Employment Calculation'!C12</f>
        <v>0</v>
      </c>
      <c r="R27" t="s">
        <v>9</v>
      </c>
      <c r="S27" s="5">
        <v>749.79507000000001</v>
      </c>
    </row>
    <row r="28" spans="1:19">
      <c r="A28" t="s">
        <v>11</v>
      </c>
      <c r="B28" s="4">
        <f>'Future Employment Calculation'!C32</f>
        <v>0</v>
      </c>
      <c r="D28" t="s">
        <v>11</v>
      </c>
      <c r="E28" s="5">
        <v>329.81763781346973</v>
      </c>
      <c r="O28" t="s">
        <v>10</v>
      </c>
      <c r="P28" s="4">
        <f>'Future Employment Calculation'!C13</f>
        <v>300</v>
      </c>
      <c r="R28" t="s">
        <v>10</v>
      </c>
      <c r="S28" s="5">
        <v>3010.8148200000001</v>
      </c>
    </row>
    <row r="30" spans="1:19">
      <c r="E30" t="s">
        <v>15</v>
      </c>
      <c r="S30" t="s">
        <v>21</v>
      </c>
    </row>
    <row r="31" spans="1:19">
      <c r="E31">
        <f>SUM(E17:E28)</f>
        <v>859.75799528330003</v>
      </c>
      <c r="S31">
        <f>SUM(S18:S28)</f>
        <v>4677.6449910000001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Employment Calculation</vt:lpstr>
      <vt:lpstr>Multipliers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Dall'erba</dc:creator>
  <cp:lastModifiedBy>b deal</cp:lastModifiedBy>
  <dcterms:created xsi:type="dcterms:W3CDTF">2018-01-09T17:23:14Z</dcterms:created>
  <dcterms:modified xsi:type="dcterms:W3CDTF">2018-02-20T15:55:54Z</dcterms:modified>
</cp:coreProperties>
</file>