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E\"/>
    </mc:Choice>
  </mc:AlternateContent>
  <bookViews>
    <workbookView xWindow="0" yWindow="0" windowWidth="28800" windowHeight="12795" xr2:uid="{1F8C3A33-B8AE-46B2-A720-B90E19B8B7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6" i="1"/>
  <c r="N7" i="1"/>
  <c r="N8" i="1"/>
  <c r="N9" i="1"/>
  <c r="N5" i="1"/>
  <c r="M6" i="1"/>
  <c r="M7" i="1"/>
  <c r="M8" i="1"/>
  <c r="M9" i="1"/>
  <c r="M5" i="1"/>
  <c r="K6" i="1"/>
  <c r="K7" i="1"/>
  <c r="K8" i="1"/>
  <c r="K9" i="1"/>
  <c r="K5" i="1"/>
  <c r="J6" i="1"/>
  <c r="J7" i="1"/>
  <c r="J8" i="1"/>
  <c r="J9" i="1"/>
  <c r="J5" i="1"/>
  <c r="I10" i="1"/>
  <c r="H10" i="1"/>
  <c r="I6" i="1"/>
  <c r="I7" i="1"/>
  <c r="I8" i="1"/>
  <c r="I9" i="1"/>
  <c r="I5" i="1"/>
  <c r="H6" i="1"/>
  <c r="H7" i="1"/>
  <c r="H8" i="1"/>
  <c r="H9" i="1"/>
  <c r="H5" i="1"/>
  <c r="G10" i="1"/>
  <c r="G6" i="1"/>
  <c r="G7" i="1"/>
  <c r="G8" i="1"/>
  <c r="G9" i="1"/>
  <c r="G5" i="1"/>
</calcChain>
</file>

<file path=xl/sharedStrings.xml><?xml version="1.0" encoding="utf-8"?>
<sst xmlns="http://schemas.openxmlformats.org/spreadsheetml/2006/main" count="23" uniqueCount="23">
  <si>
    <t>Ticket Symbol</t>
    <phoneticPr fontId="4" type="noConversion"/>
  </si>
  <si>
    <t>BNS</t>
    <phoneticPr fontId="4" type="noConversion"/>
  </si>
  <si>
    <t>BABA</t>
    <phoneticPr fontId="4" type="noConversion"/>
  </si>
  <si>
    <t>GOOG</t>
    <phoneticPr fontId="4" type="noConversion"/>
  </si>
  <si>
    <t>V</t>
    <phoneticPr fontId="4" type="noConversion"/>
  </si>
  <si>
    <t>BTC</t>
    <phoneticPr fontId="4" type="noConversion"/>
  </si>
  <si>
    <t>Company Name</t>
    <phoneticPr fontId="4" type="noConversion"/>
  </si>
  <si>
    <t>The Bank of Nova Scotta</t>
    <phoneticPr fontId="4" type="noConversion"/>
  </si>
  <si>
    <t>Alibaba Group Holding Limited</t>
    <phoneticPr fontId="4" type="noConversion"/>
  </si>
  <si>
    <t>Alphabet Inc.</t>
    <phoneticPr fontId="4" type="noConversion"/>
  </si>
  <si>
    <t>Visa Inc.</t>
    <phoneticPr fontId="4" type="noConversion"/>
  </si>
  <si>
    <t>Bitcom</t>
    <phoneticPr fontId="4" type="noConversion"/>
  </si>
  <si>
    <t>Total:</t>
    <phoneticPr fontId="4" type="noConversion"/>
  </si>
  <si>
    <t>Shares:</t>
    <phoneticPr fontId="4" type="noConversion"/>
  </si>
  <si>
    <t>Investment</t>
    <phoneticPr fontId="4" type="noConversion"/>
  </si>
  <si>
    <t>Current Value</t>
    <phoneticPr fontId="4" type="noConversion"/>
  </si>
  <si>
    <t>Net Income</t>
    <phoneticPr fontId="4" type="noConversion"/>
  </si>
  <si>
    <t>%Profits/Loss</t>
    <phoneticPr fontId="4" type="noConversion"/>
  </si>
  <si>
    <t>Growth</t>
    <phoneticPr fontId="4" type="noConversion"/>
  </si>
  <si>
    <t>Sparklines</t>
    <phoneticPr fontId="4" type="noConversion"/>
  </si>
  <si>
    <t>Trends</t>
    <phoneticPr fontId="4" type="noConversion"/>
  </si>
  <si>
    <t>Predicted Income</t>
    <phoneticPr fontId="4" type="noConversion"/>
  </si>
  <si>
    <t>Stock Portfolio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</si>
</sst>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_-[$$-409]* #,##0.00_ ;_-[$$-409]* \-#,##0.00\ ;_-[$$-409]* &quot;-&quot;??_ ;_-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2" xfId="3">
      <alignment vertical="center"/>
    </xf>
    <xf numFmtId="16" fontId="3" fillId="0" borderId="2" xfId="3" applyNumberFormat="1">
      <alignment vertical="center"/>
    </xf>
    <xf numFmtId="0" fontId="5" fillId="0" borderId="0" xfId="0" applyFont="1">
      <alignment vertical="center"/>
    </xf>
    <xf numFmtId="181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3" fillId="0" borderId="2" xfId="3" applyFill="1">
      <alignment vertical="center"/>
    </xf>
    <xf numFmtId="0" fontId="2" fillId="0" borderId="0" xfId="2" applyBorder="1" applyAlignment="1">
      <alignment horizontal="center" vertical="center"/>
    </xf>
  </cellXfs>
  <cellStyles count="4">
    <cellStyle name="Heading 1" xfId="2" builtinId="16"/>
    <cellStyle name="Heading 3" xfId="3" builtinId="1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7476181102362204"/>
          <c:y val="0.20875000000000005"/>
          <c:w val="0.80301596675415576"/>
          <c:h val="0.5641276611256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22-Jan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Sheet1!$B$5:$B$9</c:f>
              <c:strCache>
                <c:ptCount val="5"/>
                <c:pt idx="0">
                  <c:v>The Bank of Nova Scotta</c:v>
                </c:pt>
                <c:pt idx="1">
                  <c:v>Alibaba Group Holding Limited</c:v>
                </c:pt>
                <c:pt idx="2">
                  <c:v>Alphabet Inc.</c:v>
                </c:pt>
                <c:pt idx="3">
                  <c:v>Visa Inc.</c:v>
                </c:pt>
                <c:pt idx="4">
                  <c:v>Bitcom</c:v>
                </c:pt>
              </c:strCache>
            </c:strRef>
          </c:cat>
          <c:val>
            <c:numRef>
              <c:f>Sheet1!$C$5:$C$9</c:f>
              <c:numCache>
                <c:formatCode>_-[$$-409]* #,##0.00_ ;_-[$$-409]* \-#,##0.00\ ;_-[$$-409]* "-"??_ ;_-@_ </c:formatCode>
                <c:ptCount val="5"/>
                <c:pt idx="0">
                  <c:v>66.09</c:v>
                </c:pt>
                <c:pt idx="1">
                  <c:v>184.02</c:v>
                </c:pt>
                <c:pt idx="2">
                  <c:v>1155.81</c:v>
                </c:pt>
                <c:pt idx="3">
                  <c:v>124.33</c:v>
                </c:pt>
                <c:pt idx="4">
                  <c:v>10736.37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1-4CAB-9F96-2BC94FDD71C9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29-Jan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Sheet1!$B$5:$B$9</c:f>
              <c:strCache>
                <c:ptCount val="5"/>
                <c:pt idx="0">
                  <c:v>The Bank of Nova Scotta</c:v>
                </c:pt>
                <c:pt idx="1">
                  <c:v>Alibaba Group Holding Limited</c:v>
                </c:pt>
                <c:pt idx="2">
                  <c:v>Alphabet Inc.</c:v>
                </c:pt>
                <c:pt idx="3">
                  <c:v>Visa Inc.</c:v>
                </c:pt>
                <c:pt idx="4">
                  <c:v>Bitcom</c:v>
                </c:pt>
              </c:strCache>
            </c:strRef>
          </c:cat>
          <c:val>
            <c:numRef>
              <c:f>Sheet1!$D$5:$D$9</c:f>
              <c:numCache>
                <c:formatCode>_-[$$-409]* #,##0.00_ ;_-[$$-409]* \-#,##0.00\ ;_-[$$-409]* "-"??_ ;_-@_ </c:formatCode>
                <c:ptCount val="5"/>
                <c:pt idx="0">
                  <c:v>66.08</c:v>
                </c:pt>
                <c:pt idx="1">
                  <c:v>203.01</c:v>
                </c:pt>
                <c:pt idx="2">
                  <c:v>1175.58</c:v>
                </c:pt>
                <c:pt idx="3">
                  <c:v>124.84</c:v>
                </c:pt>
                <c:pt idx="4">
                  <c:v>11162.58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1-4CAB-9F96-2BC94FDD71C9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5-Feb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Sheet1!$B$5:$B$9</c:f>
              <c:strCache>
                <c:ptCount val="5"/>
                <c:pt idx="0">
                  <c:v>The Bank of Nova Scotta</c:v>
                </c:pt>
                <c:pt idx="1">
                  <c:v>Alibaba Group Holding Limited</c:v>
                </c:pt>
                <c:pt idx="2">
                  <c:v>Alphabet Inc.</c:v>
                </c:pt>
                <c:pt idx="3">
                  <c:v>Visa Inc.</c:v>
                </c:pt>
                <c:pt idx="4">
                  <c:v>Bitcom</c:v>
                </c:pt>
              </c:strCache>
            </c:strRef>
          </c:cat>
          <c:val>
            <c:numRef>
              <c:f>Sheet1!$E$5:$E$9</c:f>
              <c:numCache>
                <c:formatCode>_-[$$-409]* #,##0.00_ ;_-[$$-409]* \-#,##0.00\ ;_-[$$-409]* "-"??_ ;_-@_ </c:formatCode>
                <c:ptCount val="5"/>
                <c:pt idx="0">
                  <c:v>62.29</c:v>
                </c:pt>
                <c:pt idx="1">
                  <c:v>180.53</c:v>
                </c:pt>
                <c:pt idx="2">
                  <c:v>1055.8</c:v>
                </c:pt>
                <c:pt idx="3">
                  <c:v>116.27</c:v>
                </c:pt>
                <c:pt idx="4">
                  <c:v>6996.93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1-4CAB-9F96-2BC94FDD71C9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12-Feb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Sheet1!$B$5:$B$9</c:f>
              <c:strCache>
                <c:ptCount val="5"/>
                <c:pt idx="0">
                  <c:v>The Bank of Nova Scotta</c:v>
                </c:pt>
                <c:pt idx="1">
                  <c:v>Alibaba Group Holding Limited</c:v>
                </c:pt>
                <c:pt idx="2">
                  <c:v>Alphabet Inc.</c:v>
                </c:pt>
                <c:pt idx="3">
                  <c:v>Visa Inc.</c:v>
                </c:pt>
                <c:pt idx="4">
                  <c:v>Bitcom</c:v>
                </c:pt>
              </c:strCache>
            </c:strRef>
          </c:cat>
          <c:val>
            <c:numRef>
              <c:f>Sheet1!$F$5:$F$9</c:f>
              <c:numCache>
                <c:formatCode>_-[$$-409]* #,##0.00_ ;_-[$$-409]* \-#,##0.00\ ;_-[$$-409]* "-"??_ ;_-@_ </c:formatCode>
                <c:ptCount val="5"/>
                <c:pt idx="0">
                  <c:v>61.09</c:v>
                </c:pt>
                <c:pt idx="1">
                  <c:v>177.44</c:v>
                </c:pt>
                <c:pt idx="2">
                  <c:v>1051.94</c:v>
                </c:pt>
                <c:pt idx="3">
                  <c:v>118.47</c:v>
                </c:pt>
                <c:pt idx="4">
                  <c:v>8073.08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31-4CAB-9F96-2BC94FDD7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4173736"/>
        <c:axId val="704172752"/>
      </c:barChart>
      <c:catAx>
        <c:axId val="704173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4172752"/>
        <c:crosses val="autoZero"/>
        <c:auto val="1"/>
        <c:lblAlgn val="ctr"/>
        <c:lblOffset val="100"/>
        <c:noMultiLvlLbl val="0"/>
      </c:catAx>
      <c:valAx>
        <c:axId val="70417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417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Sheet1!$B$5:$B$9</c:f>
              <c:strCache>
                <c:ptCount val="5"/>
                <c:pt idx="0">
                  <c:v>The Bank of Nova Scotta</c:v>
                </c:pt>
                <c:pt idx="1">
                  <c:v>Alibaba Group Holding Limited</c:v>
                </c:pt>
                <c:pt idx="2">
                  <c:v>Alphabet Inc.</c:v>
                </c:pt>
                <c:pt idx="3">
                  <c:v>Visa Inc.</c:v>
                </c:pt>
                <c:pt idx="4">
                  <c:v>Bitcom</c:v>
                </c:pt>
              </c:strCache>
            </c:strRef>
          </c:cat>
          <c:val>
            <c:numRef>
              <c:f>Sheet1!$G$5:$G$9</c:f>
              <c:numCache>
                <c:formatCode>_-[$$-409]* #,##0.00_ ;_-[$$-409]* \-#,##0.00\ ;_-[$$-409]* "-"??_ ;_-@_ </c:formatCode>
                <c:ptCount val="5"/>
                <c:pt idx="0">
                  <c:v>991.35</c:v>
                </c:pt>
                <c:pt idx="1">
                  <c:v>2760.3</c:v>
                </c:pt>
                <c:pt idx="2">
                  <c:v>17337.149999999998</c:v>
                </c:pt>
                <c:pt idx="3">
                  <c:v>1864.95</c:v>
                </c:pt>
                <c:pt idx="4">
                  <c:v>161045.55000000002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4-49ED-990D-94D69D5D0E5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238298337707783"/>
          <c:y val="0.15729184893554973"/>
          <c:w val="0.67745625546806654"/>
          <c:h val="0.22743219597550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%Profits/Loss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Sheet1!$B$5:$B$9</c:f>
              <c:strCache>
                <c:ptCount val="5"/>
                <c:pt idx="0">
                  <c:v>The Bank of Nova Scotta</c:v>
                </c:pt>
                <c:pt idx="1">
                  <c:v>Alibaba Group Holding Limited</c:v>
                </c:pt>
                <c:pt idx="2">
                  <c:v>Alphabet Inc.</c:v>
                </c:pt>
                <c:pt idx="3">
                  <c:v>Visa Inc.</c:v>
                </c:pt>
                <c:pt idx="4">
                  <c:v>Bitcom</c:v>
                </c:pt>
              </c:strCache>
            </c:strRef>
          </c:cat>
          <c:val>
            <c:numRef>
              <c:f>Sheet1!$J$5:$J$9</c:f>
              <c:numCache>
                <c:formatCode>0.00%</c:formatCode>
                <c:ptCount val="5"/>
                <c:pt idx="0">
                  <c:v>-7.5654410652141013E-2</c:v>
                </c:pt>
                <c:pt idx="1">
                  <c:v>-3.575698293663742E-2</c:v>
                </c:pt>
                <c:pt idx="2">
                  <c:v>-8.9867711821146945E-2</c:v>
                </c:pt>
                <c:pt idx="3">
                  <c:v>-4.7132630901632798E-2</c:v>
                </c:pt>
                <c:pt idx="4">
                  <c:v>-0.24806242705868009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3-400D-8E96-DEFE6DB3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811899288"/>
        <c:axId val="811898304"/>
      </c:barChart>
      <c:catAx>
        <c:axId val="81189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898304"/>
        <c:crosses val="autoZero"/>
        <c:auto val="1"/>
        <c:lblAlgn val="ctr"/>
        <c:lblOffset val="100"/>
        <c:noMultiLvlLbl val="0"/>
      </c:catAx>
      <c:valAx>
        <c:axId val="8118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899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3</xdr:col>
      <xdr:colOff>638175</xdr:colOff>
      <xdr:row>29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F75D67-6C24-44E9-912B-67CFA08FC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895350</xdr:colOff>
      <xdr:row>13</xdr:row>
      <xdr:rowOff>171450</xdr:rowOff>
    </xdr:from>
    <xdr:to>
      <xdr:col>8</xdr:col>
      <xdr:colOff>866775</xdr:colOff>
      <xdr:row>29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35D652-31F1-439A-92E3-FC10A1B6B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171450</xdr:colOff>
      <xdr:row>14</xdr:row>
      <xdr:rowOff>0</xdr:rowOff>
    </xdr:from>
    <xdr:to>
      <xdr:col>14</xdr:col>
      <xdr:colOff>219075</xdr:colOff>
      <xdr:row>29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48A497-717E-42BE-AE95-AAE57C5A7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80BB-1EA1-4909-9B60-961793EA5168}">
  <dimension ref="A2:N11"/>
  <sheetViews>
    <sheetView tabSelected="1" workbookViewId="0">
      <selection activeCell="P12" sqref="P12"/>
    </sheetView>
  </sheetViews>
  <sheetFormatPr defaultRowHeight="14.25" x14ac:dyDescent="0.2"/>
  <cols>
    <col min="1" max="1" width="12.5" bestFit="1" customWidth="1"/>
    <col min="2" max="2" width="28.625" bestFit="1" customWidth="1"/>
    <col min="3" max="4" width="11.875" bestFit="1" customWidth="1"/>
    <col min="5" max="6" width="10.875" bestFit="1" customWidth="1"/>
    <col min="7" max="7" width="13" bestFit="1" customWidth="1"/>
    <col min="8" max="8" width="13.75" bestFit="1" customWidth="1"/>
    <col min="9" max="9" width="13" bestFit="1" customWidth="1"/>
    <col min="10" max="10" width="12.5" bestFit="1" customWidth="1"/>
    <col min="11" max="11" width="10.5" bestFit="1" customWidth="1"/>
    <col min="12" max="12" width="10.25" bestFit="1" customWidth="1"/>
    <col min="14" max="14" width="17.125" bestFit="1" customWidth="1"/>
  </cols>
  <sheetData>
    <row r="2" spans="1:14" ht="19.5" x14ac:dyDescent="0.2">
      <c r="B2" s="7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4" spans="1:14" ht="15" thickBot="1" x14ac:dyDescent="0.25">
      <c r="A4" s="1" t="s">
        <v>0</v>
      </c>
      <c r="B4" s="1" t="s">
        <v>6</v>
      </c>
      <c r="C4" s="2">
        <v>43122</v>
      </c>
      <c r="D4" s="2">
        <v>43129</v>
      </c>
      <c r="E4" s="2">
        <v>43136</v>
      </c>
      <c r="F4" s="2">
        <v>43143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6" t="s">
        <v>20</v>
      </c>
      <c r="N4" s="1" t="s">
        <v>21</v>
      </c>
    </row>
    <row r="5" spans="1:14" x14ac:dyDescent="0.2">
      <c r="A5" t="s">
        <v>1</v>
      </c>
      <c r="B5" t="s">
        <v>7</v>
      </c>
      <c r="C5" s="4">
        <v>66.09</v>
      </c>
      <c r="D5" s="4">
        <v>66.08</v>
      </c>
      <c r="E5" s="4">
        <v>62.29</v>
      </c>
      <c r="F5" s="4">
        <v>61.09</v>
      </c>
      <c r="G5" s="4">
        <f>C5*B$11</f>
        <v>991.35</v>
      </c>
      <c r="H5" s="4">
        <f>F5*B$11</f>
        <v>916.35</v>
      </c>
      <c r="I5" s="4">
        <f>H5-G5</f>
        <v>-75</v>
      </c>
      <c r="J5" s="5">
        <f>I5/G5</f>
        <v>-7.5654410652141013E-2</v>
      </c>
      <c r="K5" t="str">
        <f>IF(J5&gt;0.01,"Increasing",IF(J5&lt;-0.01,"Decreasing","Netural"))</f>
        <v>Decreasing</v>
      </c>
      <c r="M5">
        <f>TREND(C5:F5,{1,2,3,4},5)</f>
        <v>59.190000000000012</v>
      </c>
      <c r="N5" s="4">
        <f>(M5*B$11)-G5</f>
        <v>-103.49999999999989</v>
      </c>
    </row>
    <row r="6" spans="1:14" x14ac:dyDescent="0.2">
      <c r="A6" t="s">
        <v>2</v>
      </c>
      <c r="B6" t="s">
        <v>8</v>
      </c>
      <c r="C6" s="4">
        <v>184.02</v>
      </c>
      <c r="D6" s="4">
        <v>203.01</v>
      </c>
      <c r="E6" s="4">
        <v>180.53</v>
      </c>
      <c r="F6" s="4">
        <v>177.44</v>
      </c>
      <c r="G6" s="4">
        <f t="shared" ref="G6:G9" si="0">C6*B$11</f>
        <v>2760.3</v>
      </c>
      <c r="H6" s="4">
        <f t="shared" ref="H6:H9" si="1">F6*B$11</f>
        <v>2661.6</v>
      </c>
      <c r="I6" s="4">
        <f t="shared" ref="I6:I10" si="2">H6-G6</f>
        <v>-98.700000000000273</v>
      </c>
      <c r="J6" s="5">
        <f t="shared" ref="J6:J9" si="3">I6/G6</f>
        <v>-3.575698293663742E-2</v>
      </c>
      <c r="K6" t="str">
        <f t="shared" ref="K6:K9" si="4">IF(J6&gt;0.01,"Increasing",IF(J6&lt;-0.01,"Decreasing","Netural"))</f>
        <v>Decreasing</v>
      </c>
      <c r="M6">
        <f>TREND(C6:F6,{1,2,3,4},5)</f>
        <v>175.69499999999999</v>
      </c>
      <c r="N6" s="4">
        <f t="shared" ref="N6:N9" si="5">(M6*B$11)-G6</f>
        <v>-124.87500000000045</v>
      </c>
    </row>
    <row r="7" spans="1:14" x14ac:dyDescent="0.2">
      <c r="A7" t="s">
        <v>3</v>
      </c>
      <c r="B7" t="s">
        <v>9</v>
      </c>
      <c r="C7" s="4">
        <v>1155.81</v>
      </c>
      <c r="D7" s="4">
        <v>1175.58</v>
      </c>
      <c r="E7" s="4">
        <v>1055.8</v>
      </c>
      <c r="F7" s="4">
        <v>1051.94</v>
      </c>
      <c r="G7" s="4">
        <f t="shared" si="0"/>
        <v>17337.149999999998</v>
      </c>
      <c r="H7" s="4">
        <f t="shared" si="1"/>
        <v>15779.1</v>
      </c>
      <c r="I7" s="4">
        <f t="shared" si="2"/>
        <v>-1558.0499999999975</v>
      </c>
      <c r="J7" s="5">
        <f t="shared" si="3"/>
        <v>-8.9867711821146945E-2</v>
      </c>
      <c r="K7" t="str">
        <f t="shared" si="4"/>
        <v>Decreasing</v>
      </c>
      <c r="M7">
        <f>TREND(C7:F7,{1,2,3,4},5)</f>
        <v>1001.9349999999997</v>
      </c>
      <c r="N7" s="4">
        <f t="shared" si="5"/>
        <v>-2308.1250000000018</v>
      </c>
    </row>
    <row r="8" spans="1:14" x14ac:dyDescent="0.2">
      <c r="A8" t="s">
        <v>4</v>
      </c>
      <c r="B8" t="s">
        <v>10</v>
      </c>
      <c r="C8" s="4">
        <v>124.33</v>
      </c>
      <c r="D8" s="4">
        <v>124.84</v>
      </c>
      <c r="E8" s="4">
        <v>116.27</v>
      </c>
      <c r="F8" s="4">
        <v>118.47</v>
      </c>
      <c r="G8" s="4">
        <f t="shared" si="0"/>
        <v>1864.95</v>
      </c>
      <c r="H8" s="4">
        <f t="shared" si="1"/>
        <v>1777.05</v>
      </c>
      <c r="I8" s="4">
        <f t="shared" si="2"/>
        <v>-87.900000000000091</v>
      </c>
      <c r="J8" s="5">
        <f t="shared" si="3"/>
        <v>-4.7132630901632798E-2</v>
      </c>
      <c r="K8" t="str">
        <f t="shared" si="4"/>
        <v>Decreasing</v>
      </c>
      <c r="M8">
        <f>TREND(C8:F8,{1,2,3,4},5)</f>
        <v>114.43999999999998</v>
      </c>
      <c r="N8" s="4">
        <f t="shared" si="5"/>
        <v>-148.35000000000036</v>
      </c>
    </row>
    <row r="9" spans="1:14" x14ac:dyDescent="0.2">
      <c r="A9" t="s">
        <v>5</v>
      </c>
      <c r="B9" t="s">
        <v>11</v>
      </c>
      <c r="C9" s="4">
        <v>10736.37</v>
      </c>
      <c r="D9" s="4">
        <v>11162.58</v>
      </c>
      <c r="E9" s="4">
        <v>6996.93</v>
      </c>
      <c r="F9" s="4">
        <v>8073.08</v>
      </c>
      <c r="G9" s="4">
        <f t="shared" si="0"/>
        <v>161045.55000000002</v>
      </c>
      <c r="H9" s="4">
        <f t="shared" si="1"/>
        <v>121096.2</v>
      </c>
      <c r="I9" s="4">
        <f t="shared" si="2"/>
        <v>-39949.35000000002</v>
      </c>
      <c r="J9" s="5">
        <f t="shared" si="3"/>
        <v>-0.24806242705868009</v>
      </c>
      <c r="K9" t="str">
        <f t="shared" si="4"/>
        <v>Decreasing</v>
      </c>
      <c r="M9">
        <f>TREND(C9:F9,{1,2,3,4},5)</f>
        <v>6203.3599999999988</v>
      </c>
      <c r="N9" s="4">
        <f t="shared" si="5"/>
        <v>-67995.150000000038</v>
      </c>
    </row>
    <row r="10" spans="1:14" x14ac:dyDescent="0.2">
      <c r="A10" s="3" t="s">
        <v>12</v>
      </c>
      <c r="G10" s="4">
        <f>SUM(G5:G9)</f>
        <v>183999.30000000002</v>
      </c>
      <c r="H10" s="4">
        <f>SUM(H5:H9)</f>
        <v>142230.29999999999</v>
      </c>
      <c r="I10" s="4">
        <f>SUM(I5:I9)</f>
        <v>-41769.000000000015</v>
      </c>
      <c r="N10" s="4">
        <f>SUM(N5:N9)</f>
        <v>-70680.000000000044</v>
      </c>
    </row>
    <row r="11" spans="1:14" x14ac:dyDescent="0.2">
      <c r="A11" s="3" t="s">
        <v>13</v>
      </c>
      <c r="B11">
        <v>15</v>
      </c>
    </row>
  </sheetData>
  <mergeCells count="1">
    <mergeCell ref="B2:N2"/>
  </mergeCells>
  <phoneticPr fontId="4" type="noConversion"/>
  <conditionalFormatting sqref="A4:XFD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{E31E7FCF-D552-4B9F-9AE0-E6CF7208DD49}</x14:id>
        </ext>
      </extLst>
    </cfRule>
  </conditionalFormatting>
  <conditionalFormatting sqref="A4:L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{1DC7678F-3FDC-4691-BC24-E63B3DB86344}</x14:id>
        </ext>
      </extLst>
    </cfRule>
  </conditionalFormatting>
  <conditionalFormatting sqref="M4:N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{12C8E0B5-1B8A-47CA-962E-B84D93D7F36A}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1E7FCF-D552-4B9F-9AE0-E6CF7208DD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A4:XFD4</xm:sqref>
        </x14:conditionalFormatting>
        <x14:conditionalFormatting xmlns:xm="http://schemas.microsoft.com/office/excel/2006/main">
          <x14:cfRule type="dataBar" id="{1DC7678F-3FDC-4691-BC24-E63B3DB863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A4:L4</xm:sqref>
        </x14:conditionalFormatting>
        <x14:conditionalFormatting xmlns:xm="http://schemas.microsoft.com/office/excel/2006/main">
          <x14:cfRule type="iconSet" priority="4" id="{E79EB203-C015-4798-84C6-D9579935ABA0}">
            <x14:iconSet iconSet="3Triangles">
              <x14:cfvo type="percent">
                <xm:f>0</xm:f>
              </x14:cfvo>
              <x14:cfvo type="num">
                <xm:f>-0.01</xm:f>
              </x14:cfvo>
              <x14:cfvo type="num" gte="0">
                <xm:f>0.01</xm:f>
              </x14:cfvo>
            </x14:iconSet>
          </x14:cfRule>
          <xm:sqref>K5:K9</xm:sqref>
        </x14:conditionalFormatting>
        <x14:conditionalFormatting xmlns:xm="http://schemas.microsoft.com/office/excel/2006/main">
          <x14:cfRule type="iconSet" priority="3" id="{60C42F60-190D-44EA-A682-2D5944791CE0}">
            <x14:iconSet iconSet="3Triangles">
              <x14:cfvo type="percent">
                <xm:f>0</xm:f>
              </x14:cfvo>
              <x14:cfvo type="num">
                <xm:f>-0.01</xm:f>
              </x14:cfvo>
              <x14:cfvo type="num" gte="0">
                <xm:f>0.01</xm:f>
              </x14:cfvo>
            </x14:iconSet>
          </x14:cfRule>
          <xm:sqref>J5:J9</xm:sqref>
        </x14:conditionalFormatting>
        <x14:conditionalFormatting xmlns:xm="http://schemas.microsoft.com/office/excel/2006/main">
          <x14:cfRule type="dataBar" id="{12C8E0B5-1B8A-47CA-962E-B84D93D7F3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M4:N4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C8598E4-F947-409C-8EA0-85F21ED8638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Sheet1!C5:F5</xm:f>
              <xm:sqref>L5</xm:sqref>
            </x14:sparkline>
            <x14:sparkline>
              <xm:f>Sheet1!C6:F6</xm:f>
              <xm:sqref>L6</xm:sqref>
            </x14:sparkline>
            <x14:sparkline>
              <xm:f>Sheet1!C7:F7</xm:f>
              <xm:sqref>L7</xm:sqref>
            </x14:sparkline>
            <x14:sparkline>
              <xm:f>Sheet1!C8:F8</xm:f>
              <xm:sqref>L8</xm:sqref>
            </x14:sparkline>
            <x14:sparkline>
              <xm:f>Sheet1!C9:F9</xm:f>
              <xm:sqref>L9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2018-02-19T01:21:13Z</dcterms:created>
  <dcterms:modified xsi:type="dcterms:W3CDTF">2018-02-19T02:21:16Z</dcterms:modified>
</cp:coreProperties>
</file>