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uchenchen/Dropbox/upenn/course/sem 1/CIS 550/project/CIS550Project/resources/data clean/"/>
    </mc:Choice>
  </mc:AlternateContent>
  <bookViews>
    <workbookView xWindow="1020" yWindow="460" windowWidth="27780" windowHeight="17540" tabRatio="500" activeTab="6"/>
  </bookViews>
  <sheets>
    <sheet name="2008" sheetId="1" r:id="rId1"/>
    <sheet name="2008rank" sheetId="10" r:id="rId2"/>
    <sheet name="2012" sheetId="2" r:id="rId3"/>
    <sheet name="2016" sheetId="4" r:id="rId4"/>
    <sheet name="econ" sheetId="13" r:id="rId5"/>
    <sheet name="gold" sheetId="5" r:id="rId6"/>
    <sheet name="gold1" sheetId="15" r:id="rId7"/>
    <sheet name="silver" sheetId="6" r:id="rId8"/>
    <sheet name="bronze" sheetId="7" r:id="rId9"/>
    <sheet name="rank" sheetId="9" r:id="rId10"/>
  </sheets>
  <definedNames>
    <definedName name="_xlnm._FilterDatabase" localSheetId="2" hidden="1">'2012'!$A$1:$L$100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5" l="1"/>
  <c r="C2" i="15"/>
  <c r="C3" i="15"/>
  <c r="C4" i="15"/>
  <c r="C5" i="15"/>
  <c r="C6" i="15"/>
  <c r="C7" i="15"/>
  <c r="C8" i="15"/>
  <c r="C9" i="15"/>
  <c r="C10" i="15"/>
  <c r="C11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S12" i="15"/>
  <c r="R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S2" i="15"/>
  <c r="P49" i="15"/>
  <c r="C88" i="1"/>
  <c r="O49" i="15"/>
  <c r="M49" i="15"/>
  <c r="L49" i="15"/>
  <c r="N49" i="15"/>
  <c r="K49" i="15"/>
  <c r="J49" i="15"/>
  <c r="H49" i="15"/>
  <c r="G49" i="15"/>
  <c r="I49" i="15"/>
  <c r="F49" i="15"/>
  <c r="E49" i="15"/>
  <c r="D49" i="15"/>
  <c r="P48" i="15"/>
  <c r="O48" i="15"/>
  <c r="M48" i="15"/>
  <c r="L48" i="15"/>
  <c r="N48" i="15"/>
  <c r="K48" i="15"/>
  <c r="J48" i="15"/>
  <c r="H48" i="15"/>
  <c r="G48" i="15"/>
  <c r="I48" i="15"/>
  <c r="F48" i="15"/>
  <c r="E48" i="15"/>
  <c r="D48" i="15"/>
  <c r="P47" i="15"/>
  <c r="O47" i="15"/>
  <c r="M47" i="15"/>
  <c r="L47" i="15"/>
  <c r="N47" i="15"/>
  <c r="K47" i="15"/>
  <c r="J47" i="15"/>
  <c r="H47" i="15"/>
  <c r="G47" i="15"/>
  <c r="I47" i="15"/>
  <c r="F47" i="15"/>
  <c r="E47" i="15"/>
  <c r="D47" i="15"/>
  <c r="P46" i="15"/>
  <c r="O46" i="15"/>
  <c r="M46" i="15"/>
  <c r="L46" i="15"/>
  <c r="N46" i="15"/>
  <c r="K46" i="15"/>
  <c r="J46" i="15"/>
  <c r="H46" i="15"/>
  <c r="G46" i="15"/>
  <c r="I46" i="15"/>
  <c r="F46" i="15"/>
  <c r="E46" i="15"/>
  <c r="D46" i="15"/>
  <c r="P45" i="15"/>
  <c r="O45" i="15"/>
  <c r="M45" i="15"/>
  <c r="L45" i="15"/>
  <c r="N45" i="15"/>
  <c r="K45" i="15"/>
  <c r="J45" i="15"/>
  <c r="H45" i="15"/>
  <c r="G45" i="15"/>
  <c r="I45" i="15"/>
  <c r="F45" i="15"/>
  <c r="E45" i="15"/>
  <c r="D45" i="15"/>
  <c r="P44" i="15"/>
  <c r="O44" i="15"/>
  <c r="M44" i="15"/>
  <c r="L44" i="15"/>
  <c r="N44" i="15"/>
  <c r="K44" i="15"/>
  <c r="J44" i="15"/>
  <c r="H44" i="15"/>
  <c r="G44" i="15"/>
  <c r="I44" i="15"/>
  <c r="F44" i="15"/>
  <c r="E44" i="15"/>
  <c r="D44" i="15"/>
  <c r="P43" i="15"/>
  <c r="O43" i="15"/>
  <c r="M43" i="15"/>
  <c r="L43" i="15"/>
  <c r="N43" i="15"/>
  <c r="K43" i="15"/>
  <c r="J43" i="15"/>
  <c r="H43" i="15"/>
  <c r="G43" i="15"/>
  <c r="I43" i="15"/>
  <c r="F43" i="15"/>
  <c r="E43" i="15"/>
  <c r="D43" i="15"/>
  <c r="P42" i="15"/>
  <c r="O42" i="15"/>
  <c r="M42" i="15"/>
  <c r="L42" i="15"/>
  <c r="N42" i="15"/>
  <c r="K42" i="15"/>
  <c r="J42" i="15"/>
  <c r="H42" i="15"/>
  <c r="G42" i="15"/>
  <c r="I42" i="15"/>
  <c r="F42" i="15"/>
  <c r="E42" i="15"/>
  <c r="D42" i="15"/>
  <c r="P41" i="15"/>
  <c r="O41" i="15"/>
  <c r="M41" i="15"/>
  <c r="L41" i="15"/>
  <c r="N41" i="15"/>
  <c r="K41" i="15"/>
  <c r="J41" i="15"/>
  <c r="H41" i="15"/>
  <c r="G41" i="15"/>
  <c r="I41" i="15"/>
  <c r="F41" i="15"/>
  <c r="E41" i="15"/>
  <c r="D41" i="15"/>
  <c r="P40" i="15"/>
  <c r="O40" i="15"/>
  <c r="M40" i="15"/>
  <c r="L40" i="15"/>
  <c r="N40" i="15"/>
  <c r="K40" i="15"/>
  <c r="J40" i="15"/>
  <c r="H40" i="15"/>
  <c r="G40" i="15"/>
  <c r="I40" i="15"/>
  <c r="F40" i="15"/>
  <c r="E40" i="15"/>
  <c r="D40" i="15"/>
  <c r="P39" i="15"/>
  <c r="O39" i="15"/>
  <c r="M39" i="15"/>
  <c r="L39" i="15"/>
  <c r="N39" i="15"/>
  <c r="K39" i="15"/>
  <c r="J39" i="15"/>
  <c r="H39" i="15"/>
  <c r="G39" i="15"/>
  <c r="I39" i="15"/>
  <c r="F39" i="15"/>
  <c r="E39" i="15"/>
  <c r="D39" i="15"/>
  <c r="P38" i="15"/>
  <c r="O38" i="15"/>
  <c r="M38" i="15"/>
  <c r="L38" i="15"/>
  <c r="N38" i="15"/>
  <c r="K38" i="15"/>
  <c r="J38" i="15"/>
  <c r="H38" i="15"/>
  <c r="G38" i="15"/>
  <c r="I38" i="15"/>
  <c r="F38" i="15"/>
  <c r="E38" i="15"/>
  <c r="D38" i="15"/>
  <c r="P37" i="15"/>
  <c r="O37" i="15"/>
  <c r="M37" i="15"/>
  <c r="L37" i="15"/>
  <c r="N37" i="15"/>
  <c r="K37" i="15"/>
  <c r="J37" i="15"/>
  <c r="H37" i="15"/>
  <c r="G37" i="15"/>
  <c r="I37" i="15"/>
  <c r="F37" i="15"/>
  <c r="E37" i="15"/>
  <c r="D37" i="15"/>
  <c r="P36" i="15"/>
  <c r="O36" i="15"/>
  <c r="M36" i="15"/>
  <c r="L36" i="15"/>
  <c r="N36" i="15"/>
  <c r="K36" i="15"/>
  <c r="J36" i="15"/>
  <c r="H36" i="15"/>
  <c r="G36" i="15"/>
  <c r="I36" i="15"/>
  <c r="F36" i="15"/>
  <c r="E36" i="15"/>
  <c r="D36" i="15"/>
  <c r="P35" i="15"/>
  <c r="O35" i="15"/>
  <c r="M35" i="15"/>
  <c r="L35" i="15"/>
  <c r="N35" i="15"/>
  <c r="K35" i="15"/>
  <c r="J35" i="15"/>
  <c r="H35" i="15"/>
  <c r="G35" i="15"/>
  <c r="I35" i="15"/>
  <c r="F35" i="15"/>
  <c r="E35" i="15"/>
  <c r="D35" i="15"/>
  <c r="P34" i="15"/>
  <c r="O34" i="15"/>
  <c r="M34" i="15"/>
  <c r="L34" i="15"/>
  <c r="N34" i="15"/>
  <c r="K34" i="15"/>
  <c r="J34" i="15"/>
  <c r="H34" i="15"/>
  <c r="G34" i="15"/>
  <c r="I34" i="15"/>
  <c r="F34" i="15"/>
  <c r="E34" i="15"/>
  <c r="D34" i="15"/>
  <c r="P33" i="15"/>
  <c r="O33" i="15"/>
  <c r="M33" i="15"/>
  <c r="L33" i="15"/>
  <c r="N33" i="15"/>
  <c r="K33" i="15"/>
  <c r="J33" i="15"/>
  <c r="H33" i="15"/>
  <c r="G33" i="15"/>
  <c r="I33" i="15"/>
  <c r="F33" i="15"/>
  <c r="E33" i="15"/>
  <c r="D33" i="15"/>
  <c r="P32" i="15"/>
  <c r="O32" i="15"/>
  <c r="M32" i="15"/>
  <c r="L32" i="15"/>
  <c r="N32" i="15"/>
  <c r="K32" i="15"/>
  <c r="J32" i="15"/>
  <c r="H32" i="15"/>
  <c r="G32" i="15"/>
  <c r="I32" i="15"/>
  <c r="F32" i="15"/>
  <c r="E32" i="15"/>
  <c r="D32" i="15"/>
  <c r="P31" i="15"/>
  <c r="O31" i="15"/>
  <c r="M31" i="15"/>
  <c r="L31" i="15"/>
  <c r="N31" i="15"/>
  <c r="K31" i="15"/>
  <c r="J31" i="15"/>
  <c r="H31" i="15"/>
  <c r="G31" i="15"/>
  <c r="I31" i="15"/>
  <c r="F31" i="15"/>
  <c r="E31" i="15"/>
  <c r="D31" i="15"/>
  <c r="P30" i="15"/>
  <c r="O30" i="15"/>
  <c r="M30" i="15"/>
  <c r="L30" i="15"/>
  <c r="N30" i="15"/>
  <c r="K30" i="15"/>
  <c r="J30" i="15"/>
  <c r="H30" i="15"/>
  <c r="G30" i="15"/>
  <c r="I30" i="15"/>
  <c r="F30" i="15"/>
  <c r="E30" i="15"/>
  <c r="D30" i="15"/>
  <c r="P29" i="15"/>
  <c r="O29" i="15"/>
  <c r="M29" i="15"/>
  <c r="L29" i="15"/>
  <c r="N29" i="15"/>
  <c r="K29" i="15"/>
  <c r="J29" i="15"/>
  <c r="H29" i="15"/>
  <c r="G29" i="15"/>
  <c r="I29" i="15"/>
  <c r="F29" i="15"/>
  <c r="E29" i="15"/>
  <c r="D29" i="15"/>
  <c r="P28" i="15"/>
  <c r="O28" i="15"/>
  <c r="M28" i="15"/>
  <c r="L28" i="15"/>
  <c r="N28" i="15"/>
  <c r="K28" i="15"/>
  <c r="J28" i="15"/>
  <c r="H28" i="15"/>
  <c r="G28" i="15"/>
  <c r="I28" i="15"/>
  <c r="F28" i="15"/>
  <c r="E28" i="15"/>
  <c r="D28" i="15"/>
  <c r="P27" i="15"/>
  <c r="O27" i="15"/>
  <c r="M27" i="15"/>
  <c r="L27" i="15"/>
  <c r="N27" i="15"/>
  <c r="K27" i="15"/>
  <c r="J27" i="15"/>
  <c r="H27" i="15"/>
  <c r="G27" i="15"/>
  <c r="I27" i="15"/>
  <c r="F27" i="15"/>
  <c r="E27" i="15"/>
  <c r="D27" i="15"/>
  <c r="P26" i="15"/>
  <c r="O26" i="15"/>
  <c r="M26" i="15"/>
  <c r="L26" i="15"/>
  <c r="N26" i="15"/>
  <c r="K26" i="15"/>
  <c r="J26" i="15"/>
  <c r="H26" i="15"/>
  <c r="G26" i="15"/>
  <c r="I26" i="15"/>
  <c r="F26" i="15"/>
  <c r="E26" i="15"/>
  <c r="D26" i="15"/>
  <c r="P25" i="15"/>
  <c r="O25" i="15"/>
  <c r="M25" i="15"/>
  <c r="L25" i="15"/>
  <c r="N25" i="15"/>
  <c r="K25" i="15"/>
  <c r="J25" i="15"/>
  <c r="H25" i="15"/>
  <c r="G25" i="15"/>
  <c r="I25" i="15"/>
  <c r="F25" i="15"/>
  <c r="E25" i="15"/>
  <c r="D25" i="15"/>
  <c r="P24" i="15"/>
  <c r="O24" i="15"/>
  <c r="M24" i="15"/>
  <c r="L24" i="15"/>
  <c r="N24" i="15"/>
  <c r="K24" i="15"/>
  <c r="J24" i="15"/>
  <c r="H24" i="15"/>
  <c r="G24" i="15"/>
  <c r="I24" i="15"/>
  <c r="F24" i="15"/>
  <c r="E24" i="15"/>
  <c r="D24" i="15"/>
  <c r="P23" i="15"/>
  <c r="O23" i="15"/>
  <c r="M23" i="15"/>
  <c r="L23" i="15"/>
  <c r="N23" i="15"/>
  <c r="K23" i="15"/>
  <c r="J23" i="15"/>
  <c r="H23" i="15"/>
  <c r="G23" i="15"/>
  <c r="I23" i="15"/>
  <c r="F23" i="15"/>
  <c r="E23" i="15"/>
  <c r="D23" i="15"/>
  <c r="P22" i="15"/>
  <c r="O22" i="15"/>
  <c r="M22" i="15"/>
  <c r="L22" i="15"/>
  <c r="N22" i="15"/>
  <c r="K22" i="15"/>
  <c r="J22" i="15"/>
  <c r="H22" i="15"/>
  <c r="G22" i="15"/>
  <c r="I22" i="15"/>
  <c r="F22" i="15"/>
  <c r="E22" i="15"/>
  <c r="D22" i="15"/>
  <c r="P21" i="15"/>
  <c r="O21" i="15"/>
  <c r="M21" i="15"/>
  <c r="L21" i="15"/>
  <c r="N21" i="15"/>
  <c r="K21" i="15"/>
  <c r="J21" i="15"/>
  <c r="H21" i="15"/>
  <c r="G21" i="15"/>
  <c r="I21" i="15"/>
  <c r="F21" i="15"/>
  <c r="E21" i="15"/>
  <c r="D21" i="15"/>
  <c r="P20" i="15"/>
  <c r="O20" i="15"/>
  <c r="M20" i="15"/>
  <c r="L20" i="15"/>
  <c r="N20" i="15"/>
  <c r="K20" i="15"/>
  <c r="J20" i="15"/>
  <c r="H20" i="15"/>
  <c r="G20" i="15"/>
  <c r="I20" i="15"/>
  <c r="F20" i="15"/>
  <c r="E20" i="15"/>
  <c r="D20" i="15"/>
  <c r="P19" i="15"/>
  <c r="O19" i="15"/>
  <c r="M19" i="15"/>
  <c r="L19" i="15"/>
  <c r="N19" i="15"/>
  <c r="K19" i="15"/>
  <c r="J19" i="15"/>
  <c r="H19" i="15"/>
  <c r="G19" i="15"/>
  <c r="I19" i="15"/>
  <c r="F19" i="15"/>
  <c r="E19" i="15"/>
  <c r="D19" i="15"/>
  <c r="P18" i="15"/>
  <c r="O18" i="15"/>
  <c r="M18" i="15"/>
  <c r="L18" i="15"/>
  <c r="N18" i="15"/>
  <c r="K18" i="15"/>
  <c r="J18" i="15"/>
  <c r="H18" i="15"/>
  <c r="G18" i="15"/>
  <c r="I18" i="15"/>
  <c r="F18" i="15"/>
  <c r="E18" i="15"/>
  <c r="D18" i="15"/>
  <c r="P17" i="15"/>
  <c r="O17" i="15"/>
  <c r="M17" i="15"/>
  <c r="L17" i="15"/>
  <c r="N17" i="15"/>
  <c r="K17" i="15"/>
  <c r="J17" i="15"/>
  <c r="H17" i="15"/>
  <c r="G17" i="15"/>
  <c r="I17" i="15"/>
  <c r="F17" i="15"/>
  <c r="E17" i="15"/>
  <c r="D17" i="15"/>
  <c r="P16" i="15"/>
  <c r="O16" i="15"/>
  <c r="M16" i="15"/>
  <c r="L16" i="15"/>
  <c r="N16" i="15"/>
  <c r="K16" i="15"/>
  <c r="J16" i="15"/>
  <c r="H16" i="15"/>
  <c r="G16" i="15"/>
  <c r="I16" i="15"/>
  <c r="F16" i="15"/>
  <c r="E16" i="15"/>
  <c r="D16" i="15"/>
  <c r="P15" i="15"/>
  <c r="O15" i="15"/>
  <c r="M15" i="15"/>
  <c r="L15" i="15"/>
  <c r="N15" i="15"/>
  <c r="K15" i="15"/>
  <c r="J15" i="15"/>
  <c r="H15" i="15"/>
  <c r="G15" i="15"/>
  <c r="I15" i="15"/>
  <c r="F15" i="15"/>
  <c r="E15" i="15"/>
  <c r="D15" i="15"/>
  <c r="P14" i="15"/>
  <c r="O14" i="15"/>
  <c r="M14" i="15"/>
  <c r="L14" i="15"/>
  <c r="N14" i="15"/>
  <c r="K14" i="15"/>
  <c r="J14" i="15"/>
  <c r="H14" i="15"/>
  <c r="G14" i="15"/>
  <c r="I14" i="15"/>
  <c r="F14" i="15"/>
  <c r="E14" i="15"/>
  <c r="D14" i="15"/>
  <c r="P13" i="15"/>
  <c r="O13" i="15"/>
  <c r="M13" i="15"/>
  <c r="L13" i="15"/>
  <c r="N13" i="15"/>
  <c r="K13" i="15"/>
  <c r="J13" i="15"/>
  <c r="H13" i="15"/>
  <c r="G13" i="15"/>
  <c r="I13" i="15"/>
  <c r="F13" i="15"/>
  <c r="E13" i="15"/>
  <c r="D13" i="15"/>
  <c r="P12" i="15"/>
  <c r="O12" i="15"/>
  <c r="M12" i="15"/>
  <c r="L12" i="15"/>
  <c r="N12" i="15"/>
  <c r="K12" i="15"/>
  <c r="J12" i="15"/>
  <c r="H12" i="15"/>
  <c r="G12" i="15"/>
  <c r="I12" i="15"/>
  <c r="F12" i="15"/>
  <c r="E12" i="15"/>
  <c r="D12" i="15"/>
  <c r="P11" i="15"/>
  <c r="O11" i="15"/>
  <c r="M11" i="15"/>
  <c r="L11" i="15"/>
  <c r="N11" i="15"/>
  <c r="K11" i="15"/>
  <c r="J11" i="15"/>
  <c r="H11" i="15"/>
  <c r="G11" i="15"/>
  <c r="I11" i="15"/>
  <c r="F11" i="15"/>
  <c r="E11" i="15"/>
  <c r="D11" i="15"/>
  <c r="P10" i="15"/>
  <c r="O10" i="15"/>
  <c r="M10" i="15"/>
  <c r="L10" i="15"/>
  <c r="N10" i="15"/>
  <c r="K10" i="15"/>
  <c r="J10" i="15"/>
  <c r="H10" i="15"/>
  <c r="G10" i="15"/>
  <c r="I10" i="15"/>
  <c r="F10" i="15"/>
  <c r="E10" i="15"/>
  <c r="D10" i="15"/>
  <c r="P9" i="15"/>
  <c r="O9" i="15"/>
  <c r="M9" i="15"/>
  <c r="L9" i="15"/>
  <c r="N9" i="15"/>
  <c r="K9" i="15"/>
  <c r="J9" i="15"/>
  <c r="H9" i="15"/>
  <c r="G9" i="15"/>
  <c r="I9" i="15"/>
  <c r="F9" i="15"/>
  <c r="E9" i="15"/>
  <c r="D9" i="15"/>
  <c r="P8" i="15"/>
  <c r="O8" i="15"/>
  <c r="M8" i="15"/>
  <c r="L8" i="15"/>
  <c r="N8" i="15"/>
  <c r="K8" i="15"/>
  <c r="J8" i="15"/>
  <c r="H8" i="15"/>
  <c r="G8" i="15"/>
  <c r="I8" i="15"/>
  <c r="F8" i="15"/>
  <c r="E8" i="15"/>
  <c r="D8" i="15"/>
  <c r="P7" i="15"/>
  <c r="O7" i="15"/>
  <c r="M7" i="15"/>
  <c r="L7" i="15"/>
  <c r="N7" i="15"/>
  <c r="K7" i="15"/>
  <c r="J7" i="15"/>
  <c r="H7" i="15"/>
  <c r="G7" i="15"/>
  <c r="I7" i="15"/>
  <c r="F7" i="15"/>
  <c r="E7" i="15"/>
  <c r="D7" i="15"/>
  <c r="P6" i="15"/>
  <c r="O6" i="15"/>
  <c r="M6" i="15"/>
  <c r="L6" i="15"/>
  <c r="N6" i="15"/>
  <c r="K6" i="15"/>
  <c r="J6" i="15"/>
  <c r="H6" i="15"/>
  <c r="G6" i="15"/>
  <c r="I6" i="15"/>
  <c r="F6" i="15"/>
  <c r="E6" i="15"/>
  <c r="D6" i="15"/>
  <c r="P5" i="15"/>
  <c r="O5" i="15"/>
  <c r="M5" i="15"/>
  <c r="L5" i="15"/>
  <c r="N5" i="15"/>
  <c r="K5" i="15"/>
  <c r="J5" i="15"/>
  <c r="H5" i="15"/>
  <c r="G5" i="15"/>
  <c r="I5" i="15"/>
  <c r="F5" i="15"/>
  <c r="E5" i="15"/>
  <c r="D5" i="15"/>
  <c r="P4" i="15"/>
  <c r="O4" i="15"/>
  <c r="M4" i="15"/>
  <c r="L4" i="15"/>
  <c r="N4" i="15"/>
  <c r="K4" i="15"/>
  <c r="J4" i="15"/>
  <c r="H4" i="15"/>
  <c r="G4" i="15"/>
  <c r="I4" i="15"/>
  <c r="F4" i="15"/>
  <c r="E4" i="15"/>
  <c r="D4" i="15"/>
  <c r="P3" i="15"/>
  <c r="O3" i="15"/>
  <c r="M3" i="15"/>
  <c r="L3" i="15"/>
  <c r="N3" i="15"/>
  <c r="K3" i="15"/>
  <c r="J3" i="15"/>
  <c r="H3" i="15"/>
  <c r="G3" i="15"/>
  <c r="I3" i="15"/>
  <c r="F3" i="15"/>
  <c r="E3" i="15"/>
  <c r="D3" i="15"/>
  <c r="P2" i="15"/>
  <c r="O2" i="15"/>
  <c r="M2" i="15"/>
  <c r="L2" i="15"/>
  <c r="N2" i="15"/>
  <c r="K2" i="15"/>
  <c r="J2" i="15"/>
  <c r="H2" i="15"/>
  <c r="G2" i="15"/>
  <c r="I2" i="15"/>
  <c r="F2" i="15"/>
  <c r="E2" i="15"/>
  <c r="D2" i="1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K2" i="5"/>
  <c r="D77" i="5"/>
  <c r="E77" i="5"/>
  <c r="F77" i="5"/>
  <c r="G77" i="5"/>
  <c r="H77" i="5"/>
  <c r="I77" i="5"/>
  <c r="L77" i="5"/>
  <c r="M77" i="5"/>
  <c r="N77" i="5"/>
  <c r="O77" i="5"/>
  <c r="P77" i="5"/>
  <c r="Q77" i="5"/>
  <c r="R77" i="5"/>
  <c r="D78" i="5"/>
  <c r="E78" i="5"/>
  <c r="F78" i="5"/>
  <c r="G78" i="5"/>
  <c r="H78" i="5"/>
  <c r="I78" i="5"/>
  <c r="L78" i="5"/>
  <c r="M78" i="5"/>
  <c r="N78" i="5"/>
  <c r="O78" i="5"/>
  <c r="P78" i="5"/>
  <c r="Q78" i="5"/>
  <c r="R78" i="5"/>
  <c r="D79" i="5"/>
  <c r="E79" i="5"/>
  <c r="F79" i="5"/>
  <c r="G79" i="5"/>
  <c r="H79" i="5"/>
  <c r="I79" i="5"/>
  <c r="L79" i="5"/>
  <c r="M79" i="5"/>
  <c r="N79" i="5"/>
  <c r="O79" i="5"/>
  <c r="P79" i="5"/>
  <c r="Q79" i="5"/>
  <c r="R79" i="5"/>
  <c r="D85" i="5"/>
  <c r="E85" i="5"/>
  <c r="F85" i="5"/>
  <c r="G85" i="5"/>
  <c r="H85" i="5"/>
  <c r="I85" i="5"/>
  <c r="L85" i="5"/>
  <c r="M85" i="5"/>
  <c r="N85" i="5"/>
  <c r="O85" i="5"/>
  <c r="P85" i="5"/>
  <c r="Q85" i="5"/>
  <c r="R85" i="5"/>
  <c r="D86" i="5"/>
  <c r="E86" i="5"/>
  <c r="F86" i="5"/>
  <c r="G86" i="5"/>
  <c r="H86" i="5"/>
  <c r="I86" i="5"/>
  <c r="L86" i="5"/>
  <c r="M86" i="5"/>
  <c r="N86" i="5"/>
  <c r="O86" i="5"/>
  <c r="P86" i="5"/>
  <c r="Q86" i="5"/>
  <c r="R86" i="5"/>
  <c r="D87" i="5"/>
  <c r="E87" i="5"/>
  <c r="F87" i="5"/>
  <c r="G87" i="5"/>
  <c r="H87" i="5"/>
  <c r="I87" i="5"/>
  <c r="L87" i="5"/>
  <c r="M87" i="5"/>
  <c r="N87" i="5"/>
  <c r="O87" i="5"/>
  <c r="P87" i="5"/>
  <c r="Q87" i="5"/>
  <c r="R87" i="5"/>
  <c r="D3" i="5"/>
  <c r="E3" i="5"/>
  <c r="F3" i="5"/>
  <c r="G3" i="5"/>
  <c r="H3" i="5"/>
  <c r="I3" i="5"/>
  <c r="L3" i="5"/>
  <c r="M3" i="5"/>
  <c r="N3" i="5"/>
  <c r="O3" i="5"/>
  <c r="P3" i="5"/>
  <c r="Q3" i="5"/>
  <c r="R3" i="5"/>
  <c r="D9" i="5"/>
  <c r="E9" i="5"/>
  <c r="F9" i="5"/>
  <c r="G9" i="5"/>
  <c r="H9" i="5"/>
  <c r="I9" i="5"/>
  <c r="L9" i="5"/>
  <c r="M9" i="5"/>
  <c r="N9" i="5"/>
  <c r="O9" i="5"/>
  <c r="P9" i="5"/>
  <c r="Q9" i="5"/>
  <c r="R9" i="5"/>
  <c r="D13" i="5"/>
  <c r="E13" i="5"/>
  <c r="F13" i="5"/>
  <c r="G13" i="5"/>
  <c r="H13" i="5"/>
  <c r="I13" i="5"/>
  <c r="L13" i="5"/>
  <c r="M13" i="5"/>
  <c r="N13" i="5"/>
  <c r="O13" i="5"/>
  <c r="P13" i="5"/>
  <c r="Q13" i="5"/>
  <c r="R13" i="5"/>
  <c r="D38" i="5"/>
  <c r="E38" i="5"/>
  <c r="F38" i="5"/>
  <c r="G38" i="5"/>
  <c r="H38" i="5"/>
  <c r="I38" i="5"/>
  <c r="L38" i="5"/>
  <c r="M38" i="5"/>
  <c r="N38" i="5"/>
  <c r="O38" i="5"/>
  <c r="P38" i="5"/>
  <c r="Q38" i="5"/>
  <c r="R38" i="5"/>
  <c r="D36" i="5"/>
  <c r="E36" i="5"/>
  <c r="F36" i="5"/>
  <c r="G36" i="5"/>
  <c r="H36" i="5"/>
  <c r="I36" i="5"/>
  <c r="L36" i="5"/>
  <c r="M36" i="5"/>
  <c r="N36" i="5"/>
  <c r="O36" i="5"/>
  <c r="P36" i="5"/>
  <c r="Q36" i="5"/>
  <c r="R36" i="5"/>
  <c r="D24" i="5"/>
  <c r="E24" i="5"/>
  <c r="F24" i="5"/>
  <c r="G24" i="5"/>
  <c r="H24" i="5"/>
  <c r="I24" i="5"/>
  <c r="L24" i="5"/>
  <c r="M24" i="5"/>
  <c r="N24" i="5"/>
  <c r="O24" i="5"/>
  <c r="P24" i="5"/>
  <c r="Q24" i="5"/>
  <c r="R24" i="5"/>
  <c r="D25" i="5"/>
  <c r="E25" i="5"/>
  <c r="F25" i="5"/>
  <c r="G25" i="5"/>
  <c r="H25" i="5"/>
  <c r="I25" i="5"/>
  <c r="L25" i="5"/>
  <c r="M25" i="5"/>
  <c r="N25" i="5"/>
  <c r="O25" i="5"/>
  <c r="P25" i="5"/>
  <c r="Q25" i="5"/>
  <c r="R25" i="5"/>
  <c r="D22" i="5"/>
  <c r="E22" i="5"/>
  <c r="F22" i="5"/>
  <c r="G22" i="5"/>
  <c r="H22" i="5"/>
  <c r="I22" i="5"/>
  <c r="L22" i="5"/>
  <c r="M22" i="5"/>
  <c r="N22" i="5"/>
  <c r="O22" i="5"/>
  <c r="P22" i="5"/>
  <c r="Q22" i="5"/>
  <c r="R22" i="5"/>
  <c r="D19" i="5"/>
  <c r="E19" i="5"/>
  <c r="F19" i="5"/>
  <c r="G19" i="5"/>
  <c r="H19" i="5"/>
  <c r="I19" i="5"/>
  <c r="L19" i="5"/>
  <c r="M19" i="5"/>
  <c r="N19" i="5"/>
  <c r="O19" i="5"/>
  <c r="P19" i="5"/>
  <c r="Q19" i="5"/>
  <c r="R19" i="5"/>
  <c r="D17" i="5"/>
  <c r="E17" i="5"/>
  <c r="F17" i="5"/>
  <c r="G17" i="5"/>
  <c r="H17" i="5"/>
  <c r="I17" i="5"/>
  <c r="L17" i="5"/>
  <c r="M17" i="5"/>
  <c r="N17" i="5"/>
  <c r="O17" i="5"/>
  <c r="P17" i="5"/>
  <c r="Q17" i="5"/>
  <c r="R17" i="5"/>
  <c r="D15" i="5"/>
  <c r="E15" i="5"/>
  <c r="F15" i="5"/>
  <c r="G15" i="5"/>
  <c r="H15" i="5"/>
  <c r="I15" i="5"/>
  <c r="L15" i="5"/>
  <c r="M15" i="5"/>
  <c r="N15" i="5"/>
  <c r="O15" i="5"/>
  <c r="P15" i="5"/>
  <c r="Q15" i="5"/>
  <c r="R15" i="5"/>
  <c r="D52" i="5"/>
  <c r="E52" i="5"/>
  <c r="F52" i="5"/>
  <c r="G52" i="5"/>
  <c r="H52" i="5"/>
  <c r="I52" i="5"/>
  <c r="L52" i="5"/>
  <c r="M52" i="5"/>
  <c r="N52" i="5"/>
  <c r="O52" i="5"/>
  <c r="P52" i="5"/>
  <c r="Q52" i="5"/>
  <c r="R52" i="5"/>
  <c r="D47" i="5"/>
  <c r="E47" i="5"/>
  <c r="F47" i="5"/>
  <c r="G47" i="5"/>
  <c r="H47" i="5"/>
  <c r="I47" i="5"/>
  <c r="L47" i="5"/>
  <c r="M47" i="5"/>
  <c r="N47" i="5"/>
  <c r="O47" i="5"/>
  <c r="P47" i="5"/>
  <c r="Q47" i="5"/>
  <c r="R47" i="5"/>
  <c r="D48" i="5"/>
  <c r="E48" i="5"/>
  <c r="F48" i="5"/>
  <c r="G48" i="5"/>
  <c r="H48" i="5"/>
  <c r="I48" i="5"/>
  <c r="L48" i="5"/>
  <c r="M48" i="5"/>
  <c r="N48" i="5"/>
  <c r="O48" i="5"/>
  <c r="P48" i="5"/>
  <c r="Q48" i="5"/>
  <c r="R48" i="5"/>
  <c r="D49" i="5"/>
  <c r="E49" i="5"/>
  <c r="F49" i="5"/>
  <c r="G49" i="5"/>
  <c r="H49" i="5"/>
  <c r="I49" i="5"/>
  <c r="L49" i="5"/>
  <c r="M49" i="5"/>
  <c r="N49" i="5"/>
  <c r="O49" i="5"/>
  <c r="P49" i="5"/>
  <c r="Q49" i="5"/>
  <c r="R49" i="5"/>
  <c r="D40" i="5"/>
  <c r="E40" i="5"/>
  <c r="F40" i="5"/>
  <c r="G40" i="5"/>
  <c r="H40" i="5"/>
  <c r="I40" i="5"/>
  <c r="L40" i="5"/>
  <c r="M40" i="5"/>
  <c r="N40" i="5"/>
  <c r="O40" i="5"/>
  <c r="P40" i="5"/>
  <c r="Q40" i="5"/>
  <c r="R40" i="5"/>
  <c r="J2" i="5"/>
  <c r="H4" i="5"/>
  <c r="G4" i="5"/>
  <c r="I4" i="5"/>
  <c r="L4" i="5"/>
  <c r="M4" i="5"/>
  <c r="N4" i="5"/>
  <c r="O4" i="5"/>
  <c r="P4" i="5"/>
  <c r="Q4" i="5"/>
  <c r="R4" i="5"/>
  <c r="H5" i="5"/>
  <c r="G5" i="5"/>
  <c r="I5" i="5"/>
  <c r="L5" i="5"/>
  <c r="M5" i="5"/>
  <c r="N5" i="5"/>
  <c r="O5" i="5"/>
  <c r="P5" i="5"/>
  <c r="Q5" i="5"/>
  <c r="R5" i="5"/>
  <c r="H6" i="5"/>
  <c r="G6" i="5"/>
  <c r="I6" i="5"/>
  <c r="L6" i="5"/>
  <c r="M6" i="5"/>
  <c r="N6" i="5"/>
  <c r="O6" i="5"/>
  <c r="P6" i="5"/>
  <c r="Q6" i="5"/>
  <c r="R6" i="5"/>
  <c r="H7" i="5"/>
  <c r="G7" i="5"/>
  <c r="I7" i="5"/>
  <c r="L7" i="5"/>
  <c r="M7" i="5"/>
  <c r="N7" i="5"/>
  <c r="O7" i="5"/>
  <c r="P7" i="5"/>
  <c r="Q7" i="5"/>
  <c r="R7" i="5"/>
  <c r="H8" i="5"/>
  <c r="G8" i="5"/>
  <c r="I8" i="5"/>
  <c r="L8" i="5"/>
  <c r="M8" i="5"/>
  <c r="N8" i="5"/>
  <c r="O8" i="5"/>
  <c r="P8" i="5"/>
  <c r="Q8" i="5"/>
  <c r="R8" i="5"/>
  <c r="H10" i="5"/>
  <c r="G10" i="5"/>
  <c r="I10" i="5"/>
  <c r="L10" i="5"/>
  <c r="M10" i="5"/>
  <c r="N10" i="5"/>
  <c r="O10" i="5"/>
  <c r="P10" i="5"/>
  <c r="Q10" i="5"/>
  <c r="R10" i="5"/>
  <c r="H11" i="5"/>
  <c r="G11" i="5"/>
  <c r="I11" i="5"/>
  <c r="L11" i="5"/>
  <c r="M11" i="5"/>
  <c r="N11" i="5"/>
  <c r="O11" i="5"/>
  <c r="P11" i="5"/>
  <c r="Q11" i="5"/>
  <c r="R11" i="5"/>
  <c r="H12" i="5"/>
  <c r="G12" i="5"/>
  <c r="I12" i="5"/>
  <c r="L12" i="5"/>
  <c r="M12" i="5"/>
  <c r="N12" i="5"/>
  <c r="O12" i="5"/>
  <c r="P12" i="5"/>
  <c r="Q12" i="5"/>
  <c r="R12" i="5"/>
  <c r="H14" i="5"/>
  <c r="G14" i="5"/>
  <c r="I14" i="5"/>
  <c r="L14" i="5"/>
  <c r="M14" i="5"/>
  <c r="N14" i="5"/>
  <c r="O14" i="5"/>
  <c r="P14" i="5"/>
  <c r="Q14" i="5"/>
  <c r="R14" i="5"/>
  <c r="H16" i="5"/>
  <c r="G16" i="5"/>
  <c r="I16" i="5"/>
  <c r="L16" i="5"/>
  <c r="M16" i="5"/>
  <c r="N16" i="5"/>
  <c r="O16" i="5"/>
  <c r="P16" i="5"/>
  <c r="Q16" i="5"/>
  <c r="R16" i="5"/>
  <c r="H18" i="5"/>
  <c r="G18" i="5"/>
  <c r="I18" i="5"/>
  <c r="L18" i="5"/>
  <c r="M18" i="5"/>
  <c r="N18" i="5"/>
  <c r="O18" i="5"/>
  <c r="P18" i="5"/>
  <c r="Q18" i="5"/>
  <c r="R18" i="5"/>
  <c r="H20" i="5"/>
  <c r="G20" i="5"/>
  <c r="I20" i="5"/>
  <c r="L20" i="5"/>
  <c r="M20" i="5"/>
  <c r="N20" i="5"/>
  <c r="O20" i="5"/>
  <c r="P20" i="5"/>
  <c r="Q20" i="5"/>
  <c r="R20" i="5"/>
  <c r="H21" i="5"/>
  <c r="G21" i="5"/>
  <c r="I21" i="5"/>
  <c r="L21" i="5"/>
  <c r="M21" i="5"/>
  <c r="N21" i="5"/>
  <c r="O21" i="5"/>
  <c r="P21" i="5"/>
  <c r="Q21" i="5"/>
  <c r="R21" i="5"/>
  <c r="H23" i="5"/>
  <c r="G23" i="5"/>
  <c r="I23" i="5"/>
  <c r="L23" i="5"/>
  <c r="M23" i="5"/>
  <c r="N23" i="5"/>
  <c r="O23" i="5"/>
  <c r="P23" i="5"/>
  <c r="Q23" i="5"/>
  <c r="R23" i="5"/>
  <c r="H26" i="5"/>
  <c r="G26" i="5"/>
  <c r="I26" i="5"/>
  <c r="L26" i="5"/>
  <c r="M26" i="5"/>
  <c r="N26" i="5"/>
  <c r="O26" i="5"/>
  <c r="P26" i="5"/>
  <c r="Q26" i="5"/>
  <c r="R26" i="5"/>
  <c r="H27" i="5"/>
  <c r="G27" i="5"/>
  <c r="I27" i="5"/>
  <c r="L27" i="5"/>
  <c r="M27" i="5"/>
  <c r="N27" i="5"/>
  <c r="O27" i="5"/>
  <c r="P27" i="5"/>
  <c r="Q27" i="5"/>
  <c r="R27" i="5"/>
  <c r="H28" i="5"/>
  <c r="G28" i="5"/>
  <c r="I28" i="5"/>
  <c r="L28" i="5"/>
  <c r="M28" i="5"/>
  <c r="N28" i="5"/>
  <c r="O28" i="5"/>
  <c r="P28" i="5"/>
  <c r="Q28" i="5"/>
  <c r="R28" i="5"/>
  <c r="H29" i="5"/>
  <c r="G29" i="5"/>
  <c r="I29" i="5"/>
  <c r="L29" i="5"/>
  <c r="M29" i="5"/>
  <c r="N29" i="5"/>
  <c r="O29" i="5"/>
  <c r="P29" i="5"/>
  <c r="Q29" i="5"/>
  <c r="R29" i="5"/>
  <c r="H30" i="5"/>
  <c r="G30" i="5"/>
  <c r="I30" i="5"/>
  <c r="L30" i="5"/>
  <c r="M30" i="5"/>
  <c r="N30" i="5"/>
  <c r="O30" i="5"/>
  <c r="P30" i="5"/>
  <c r="Q30" i="5"/>
  <c r="R30" i="5"/>
  <c r="H31" i="5"/>
  <c r="G31" i="5"/>
  <c r="I31" i="5"/>
  <c r="L31" i="5"/>
  <c r="M31" i="5"/>
  <c r="N31" i="5"/>
  <c r="O31" i="5"/>
  <c r="P31" i="5"/>
  <c r="Q31" i="5"/>
  <c r="R31" i="5"/>
  <c r="H32" i="5"/>
  <c r="G32" i="5"/>
  <c r="I32" i="5"/>
  <c r="L32" i="5"/>
  <c r="M32" i="5"/>
  <c r="N32" i="5"/>
  <c r="O32" i="5"/>
  <c r="P32" i="5"/>
  <c r="Q32" i="5"/>
  <c r="R32" i="5"/>
  <c r="H33" i="5"/>
  <c r="G33" i="5"/>
  <c r="I33" i="5"/>
  <c r="L33" i="5"/>
  <c r="M33" i="5"/>
  <c r="N33" i="5"/>
  <c r="O33" i="5"/>
  <c r="P33" i="5"/>
  <c r="Q33" i="5"/>
  <c r="R33" i="5"/>
  <c r="H34" i="5"/>
  <c r="G34" i="5"/>
  <c r="I34" i="5"/>
  <c r="L34" i="5"/>
  <c r="M34" i="5"/>
  <c r="N34" i="5"/>
  <c r="O34" i="5"/>
  <c r="P34" i="5"/>
  <c r="Q34" i="5"/>
  <c r="R34" i="5"/>
  <c r="H35" i="5"/>
  <c r="G35" i="5"/>
  <c r="I35" i="5"/>
  <c r="L35" i="5"/>
  <c r="M35" i="5"/>
  <c r="N35" i="5"/>
  <c r="O35" i="5"/>
  <c r="P35" i="5"/>
  <c r="Q35" i="5"/>
  <c r="R35" i="5"/>
  <c r="H37" i="5"/>
  <c r="G37" i="5"/>
  <c r="I37" i="5"/>
  <c r="L37" i="5"/>
  <c r="M37" i="5"/>
  <c r="N37" i="5"/>
  <c r="O37" i="5"/>
  <c r="P37" i="5"/>
  <c r="Q37" i="5"/>
  <c r="R37" i="5"/>
  <c r="H39" i="5"/>
  <c r="G39" i="5"/>
  <c r="I39" i="5"/>
  <c r="L39" i="5"/>
  <c r="M39" i="5"/>
  <c r="N39" i="5"/>
  <c r="O39" i="5"/>
  <c r="P39" i="5"/>
  <c r="Q39" i="5"/>
  <c r="R39" i="5"/>
  <c r="H41" i="5"/>
  <c r="G41" i="5"/>
  <c r="I41" i="5"/>
  <c r="L41" i="5"/>
  <c r="M41" i="5"/>
  <c r="N41" i="5"/>
  <c r="O41" i="5"/>
  <c r="P41" i="5"/>
  <c r="Q41" i="5"/>
  <c r="R41" i="5"/>
  <c r="H42" i="5"/>
  <c r="G42" i="5"/>
  <c r="I42" i="5"/>
  <c r="L42" i="5"/>
  <c r="M42" i="5"/>
  <c r="N42" i="5"/>
  <c r="O42" i="5"/>
  <c r="P42" i="5"/>
  <c r="Q42" i="5"/>
  <c r="R42" i="5"/>
  <c r="H43" i="5"/>
  <c r="G43" i="5"/>
  <c r="I43" i="5"/>
  <c r="L43" i="5"/>
  <c r="M43" i="5"/>
  <c r="N43" i="5"/>
  <c r="O43" i="5"/>
  <c r="P43" i="5"/>
  <c r="Q43" i="5"/>
  <c r="R43" i="5"/>
  <c r="H44" i="5"/>
  <c r="G44" i="5"/>
  <c r="I44" i="5"/>
  <c r="L44" i="5"/>
  <c r="M44" i="5"/>
  <c r="N44" i="5"/>
  <c r="O44" i="5"/>
  <c r="P44" i="5"/>
  <c r="Q44" i="5"/>
  <c r="R44" i="5"/>
  <c r="H45" i="5"/>
  <c r="G45" i="5"/>
  <c r="I45" i="5"/>
  <c r="L45" i="5"/>
  <c r="M45" i="5"/>
  <c r="N45" i="5"/>
  <c r="O45" i="5"/>
  <c r="P45" i="5"/>
  <c r="Q45" i="5"/>
  <c r="R45" i="5"/>
  <c r="H46" i="5"/>
  <c r="G46" i="5"/>
  <c r="I46" i="5"/>
  <c r="L46" i="5"/>
  <c r="M46" i="5"/>
  <c r="N46" i="5"/>
  <c r="O46" i="5"/>
  <c r="P46" i="5"/>
  <c r="Q46" i="5"/>
  <c r="R46" i="5"/>
  <c r="H50" i="5"/>
  <c r="G50" i="5"/>
  <c r="I50" i="5"/>
  <c r="L50" i="5"/>
  <c r="M50" i="5"/>
  <c r="N50" i="5"/>
  <c r="O50" i="5"/>
  <c r="P50" i="5"/>
  <c r="Q50" i="5"/>
  <c r="R50" i="5"/>
  <c r="H51" i="5"/>
  <c r="G51" i="5"/>
  <c r="I51" i="5"/>
  <c r="L51" i="5"/>
  <c r="M51" i="5"/>
  <c r="N51" i="5"/>
  <c r="O51" i="5"/>
  <c r="P51" i="5"/>
  <c r="Q51" i="5"/>
  <c r="R51" i="5"/>
  <c r="H53" i="5"/>
  <c r="G53" i="5"/>
  <c r="I53" i="5"/>
  <c r="L53" i="5"/>
  <c r="M53" i="5"/>
  <c r="N53" i="5"/>
  <c r="O53" i="5"/>
  <c r="P53" i="5"/>
  <c r="Q53" i="5"/>
  <c r="R53" i="5"/>
  <c r="H54" i="5"/>
  <c r="G54" i="5"/>
  <c r="I54" i="5"/>
  <c r="L54" i="5"/>
  <c r="M54" i="5"/>
  <c r="N54" i="5"/>
  <c r="O54" i="5"/>
  <c r="P54" i="5"/>
  <c r="Q54" i="5"/>
  <c r="R54" i="5"/>
  <c r="H55" i="5"/>
  <c r="G55" i="5"/>
  <c r="I55" i="5"/>
  <c r="L55" i="5"/>
  <c r="M55" i="5"/>
  <c r="N55" i="5"/>
  <c r="O55" i="5"/>
  <c r="P55" i="5"/>
  <c r="Q55" i="5"/>
  <c r="R55" i="5"/>
  <c r="H56" i="5"/>
  <c r="G56" i="5"/>
  <c r="I56" i="5"/>
  <c r="L56" i="5"/>
  <c r="M56" i="5"/>
  <c r="N56" i="5"/>
  <c r="O56" i="5"/>
  <c r="P56" i="5"/>
  <c r="Q56" i="5"/>
  <c r="R56" i="5"/>
  <c r="H57" i="5"/>
  <c r="G57" i="5"/>
  <c r="I57" i="5"/>
  <c r="L57" i="5"/>
  <c r="M57" i="5"/>
  <c r="N57" i="5"/>
  <c r="O57" i="5"/>
  <c r="P57" i="5"/>
  <c r="Q57" i="5"/>
  <c r="R57" i="5"/>
  <c r="H58" i="5"/>
  <c r="G58" i="5"/>
  <c r="I58" i="5"/>
  <c r="L58" i="5"/>
  <c r="M58" i="5"/>
  <c r="N58" i="5"/>
  <c r="O58" i="5"/>
  <c r="P58" i="5"/>
  <c r="Q58" i="5"/>
  <c r="R58" i="5"/>
  <c r="H59" i="5"/>
  <c r="G59" i="5"/>
  <c r="I59" i="5"/>
  <c r="L59" i="5"/>
  <c r="M59" i="5"/>
  <c r="N59" i="5"/>
  <c r="O59" i="5"/>
  <c r="P59" i="5"/>
  <c r="Q59" i="5"/>
  <c r="R59" i="5"/>
  <c r="H60" i="5"/>
  <c r="G60" i="5"/>
  <c r="I60" i="5"/>
  <c r="L60" i="5"/>
  <c r="M60" i="5"/>
  <c r="N60" i="5"/>
  <c r="O60" i="5"/>
  <c r="P60" i="5"/>
  <c r="Q60" i="5"/>
  <c r="R60" i="5"/>
  <c r="H61" i="5"/>
  <c r="G61" i="5"/>
  <c r="I61" i="5"/>
  <c r="L61" i="5"/>
  <c r="M61" i="5"/>
  <c r="N61" i="5"/>
  <c r="O61" i="5"/>
  <c r="P61" i="5"/>
  <c r="Q61" i="5"/>
  <c r="R61" i="5"/>
  <c r="H62" i="5"/>
  <c r="G62" i="5"/>
  <c r="I62" i="5"/>
  <c r="L62" i="5"/>
  <c r="M62" i="5"/>
  <c r="N62" i="5"/>
  <c r="O62" i="5"/>
  <c r="P62" i="5"/>
  <c r="Q62" i="5"/>
  <c r="R62" i="5"/>
  <c r="H63" i="5"/>
  <c r="G63" i="5"/>
  <c r="I63" i="5"/>
  <c r="L63" i="5"/>
  <c r="M63" i="5"/>
  <c r="N63" i="5"/>
  <c r="O63" i="5"/>
  <c r="P63" i="5"/>
  <c r="Q63" i="5"/>
  <c r="R63" i="5"/>
  <c r="H64" i="5"/>
  <c r="G64" i="5"/>
  <c r="I64" i="5"/>
  <c r="L64" i="5"/>
  <c r="M64" i="5"/>
  <c r="N64" i="5"/>
  <c r="O64" i="5"/>
  <c r="P64" i="5"/>
  <c r="Q64" i="5"/>
  <c r="R64" i="5"/>
  <c r="H65" i="5"/>
  <c r="G65" i="5"/>
  <c r="I65" i="5"/>
  <c r="L65" i="5"/>
  <c r="M65" i="5"/>
  <c r="N65" i="5"/>
  <c r="O65" i="5"/>
  <c r="P65" i="5"/>
  <c r="Q65" i="5"/>
  <c r="R65" i="5"/>
  <c r="H66" i="5"/>
  <c r="G66" i="5"/>
  <c r="I66" i="5"/>
  <c r="L66" i="5"/>
  <c r="M66" i="5"/>
  <c r="N66" i="5"/>
  <c r="O66" i="5"/>
  <c r="P66" i="5"/>
  <c r="Q66" i="5"/>
  <c r="R66" i="5"/>
  <c r="H67" i="5"/>
  <c r="G67" i="5"/>
  <c r="I67" i="5"/>
  <c r="L67" i="5"/>
  <c r="M67" i="5"/>
  <c r="N67" i="5"/>
  <c r="O67" i="5"/>
  <c r="P67" i="5"/>
  <c r="Q67" i="5"/>
  <c r="R67" i="5"/>
  <c r="H68" i="5"/>
  <c r="G68" i="5"/>
  <c r="I68" i="5"/>
  <c r="L68" i="5"/>
  <c r="M68" i="5"/>
  <c r="N68" i="5"/>
  <c r="O68" i="5"/>
  <c r="P68" i="5"/>
  <c r="Q68" i="5"/>
  <c r="R68" i="5"/>
  <c r="H69" i="5"/>
  <c r="G69" i="5"/>
  <c r="I69" i="5"/>
  <c r="L69" i="5"/>
  <c r="M69" i="5"/>
  <c r="N69" i="5"/>
  <c r="O69" i="5"/>
  <c r="P69" i="5"/>
  <c r="Q69" i="5"/>
  <c r="R69" i="5"/>
  <c r="H70" i="5"/>
  <c r="G70" i="5"/>
  <c r="I70" i="5"/>
  <c r="L70" i="5"/>
  <c r="M70" i="5"/>
  <c r="N70" i="5"/>
  <c r="O70" i="5"/>
  <c r="P70" i="5"/>
  <c r="Q70" i="5"/>
  <c r="R70" i="5"/>
  <c r="H71" i="5"/>
  <c r="G71" i="5"/>
  <c r="I71" i="5"/>
  <c r="L71" i="5"/>
  <c r="M71" i="5"/>
  <c r="N71" i="5"/>
  <c r="O71" i="5"/>
  <c r="P71" i="5"/>
  <c r="Q71" i="5"/>
  <c r="R71" i="5"/>
  <c r="H72" i="5"/>
  <c r="G72" i="5"/>
  <c r="I72" i="5"/>
  <c r="L72" i="5"/>
  <c r="M72" i="5"/>
  <c r="N72" i="5"/>
  <c r="O72" i="5"/>
  <c r="P72" i="5"/>
  <c r="Q72" i="5"/>
  <c r="R72" i="5"/>
  <c r="H73" i="5"/>
  <c r="G73" i="5"/>
  <c r="I73" i="5"/>
  <c r="L73" i="5"/>
  <c r="M73" i="5"/>
  <c r="N73" i="5"/>
  <c r="O73" i="5"/>
  <c r="P73" i="5"/>
  <c r="Q73" i="5"/>
  <c r="R73" i="5"/>
  <c r="H74" i="5"/>
  <c r="G74" i="5"/>
  <c r="I74" i="5"/>
  <c r="L74" i="5"/>
  <c r="M74" i="5"/>
  <c r="N74" i="5"/>
  <c r="O74" i="5"/>
  <c r="P74" i="5"/>
  <c r="Q74" i="5"/>
  <c r="R74" i="5"/>
  <c r="H75" i="5"/>
  <c r="G75" i="5"/>
  <c r="I75" i="5"/>
  <c r="L75" i="5"/>
  <c r="M75" i="5"/>
  <c r="N75" i="5"/>
  <c r="O75" i="5"/>
  <c r="P75" i="5"/>
  <c r="Q75" i="5"/>
  <c r="R75" i="5"/>
  <c r="H76" i="5"/>
  <c r="G76" i="5"/>
  <c r="I76" i="5"/>
  <c r="L76" i="5"/>
  <c r="M76" i="5"/>
  <c r="N76" i="5"/>
  <c r="O76" i="5"/>
  <c r="P76" i="5"/>
  <c r="Q76" i="5"/>
  <c r="R76" i="5"/>
  <c r="H80" i="5"/>
  <c r="G80" i="5"/>
  <c r="I80" i="5"/>
  <c r="L80" i="5"/>
  <c r="M80" i="5"/>
  <c r="N80" i="5"/>
  <c r="O80" i="5"/>
  <c r="P80" i="5"/>
  <c r="Q80" i="5"/>
  <c r="R80" i="5"/>
  <c r="H81" i="5"/>
  <c r="G81" i="5"/>
  <c r="I81" i="5"/>
  <c r="L81" i="5"/>
  <c r="M81" i="5"/>
  <c r="N81" i="5"/>
  <c r="O81" i="5"/>
  <c r="P81" i="5"/>
  <c r="Q81" i="5"/>
  <c r="R81" i="5"/>
  <c r="H82" i="5"/>
  <c r="G82" i="5"/>
  <c r="I82" i="5"/>
  <c r="L82" i="5"/>
  <c r="M82" i="5"/>
  <c r="N82" i="5"/>
  <c r="O82" i="5"/>
  <c r="P82" i="5"/>
  <c r="Q82" i="5"/>
  <c r="R82" i="5"/>
  <c r="H83" i="5"/>
  <c r="G83" i="5"/>
  <c r="I83" i="5"/>
  <c r="L83" i="5"/>
  <c r="M83" i="5"/>
  <c r="N83" i="5"/>
  <c r="O83" i="5"/>
  <c r="P83" i="5"/>
  <c r="Q83" i="5"/>
  <c r="R83" i="5"/>
  <c r="H84" i="5"/>
  <c r="G84" i="5"/>
  <c r="I84" i="5"/>
  <c r="L84" i="5"/>
  <c r="M84" i="5"/>
  <c r="N84" i="5"/>
  <c r="O84" i="5"/>
  <c r="P84" i="5"/>
  <c r="Q84" i="5"/>
  <c r="R84" i="5"/>
  <c r="R2" i="5"/>
  <c r="Q2" i="5"/>
  <c r="O2" i="5"/>
  <c r="N2" i="5"/>
  <c r="P2" i="5"/>
  <c r="M2" i="5"/>
  <c r="L2" i="5"/>
  <c r="H2" i="5"/>
  <c r="G2" i="5"/>
  <c r="I2" i="5"/>
  <c r="F4" i="5"/>
  <c r="F5" i="5"/>
  <c r="F6" i="5"/>
  <c r="F7" i="5"/>
  <c r="F8" i="5"/>
  <c r="F10" i="5"/>
  <c r="F11" i="5"/>
  <c r="F12" i="5"/>
  <c r="F14" i="5"/>
  <c r="F16" i="5"/>
  <c r="F18" i="5"/>
  <c r="F20" i="5"/>
  <c r="F21" i="5"/>
  <c r="F23" i="5"/>
  <c r="F26" i="5"/>
  <c r="F27" i="5"/>
  <c r="F28" i="5"/>
  <c r="F29" i="5"/>
  <c r="F30" i="5"/>
  <c r="F31" i="5"/>
  <c r="F32" i="5"/>
  <c r="F33" i="5"/>
  <c r="F34" i="5"/>
  <c r="F35" i="5"/>
  <c r="F37" i="5"/>
  <c r="F39" i="5"/>
  <c r="F41" i="5"/>
  <c r="F42" i="5"/>
  <c r="F43" i="5"/>
  <c r="F44" i="5"/>
  <c r="F45" i="5"/>
  <c r="F46" i="5"/>
  <c r="F50" i="5"/>
  <c r="F51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80" i="5"/>
  <c r="F81" i="5"/>
  <c r="F82" i="5"/>
  <c r="F83" i="5"/>
  <c r="F84" i="5"/>
  <c r="F2" i="5"/>
  <c r="E4" i="5"/>
  <c r="E5" i="5"/>
  <c r="E6" i="5"/>
  <c r="E7" i="5"/>
  <c r="E8" i="5"/>
  <c r="E10" i="5"/>
  <c r="E11" i="5"/>
  <c r="E12" i="5"/>
  <c r="E14" i="5"/>
  <c r="E16" i="5"/>
  <c r="E18" i="5"/>
  <c r="E20" i="5"/>
  <c r="E21" i="5"/>
  <c r="E23" i="5"/>
  <c r="E26" i="5"/>
  <c r="E27" i="5"/>
  <c r="E28" i="5"/>
  <c r="E29" i="5"/>
  <c r="E30" i="5"/>
  <c r="E31" i="5"/>
  <c r="E32" i="5"/>
  <c r="E33" i="5"/>
  <c r="E34" i="5"/>
  <c r="E35" i="5"/>
  <c r="E37" i="5"/>
  <c r="E39" i="5"/>
  <c r="E41" i="5"/>
  <c r="E42" i="5"/>
  <c r="E43" i="5"/>
  <c r="E44" i="5"/>
  <c r="E45" i="5"/>
  <c r="E46" i="5"/>
  <c r="E50" i="5"/>
  <c r="E51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80" i="5"/>
  <c r="E81" i="5"/>
  <c r="E82" i="5"/>
  <c r="E83" i="5"/>
  <c r="E84" i="5"/>
  <c r="E2" i="5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2" i="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2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2" i="6"/>
  <c r="D4" i="5"/>
  <c r="D5" i="5"/>
  <c r="D6" i="5"/>
  <c r="D7" i="5"/>
  <c r="D8" i="5"/>
  <c r="D10" i="5"/>
  <c r="D11" i="5"/>
  <c r="D12" i="5"/>
  <c r="D14" i="5"/>
  <c r="D16" i="5"/>
  <c r="D18" i="5"/>
  <c r="D20" i="5"/>
  <c r="D21" i="5"/>
  <c r="D23" i="5"/>
  <c r="D26" i="5"/>
  <c r="D27" i="5"/>
  <c r="D28" i="5"/>
  <c r="D29" i="5"/>
  <c r="D30" i="5"/>
  <c r="D31" i="5"/>
  <c r="D32" i="5"/>
  <c r="D33" i="5"/>
  <c r="D34" i="5"/>
  <c r="D35" i="5"/>
  <c r="D37" i="5"/>
  <c r="D39" i="5"/>
  <c r="D41" i="5"/>
  <c r="D42" i="5"/>
  <c r="D43" i="5"/>
  <c r="D44" i="5"/>
  <c r="D45" i="5"/>
  <c r="D46" i="5"/>
  <c r="D50" i="5"/>
  <c r="D51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80" i="5"/>
  <c r="D81" i="5"/>
  <c r="D82" i="5"/>
  <c r="D83" i="5"/>
  <c r="D84" i="5"/>
  <c r="D2" i="5"/>
  <c r="D88" i="1"/>
  <c r="E88" i="1"/>
</calcChain>
</file>

<file path=xl/sharedStrings.xml><?xml version="1.0" encoding="utf-8"?>
<sst xmlns="http://schemas.openxmlformats.org/spreadsheetml/2006/main" count="1148" uniqueCount="290">
  <si>
    <t>AFG</t>
  </si>
  <si>
    <t>ALG</t>
  </si>
  <si>
    <t>code</t>
  </si>
  <si>
    <t>year</t>
  </si>
  <si>
    <t>Rank</t>
  </si>
  <si>
    <t>Num_OF_Gold</t>
  </si>
  <si>
    <t>Num_OF_Silver</t>
  </si>
  <si>
    <t>Num_OF_Bronze</t>
  </si>
  <si>
    <t>ARG</t>
  </si>
  <si>
    <t>ARM</t>
  </si>
  <si>
    <t>AUS</t>
  </si>
  <si>
    <t>AUT</t>
  </si>
  <si>
    <t>AZE</t>
  </si>
  <si>
    <t>BAH</t>
  </si>
  <si>
    <t>BEL</t>
  </si>
  <si>
    <t>BLR</t>
  </si>
  <si>
    <t>BRA</t>
  </si>
  <si>
    <t>BUL</t>
  </si>
  <si>
    <t>CAN</t>
  </si>
  <si>
    <t>CHI</t>
  </si>
  <si>
    <t>CHN</t>
  </si>
  <si>
    <t>CMR</t>
  </si>
  <si>
    <t>COL</t>
  </si>
  <si>
    <t>CRO</t>
  </si>
  <si>
    <t>CUB</t>
  </si>
  <si>
    <t>CZE</t>
  </si>
  <si>
    <t>DEN</t>
  </si>
  <si>
    <t>DOM</t>
  </si>
  <si>
    <t>ECU</t>
  </si>
  <si>
    <t>EGY</t>
  </si>
  <si>
    <t>ESP</t>
  </si>
  <si>
    <t>EST</t>
  </si>
  <si>
    <t>ETH</t>
  </si>
  <si>
    <t>FIN</t>
  </si>
  <si>
    <t>FRA</t>
  </si>
  <si>
    <t>GBR</t>
  </si>
  <si>
    <t>GEO</t>
  </si>
  <si>
    <t>GER</t>
  </si>
  <si>
    <t>GRE</t>
  </si>
  <si>
    <t>HUN</t>
  </si>
  <si>
    <t>INA</t>
  </si>
  <si>
    <t>IND</t>
  </si>
  <si>
    <t>IRI</t>
  </si>
  <si>
    <t>IRL</t>
  </si>
  <si>
    <t>ISL</t>
  </si>
  <si>
    <t>ISR</t>
  </si>
  <si>
    <t>ITA</t>
  </si>
  <si>
    <t>JAM</t>
  </si>
  <si>
    <t>JPN</t>
  </si>
  <si>
    <t>KAZ</t>
  </si>
  <si>
    <t>KEN</t>
  </si>
  <si>
    <t>KGZ</t>
  </si>
  <si>
    <t>KOR</t>
  </si>
  <si>
    <t>LAT</t>
  </si>
  <si>
    <t>LTU</t>
  </si>
  <si>
    <t>MAR</t>
  </si>
  <si>
    <t>MAS</t>
  </si>
  <si>
    <t>MDA</t>
  </si>
  <si>
    <t>MEX</t>
  </si>
  <si>
    <t>MGL</t>
  </si>
  <si>
    <t>MRI</t>
  </si>
  <si>
    <t>NED</t>
  </si>
  <si>
    <t>NGR</t>
  </si>
  <si>
    <t>NOR</t>
  </si>
  <si>
    <t>NZL</t>
  </si>
  <si>
    <t>PAN</t>
  </si>
  <si>
    <t>POL</t>
  </si>
  <si>
    <t>POR</t>
  </si>
  <si>
    <t>PRK</t>
  </si>
  <si>
    <t>ROU</t>
  </si>
  <si>
    <t>RSA</t>
  </si>
  <si>
    <t>RUS</t>
  </si>
  <si>
    <t>SIN</t>
  </si>
  <si>
    <t>SLO</t>
  </si>
  <si>
    <t>SRB</t>
  </si>
  <si>
    <t>SUD</t>
  </si>
  <si>
    <t>SUI</t>
  </si>
  <si>
    <t>SVK</t>
  </si>
  <si>
    <t>SWE</t>
  </si>
  <si>
    <t>THA</t>
  </si>
  <si>
    <t>TJK</t>
  </si>
  <si>
    <t>TOG</t>
  </si>
  <si>
    <t>TPE</t>
  </si>
  <si>
    <t>TRI</t>
  </si>
  <si>
    <t>TUN</t>
  </si>
  <si>
    <t>TUR</t>
  </si>
  <si>
    <t>UKR</t>
  </si>
  <si>
    <t>USA</t>
  </si>
  <si>
    <t>UZB</t>
  </si>
  <si>
    <t>VEN</t>
  </si>
  <si>
    <t>VIE</t>
  </si>
  <si>
    <t>ZIM</t>
  </si>
  <si>
    <t>Total</t>
  </si>
  <si>
    <t>WLD</t>
  </si>
  <si>
    <t>World</t>
  </si>
  <si>
    <t>Afghanistan</t>
  </si>
  <si>
    <t>Algeria</t>
  </si>
  <si>
    <t>Argentina</t>
  </si>
  <si>
    <t>Armenia</t>
  </si>
  <si>
    <t>Australia</t>
  </si>
  <si>
    <t>Austria</t>
  </si>
  <si>
    <t>Azerbaijan</t>
  </si>
  <si>
    <t>Bahamas</t>
  </si>
  <si>
    <t>BRN</t>
  </si>
  <si>
    <t>Bahrain</t>
  </si>
  <si>
    <t>Belarus</t>
  </si>
  <si>
    <t>Belgium</t>
  </si>
  <si>
    <t>BOT</t>
  </si>
  <si>
    <t>Botswana</t>
  </si>
  <si>
    <t>Brazil</t>
  </si>
  <si>
    <t>Bulgaria</t>
  </si>
  <si>
    <t>BDI</t>
  </si>
  <si>
    <t>Burundi</t>
  </si>
  <si>
    <t>Canada</t>
  </si>
  <si>
    <t>China</t>
  </si>
  <si>
    <t>Chinese Taipei</t>
  </si>
  <si>
    <t>Colombia</t>
  </si>
  <si>
    <t>Croatia</t>
  </si>
  <si>
    <t>Cuba</t>
  </si>
  <si>
    <t>CYP</t>
  </si>
  <si>
    <t>Cyprus</t>
  </si>
  <si>
    <t>Czech Republic</t>
  </si>
  <si>
    <t>Denmark</t>
  </si>
  <si>
    <t>Dominican Republic</t>
  </si>
  <si>
    <t>Egypt</t>
  </si>
  <si>
    <t>Estonia</t>
  </si>
  <si>
    <t>Ethiopia</t>
  </si>
  <si>
    <t>Finland</t>
  </si>
  <si>
    <t>France</t>
  </si>
  <si>
    <t>FIJ</t>
  </si>
  <si>
    <t>Fijji</t>
  </si>
  <si>
    <t>GAB</t>
  </si>
  <si>
    <t>Gabon</t>
  </si>
  <si>
    <t>Georgia</t>
  </si>
  <si>
    <t>Germany</t>
  </si>
  <si>
    <t>Great Britain</t>
  </si>
  <si>
    <t>Greece</t>
  </si>
  <si>
    <t>GRN</t>
  </si>
  <si>
    <t>Grenada</t>
  </si>
  <si>
    <t>GUA</t>
  </si>
  <si>
    <t>Guatemala</t>
  </si>
  <si>
    <t>HKG</t>
  </si>
  <si>
    <t>Hong Kong</t>
  </si>
  <si>
    <t>Hungary</t>
  </si>
  <si>
    <t>IOP</t>
  </si>
  <si>
    <t>Independent Olympic Participants</t>
  </si>
  <si>
    <t>India</t>
  </si>
  <si>
    <t>Indonesia</t>
  </si>
  <si>
    <t>Iran</t>
  </si>
  <si>
    <t>Ireland</t>
  </si>
  <si>
    <t>Israel</t>
  </si>
  <si>
    <t>Italy</t>
  </si>
  <si>
    <t>CIV</t>
  </si>
  <si>
    <t>Ivory Coast</t>
  </si>
  <si>
    <t>Jamaica</t>
  </si>
  <si>
    <t>Japan</t>
  </si>
  <si>
    <t>JOR</t>
  </si>
  <si>
    <t>Jordan</t>
  </si>
  <si>
    <t>Kazakhstan</t>
  </si>
  <si>
    <t>Kenya</t>
  </si>
  <si>
    <t>KOS</t>
  </si>
  <si>
    <t>Kosovo</t>
  </si>
  <si>
    <t>KUW</t>
  </si>
  <si>
    <t>Kuwait</t>
  </si>
  <si>
    <t>Latvia</t>
  </si>
  <si>
    <t>Lithuania</t>
  </si>
  <si>
    <t>Malaysia</t>
  </si>
  <si>
    <t>Mexico</t>
  </si>
  <si>
    <t>Moldova</t>
  </si>
  <si>
    <t>Mongolia</t>
  </si>
  <si>
    <t>MNE</t>
  </si>
  <si>
    <t>Montenegro</t>
  </si>
  <si>
    <t>Morocco</t>
  </si>
  <si>
    <t>Netherlands</t>
  </si>
  <si>
    <t>New Zealand</t>
  </si>
  <si>
    <t>NIG</t>
  </si>
  <si>
    <t>Niger</t>
  </si>
  <si>
    <t>Nigeria</t>
  </si>
  <si>
    <t>North Korea</t>
  </si>
  <si>
    <t>Norway</t>
  </si>
  <si>
    <t>PHI</t>
  </si>
  <si>
    <t>Philippines</t>
  </si>
  <si>
    <t>Poland</t>
  </si>
  <si>
    <t>Portugal</t>
  </si>
  <si>
    <t>PUR</t>
  </si>
  <si>
    <t>Puerto Rico</t>
  </si>
  <si>
    <t>QAT</t>
  </si>
  <si>
    <t>Qatar</t>
  </si>
  <si>
    <t>Romania</t>
  </si>
  <si>
    <t>Russia</t>
  </si>
  <si>
    <t>KSA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</si>
  <si>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</si>
  <si>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</si>
  <si>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</si>
  <si>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</si>
  <si>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</si>
  <si>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</si>
  <si>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</si>
  <si>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</si>
  <si>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</si>
  <si>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</si>
  <si>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Tajikistan</t>
  </si>
  <si>
    <t>Thailand</t>
  </si>
  <si>
    <t>Trinidad and Tobago</t>
  </si>
  <si>
    <t>Tunisia</t>
  </si>
  <si>
    <t>Turkey</t>
  </si>
  <si>
    <t>UGA</t>
  </si>
  <si>
    <t>Uganda</t>
  </si>
  <si>
    <t>Ukraine</t>
  </si>
  <si>
    <t>UAE</t>
  </si>
  <si>
    <t>United Arab Emirates</t>
  </si>
  <si>
    <t>United States</t>
  </si>
  <si>
    <t>Uzbekistan</t>
  </si>
  <si>
    <t>Venezuela</t>
  </si>
  <si>
    <t>Vietnam</t>
  </si>
  <si>
    <t>name</t>
  </si>
  <si>
    <t>rank</t>
  </si>
  <si>
    <t>2012_CPI</t>
  </si>
  <si>
    <t>2012_GDP</t>
  </si>
  <si>
    <t>2012_POP</t>
  </si>
  <si>
    <t>2012_IPC</t>
  </si>
  <si>
    <t>2008Z</t>
  </si>
  <si>
    <t>2012Z</t>
  </si>
  <si>
    <t>2008_CPI</t>
  </si>
  <si>
    <t>2008_GDP</t>
  </si>
  <si>
    <t>2008_POP</t>
  </si>
  <si>
    <t>2008/TOTAL</t>
  </si>
  <si>
    <t>2012/TOTAL</t>
  </si>
  <si>
    <t>HOST</t>
  </si>
  <si>
    <t>ARE</t>
  </si>
  <si>
    <t>BGR</t>
  </si>
  <si>
    <t>BMU</t>
  </si>
  <si>
    <t>BRB</t>
  </si>
  <si>
    <t>CHE</t>
  </si>
  <si>
    <t>CHL</t>
  </si>
  <si>
    <t>CRI</t>
  </si>
  <si>
    <t>DEU</t>
  </si>
  <si>
    <t>DJI</t>
  </si>
  <si>
    <t>DNK</t>
  </si>
  <si>
    <t>DZA</t>
  </si>
  <si>
    <t>ERI</t>
  </si>
  <si>
    <t>GHA</t>
  </si>
  <si>
    <t>GRC</t>
  </si>
  <si>
    <t>GUY</t>
  </si>
  <si>
    <t>HRV</t>
  </si>
  <si>
    <t>HTI</t>
  </si>
  <si>
    <t>IDN</t>
  </si>
  <si>
    <t>IRQ</t>
  </si>
  <si>
    <t>KWT</t>
  </si>
  <si>
    <t>LBN</t>
  </si>
  <si>
    <t>LKA</t>
  </si>
  <si>
    <t>LUX</t>
  </si>
  <si>
    <t>LVA</t>
  </si>
  <si>
    <t>MNG</t>
  </si>
  <si>
    <t>MOZ</t>
  </si>
  <si>
    <t>MUS</t>
  </si>
  <si>
    <t>MYS</t>
  </si>
  <si>
    <t>NAM</t>
  </si>
  <si>
    <t>NER</t>
  </si>
  <si>
    <t>NGA</t>
  </si>
  <si>
    <t>NLD</t>
  </si>
  <si>
    <t>PAK</t>
  </si>
  <si>
    <t>PER</t>
  </si>
  <si>
    <t>PHL</t>
  </si>
  <si>
    <t>PRI</t>
  </si>
  <si>
    <t>PRT</t>
  </si>
  <si>
    <t>PRY</t>
  </si>
  <si>
    <t>SAU</t>
  </si>
  <si>
    <t>SDN</t>
  </si>
  <si>
    <t>SEN</t>
  </si>
  <si>
    <t>SGP</t>
  </si>
  <si>
    <t>SUR</t>
  </si>
  <si>
    <t>SVN</t>
  </si>
  <si>
    <t>TGO</t>
  </si>
  <si>
    <t>TON</t>
  </si>
  <si>
    <t>TTO</t>
  </si>
  <si>
    <t>TZA</t>
  </si>
  <si>
    <t>URY</t>
  </si>
  <si>
    <t>VNM</t>
  </si>
  <si>
    <t>ZAF</t>
  </si>
  <si>
    <t>ZMB</t>
  </si>
  <si>
    <t>ZWE</t>
  </si>
  <si>
    <t>gdp</t>
  </si>
  <si>
    <t>population</t>
  </si>
  <si>
    <t>income</t>
  </si>
  <si>
    <t>cpi</t>
  </si>
  <si>
    <t>2008_revenue</t>
  </si>
  <si>
    <t>2012_revenue</t>
  </si>
  <si>
    <t>2012_rev/pop</t>
  </si>
  <si>
    <t>2008_rev/pop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</si>
</sst>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H14" sqref="H14"/>
    </sheetView>
  </sheetViews>
  <sheetFormatPr baseColWidth="10" defaultRowHeight="16" x14ac:dyDescent="0.2"/>
  <cols>
    <col min="3" max="3" width="20.6640625" customWidth="1"/>
  </cols>
  <sheetData>
    <row r="1" spans="1:6" x14ac:dyDescent="0.2">
      <c r="A1" t="s">
        <v>2</v>
      </c>
      <c r="B1" t="s">
        <v>3</v>
      </c>
      <c r="C1" t="s">
        <v>5</v>
      </c>
      <c r="D1" t="s">
        <v>6</v>
      </c>
      <c r="E1" t="s">
        <v>7</v>
      </c>
      <c r="F1" t="s">
        <v>4</v>
      </c>
    </row>
    <row r="2" spans="1:6" x14ac:dyDescent="0.2">
      <c r="A2" t="s">
        <v>0</v>
      </c>
      <c r="B2">
        <v>2008</v>
      </c>
      <c r="C2">
        <v>0</v>
      </c>
      <c r="D2">
        <v>0</v>
      </c>
      <c r="E2">
        <v>1</v>
      </c>
      <c r="F2">
        <v>86</v>
      </c>
    </row>
    <row r="3" spans="1:6" x14ac:dyDescent="0.2">
      <c r="A3" t="s">
        <v>1</v>
      </c>
      <c r="B3">
        <v>2008</v>
      </c>
      <c r="C3">
        <v>0</v>
      </c>
      <c r="D3">
        <v>1</v>
      </c>
      <c r="E3">
        <v>1</v>
      </c>
      <c r="F3">
        <v>71</v>
      </c>
    </row>
    <row r="4" spans="1:6" x14ac:dyDescent="0.2">
      <c r="A4" t="s">
        <v>8</v>
      </c>
      <c r="B4">
        <v>2008</v>
      </c>
      <c r="C4">
        <v>20</v>
      </c>
      <c r="D4">
        <v>0</v>
      </c>
      <c r="E4">
        <v>31</v>
      </c>
      <c r="F4">
        <v>27</v>
      </c>
    </row>
    <row r="5" spans="1:6" x14ac:dyDescent="0.2">
      <c r="A5" t="s">
        <v>9</v>
      </c>
      <c r="B5">
        <v>2008</v>
      </c>
      <c r="C5">
        <v>0</v>
      </c>
      <c r="D5">
        <v>0</v>
      </c>
      <c r="E5">
        <v>6</v>
      </c>
      <c r="F5">
        <v>73</v>
      </c>
    </row>
    <row r="6" spans="1:6" x14ac:dyDescent="0.2">
      <c r="A6" t="s">
        <v>10</v>
      </c>
      <c r="B6">
        <v>2008</v>
      </c>
      <c r="C6">
        <v>31</v>
      </c>
      <c r="D6">
        <v>42</v>
      </c>
      <c r="E6">
        <v>76</v>
      </c>
      <c r="F6">
        <v>64</v>
      </c>
    </row>
    <row r="7" spans="1:6" x14ac:dyDescent="0.2">
      <c r="A7" t="s">
        <v>11</v>
      </c>
      <c r="B7">
        <v>2008</v>
      </c>
      <c r="C7">
        <v>0</v>
      </c>
      <c r="D7">
        <v>1</v>
      </c>
      <c r="E7">
        <v>2</v>
      </c>
      <c r="F7">
        <v>22</v>
      </c>
    </row>
    <row r="8" spans="1:6" x14ac:dyDescent="0.2">
      <c r="A8" t="s">
        <v>12</v>
      </c>
      <c r="B8">
        <v>2008</v>
      </c>
      <c r="C8">
        <v>1</v>
      </c>
      <c r="D8">
        <v>2</v>
      </c>
      <c r="E8">
        <v>4</v>
      </c>
      <c r="F8">
        <v>63</v>
      </c>
    </row>
    <row r="9" spans="1:6" x14ac:dyDescent="0.2">
      <c r="A9" t="s">
        <v>13</v>
      </c>
      <c r="B9">
        <v>2008</v>
      </c>
      <c r="C9">
        <v>0</v>
      </c>
      <c r="D9">
        <v>4</v>
      </c>
      <c r="E9">
        <v>1</v>
      </c>
      <c r="F9">
        <v>32</v>
      </c>
    </row>
    <row r="10" spans="1:6" x14ac:dyDescent="0.2">
      <c r="A10" t="s">
        <v>14</v>
      </c>
      <c r="B10">
        <v>2008</v>
      </c>
      <c r="C10">
        <v>1</v>
      </c>
      <c r="D10">
        <v>4</v>
      </c>
      <c r="E10">
        <v>0</v>
      </c>
      <c r="F10">
        <v>17</v>
      </c>
    </row>
    <row r="11" spans="1:6" x14ac:dyDescent="0.2">
      <c r="A11" t="s">
        <v>15</v>
      </c>
      <c r="B11">
        <v>2008</v>
      </c>
      <c r="C11">
        <v>8</v>
      </c>
      <c r="D11">
        <v>5</v>
      </c>
      <c r="E11">
        <v>17</v>
      </c>
      <c r="F11">
        <v>11</v>
      </c>
    </row>
    <row r="12" spans="1:6" x14ac:dyDescent="0.2">
      <c r="A12" t="s">
        <v>16</v>
      </c>
      <c r="B12">
        <v>2008</v>
      </c>
      <c r="C12">
        <v>14</v>
      </c>
      <c r="D12">
        <v>34</v>
      </c>
      <c r="E12">
        <v>27</v>
      </c>
      <c r="F12">
        <v>2</v>
      </c>
    </row>
    <row r="13" spans="1:6" x14ac:dyDescent="0.2">
      <c r="A13" t="s">
        <v>17</v>
      </c>
      <c r="B13">
        <v>2008</v>
      </c>
      <c r="C13">
        <v>1</v>
      </c>
      <c r="D13">
        <v>1</v>
      </c>
      <c r="E13">
        <v>3</v>
      </c>
      <c r="F13">
        <v>8</v>
      </c>
    </row>
    <row r="14" spans="1:6" x14ac:dyDescent="0.2">
      <c r="A14" t="s">
        <v>18</v>
      </c>
      <c r="B14">
        <v>2008</v>
      </c>
      <c r="C14">
        <v>11</v>
      </c>
      <c r="D14">
        <v>13</v>
      </c>
      <c r="E14">
        <v>10</v>
      </c>
      <c r="F14">
        <v>3</v>
      </c>
    </row>
    <row r="15" spans="1:6" x14ac:dyDescent="0.2">
      <c r="A15" t="s">
        <v>19</v>
      </c>
      <c r="B15">
        <v>2008</v>
      </c>
      <c r="C15">
        <v>0</v>
      </c>
      <c r="D15">
        <v>1</v>
      </c>
      <c r="E15">
        <v>0</v>
      </c>
      <c r="F15">
        <v>47</v>
      </c>
    </row>
    <row r="16" spans="1:6" x14ac:dyDescent="0.2">
      <c r="A16" t="s">
        <v>20</v>
      </c>
      <c r="B16">
        <v>2008</v>
      </c>
      <c r="C16">
        <v>74</v>
      </c>
      <c r="D16">
        <v>53</v>
      </c>
      <c r="E16">
        <v>57</v>
      </c>
      <c r="F16">
        <v>36</v>
      </c>
    </row>
    <row r="17" spans="1:6" x14ac:dyDescent="0.2">
      <c r="A17" t="s">
        <v>21</v>
      </c>
      <c r="B17">
        <v>2008</v>
      </c>
      <c r="C17">
        <v>1</v>
      </c>
      <c r="D17">
        <v>0</v>
      </c>
      <c r="E17">
        <v>0</v>
      </c>
      <c r="F17">
        <v>35</v>
      </c>
    </row>
    <row r="18" spans="1:6" x14ac:dyDescent="0.2">
      <c r="A18" t="s">
        <v>22</v>
      </c>
      <c r="B18">
        <v>2008</v>
      </c>
      <c r="C18">
        <v>0</v>
      </c>
      <c r="D18">
        <v>1</v>
      </c>
      <c r="E18">
        <v>1</v>
      </c>
      <c r="F18">
        <v>37</v>
      </c>
    </row>
    <row r="19" spans="1:6" x14ac:dyDescent="0.2">
      <c r="A19" t="s">
        <v>23</v>
      </c>
      <c r="B19">
        <v>2008</v>
      </c>
      <c r="C19">
        <v>0</v>
      </c>
      <c r="D19">
        <v>2</v>
      </c>
      <c r="E19">
        <v>3</v>
      </c>
      <c r="F19">
        <v>41</v>
      </c>
    </row>
    <row r="20" spans="1:6" x14ac:dyDescent="0.2">
      <c r="A20" t="s">
        <v>24</v>
      </c>
      <c r="B20">
        <v>2008</v>
      </c>
      <c r="C20">
        <v>2</v>
      </c>
      <c r="D20">
        <v>34</v>
      </c>
      <c r="E20">
        <v>11</v>
      </c>
      <c r="F20">
        <v>65</v>
      </c>
    </row>
    <row r="21" spans="1:6" x14ac:dyDescent="0.2">
      <c r="A21" t="s">
        <v>25</v>
      </c>
      <c r="B21">
        <v>2008</v>
      </c>
      <c r="C21">
        <v>3</v>
      </c>
      <c r="D21">
        <v>4</v>
      </c>
      <c r="E21">
        <v>0</v>
      </c>
      <c r="F21">
        <v>70</v>
      </c>
    </row>
    <row r="22" spans="1:6" x14ac:dyDescent="0.2">
      <c r="A22" t="s">
        <v>26</v>
      </c>
      <c r="B22">
        <v>2008</v>
      </c>
      <c r="C22">
        <v>6</v>
      </c>
      <c r="D22">
        <v>6</v>
      </c>
      <c r="E22">
        <v>6</v>
      </c>
      <c r="F22">
        <v>50</v>
      </c>
    </row>
    <row r="23" spans="1:6" x14ac:dyDescent="0.2">
      <c r="A23" t="s">
        <v>27</v>
      </c>
      <c r="B23">
        <v>2008</v>
      </c>
      <c r="C23">
        <v>1</v>
      </c>
      <c r="D23">
        <v>1</v>
      </c>
      <c r="E23">
        <v>0</v>
      </c>
      <c r="F23">
        <v>25</v>
      </c>
    </row>
    <row r="24" spans="1:6" x14ac:dyDescent="0.2">
      <c r="A24" t="s">
        <v>28</v>
      </c>
      <c r="B24">
        <v>2008</v>
      </c>
      <c r="C24">
        <v>0</v>
      </c>
      <c r="D24">
        <v>1</v>
      </c>
      <c r="E24">
        <v>0</v>
      </c>
      <c r="F24">
        <v>12</v>
      </c>
    </row>
    <row r="25" spans="1:6" x14ac:dyDescent="0.2">
      <c r="A25" t="s">
        <v>29</v>
      </c>
      <c r="B25">
        <v>2008</v>
      </c>
      <c r="C25">
        <v>0</v>
      </c>
      <c r="D25">
        <v>0</v>
      </c>
      <c r="E25">
        <v>1</v>
      </c>
      <c r="F25">
        <v>85</v>
      </c>
    </row>
    <row r="26" spans="1:6" x14ac:dyDescent="0.2">
      <c r="A26" t="s">
        <v>30</v>
      </c>
      <c r="B26">
        <v>2008</v>
      </c>
      <c r="C26">
        <v>7</v>
      </c>
      <c r="D26">
        <v>48</v>
      </c>
      <c r="E26">
        <v>16</v>
      </c>
      <c r="F26">
        <v>20</v>
      </c>
    </row>
    <row r="27" spans="1:6" x14ac:dyDescent="0.2">
      <c r="A27" t="s">
        <v>31</v>
      </c>
      <c r="B27">
        <v>2008</v>
      </c>
      <c r="C27">
        <v>1</v>
      </c>
      <c r="D27">
        <v>2</v>
      </c>
      <c r="E27">
        <v>0</v>
      </c>
      <c r="F27">
        <v>61</v>
      </c>
    </row>
    <row r="28" spans="1:6" x14ac:dyDescent="0.2">
      <c r="A28" t="s">
        <v>32</v>
      </c>
      <c r="B28">
        <v>2008</v>
      </c>
      <c r="C28">
        <v>4</v>
      </c>
      <c r="D28">
        <v>1</v>
      </c>
      <c r="E28">
        <v>2</v>
      </c>
      <c r="F28">
        <v>39</v>
      </c>
    </row>
    <row r="29" spans="1:6" x14ac:dyDescent="0.2">
      <c r="A29" t="s">
        <v>33</v>
      </c>
      <c r="B29">
        <v>2008</v>
      </c>
      <c r="C29">
        <v>1</v>
      </c>
      <c r="D29">
        <v>2</v>
      </c>
      <c r="E29">
        <v>2</v>
      </c>
      <c r="F29">
        <v>81</v>
      </c>
    </row>
    <row r="30" spans="1:6" x14ac:dyDescent="0.2">
      <c r="A30" t="s">
        <v>34</v>
      </c>
      <c r="B30">
        <v>2008</v>
      </c>
      <c r="C30">
        <v>25</v>
      </c>
      <c r="D30">
        <v>23</v>
      </c>
      <c r="E30">
        <v>28</v>
      </c>
      <c r="F30">
        <v>49</v>
      </c>
    </row>
    <row r="31" spans="1:6" x14ac:dyDescent="0.2">
      <c r="A31" t="s">
        <v>35</v>
      </c>
      <c r="B31">
        <v>2008</v>
      </c>
      <c r="C31">
        <v>31</v>
      </c>
      <c r="D31">
        <v>25</v>
      </c>
      <c r="E31">
        <v>21</v>
      </c>
      <c r="F31">
        <v>51</v>
      </c>
    </row>
    <row r="32" spans="1:6" x14ac:dyDescent="0.2">
      <c r="A32" t="s">
        <v>36</v>
      </c>
      <c r="B32">
        <v>2008</v>
      </c>
      <c r="C32">
        <v>3</v>
      </c>
      <c r="D32">
        <v>0</v>
      </c>
      <c r="E32">
        <v>3</v>
      </c>
      <c r="F32">
        <v>33</v>
      </c>
    </row>
    <row r="33" spans="1:6" x14ac:dyDescent="0.2">
      <c r="A33" t="s">
        <v>37</v>
      </c>
      <c r="B33">
        <v>2008</v>
      </c>
      <c r="C33">
        <v>42</v>
      </c>
      <c r="D33">
        <v>16</v>
      </c>
      <c r="E33">
        <v>43</v>
      </c>
      <c r="F33">
        <v>13</v>
      </c>
    </row>
    <row r="34" spans="1:6" x14ac:dyDescent="0.2">
      <c r="A34" t="s">
        <v>38</v>
      </c>
      <c r="B34">
        <v>2008</v>
      </c>
      <c r="C34">
        <v>0</v>
      </c>
      <c r="D34">
        <v>3</v>
      </c>
      <c r="E34">
        <v>4</v>
      </c>
      <c r="F34">
        <v>10</v>
      </c>
    </row>
    <row r="35" spans="1:6" x14ac:dyDescent="0.2">
      <c r="A35" t="s">
        <v>39</v>
      </c>
      <c r="B35">
        <v>2008</v>
      </c>
      <c r="C35">
        <v>16</v>
      </c>
      <c r="D35">
        <v>8</v>
      </c>
      <c r="E35">
        <v>3</v>
      </c>
      <c r="F35">
        <v>34</v>
      </c>
    </row>
    <row r="36" spans="1:6" x14ac:dyDescent="0.2">
      <c r="A36" t="s">
        <v>40</v>
      </c>
      <c r="B36">
        <v>2008</v>
      </c>
      <c r="C36">
        <v>2</v>
      </c>
      <c r="D36">
        <v>2</v>
      </c>
      <c r="E36">
        <v>3</v>
      </c>
      <c r="F36">
        <v>1</v>
      </c>
    </row>
    <row r="37" spans="1:6" x14ac:dyDescent="0.2">
      <c r="A37" t="s">
        <v>41</v>
      </c>
      <c r="B37">
        <v>2008</v>
      </c>
      <c r="C37">
        <v>1</v>
      </c>
      <c r="D37">
        <v>0</v>
      </c>
      <c r="E37">
        <v>2</v>
      </c>
      <c r="F37">
        <v>79</v>
      </c>
    </row>
    <row r="38" spans="1:6" x14ac:dyDescent="0.2">
      <c r="A38" t="s">
        <v>42</v>
      </c>
      <c r="B38">
        <v>2008</v>
      </c>
      <c r="C38">
        <v>1</v>
      </c>
      <c r="D38">
        <v>0</v>
      </c>
      <c r="E38">
        <v>1</v>
      </c>
      <c r="F38">
        <v>75</v>
      </c>
    </row>
    <row r="39" spans="1:6" x14ac:dyDescent="0.2">
      <c r="A39" t="s">
        <v>43</v>
      </c>
      <c r="B39">
        <v>2008</v>
      </c>
      <c r="C39">
        <v>0</v>
      </c>
      <c r="D39">
        <v>1</v>
      </c>
      <c r="E39">
        <v>2</v>
      </c>
      <c r="F39">
        <v>69</v>
      </c>
    </row>
    <row r="40" spans="1:6" x14ac:dyDescent="0.2">
      <c r="A40" t="s">
        <v>44</v>
      </c>
      <c r="B40">
        <v>2008</v>
      </c>
      <c r="C40">
        <v>0</v>
      </c>
      <c r="D40">
        <v>14</v>
      </c>
      <c r="E40">
        <v>0</v>
      </c>
      <c r="F40">
        <v>78</v>
      </c>
    </row>
    <row r="41" spans="1:6" x14ac:dyDescent="0.2">
      <c r="A41" t="s">
        <v>45</v>
      </c>
      <c r="B41">
        <v>2008</v>
      </c>
      <c r="C41">
        <v>0</v>
      </c>
      <c r="D41">
        <v>0</v>
      </c>
      <c r="E41">
        <v>1</v>
      </c>
      <c r="F41">
        <v>38</v>
      </c>
    </row>
    <row r="42" spans="1:6" x14ac:dyDescent="0.2">
      <c r="A42" t="s">
        <v>46</v>
      </c>
      <c r="B42">
        <v>2008</v>
      </c>
      <c r="C42">
        <v>8</v>
      </c>
      <c r="D42">
        <v>14</v>
      </c>
      <c r="E42">
        <v>20</v>
      </c>
      <c r="F42">
        <v>59</v>
      </c>
    </row>
    <row r="43" spans="1:6" x14ac:dyDescent="0.2">
      <c r="A43" t="s">
        <v>47</v>
      </c>
      <c r="B43">
        <v>2008</v>
      </c>
      <c r="C43">
        <v>9</v>
      </c>
      <c r="D43">
        <v>3</v>
      </c>
      <c r="E43">
        <v>5</v>
      </c>
      <c r="F43">
        <v>9</v>
      </c>
    </row>
    <row r="44" spans="1:6" x14ac:dyDescent="0.2">
      <c r="A44" t="s">
        <v>48</v>
      </c>
      <c r="B44">
        <v>2008</v>
      </c>
      <c r="C44">
        <v>23</v>
      </c>
      <c r="D44">
        <v>11</v>
      </c>
      <c r="E44">
        <v>17</v>
      </c>
      <c r="F44">
        <v>19</v>
      </c>
    </row>
    <row r="45" spans="1:6" x14ac:dyDescent="0.2">
      <c r="A45" t="s">
        <v>49</v>
      </c>
      <c r="B45">
        <v>2008</v>
      </c>
      <c r="C45">
        <v>2</v>
      </c>
      <c r="D45">
        <v>4</v>
      </c>
      <c r="E45">
        <v>7</v>
      </c>
      <c r="F45">
        <v>4</v>
      </c>
    </row>
    <row r="46" spans="1:6" x14ac:dyDescent="0.2">
      <c r="A46" t="s">
        <v>50</v>
      </c>
      <c r="B46">
        <v>2008</v>
      </c>
      <c r="C46">
        <v>6</v>
      </c>
      <c r="D46">
        <v>4</v>
      </c>
      <c r="E46">
        <v>4</v>
      </c>
      <c r="F46">
        <v>24</v>
      </c>
    </row>
    <row r="47" spans="1:6" x14ac:dyDescent="0.2">
      <c r="A47" t="s">
        <v>51</v>
      </c>
      <c r="B47">
        <v>2008</v>
      </c>
      <c r="C47">
        <v>0</v>
      </c>
      <c r="D47">
        <v>1</v>
      </c>
      <c r="E47">
        <v>1</v>
      </c>
      <c r="F47">
        <v>56</v>
      </c>
    </row>
    <row r="48" spans="1:6" x14ac:dyDescent="0.2">
      <c r="A48" t="s">
        <v>52</v>
      </c>
      <c r="B48">
        <v>2008</v>
      </c>
      <c r="C48">
        <v>41</v>
      </c>
      <c r="D48">
        <v>11</v>
      </c>
      <c r="E48">
        <v>26</v>
      </c>
      <c r="F48">
        <v>83</v>
      </c>
    </row>
    <row r="49" spans="1:6" x14ac:dyDescent="0.2">
      <c r="A49" t="s">
        <v>53</v>
      </c>
      <c r="B49">
        <v>2008</v>
      </c>
      <c r="C49">
        <v>1</v>
      </c>
      <c r="D49">
        <v>1</v>
      </c>
      <c r="E49">
        <v>1</v>
      </c>
      <c r="F49">
        <v>54</v>
      </c>
    </row>
    <row r="50" spans="1:6" x14ac:dyDescent="0.2">
      <c r="A50" t="s">
        <v>54</v>
      </c>
      <c r="B50">
        <v>2008</v>
      </c>
      <c r="C50">
        <v>0</v>
      </c>
      <c r="D50">
        <v>2</v>
      </c>
      <c r="E50">
        <v>3</v>
      </c>
      <c r="F50">
        <v>80</v>
      </c>
    </row>
    <row r="51" spans="1:6" x14ac:dyDescent="0.2">
      <c r="A51" t="s">
        <v>55</v>
      </c>
      <c r="B51">
        <v>2008</v>
      </c>
      <c r="C51">
        <v>0</v>
      </c>
      <c r="D51">
        <v>1</v>
      </c>
      <c r="E51">
        <v>1</v>
      </c>
      <c r="F51">
        <v>60</v>
      </c>
    </row>
    <row r="52" spans="1:6" x14ac:dyDescent="0.2">
      <c r="A52" t="s">
        <v>56</v>
      </c>
      <c r="B52">
        <v>2008</v>
      </c>
      <c r="C52">
        <v>0</v>
      </c>
      <c r="D52">
        <v>1</v>
      </c>
      <c r="E52">
        <v>0</v>
      </c>
      <c r="F52">
        <v>52</v>
      </c>
    </row>
    <row r="53" spans="1:6" x14ac:dyDescent="0.2">
      <c r="A53" t="s">
        <v>57</v>
      </c>
      <c r="B53">
        <v>2008</v>
      </c>
      <c r="C53">
        <v>0</v>
      </c>
      <c r="D53">
        <v>0</v>
      </c>
      <c r="E53">
        <v>1</v>
      </c>
      <c r="F53">
        <v>67</v>
      </c>
    </row>
    <row r="54" spans="1:6" x14ac:dyDescent="0.2">
      <c r="A54" t="s">
        <v>58</v>
      </c>
      <c r="B54">
        <v>2008</v>
      </c>
      <c r="C54">
        <v>2</v>
      </c>
      <c r="D54">
        <v>0</v>
      </c>
      <c r="E54">
        <v>2</v>
      </c>
      <c r="F54">
        <v>14</v>
      </c>
    </row>
    <row r="55" spans="1:6" x14ac:dyDescent="0.2">
      <c r="A55" t="s">
        <v>59</v>
      </c>
      <c r="B55">
        <v>2008</v>
      </c>
      <c r="C55">
        <v>2</v>
      </c>
      <c r="D55">
        <v>2</v>
      </c>
      <c r="E55">
        <v>0</v>
      </c>
      <c r="F55">
        <v>7</v>
      </c>
    </row>
    <row r="56" spans="1:6" x14ac:dyDescent="0.2">
      <c r="A56" t="s">
        <v>60</v>
      </c>
      <c r="B56">
        <v>2008</v>
      </c>
      <c r="C56">
        <v>0</v>
      </c>
      <c r="D56">
        <v>0</v>
      </c>
      <c r="E56">
        <v>1</v>
      </c>
      <c r="F56">
        <v>15</v>
      </c>
    </row>
    <row r="57" spans="1:6" x14ac:dyDescent="0.2">
      <c r="A57" t="s">
        <v>61</v>
      </c>
      <c r="B57">
        <v>2008</v>
      </c>
      <c r="C57">
        <v>40</v>
      </c>
      <c r="D57">
        <v>18</v>
      </c>
      <c r="E57">
        <v>4</v>
      </c>
      <c r="F57">
        <v>16</v>
      </c>
    </row>
    <row r="58" spans="1:6" x14ac:dyDescent="0.2">
      <c r="A58" t="s">
        <v>62</v>
      </c>
      <c r="B58">
        <v>2008</v>
      </c>
      <c r="C58">
        <v>0</v>
      </c>
      <c r="D58">
        <v>18</v>
      </c>
      <c r="E58">
        <v>6</v>
      </c>
      <c r="F58">
        <v>43</v>
      </c>
    </row>
    <row r="59" spans="1:6" x14ac:dyDescent="0.2">
      <c r="A59" t="s">
        <v>63</v>
      </c>
      <c r="B59">
        <v>2008</v>
      </c>
      <c r="C59">
        <v>16</v>
      </c>
      <c r="D59">
        <v>5</v>
      </c>
      <c r="E59">
        <v>1</v>
      </c>
      <c r="F59">
        <v>28</v>
      </c>
    </row>
    <row r="60" spans="1:6" x14ac:dyDescent="0.2">
      <c r="A60" t="s">
        <v>64</v>
      </c>
      <c r="B60">
        <v>2008</v>
      </c>
      <c r="C60">
        <v>4</v>
      </c>
      <c r="D60">
        <v>2</v>
      </c>
      <c r="E60">
        <v>8</v>
      </c>
      <c r="F60">
        <v>48</v>
      </c>
    </row>
    <row r="61" spans="1:6" x14ac:dyDescent="0.2">
      <c r="A61" t="s">
        <v>65</v>
      </c>
      <c r="B61">
        <v>2008</v>
      </c>
      <c r="C61">
        <v>1</v>
      </c>
      <c r="D61">
        <v>0</v>
      </c>
      <c r="E61">
        <v>0</v>
      </c>
      <c r="F61">
        <v>42</v>
      </c>
    </row>
    <row r="62" spans="1:6" x14ac:dyDescent="0.2">
      <c r="A62" t="s">
        <v>66</v>
      </c>
      <c r="B62">
        <v>2008</v>
      </c>
      <c r="C62">
        <v>6</v>
      </c>
      <c r="D62">
        <v>13</v>
      </c>
      <c r="E62">
        <v>1</v>
      </c>
      <c r="F62">
        <v>18</v>
      </c>
    </row>
    <row r="63" spans="1:6" x14ac:dyDescent="0.2">
      <c r="A63" t="s">
        <v>67</v>
      </c>
      <c r="B63">
        <v>2008</v>
      </c>
      <c r="C63">
        <v>1</v>
      </c>
      <c r="D63">
        <v>1</v>
      </c>
      <c r="E63">
        <v>0</v>
      </c>
      <c r="F63">
        <v>45</v>
      </c>
    </row>
    <row r="64" spans="1:6" x14ac:dyDescent="0.2">
      <c r="A64" t="s">
        <v>68</v>
      </c>
      <c r="B64">
        <v>2008</v>
      </c>
      <c r="C64">
        <v>2</v>
      </c>
      <c r="D64">
        <v>1</v>
      </c>
      <c r="E64">
        <v>3</v>
      </c>
      <c r="F64">
        <v>66</v>
      </c>
    </row>
    <row r="65" spans="1:6" x14ac:dyDescent="0.2">
      <c r="A65" t="s">
        <v>69</v>
      </c>
      <c r="B65">
        <v>2008</v>
      </c>
      <c r="C65">
        <v>5</v>
      </c>
      <c r="D65">
        <v>1</v>
      </c>
      <c r="E65">
        <v>16</v>
      </c>
      <c r="F65">
        <v>26</v>
      </c>
    </row>
    <row r="66" spans="1:6" x14ac:dyDescent="0.2">
      <c r="A66" t="s">
        <v>70</v>
      </c>
      <c r="B66">
        <v>2008</v>
      </c>
      <c r="C66">
        <v>0</v>
      </c>
      <c r="D66">
        <v>1</v>
      </c>
      <c r="E66">
        <v>0</v>
      </c>
      <c r="F66">
        <v>29</v>
      </c>
    </row>
    <row r="67" spans="1:6" x14ac:dyDescent="0.2">
      <c r="A67" t="s">
        <v>71</v>
      </c>
      <c r="B67">
        <v>2008</v>
      </c>
      <c r="C67">
        <v>43</v>
      </c>
      <c r="D67">
        <v>44</v>
      </c>
      <c r="E67">
        <v>56</v>
      </c>
      <c r="F67">
        <v>23</v>
      </c>
    </row>
    <row r="68" spans="1:6" x14ac:dyDescent="0.2">
      <c r="A68" t="s">
        <v>72</v>
      </c>
      <c r="B68">
        <v>2008</v>
      </c>
      <c r="C68">
        <v>0</v>
      </c>
      <c r="D68">
        <v>3</v>
      </c>
      <c r="E68">
        <v>0</v>
      </c>
      <c r="F68">
        <v>30</v>
      </c>
    </row>
    <row r="69" spans="1:6" x14ac:dyDescent="0.2">
      <c r="A69" t="s">
        <v>73</v>
      </c>
      <c r="B69">
        <v>2008</v>
      </c>
      <c r="C69">
        <v>1</v>
      </c>
      <c r="D69">
        <v>2</v>
      </c>
      <c r="E69">
        <v>2</v>
      </c>
      <c r="F69">
        <v>53</v>
      </c>
    </row>
    <row r="70" spans="1:6" x14ac:dyDescent="0.2">
      <c r="A70" t="s">
        <v>74</v>
      </c>
      <c r="B70">
        <v>2008</v>
      </c>
      <c r="C70">
        <v>0</v>
      </c>
      <c r="D70">
        <v>1</v>
      </c>
      <c r="E70">
        <v>14</v>
      </c>
      <c r="F70">
        <v>77</v>
      </c>
    </row>
    <row r="71" spans="1:6" x14ac:dyDescent="0.2">
      <c r="A71" t="s">
        <v>75</v>
      </c>
      <c r="B71">
        <v>2008</v>
      </c>
      <c r="C71">
        <v>0</v>
      </c>
      <c r="D71">
        <v>1</v>
      </c>
      <c r="E71">
        <v>0</v>
      </c>
      <c r="F71">
        <v>6</v>
      </c>
    </row>
    <row r="72" spans="1:6" x14ac:dyDescent="0.2">
      <c r="A72" t="s">
        <v>76</v>
      </c>
      <c r="B72">
        <v>2008</v>
      </c>
      <c r="C72">
        <v>3</v>
      </c>
      <c r="D72">
        <v>0</v>
      </c>
      <c r="E72">
        <v>8</v>
      </c>
      <c r="F72">
        <v>74</v>
      </c>
    </row>
    <row r="73" spans="1:6" x14ac:dyDescent="0.2">
      <c r="A73" t="s">
        <v>77</v>
      </c>
      <c r="B73">
        <v>2008</v>
      </c>
      <c r="C73">
        <v>4</v>
      </c>
      <c r="D73">
        <v>5</v>
      </c>
      <c r="E73">
        <v>1</v>
      </c>
      <c r="F73">
        <v>46</v>
      </c>
    </row>
    <row r="74" spans="1:6" x14ac:dyDescent="0.2">
      <c r="A74" t="s">
        <v>78</v>
      </c>
      <c r="B74">
        <v>2008</v>
      </c>
      <c r="C74">
        <v>0</v>
      </c>
      <c r="D74">
        <v>5</v>
      </c>
      <c r="E74">
        <v>2</v>
      </c>
      <c r="F74">
        <v>68</v>
      </c>
    </row>
    <row r="75" spans="1:6" x14ac:dyDescent="0.2">
      <c r="A75" t="s">
        <v>79</v>
      </c>
      <c r="B75">
        <v>2008</v>
      </c>
      <c r="C75">
        <v>2</v>
      </c>
      <c r="D75">
        <v>2</v>
      </c>
      <c r="E75">
        <v>0</v>
      </c>
      <c r="F75">
        <v>44</v>
      </c>
    </row>
    <row r="76" spans="1:6" x14ac:dyDescent="0.2">
      <c r="A76" t="s">
        <v>80</v>
      </c>
      <c r="B76">
        <v>2008</v>
      </c>
      <c r="C76">
        <v>0</v>
      </c>
      <c r="D76">
        <v>1</v>
      </c>
      <c r="E76">
        <v>1</v>
      </c>
      <c r="F76">
        <v>84</v>
      </c>
    </row>
    <row r="77" spans="1:6" x14ac:dyDescent="0.2">
      <c r="A77" t="s">
        <v>81</v>
      </c>
      <c r="B77">
        <v>2008</v>
      </c>
      <c r="C77">
        <v>0</v>
      </c>
      <c r="D77">
        <v>0</v>
      </c>
      <c r="E77">
        <v>1</v>
      </c>
      <c r="F77">
        <v>31</v>
      </c>
    </row>
    <row r="78" spans="1:6" x14ac:dyDescent="0.2">
      <c r="A78" t="s">
        <v>82</v>
      </c>
      <c r="B78">
        <v>2008</v>
      </c>
      <c r="C78">
        <v>0</v>
      </c>
      <c r="D78">
        <v>0</v>
      </c>
      <c r="E78">
        <v>4</v>
      </c>
      <c r="F78">
        <v>62</v>
      </c>
    </row>
    <row r="79" spans="1:6" x14ac:dyDescent="0.2">
      <c r="A79" t="s">
        <v>83</v>
      </c>
      <c r="B79">
        <v>2008</v>
      </c>
      <c r="C79">
        <v>0</v>
      </c>
      <c r="D79">
        <v>5</v>
      </c>
      <c r="E79">
        <v>0</v>
      </c>
      <c r="F79">
        <v>76</v>
      </c>
    </row>
    <row r="80" spans="1:6" x14ac:dyDescent="0.2">
      <c r="A80" t="s">
        <v>84</v>
      </c>
      <c r="B80">
        <v>2008</v>
      </c>
      <c r="C80">
        <v>1</v>
      </c>
      <c r="D80">
        <v>0</v>
      </c>
      <c r="E80">
        <v>0</v>
      </c>
      <c r="F80">
        <v>58</v>
      </c>
    </row>
    <row r="81" spans="1:6" x14ac:dyDescent="0.2">
      <c r="A81" t="s">
        <v>85</v>
      </c>
      <c r="B81">
        <v>2008</v>
      </c>
      <c r="C81">
        <v>1</v>
      </c>
      <c r="D81">
        <v>4</v>
      </c>
      <c r="E81">
        <v>3</v>
      </c>
      <c r="F81">
        <v>57</v>
      </c>
    </row>
    <row r="82" spans="1:6" x14ac:dyDescent="0.2">
      <c r="A82" t="s">
        <v>86</v>
      </c>
      <c r="B82">
        <v>2008</v>
      </c>
      <c r="C82">
        <v>10</v>
      </c>
      <c r="D82">
        <v>5</v>
      </c>
      <c r="E82">
        <v>16</v>
      </c>
      <c r="F82">
        <v>40</v>
      </c>
    </row>
    <row r="83" spans="1:6" x14ac:dyDescent="0.2">
      <c r="A83" t="s">
        <v>87</v>
      </c>
      <c r="B83">
        <v>2008</v>
      </c>
      <c r="C83">
        <v>125</v>
      </c>
      <c r="D83">
        <v>109</v>
      </c>
      <c r="E83">
        <v>81</v>
      </c>
      <c r="F83">
        <v>55</v>
      </c>
    </row>
    <row r="84" spans="1:6" x14ac:dyDescent="0.2">
      <c r="A84" t="s">
        <v>88</v>
      </c>
      <c r="B84">
        <v>2008</v>
      </c>
      <c r="C84">
        <v>1</v>
      </c>
      <c r="D84">
        <v>2</v>
      </c>
      <c r="E84">
        <v>3</v>
      </c>
      <c r="F84">
        <v>21</v>
      </c>
    </row>
    <row r="85" spans="1:6" x14ac:dyDescent="0.2">
      <c r="A85" t="s">
        <v>89</v>
      </c>
      <c r="B85">
        <v>2008</v>
      </c>
      <c r="C85">
        <v>0</v>
      </c>
      <c r="D85">
        <v>0</v>
      </c>
      <c r="E85">
        <v>1</v>
      </c>
      <c r="F85">
        <v>82</v>
      </c>
    </row>
    <row r="86" spans="1:6" x14ac:dyDescent="0.2">
      <c r="A86" t="s">
        <v>90</v>
      </c>
      <c r="B86">
        <v>2008</v>
      </c>
      <c r="C86">
        <v>0</v>
      </c>
      <c r="D86">
        <v>1</v>
      </c>
      <c r="E86">
        <v>0</v>
      </c>
      <c r="F86">
        <v>72</v>
      </c>
    </row>
    <row r="87" spans="1:6" x14ac:dyDescent="0.2">
      <c r="A87" t="s">
        <v>91</v>
      </c>
      <c r="B87">
        <v>2008</v>
      </c>
      <c r="C87">
        <v>1</v>
      </c>
      <c r="D87">
        <v>3</v>
      </c>
      <c r="E87">
        <v>0</v>
      </c>
      <c r="F87">
        <v>5</v>
      </c>
    </row>
    <row r="88" spans="1:6" x14ac:dyDescent="0.2">
      <c r="A88" t="s">
        <v>92</v>
      </c>
      <c r="C88">
        <f>SUM(C2:C87)</f>
        <v>669</v>
      </c>
      <c r="D88">
        <f>SUM(D2:D87)</f>
        <v>663</v>
      </c>
      <c r="E88">
        <f>SUM(E2:E87)</f>
        <v>710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F10" sqref="F10"/>
    </sheetView>
  </sheetViews>
  <sheetFormatPr baseColWidth="10" defaultRowHeight="16" x14ac:dyDescent="0.2"/>
  <sheetData>
    <row r="1" spans="1:10" x14ac:dyDescent="0.2">
      <c r="A1" t="s">
        <v>2</v>
      </c>
      <c r="B1">
        <v>2008</v>
      </c>
      <c r="C1">
        <v>2012</v>
      </c>
      <c r="D1">
        <v>2016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</row>
    <row r="2" spans="1:10" x14ac:dyDescent="0.2">
      <c r="A2" t="s">
        <v>0</v>
      </c>
      <c r="B2">
        <f>VLOOKUP(A2,'2008rank'!$A$1:$E$86,5,FALSE)</f>
        <v>75</v>
      </c>
      <c r="C2">
        <f>VLOOKUP(A2,'2012'!$A$2:$F$100,6,FALSE)</f>
        <v>79</v>
      </c>
      <c r="D2">
        <f>VLOOKUP(A2,'2016'!$A$2:$F$100,6,FALSE)</f>
        <v>0</v>
      </c>
    </row>
    <row r="3" spans="1:10" x14ac:dyDescent="0.2">
      <c r="A3" t="s">
        <v>1</v>
      </c>
      <c r="B3">
        <f>VLOOKUP(A3,'2008rank'!$A$1:$E$86,5,FALSE)</f>
        <v>67</v>
      </c>
      <c r="C3">
        <f>VLOOKUP(A3,'2012'!$A$2:$F$100,6,FALSE)</f>
        <v>50</v>
      </c>
      <c r="D3">
        <f>VLOOKUP(A3,'2016'!$A$2:$F$100,6,FALSE)</f>
        <v>62</v>
      </c>
    </row>
    <row r="4" spans="1:10" x14ac:dyDescent="0.2">
      <c r="A4" t="s">
        <v>8</v>
      </c>
      <c r="B4">
        <f>VLOOKUP(A4,'2008rank'!$A$1:$E$86,5,FALSE)</f>
        <v>11</v>
      </c>
      <c r="C4">
        <f>VLOOKUP(A4,'2012'!$A$2:$F$100,6,FALSE)</f>
        <v>43</v>
      </c>
      <c r="D4">
        <f>VLOOKUP(A4,'2016'!$A$2:$F$100,6,FALSE)</f>
        <v>27</v>
      </c>
    </row>
    <row r="5" spans="1:10" x14ac:dyDescent="0.2">
      <c r="A5" t="s">
        <v>9</v>
      </c>
      <c r="B5">
        <f>VLOOKUP(A5,'2008rank'!$A$1:$E$86,5,FALSE)</f>
        <v>73</v>
      </c>
      <c r="C5">
        <f>VLOOKUP(A5,'2012'!$A$2:$F$100,6,FALSE)</f>
        <v>61</v>
      </c>
      <c r="D5">
        <f>VLOOKUP(A5,'2016'!$A$2:$F$100,6,FALSE)</f>
        <v>42</v>
      </c>
    </row>
    <row r="6" spans="1:10" x14ac:dyDescent="0.2">
      <c r="A6" t="s">
        <v>10</v>
      </c>
      <c r="B6">
        <f>VLOOKUP(A6,'2008rank'!$A$1:$E$86,5,FALSE)</f>
        <v>7</v>
      </c>
      <c r="C6">
        <f>VLOOKUP(A6,'2012'!$A$2:$F$100,6,FALSE)</f>
        <v>8</v>
      </c>
      <c r="D6">
        <f>VLOOKUP(A6,'2016'!$A$2:$F$100,6,FALSE)</f>
        <v>10</v>
      </c>
    </row>
    <row r="7" spans="1:10" x14ac:dyDescent="0.2">
      <c r="A7" t="s">
        <v>11</v>
      </c>
      <c r="B7">
        <f>VLOOKUP(A7,'2008rank'!$A$1:$E$86,5,FALSE)</f>
        <v>65</v>
      </c>
      <c r="C7">
        <f>VLOOKUP(A7,'2012'!$A$2:$F$100,6,FALSE)</f>
        <v>0</v>
      </c>
      <c r="D7">
        <f>VLOOKUP(A7,'2016'!$A$2:$F$100,6,FALSE)</f>
        <v>78</v>
      </c>
    </row>
    <row r="8" spans="1:10" x14ac:dyDescent="0.2">
      <c r="A8" t="s">
        <v>12</v>
      </c>
      <c r="B8">
        <f>VLOOKUP(A8,'2008rank'!$A$1:$E$86,5,FALSE)</f>
        <v>41</v>
      </c>
      <c r="C8">
        <f>VLOOKUP(A8,'2012'!$A$2:$F$100,6,FALSE)</f>
        <v>30</v>
      </c>
      <c r="D8">
        <f>VLOOKUP(A8,'2016'!$A$2:$F$100,6,FALSE)</f>
        <v>39</v>
      </c>
    </row>
    <row r="9" spans="1:10" x14ac:dyDescent="0.2">
      <c r="A9" t="s">
        <v>13</v>
      </c>
      <c r="B9">
        <f>VLOOKUP(A9,'2008rank'!$A$1:$E$86,5,FALSE)</f>
        <v>59</v>
      </c>
      <c r="C9">
        <f>VLOOKUP(A9,'2012'!$A$2:$F$100,6,FALSE)</f>
        <v>50</v>
      </c>
      <c r="D9">
        <f>VLOOKUP(A9,'2016'!$A$2:$F$100,6,FALSE)</f>
        <v>51</v>
      </c>
    </row>
    <row r="10" spans="1:10" x14ac:dyDescent="0.2">
      <c r="A10" t="s">
        <v>14</v>
      </c>
      <c r="B10">
        <f>VLOOKUP(A10,'2008rank'!$A$1:$E$86,5,FALSE)</f>
        <v>39</v>
      </c>
      <c r="C10">
        <f>VLOOKUP(A10,'2012'!$A$2:$F$100,6,FALSE)</f>
        <v>61</v>
      </c>
      <c r="D10">
        <f>VLOOKUP(A10,'2016'!$A$2:$F$100,6,FALSE)</f>
        <v>35</v>
      </c>
    </row>
    <row r="11" spans="1:10" x14ac:dyDescent="0.2">
      <c r="A11" t="s">
        <v>15</v>
      </c>
      <c r="B11">
        <f>VLOOKUP(A11,'2008rank'!$A$1:$E$86,5,FALSE)</f>
        <v>19</v>
      </c>
      <c r="C11">
        <f>VLOOKUP(A11,'2012'!$A$2:$F$100,6,FALSE)</f>
        <v>26</v>
      </c>
      <c r="D11">
        <f>VLOOKUP(A11,'2016'!$A$2:$F$100,6,FALSE)</f>
        <v>40</v>
      </c>
    </row>
    <row r="12" spans="1:10" x14ac:dyDescent="0.2">
      <c r="A12" t="s">
        <v>16</v>
      </c>
      <c r="B12">
        <f>VLOOKUP(A12,'2008rank'!$A$1:$E$86,5,FALSE)</f>
        <v>14</v>
      </c>
      <c r="C12">
        <f>VLOOKUP(A12,'2012'!$A$2:$F$100,6,FALSE)</f>
        <v>22</v>
      </c>
      <c r="D12">
        <f>VLOOKUP(A12,'2016'!$A$2:$F$100,6,FALSE)</f>
        <v>13</v>
      </c>
    </row>
    <row r="13" spans="1:10" x14ac:dyDescent="0.2">
      <c r="A13" t="s">
        <v>17</v>
      </c>
      <c r="B13">
        <f>VLOOKUP(A13,'2008rank'!$A$1:$E$86,5,FALSE)</f>
        <v>46</v>
      </c>
      <c r="C13">
        <f>VLOOKUP(A13,'2012'!$A$2:$F$100,6,FALSE)</f>
        <v>63</v>
      </c>
      <c r="D13">
        <f>VLOOKUP(A13,'2016'!$A$2:$F$100,6,FALSE)</f>
        <v>65</v>
      </c>
    </row>
    <row r="14" spans="1:10" x14ac:dyDescent="0.2">
      <c r="A14" t="s">
        <v>18</v>
      </c>
      <c r="B14">
        <f>VLOOKUP(A14,'2008rank'!$A$1:$E$86,5,FALSE)</f>
        <v>15</v>
      </c>
      <c r="C14">
        <f>VLOOKUP(A14,'2012'!$A$2:$F$100,6,FALSE)</f>
        <v>36</v>
      </c>
      <c r="D14">
        <f>VLOOKUP(A14,'2016'!$A$2:$F$100,6,FALSE)</f>
        <v>20</v>
      </c>
    </row>
    <row r="15" spans="1:10" x14ac:dyDescent="0.2">
      <c r="A15" t="s">
        <v>19</v>
      </c>
      <c r="B15">
        <f>VLOOKUP(A15,'2008rank'!$A$1:$E$86,5,FALSE)</f>
        <v>72</v>
      </c>
      <c r="C15" t="e">
        <f>VLOOKUP(A15,'2012'!$A$2:$F$100,6,FALSE)</f>
        <v>#N/A</v>
      </c>
      <c r="D15" t="e">
        <f>VLOOKUP(A15,'2016'!$A$2:$F$100,6,FALSE)</f>
        <v>#N/A</v>
      </c>
    </row>
    <row r="16" spans="1:10" x14ac:dyDescent="0.2">
      <c r="A16" t="s">
        <v>20</v>
      </c>
      <c r="B16">
        <f>VLOOKUP(A16,'2008rank'!$A$1:$E$86,5,FALSE)</f>
        <v>2</v>
      </c>
      <c r="C16">
        <f>VLOOKUP(A16,'2012'!$A$2:$F$100,6,FALSE)</f>
        <v>2</v>
      </c>
      <c r="D16">
        <f>VLOOKUP(A16,'2016'!$A$2:$F$100,6,FALSE)</f>
        <v>3</v>
      </c>
    </row>
    <row r="17" spans="1:4" x14ac:dyDescent="0.2">
      <c r="A17" t="s">
        <v>21</v>
      </c>
      <c r="B17">
        <f>VLOOKUP(A17,'2008rank'!$A$1:$E$86,5,FALSE)</f>
        <v>52</v>
      </c>
      <c r="C17" t="e">
        <f>VLOOKUP(A17,'2012'!$A$2:$F$100,6,FALSE)</f>
        <v>#N/A</v>
      </c>
      <c r="D17" t="e">
        <f>VLOOKUP(A17,'2016'!$A$2:$F$100,6,FALSE)</f>
        <v>#N/A</v>
      </c>
    </row>
    <row r="18" spans="1:4" x14ac:dyDescent="0.2">
      <c r="A18" t="s">
        <v>22</v>
      </c>
      <c r="B18">
        <f>VLOOKUP(A18,'2008rank'!$A$1:$E$86,5,FALSE)</f>
        <v>67</v>
      </c>
      <c r="C18">
        <f>VLOOKUP(A18,'2012'!$A$2:$F$100,6,FALSE)</f>
        <v>38</v>
      </c>
      <c r="D18">
        <f>VLOOKUP(A18,'2016'!$A$2:$F$100,6,FALSE)</f>
        <v>23</v>
      </c>
    </row>
    <row r="19" spans="1:4" x14ac:dyDescent="0.2">
      <c r="A19" t="s">
        <v>23</v>
      </c>
      <c r="B19">
        <f>VLOOKUP(A19,'2008rank'!$A$1:$E$86,5,FALSE)</f>
        <v>62</v>
      </c>
      <c r="C19">
        <f>VLOOKUP(A19,'2012'!$A$2:$F$100,6,FALSE)</f>
        <v>25</v>
      </c>
      <c r="D19">
        <f>VLOOKUP(A19,'2016'!$A$2:$F$100,6,FALSE)</f>
        <v>17</v>
      </c>
    </row>
    <row r="20" spans="1:4" x14ac:dyDescent="0.2">
      <c r="A20" t="s">
        <v>24</v>
      </c>
      <c r="B20">
        <f>VLOOKUP(A20,'2008rank'!$A$1:$E$86,5,FALSE)</f>
        <v>31</v>
      </c>
      <c r="C20">
        <f>VLOOKUP(A20,'2012'!$A$2:$F$100,6,FALSE)</f>
        <v>16</v>
      </c>
      <c r="D20">
        <f>VLOOKUP(A20,'2016'!$A$2:$F$100,6,FALSE)</f>
        <v>18</v>
      </c>
    </row>
    <row r="21" spans="1:4" x14ac:dyDescent="0.2">
      <c r="A21" t="s">
        <v>25</v>
      </c>
      <c r="B21">
        <f>VLOOKUP(A21,'2008rank'!$A$1:$E$86,5,FALSE)</f>
        <v>28</v>
      </c>
      <c r="C21">
        <f>VLOOKUP(A21,'2012'!$A$2:$F$100,6,FALSE)</f>
        <v>19</v>
      </c>
      <c r="D21">
        <f>VLOOKUP(A21,'2016'!$A$2:$F$100,6,FALSE)</f>
        <v>43</v>
      </c>
    </row>
    <row r="22" spans="1:4" x14ac:dyDescent="0.2">
      <c r="A22" t="s">
        <v>26</v>
      </c>
      <c r="B22">
        <f>VLOOKUP(A22,'2008rank'!$A$1:$E$86,5,FALSE)</f>
        <v>22</v>
      </c>
      <c r="C22">
        <f>VLOOKUP(A22,'2012'!$A$2:$F$100,6,FALSE)</f>
        <v>29</v>
      </c>
      <c r="D22">
        <f>VLOOKUP(A22,'2016'!$A$2:$F$100,6,FALSE)</f>
        <v>28</v>
      </c>
    </row>
    <row r="23" spans="1:4" x14ac:dyDescent="0.2">
      <c r="A23" t="s">
        <v>27</v>
      </c>
      <c r="B23">
        <f>VLOOKUP(A23,'2008rank'!$A$1:$E$86,5,FALSE)</f>
        <v>48</v>
      </c>
      <c r="C23">
        <f>VLOOKUP(A23,'2012'!$A$2:$F$100,6,FALSE)</f>
        <v>46</v>
      </c>
      <c r="D23">
        <f>VLOOKUP(A23,'2016'!$A$2:$F$100,6,FALSE)</f>
        <v>78</v>
      </c>
    </row>
    <row r="24" spans="1:4" x14ac:dyDescent="0.2">
      <c r="A24" t="s">
        <v>28</v>
      </c>
      <c r="B24">
        <f>VLOOKUP(A24,'2008rank'!$A$1:$E$86,5,FALSE)</f>
        <v>72</v>
      </c>
      <c r="C24" t="e">
        <f>VLOOKUP(A24,'2012'!$A$2:$F$100,6,FALSE)</f>
        <v>#N/A</v>
      </c>
      <c r="D24" t="e">
        <f>VLOOKUP(A24,'2016'!$A$2:$F$100,6,FALSE)</f>
        <v>#N/A</v>
      </c>
    </row>
    <row r="25" spans="1:4" x14ac:dyDescent="0.2">
      <c r="A25" t="s">
        <v>29</v>
      </c>
      <c r="B25">
        <f>VLOOKUP(A25,'2008rank'!$A$1:$E$86,5,FALSE)</f>
        <v>75</v>
      </c>
      <c r="C25">
        <f>VLOOKUP(A25,'2012'!$A$2:$F$100,6,FALSE)</f>
        <v>59</v>
      </c>
      <c r="D25">
        <f>VLOOKUP(A25,'2016'!$A$2:$F$100,6,FALSE)</f>
        <v>75</v>
      </c>
    </row>
    <row r="26" spans="1:4" x14ac:dyDescent="0.2">
      <c r="A26" t="s">
        <v>30</v>
      </c>
      <c r="B26">
        <f>VLOOKUP(A26,'2008rank'!$A$1:$E$86,5,FALSE)</f>
        <v>20</v>
      </c>
      <c r="C26">
        <f>VLOOKUP(A26,'2012'!$A$2:$F$100,6,FALSE)</f>
        <v>21</v>
      </c>
      <c r="D26">
        <f>VLOOKUP(A26,'2016'!$A$2:$F$100,6,FALSE)</f>
        <v>14</v>
      </c>
    </row>
    <row r="27" spans="1:4" x14ac:dyDescent="0.2">
      <c r="A27" t="s">
        <v>31</v>
      </c>
      <c r="B27">
        <f>VLOOKUP(A27,'2008rank'!$A$1:$E$86,5,FALSE)</f>
        <v>45</v>
      </c>
      <c r="C27">
        <f>VLOOKUP(A27,'2012'!$A$2:$F$100,6,FALSE)</f>
        <v>63</v>
      </c>
      <c r="D27">
        <f>VLOOKUP(A27,'2016'!$A$2:$F$100,6,FALSE)</f>
        <v>78</v>
      </c>
    </row>
    <row r="28" spans="1:4" x14ac:dyDescent="0.2">
      <c r="A28" t="s">
        <v>32</v>
      </c>
      <c r="B28">
        <f>VLOOKUP(A28,'2008rank'!$A$1:$E$86,5,FALSE)</f>
        <v>27</v>
      </c>
      <c r="C28">
        <f>VLOOKUP(A28,'2012'!$A$2:$F$100,6,FALSE)</f>
        <v>24</v>
      </c>
      <c r="D28">
        <f>VLOOKUP(A28,'2016'!$A$2:$F$100,6,FALSE)</f>
        <v>44</v>
      </c>
    </row>
    <row r="29" spans="1:4" x14ac:dyDescent="0.2">
      <c r="A29" t="s">
        <v>33</v>
      </c>
      <c r="B29">
        <f>VLOOKUP(A29,'2008rank'!$A$1:$E$86,5,FALSE)</f>
        <v>43</v>
      </c>
      <c r="C29">
        <f>VLOOKUP(A29,'2012'!$A$2:$F$100,6,FALSE)</f>
        <v>58</v>
      </c>
      <c r="D29">
        <f>VLOOKUP(A29,'2016'!$A$2:$F$100,6,FALSE)</f>
        <v>78</v>
      </c>
    </row>
    <row r="30" spans="1:4" x14ac:dyDescent="0.2">
      <c r="A30" t="s">
        <v>34</v>
      </c>
      <c r="B30">
        <f>VLOOKUP(A30,'2008rank'!$A$1:$E$86,5,FALSE)</f>
        <v>9</v>
      </c>
      <c r="C30">
        <f>VLOOKUP(A30,'2012'!$A$2:$F$100,6,FALSE)</f>
        <v>7</v>
      </c>
      <c r="D30">
        <f>VLOOKUP(A30,'2016'!$A$2:$F$100,6,FALSE)</f>
        <v>7</v>
      </c>
    </row>
    <row r="31" spans="1:4" x14ac:dyDescent="0.2">
      <c r="A31" t="s">
        <v>35</v>
      </c>
      <c r="B31">
        <f>VLOOKUP(A31,'2008rank'!$A$1:$E$86,5,FALSE)</f>
        <v>8</v>
      </c>
      <c r="C31">
        <f>VLOOKUP(A31,'2012'!$A$2:$F$100,6,FALSE)</f>
        <v>3</v>
      </c>
      <c r="D31">
        <f>VLOOKUP(A31,'2016'!$A$2:$F$100,6,FALSE)</f>
        <v>2</v>
      </c>
    </row>
    <row r="32" spans="1:4" x14ac:dyDescent="0.2">
      <c r="A32" t="s">
        <v>36</v>
      </c>
      <c r="B32">
        <f>VLOOKUP(A32,'2008rank'!$A$1:$E$86,5,FALSE)</f>
        <v>30</v>
      </c>
      <c r="C32">
        <f>VLOOKUP(A32,'2012'!$A$2:$F$100,6,FALSE)</f>
        <v>39</v>
      </c>
      <c r="D32">
        <f>VLOOKUP(A32,'2016'!$A$2:$F$100,6,FALSE)</f>
        <v>38</v>
      </c>
    </row>
    <row r="33" spans="1:4" x14ac:dyDescent="0.2">
      <c r="A33" t="s">
        <v>37</v>
      </c>
      <c r="B33">
        <f>VLOOKUP(A33,'2008rank'!$A$1:$E$86,5,FALSE)</f>
        <v>4</v>
      </c>
      <c r="C33">
        <f>VLOOKUP(A33,'2012'!$A$2:$F$100,6,FALSE)</f>
        <v>6</v>
      </c>
      <c r="D33">
        <f>VLOOKUP(A33,'2016'!$A$2:$F$100,6,FALSE)</f>
        <v>5</v>
      </c>
    </row>
    <row r="34" spans="1:4" x14ac:dyDescent="0.2">
      <c r="A34" t="s">
        <v>38</v>
      </c>
      <c r="B34">
        <f>VLOOKUP(A34,'2008rank'!$A$1:$E$86,5,FALSE)</f>
        <v>60</v>
      </c>
      <c r="C34">
        <f>VLOOKUP(A34,'2012'!$A$2:$F$100,6,FALSE)</f>
        <v>75</v>
      </c>
      <c r="D34">
        <f>VLOOKUP(A34,'2016'!$A$2:$F$100,6,FALSE)</f>
        <v>26</v>
      </c>
    </row>
    <row r="35" spans="1:4" x14ac:dyDescent="0.2">
      <c r="A35" t="s">
        <v>39</v>
      </c>
      <c r="B35">
        <f>VLOOKUP(A35,'2008rank'!$A$1:$E$86,5,FALSE)</f>
        <v>12</v>
      </c>
      <c r="C35">
        <f>VLOOKUP(A35,'2012'!$A$2:$F$100,6,FALSE)</f>
        <v>10</v>
      </c>
      <c r="D35">
        <f>VLOOKUP(A35,'2016'!$A$2:$F$100,6,FALSE)</f>
        <v>12</v>
      </c>
    </row>
    <row r="36" spans="1:4" x14ac:dyDescent="0.2">
      <c r="A36" t="s">
        <v>40</v>
      </c>
      <c r="B36">
        <f>VLOOKUP(A36,'2008rank'!$A$1:$E$86,5,FALSE)</f>
        <v>33</v>
      </c>
      <c r="C36">
        <f>VLOOKUP(A36,'2012'!$A$2:$F$100,6,FALSE)</f>
        <v>63</v>
      </c>
      <c r="D36">
        <f>VLOOKUP(A36,'2016'!$A$2:$F$100,6,FALSE)</f>
        <v>46</v>
      </c>
    </row>
    <row r="37" spans="1:4" x14ac:dyDescent="0.2">
      <c r="A37" t="s">
        <v>41</v>
      </c>
      <c r="B37">
        <f>VLOOKUP(A37,'2008rank'!$A$1:$E$86,5,FALSE)</f>
        <v>50</v>
      </c>
      <c r="C37">
        <f>VLOOKUP(A37,'2012'!$A$2:$F$100,6,FALSE)</f>
        <v>55</v>
      </c>
      <c r="D37">
        <f>VLOOKUP(A37,'2016'!$A$2:$F$100,6,FALSE)</f>
        <v>67</v>
      </c>
    </row>
    <row r="38" spans="1:4" x14ac:dyDescent="0.2">
      <c r="A38" t="s">
        <v>42</v>
      </c>
      <c r="B38">
        <f>VLOOKUP(A38,'2008rank'!$A$1:$E$86,5,FALSE)</f>
        <v>51</v>
      </c>
      <c r="C38">
        <f>VLOOKUP(A38,'2012'!$A$2:$F$100,6,FALSE)</f>
        <v>17</v>
      </c>
      <c r="D38">
        <f>VLOOKUP(A38,'2016'!$A$2:$F$100,6,FALSE)</f>
        <v>25</v>
      </c>
    </row>
    <row r="39" spans="1:4" x14ac:dyDescent="0.2">
      <c r="A39" t="s">
        <v>43</v>
      </c>
      <c r="B39">
        <f>VLOOKUP(A39,'2008rank'!$A$1:$E$86,5,FALSE)</f>
        <v>65</v>
      </c>
      <c r="C39">
        <f>VLOOKUP(A39,'2012'!$A$2:$F$100,6,FALSE)</f>
        <v>42</v>
      </c>
      <c r="D39">
        <f>VLOOKUP(A39,'2016'!$A$2:$F$100,6,FALSE)</f>
        <v>62</v>
      </c>
    </row>
    <row r="40" spans="1:4" x14ac:dyDescent="0.2">
      <c r="A40" t="s">
        <v>44</v>
      </c>
      <c r="B40">
        <f>VLOOKUP(A40,'2008rank'!$A$1:$E$86,5,FALSE)</f>
        <v>56</v>
      </c>
      <c r="C40" t="e">
        <f>VLOOKUP(A40,'2012'!$A$2:$F$100,6,FALSE)</f>
        <v>#N/A</v>
      </c>
      <c r="D40" t="e">
        <f>VLOOKUP(A40,'2016'!$A$2:$F$100,6,FALSE)</f>
        <v>#N/A</v>
      </c>
    </row>
    <row r="41" spans="1:4" x14ac:dyDescent="0.2">
      <c r="A41" t="s">
        <v>45</v>
      </c>
      <c r="B41">
        <f>VLOOKUP(A41,'2008rank'!$A$1:$E$86,5,FALSE)</f>
        <v>75</v>
      </c>
      <c r="C41">
        <f>VLOOKUP(A41,'2012'!$A$2:$F$100,6,FALSE)</f>
        <v>0</v>
      </c>
      <c r="D41">
        <f>VLOOKUP(A41,'2016'!$A$2:$F$100,6,FALSE)</f>
        <v>77</v>
      </c>
    </row>
    <row r="42" spans="1:4" x14ac:dyDescent="0.2">
      <c r="A42" t="s">
        <v>46</v>
      </c>
      <c r="B42">
        <f>VLOOKUP(A42,'2008rank'!$A$1:$E$86,5,FALSE)</f>
        <v>18</v>
      </c>
      <c r="C42">
        <f>VLOOKUP(A42,'2012'!$A$2:$F$100,6,FALSE)</f>
        <v>9</v>
      </c>
      <c r="D42">
        <f>VLOOKUP(A42,'2016'!$A$2:$F$100,6,FALSE)</f>
        <v>9</v>
      </c>
    </row>
    <row r="43" spans="1:4" x14ac:dyDescent="0.2">
      <c r="A43" t="s">
        <v>47</v>
      </c>
      <c r="B43">
        <f>VLOOKUP(A43,'2008rank'!$A$1:$E$86,5,FALSE)</f>
        <v>17</v>
      </c>
      <c r="C43">
        <f>VLOOKUP(A43,'2012'!$A$2:$F$100,6,FALSE)</f>
        <v>18</v>
      </c>
      <c r="D43">
        <f>VLOOKUP(A43,'2016'!$A$2:$F$100,6,FALSE)</f>
        <v>16</v>
      </c>
    </row>
    <row r="44" spans="1:4" x14ac:dyDescent="0.2">
      <c r="A44" t="s">
        <v>48</v>
      </c>
      <c r="B44">
        <f>VLOOKUP(A44,'2008rank'!$A$1:$E$86,5,FALSE)</f>
        <v>10</v>
      </c>
      <c r="C44">
        <f>VLOOKUP(A44,'2012'!$A$2:$F$100,6,FALSE)</f>
        <v>11</v>
      </c>
      <c r="D44">
        <f>VLOOKUP(A44,'2016'!$A$2:$F$100,6,FALSE)</f>
        <v>6</v>
      </c>
    </row>
    <row r="45" spans="1:4" x14ac:dyDescent="0.2">
      <c r="A45" t="s">
        <v>49</v>
      </c>
      <c r="B45">
        <f>VLOOKUP(A45,'2008rank'!$A$1:$E$86,5,FALSE)</f>
        <v>32</v>
      </c>
      <c r="C45">
        <f>VLOOKUP(A45,'2012'!$A$2:$F$100,6,FALSE)</f>
        <v>12</v>
      </c>
      <c r="D45">
        <f>VLOOKUP(A45,'2016'!$A$2:$F$100,6,FALSE)</f>
        <v>22</v>
      </c>
    </row>
    <row r="46" spans="1:4" x14ac:dyDescent="0.2">
      <c r="A46" t="s">
        <v>50</v>
      </c>
      <c r="B46">
        <f>VLOOKUP(A46,'2008rank'!$A$1:$E$86,5,FALSE)</f>
        <v>23</v>
      </c>
      <c r="C46">
        <f>VLOOKUP(A46,'2012'!$A$2:$F$100,6,FALSE)</f>
        <v>28</v>
      </c>
      <c r="D46">
        <f>VLOOKUP(A46,'2016'!$A$2:$F$100,6,FALSE)</f>
        <v>15</v>
      </c>
    </row>
    <row r="47" spans="1:4" x14ac:dyDescent="0.2">
      <c r="A47" t="s">
        <v>51</v>
      </c>
      <c r="B47">
        <f>VLOOKUP(A47,'2008rank'!$A$1:$E$86,5,FALSE)</f>
        <v>67</v>
      </c>
      <c r="C47" t="e">
        <f>VLOOKUP(A47,'2012'!$A$2:$F$100,6,FALSE)</f>
        <v>#N/A</v>
      </c>
      <c r="D47" t="e">
        <f>VLOOKUP(A47,'2016'!$A$2:$F$100,6,FALSE)</f>
        <v>#N/A</v>
      </c>
    </row>
    <row r="48" spans="1:4" x14ac:dyDescent="0.2">
      <c r="A48" t="s">
        <v>52</v>
      </c>
      <c r="B48">
        <f>VLOOKUP(A48,'2008rank'!$A$1:$E$86,5,FALSE)</f>
        <v>5</v>
      </c>
      <c r="C48">
        <f>VLOOKUP(A48,'2012'!$A$2:$F$100,6,FALSE)</f>
        <v>5</v>
      </c>
      <c r="D48">
        <f>VLOOKUP(A48,'2016'!$A$2:$F$100,6,FALSE)</f>
        <v>8</v>
      </c>
    </row>
    <row r="49" spans="1:4" x14ac:dyDescent="0.2">
      <c r="A49" t="s">
        <v>53</v>
      </c>
      <c r="B49">
        <f>VLOOKUP(A49,'2008rank'!$A$1:$E$86,5,FALSE)</f>
        <v>47</v>
      </c>
      <c r="C49">
        <f>VLOOKUP(A49,'2012'!$A$2:$F$100,6,FALSE)</f>
        <v>49</v>
      </c>
      <c r="D49">
        <f>VLOOKUP(A49,'2016'!$A$2:$F$100,6,FALSE)</f>
        <v>0</v>
      </c>
    </row>
    <row r="50" spans="1:4" x14ac:dyDescent="0.2">
      <c r="A50" t="s">
        <v>54</v>
      </c>
      <c r="B50">
        <f>VLOOKUP(A50,'2008rank'!$A$1:$E$86,5,FALSE)</f>
        <v>62</v>
      </c>
      <c r="C50">
        <f>VLOOKUP(A50,'2012'!$A$2:$F$100,6,FALSE)</f>
        <v>33</v>
      </c>
      <c r="D50">
        <f>VLOOKUP(A50,'2016'!$A$2:$F$100,6,FALSE)</f>
        <v>64</v>
      </c>
    </row>
    <row r="51" spans="1:4" x14ac:dyDescent="0.2">
      <c r="A51" t="s">
        <v>55</v>
      </c>
      <c r="B51">
        <f>VLOOKUP(A51,'2008rank'!$A$1:$E$86,5,FALSE)</f>
        <v>67</v>
      </c>
      <c r="C51">
        <f>VLOOKUP(A51,'2012'!$A$2:$F$100,6,FALSE)</f>
        <v>79</v>
      </c>
      <c r="D51">
        <f>VLOOKUP(A51,'2016'!$A$2:$F$100,6,FALSE)</f>
        <v>78</v>
      </c>
    </row>
    <row r="52" spans="1:4" x14ac:dyDescent="0.2">
      <c r="A52" t="s">
        <v>56</v>
      </c>
      <c r="B52">
        <f>VLOOKUP(A52,'2008rank'!$A$1:$E$86,5,FALSE)</f>
        <v>72</v>
      </c>
      <c r="C52">
        <f>VLOOKUP(A52,'2012'!$A$2:$F$100,6,FALSE)</f>
        <v>63</v>
      </c>
      <c r="D52">
        <f>VLOOKUP(A52,'2016'!$A$2:$F$100,6,FALSE)</f>
        <v>60</v>
      </c>
    </row>
    <row r="53" spans="1:4" x14ac:dyDescent="0.2">
      <c r="A53" t="s">
        <v>57</v>
      </c>
      <c r="B53">
        <f>VLOOKUP(A53,'2008rank'!$A$1:$E$86,5,FALSE)</f>
        <v>75</v>
      </c>
      <c r="C53">
        <f>VLOOKUP(A53,'2012'!$A$2:$F$100,6,FALSE)</f>
        <v>75</v>
      </c>
      <c r="D53">
        <f>VLOOKUP(A53,'2016'!$A$2:$F$100,6,FALSE)</f>
        <v>78</v>
      </c>
    </row>
    <row r="54" spans="1:4" x14ac:dyDescent="0.2">
      <c r="A54" t="s">
        <v>58</v>
      </c>
      <c r="B54">
        <f>VLOOKUP(A54,'2008rank'!$A$1:$E$86,5,FALSE)</f>
        <v>37</v>
      </c>
      <c r="C54">
        <f>VLOOKUP(A54,'2012'!$A$2:$F$100,6,FALSE)</f>
        <v>39</v>
      </c>
      <c r="D54">
        <f>VLOOKUP(A54,'2016'!$A$2:$F$100,6,FALSE)</f>
        <v>61</v>
      </c>
    </row>
    <row r="55" spans="1:4" x14ac:dyDescent="0.2">
      <c r="A55" t="s">
        <v>59</v>
      </c>
      <c r="B55">
        <f>VLOOKUP(A55,'2008rank'!$A$1:$E$86,5,FALSE)</f>
        <v>34</v>
      </c>
      <c r="C55">
        <f>VLOOKUP(A55,'2012'!$A$2:$F$100,6,FALSE)</f>
        <v>56</v>
      </c>
      <c r="D55">
        <f>VLOOKUP(A55,'2016'!$A$2:$F$100,6,FALSE)</f>
        <v>67</v>
      </c>
    </row>
    <row r="56" spans="1:4" x14ac:dyDescent="0.2">
      <c r="A56" t="s">
        <v>60</v>
      </c>
      <c r="B56">
        <f>VLOOKUP(A56,'2008rank'!$A$1:$E$86,5,FALSE)</f>
        <v>75</v>
      </c>
      <c r="C56" t="e">
        <f>VLOOKUP(A56,'2012'!$A$2:$F$100,6,FALSE)</f>
        <v>#N/A</v>
      </c>
      <c r="D56" t="e">
        <f>VLOOKUP(A56,'2016'!$A$2:$F$100,6,FALSE)</f>
        <v>#N/A</v>
      </c>
    </row>
    <row r="57" spans="1:4" x14ac:dyDescent="0.2">
      <c r="A57" t="s">
        <v>61</v>
      </c>
      <c r="B57">
        <f>VLOOKUP(A57,'2008rank'!$A$1:$E$86,5,FALSE)</f>
        <v>6</v>
      </c>
      <c r="C57">
        <f>VLOOKUP(A57,'2012'!$A$2:$F$100,6,FALSE)</f>
        <v>13</v>
      </c>
      <c r="D57">
        <f>VLOOKUP(A57,'2016'!$A$2:$F$100,6,FALSE)</f>
        <v>11</v>
      </c>
    </row>
    <row r="58" spans="1:4" x14ac:dyDescent="0.2">
      <c r="A58" t="s">
        <v>62</v>
      </c>
      <c r="B58">
        <f>VLOOKUP(A58,'2008rank'!$A$1:$E$86,5,FALSE)</f>
        <v>55</v>
      </c>
      <c r="C58">
        <f>VLOOKUP(A58,'2012'!$A$2:$F$100,6,FALSE)</f>
        <v>0</v>
      </c>
      <c r="D58">
        <f>VLOOKUP(A58,'2016'!$A$2:$F$100,6,FALSE)</f>
        <v>78</v>
      </c>
    </row>
    <row r="59" spans="1:4" x14ac:dyDescent="0.2">
      <c r="A59" t="s">
        <v>63</v>
      </c>
      <c r="B59">
        <f>VLOOKUP(A59,'2008rank'!$A$1:$E$86,5,FALSE)</f>
        <v>13</v>
      </c>
      <c r="C59">
        <f>VLOOKUP(A59,'2012'!$A$2:$F$100,6,FALSE)</f>
        <v>34</v>
      </c>
      <c r="D59">
        <f>VLOOKUP(A59,'2016'!$A$2:$F$100,6,FALSE)</f>
        <v>74</v>
      </c>
    </row>
    <row r="60" spans="1:4" x14ac:dyDescent="0.2">
      <c r="A60" t="s">
        <v>64</v>
      </c>
      <c r="B60">
        <f>VLOOKUP(A60,'2008rank'!$A$1:$E$86,5,FALSE)</f>
        <v>26</v>
      </c>
      <c r="C60">
        <f>VLOOKUP(A60,'2012'!$A$2:$F$100,6,FALSE)</f>
        <v>15</v>
      </c>
      <c r="D60">
        <f>VLOOKUP(A60,'2016'!$A$2:$F$100,6,FALSE)</f>
        <v>19</v>
      </c>
    </row>
    <row r="61" spans="1:4" x14ac:dyDescent="0.2">
      <c r="A61" t="s">
        <v>65</v>
      </c>
      <c r="B61">
        <f>VLOOKUP(A61,'2008rank'!$A$1:$E$86,5,FALSE)</f>
        <v>52</v>
      </c>
      <c r="C61" t="e">
        <f>VLOOKUP(A61,'2012'!$A$2:$F$100,6,FALSE)</f>
        <v>#N/A</v>
      </c>
      <c r="D61" t="e">
        <f>VLOOKUP(A61,'2016'!$A$2:$F$100,6,FALSE)</f>
        <v>#N/A</v>
      </c>
    </row>
    <row r="62" spans="1:4" x14ac:dyDescent="0.2">
      <c r="A62" t="s">
        <v>66</v>
      </c>
      <c r="B62">
        <f>VLOOKUP(A62,'2008rank'!$A$1:$E$86,5,FALSE)</f>
        <v>21</v>
      </c>
      <c r="C62">
        <f>VLOOKUP(A62,'2012'!$A$2:$F$100,6,FALSE)</f>
        <v>30</v>
      </c>
      <c r="D62">
        <f>VLOOKUP(A62,'2016'!$A$2:$F$100,6,FALSE)</f>
        <v>33</v>
      </c>
    </row>
    <row r="63" spans="1:4" x14ac:dyDescent="0.2">
      <c r="A63" t="s">
        <v>67</v>
      </c>
      <c r="B63">
        <f>VLOOKUP(A63,'2008rank'!$A$1:$E$86,5,FALSE)</f>
        <v>48</v>
      </c>
      <c r="C63">
        <f>VLOOKUP(A63,'2012'!$A$2:$F$100,6,FALSE)</f>
        <v>69</v>
      </c>
      <c r="D63">
        <f>VLOOKUP(A63,'2016'!$A$2:$F$100,6,FALSE)</f>
        <v>78</v>
      </c>
    </row>
    <row r="64" spans="1:4" x14ac:dyDescent="0.2">
      <c r="A64" t="s">
        <v>68</v>
      </c>
      <c r="B64">
        <f>VLOOKUP(A64,'2008rank'!$A$1:$E$86,5,FALSE)</f>
        <v>36</v>
      </c>
      <c r="C64">
        <f>VLOOKUP(A64,'2012'!$A$2:$F$100,6,FALSE)</f>
        <v>20</v>
      </c>
      <c r="D64">
        <f>VLOOKUP(A64,'2016'!$A$2:$F$100,6,FALSE)</f>
        <v>34</v>
      </c>
    </row>
    <row r="65" spans="1:4" x14ac:dyDescent="0.2">
      <c r="A65" t="s">
        <v>69</v>
      </c>
      <c r="B65">
        <f>VLOOKUP(A65,'2008rank'!$A$1:$E$86,5,FALSE)</f>
        <v>24</v>
      </c>
      <c r="C65">
        <f>VLOOKUP(A65,'2012'!$A$2:$F$100,6,FALSE)</f>
        <v>27</v>
      </c>
      <c r="D65">
        <f>VLOOKUP(A65,'2016'!$A$2:$F$100,6,FALSE)</f>
        <v>47</v>
      </c>
    </row>
    <row r="66" spans="1:4" x14ac:dyDescent="0.2">
      <c r="A66" t="s">
        <v>70</v>
      </c>
      <c r="B66">
        <f>VLOOKUP(A66,'2008rank'!$A$1:$E$86,5,FALSE)</f>
        <v>72</v>
      </c>
      <c r="C66">
        <f>VLOOKUP(A66,'2012'!$A$2:$F$100,6,FALSE)</f>
        <v>23</v>
      </c>
      <c r="D66">
        <f>VLOOKUP(A66,'2016'!$A$2:$F$100,6,FALSE)</f>
        <v>30</v>
      </c>
    </row>
    <row r="67" spans="1:4" x14ac:dyDescent="0.2">
      <c r="A67" t="s">
        <v>71</v>
      </c>
      <c r="B67">
        <f>VLOOKUP(A67,'2008rank'!$A$1:$E$86,5,FALSE)</f>
        <v>3</v>
      </c>
      <c r="C67">
        <f>VLOOKUP(A67,'2012'!$A$2:$F$100,6,FALSE)</f>
        <v>4</v>
      </c>
      <c r="D67">
        <f>VLOOKUP(A67,'2016'!$A$2:$F$100,6,FALSE)</f>
        <v>4</v>
      </c>
    </row>
    <row r="68" spans="1:4" x14ac:dyDescent="0.2">
      <c r="A68" t="s">
        <v>72</v>
      </c>
      <c r="B68">
        <f>VLOOKUP(A68,'2008rank'!$A$1:$E$86,5,FALSE)</f>
        <v>61</v>
      </c>
      <c r="C68">
        <f>VLOOKUP(A68,'2012'!$A$2:$F$100,6,FALSE)</f>
        <v>75</v>
      </c>
      <c r="D68">
        <f>VLOOKUP(A68,'2016'!$A$2:$F$100,6,FALSE)</f>
        <v>54</v>
      </c>
    </row>
    <row r="69" spans="1:4" x14ac:dyDescent="0.2">
      <c r="A69" t="s">
        <v>73</v>
      </c>
      <c r="B69">
        <f>VLOOKUP(A69,'2008rank'!$A$1:$E$86,5,FALSE)</f>
        <v>43</v>
      </c>
      <c r="C69">
        <f>VLOOKUP(A69,'2012'!$A$2:$F$100,6,FALSE)</f>
        <v>43</v>
      </c>
      <c r="D69">
        <f>VLOOKUP(A69,'2016'!$A$2:$F$100,6,FALSE)</f>
        <v>45</v>
      </c>
    </row>
    <row r="70" spans="1:4" x14ac:dyDescent="0.2">
      <c r="A70" t="s">
        <v>74</v>
      </c>
      <c r="B70">
        <f>VLOOKUP(A70,'2008rank'!$A$1:$E$86,5,FALSE)</f>
        <v>64</v>
      </c>
      <c r="C70">
        <f>VLOOKUP(A70,'2012'!$A$2:$F$100,6,FALSE)</f>
        <v>0</v>
      </c>
      <c r="D70">
        <f>VLOOKUP(A70,'2016'!$A$2:$F$100,6,FALSE)</f>
        <v>32</v>
      </c>
    </row>
    <row r="71" spans="1:4" x14ac:dyDescent="0.2">
      <c r="A71" t="s">
        <v>75</v>
      </c>
      <c r="B71">
        <f>VLOOKUP(A71,'2008rank'!$A$1:$E$86,5,FALSE)</f>
        <v>72</v>
      </c>
      <c r="C71" t="e">
        <f>VLOOKUP(A71,'2012'!$A$2:$F$100,6,FALSE)</f>
        <v>#N/A</v>
      </c>
      <c r="D71" t="e">
        <f>VLOOKUP(A71,'2016'!$A$2:$F$100,6,FALSE)</f>
        <v>#N/A</v>
      </c>
    </row>
    <row r="72" spans="1:4" x14ac:dyDescent="0.2">
      <c r="A72" t="s">
        <v>76</v>
      </c>
      <c r="B72">
        <f>VLOOKUP(A72,'2008rank'!$A$1:$E$86,5,FALSE)</f>
        <v>29</v>
      </c>
      <c r="C72">
        <f>VLOOKUP(A72,'2012'!$A$2:$F$100,6,FALSE)</f>
        <v>43</v>
      </c>
      <c r="D72">
        <f>VLOOKUP(A72,'2016'!$A$2:$F$100,6,FALSE)</f>
        <v>24</v>
      </c>
    </row>
    <row r="73" spans="1:4" x14ac:dyDescent="0.2">
      <c r="A73" t="s">
        <v>77</v>
      </c>
      <c r="B73">
        <f>VLOOKUP(A73,'2008rank'!$A$1:$E$86,5,FALSE)</f>
        <v>25</v>
      </c>
      <c r="C73">
        <f>VLOOKUP(A73,'2012'!$A$2:$F$100,6,FALSE)</f>
        <v>32</v>
      </c>
      <c r="D73">
        <f>VLOOKUP(A73,'2016'!$A$2:$F$100,6,FALSE)</f>
        <v>37</v>
      </c>
    </row>
    <row r="74" spans="1:4" x14ac:dyDescent="0.2">
      <c r="A74" t="s">
        <v>78</v>
      </c>
      <c r="B74">
        <f>VLOOKUP(A74,'2008rank'!$A$1:$E$86,5,FALSE)</f>
        <v>57</v>
      </c>
      <c r="C74">
        <f>VLOOKUP(A74,'2012'!$A$2:$F$100,6,FALSE)</f>
        <v>60</v>
      </c>
      <c r="D74">
        <f>VLOOKUP(A74,'2016'!$A$2:$F$100,6,FALSE)</f>
        <v>29</v>
      </c>
    </row>
    <row r="75" spans="1:4" x14ac:dyDescent="0.2">
      <c r="A75" t="s">
        <v>79</v>
      </c>
      <c r="B75">
        <f>VLOOKUP(A75,'2008rank'!$A$1:$E$86,5,FALSE)</f>
        <v>34</v>
      </c>
      <c r="C75">
        <f>VLOOKUP(A75,'2012'!$A$2:$F$100,6,FALSE)</f>
        <v>37</v>
      </c>
      <c r="D75">
        <f>VLOOKUP(A75,'2016'!$A$2:$F$100,6,FALSE)</f>
        <v>35</v>
      </c>
    </row>
    <row r="76" spans="1:4" x14ac:dyDescent="0.2">
      <c r="A76" t="s">
        <v>80</v>
      </c>
      <c r="B76">
        <f>VLOOKUP(A76,'2008rank'!$A$1:$E$86,5,FALSE)</f>
        <v>67</v>
      </c>
      <c r="C76">
        <f>VLOOKUP(A76,'2012'!$A$2:$F$100,6,FALSE)</f>
        <v>57</v>
      </c>
      <c r="D76">
        <f>VLOOKUP(A76,'2016'!$A$2:$F$100,6,FALSE)</f>
        <v>54</v>
      </c>
    </row>
    <row r="77" spans="1:4" x14ac:dyDescent="0.2">
      <c r="A77" t="s">
        <v>81</v>
      </c>
      <c r="B77">
        <f>VLOOKUP(A77,'2008rank'!$A$1:$E$86,5,FALSE)</f>
        <v>75</v>
      </c>
      <c r="C77" t="e">
        <f>VLOOKUP(A77,'2012'!$A$2:$F$100,6,FALSE)</f>
        <v>#N/A</v>
      </c>
      <c r="D77" t="e">
        <f>VLOOKUP(A77,'2016'!$A$2:$F$100,6,FALSE)</f>
        <v>#N/A</v>
      </c>
    </row>
    <row r="78" spans="1:4" x14ac:dyDescent="0.2">
      <c r="A78" t="s">
        <v>82</v>
      </c>
      <c r="B78">
        <f>VLOOKUP(A78,'2008rank'!$A$1:$E$86,5,FALSE)</f>
        <v>74</v>
      </c>
      <c r="C78">
        <f>VLOOKUP(A78,'2012'!$A$2:$F$100,6,FALSE)</f>
        <v>79</v>
      </c>
      <c r="D78">
        <f>VLOOKUP(A78,'2016'!$A$2:$F$100,6,FALSE)</f>
        <v>50</v>
      </c>
    </row>
    <row r="79" spans="1:4" x14ac:dyDescent="0.2">
      <c r="A79" t="s">
        <v>83</v>
      </c>
      <c r="B79">
        <f>VLOOKUP(A79,'2008rank'!$A$1:$E$86,5,FALSE)</f>
        <v>58</v>
      </c>
      <c r="C79">
        <f>VLOOKUP(A79,'2012'!$A$2:$F$100,6,FALSE)</f>
        <v>63</v>
      </c>
      <c r="D79">
        <f>VLOOKUP(A79,'2016'!$A$2:$F$100,6,FALSE)</f>
        <v>78</v>
      </c>
    </row>
    <row r="80" spans="1:4" x14ac:dyDescent="0.2">
      <c r="A80" t="s">
        <v>84</v>
      </c>
      <c r="B80">
        <f>VLOOKUP(A80,'2008rank'!$A$1:$E$86,5,FALSE)</f>
        <v>52</v>
      </c>
      <c r="C80">
        <f>VLOOKUP(A80,'2012'!$A$2:$F$100,6,FALSE)</f>
        <v>47</v>
      </c>
      <c r="D80">
        <f>VLOOKUP(A80,'2016'!$A$2:$F$100,6,FALSE)</f>
        <v>75</v>
      </c>
    </row>
    <row r="81" spans="1:4" x14ac:dyDescent="0.2">
      <c r="A81" t="s">
        <v>85</v>
      </c>
      <c r="B81">
        <f>VLOOKUP(A81,'2008rank'!$A$1:$E$86,5,FALSE)</f>
        <v>38</v>
      </c>
      <c r="C81">
        <f>VLOOKUP(A81,'2012'!$A$2:$F$100,6,FALSE)</f>
        <v>35</v>
      </c>
      <c r="D81">
        <f>VLOOKUP(A81,'2016'!$A$2:$F$100,6,FALSE)</f>
        <v>41</v>
      </c>
    </row>
    <row r="82" spans="1:4" x14ac:dyDescent="0.2">
      <c r="A82" t="s">
        <v>86</v>
      </c>
      <c r="B82">
        <f>VLOOKUP(A82,'2008rank'!$A$1:$E$86,5,FALSE)</f>
        <v>16</v>
      </c>
      <c r="C82">
        <f>VLOOKUP(A82,'2012'!$A$2:$F$100,6,FALSE)</f>
        <v>50</v>
      </c>
      <c r="D82">
        <f>VLOOKUP(A82,'2016'!$A$2:$F$100,6,FALSE)</f>
        <v>31</v>
      </c>
    </row>
    <row r="83" spans="1:4" x14ac:dyDescent="0.2">
      <c r="A83" t="s">
        <v>87</v>
      </c>
      <c r="B83">
        <f>VLOOKUP(A83,'2008rank'!$A$1:$E$86,5,FALSE)</f>
        <v>1</v>
      </c>
      <c r="C83">
        <f>VLOOKUP(A83,'2012'!$A$2:$F$100,6,FALSE)</f>
        <v>14</v>
      </c>
      <c r="D83">
        <f>VLOOKUP(A83,'2016'!$A$2:$F$100,6,FALSE)</f>
        <v>1</v>
      </c>
    </row>
    <row r="84" spans="1:4" x14ac:dyDescent="0.2">
      <c r="A84" t="s">
        <v>88</v>
      </c>
      <c r="B84">
        <f>VLOOKUP(A84,'2008rank'!$A$1:$E$86,5,FALSE)</f>
        <v>42</v>
      </c>
      <c r="C84">
        <f>VLOOKUP(A84,'2012'!$A$2:$F$100,6,FALSE)</f>
        <v>1</v>
      </c>
      <c r="D84">
        <f>VLOOKUP(A84,'2016'!$A$2:$F$100,6,FALSE)</f>
        <v>21</v>
      </c>
    </row>
    <row r="85" spans="1:4" x14ac:dyDescent="0.2">
      <c r="A85" t="s">
        <v>89</v>
      </c>
      <c r="B85">
        <f>VLOOKUP(A85,'2008rank'!$A$1:$E$86,5,FALSE)</f>
        <v>75</v>
      </c>
      <c r="C85">
        <f>VLOOKUP(A85,'2012'!$A$2:$F$100,6,FALSE)</f>
        <v>48</v>
      </c>
      <c r="D85">
        <f>VLOOKUP(A85,'2016'!$A$2:$F$100,6,FALSE)</f>
        <v>65</v>
      </c>
    </row>
    <row r="86" spans="1:4" x14ac:dyDescent="0.2">
      <c r="A86" t="s">
        <v>90</v>
      </c>
      <c r="B86">
        <f>VLOOKUP(A86,'2008rank'!$A$1:$E$86,5,FALSE)</f>
        <v>72</v>
      </c>
      <c r="C86">
        <f>VLOOKUP(A86,'2012'!$A$2:$F$100,6,FALSE)</f>
        <v>50</v>
      </c>
      <c r="D86">
        <f>VLOOKUP(A86,'2016'!$A$2:$F$100,6,FALSE)</f>
        <v>48</v>
      </c>
    </row>
    <row r="87" spans="1:4" x14ac:dyDescent="0.2">
      <c r="A87" t="s">
        <v>91</v>
      </c>
      <c r="B87">
        <f>VLOOKUP(A87,'2008rank'!$A$1:$E$86,5,FALSE)</f>
        <v>40</v>
      </c>
      <c r="C87" t="e">
        <f>VLOOKUP(A87,'2012'!$A$2:$F$100,6,FALSE)</f>
        <v>#N/A</v>
      </c>
      <c r="D87" t="e">
        <f>VLOOKUP(A87,'2016'!$A$2:$F$100,6,FALSE)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G34" sqref="G34"/>
    </sheetView>
  </sheetViews>
  <sheetFormatPr baseColWidth="10" defaultRowHeight="16" x14ac:dyDescent="0.2"/>
  <sheetData>
    <row r="1" spans="1:5" x14ac:dyDescent="0.2">
      <c r="A1" t="s">
        <v>0</v>
      </c>
      <c r="B1">
        <v>0</v>
      </c>
      <c r="C1">
        <v>0</v>
      </c>
      <c r="D1">
        <v>1</v>
      </c>
      <c r="E1">
        <v>75</v>
      </c>
    </row>
    <row r="2" spans="1:5" x14ac:dyDescent="0.2">
      <c r="A2" t="s">
        <v>1</v>
      </c>
      <c r="B2">
        <v>0</v>
      </c>
      <c r="C2">
        <v>1</v>
      </c>
      <c r="D2">
        <v>1</v>
      </c>
      <c r="E2">
        <v>67</v>
      </c>
    </row>
    <row r="3" spans="1:5" x14ac:dyDescent="0.2">
      <c r="A3" t="s">
        <v>8</v>
      </c>
      <c r="B3">
        <v>20</v>
      </c>
      <c r="C3">
        <v>0</v>
      </c>
      <c r="D3">
        <v>31</v>
      </c>
      <c r="E3">
        <v>11</v>
      </c>
    </row>
    <row r="4" spans="1:5" x14ac:dyDescent="0.2">
      <c r="A4" t="s">
        <v>9</v>
      </c>
      <c r="B4">
        <v>0</v>
      </c>
      <c r="C4">
        <v>0</v>
      </c>
      <c r="D4">
        <v>6</v>
      </c>
      <c r="E4">
        <v>73</v>
      </c>
    </row>
    <row r="5" spans="1:5" x14ac:dyDescent="0.2">
      <c r="A5" t="s">
        <v>10</v>
      </c>
      <c r="B5">
        <v>31</v>
      </c>
      <c r="C5">
        <v>42</v>
      </c>
      <c r="D5">
        <v>76</v>
      </c>
      <c r="E5">
        <v>7</v>
      </c>
    </row>
    <row r="6" spans="1:5" x14ac:dyDescent="0.2">
      <c r="A6" t="s">
        <v>11</v>
      </c>
      <c r="B6">
        <v>0</v>
      </c>
      <c r="C6">
        <v>1</v>
      </c>
      <c r="D6">
        <v>2</v>
      </c>
      <c r="E6">
        <v>65</v>
      </c>
    </row>
    <row r="7" spans="1:5" x14ac:dyDescent="0.2">
      <c r="A7" t="s">
        <v>12</v>
      </c>
      <c r="B7">
        <v>1</v>
      </c>
      <c r="C7">
        <v>2</v>
      </c>
      <c r="D7">
        <v>4</v>
      </c>
      <c r="E7">
        <v>41</v>
      </c>
    </row>
    <row r="8" spans="1:5" x14ac:dyDescent="0.2">
      <c r="A8" t="s">
        <v>13</v>
      </c>
      <c r="B8">
        <v>0</v>
      </c>
      <c r="C8">
        <v>4</v>
      </c>
      <c r="D8">
        <v>1</v>
      </c>
      <c r="E8">
        <v>59</v>
      </c>
    </row>
    <row r="9" spans="1:5" x14ac:dyDescent="0.2">
      <c r="A9" t="s">
        <v>14</v>
      </c>
      <c r="B9">
        <v>1</v>
      </c>
      <c r="C9">
        <v>4</v>
      </c>
      <c r="D9">
        <v>0</v>
      </c>
      <c r="E9">
        <v>39</v>
      </c>
    </row>
    <row r="10" spans="1:5" x14ac:dyDescent="0.2">
      <c r="A10" t="s">
        <v>15</v>
      </c>
      <c r="B10">
        <v>8</v>
      </c>
      <c r="C10">
        <v>5</v>
      </c>
      <c r="D10">
        <v>17</v>
      </c>
      <c r="E10">
        <v>19</v>
      </c>
    </row>
    <row r="11" spans="1:5" x14ac:dyDescent="0.2">
      <c r="A11" t="s">
        <v>16</v>
      </c>
      <c r="B11">
        <v>14</v>
      </c>
      <c r="C11">
        <v>34</v>
      </c>
      <c r="D11">
        <v>27</v>
      </c>
      <c r="E11">
        <v>14</v>
      </c>
    </row>
    <row r="12" spans="1:5" x14ac:dyDescent="0.2">
      <c r="A12" t="s">
        <v>17</v>
      </c>
      <c r="B12">
        <v>1</v>
      </c>
      <c r="C12">
        <v>1</v>
      </c>
      <c r="D12">
        <v>3</v>
      </c>
      <c r="E12">
        <v>46</v>
      </c>
    </row>
    <row r="13" spans="1:5" x14ac:dyDescent="0.2">
      <c r="A13" t="s">
        <v>18</v>
      </c>
      <c r="B13">
        <v>11</v>
      </c>
      <c r="C13">
        <v>13</v>
      </c>
      <c r="D13">
        <v>10</v>
      </c>
      <c r="E13">
        <v>15</v>
      </c>
    </row>
    <row r="14" spans="1:5" x14ac:dyDescent="0.2">
      <c r="A14" t="s">
        <v>19</v>
      </c>
      <c r="B14">
        <v>0</v>
      </c>
      <c r="C14">
        <v>1</v>
      </c>
      <c r="D14">
        <v>0</v>
      </c>
      <c r="E14">
        <v>72</v>
      </c>
    </row>
    <row r="15" spans="1:5" x14ac:dyDescent="0.2">
      <c r="A15" t="s">
        <v>20</v>
      </c>
      <c r="B15">
        <v>74</v>
      </c>
      <c r="C15">
        <v>53</v>
      </c>
      <c r="D15">
        <v>57</v>
      </c>
      <c r="E15">
        <v>2</v>
      </c>
    </row>
    <row r="16" spans="1:5" x14ac:dyDescent="0.2">
      <c r="A16" t="s">
        <v>21</v>
      </c>
      <c r="B16">
        <v>1</v>
      </c>
      <c r="C16">
        <v>0</v>
      </c>
      <c r="D16">
        <v>0</v>
      </c>
      <c r="E16">
        <v>52</v>
      </c>
    </row>
    <row r="17" spans="1:5" x14ac:dyDescent="0.2">
      <c r="A17" t="s">
        <v>22</v>
      </c>
      <c r="B17">
        <v>0</v>
      </c>
      <c r="C17">
        <v>1</v>
      </c>
      <c r="D17">
        <v>1</v>
      </c>
      <c r="E17">
        <v>67</v>
      </c>
    </row>
    <row r="18" spans="1:5" x14ac:dyDescent="0.2">
      <c r="A18" t="s">
        <v>23</v>
      </c>
      <c r="B18">
        <v>0</v>
      </c>
      <c r="C18">
        <v>2</v>
      </c>
      <c r="D18">
        <v>3</v>
      </c>
      <c r="E18">
        <v>62</v>
      </c>
    </row>
    <row r="19" spans="1:5" x14ac:dyDescent="0.2">
      <c r="A19" t="s">
        <v>24</v>
      </c>
      <c r="B19">
        <v>2</v>
      </c>
      <c r="C19">
        <v>34</v>
      </c>
      <c r="D19">
        <v>11</v>
      </c>
      <c r="E19">
        <v>31</v>
      </c>
    </row>
    <row r="20" spans="1:5" x14ac:dyDescent="0.2">
      <c r="A20" t="s">
        <v>25</v>
      </c>
      <c r="B20">
        <v>3</v>
      </c>
      <c r="C20">
        <v>4</v>
      </c>
      <c r="D20">
        <v>0</v>
      </c>
      <c r="E20">
        <v>28</v>
      </c>
    </row>
    <row r="21" spans="1:5" x14ac:dyDescent="0.2">
      <c r="A21" t="s">
        <v>26</v>
      </c>
      <c r="B21">
        <v>6</v>
      </c>
      <c r="C21">
        <v>6</v>
      </c>
      <c r="D21">
        <v>6</v>
      </c>
      <c r="E21">
        <v>22</v>
      </c>
    </row>
    <row r="22" spans="1:5" x14ac:dyDescent="0.2">
      <c r="A22" t="s">
        <v>27</v>
      </c>
      <c r="B22">
        <v>1</v>
      </c>
      <c r="C22">
        <v>1</v>
      </c>
      <c r="D22">
        <v>0</v>
      </c>
      <c r="E22">
        <v>48</v>
      </c>
    </row>
    <row r="23" spans="1:5" x14ac:dyDescent="0.2">
      <c r="A23" t="s">
        <v>28</v>
      </c>
      <c r="B23">
        <v>0</v>
      </c>
      <c r="C23">
        <v>1</v>
      </c>
      <c r="D23">
        <v>0</v>
      </c>
      <c r="E23">
        <v>72</v>
      </c>
    </row>
    <row r="24" spans="1:5" x14ac:dyDescent="0.2">
      <c r="A24" t="s">
        <v>29</v>
      </c>
      <c r="B24">
        <v>0</v>
      </c>
      <c r="C24">
        <v>0</v>
      </c>
      <c r="D24">
        <v>1</v>
      </c>
      <c r="E24">
        <v>75</v>
      </c>
    </row>
    <row r="25" spans="1:5" x14ac:dyDescent="0.2">
      <c r="A25" t="s">
        <v>30</v>
      </c>
      <c r="B25">
        <v>7</v>
      </c>
      <c r="C25">
        <v>48</v>
      </c>
      <c r="D25">
        <v>16</v>
      </c>
      <c r="E25">
        <v>20</v>
      </c>
    </row>
    <row r="26" spans="1:5" x14ac:dyDescent="0.2">
      <c r="A26" t="s">
        <v>31</v>
      </c>
      <c r="B26">
        <v>1</v>
      </c>
      <c r="C26">
        <v>2</v>
      </c>
      <c r="D26">
        <v>0</v>
      </c>
      <c r="E26">
        <v>45</v>
      </c>
    </row>
    <row r="27" spans="1:5" x14ac:dyDescent="0.2">
      <c r="A27" t="s">
        <v>32</v>
      </c>
      <c r="B27">
        <v>4</v>
      </c>
      <c r="C27">
        <v>1</v>
      </c>
      <c r="D27">
        <v>2</v>
      </c>
      <c r="E27">
        <v>27</v>
      </c>
    </row>
    <row r="28" spans="1:5" x14ac:dyDescent="0.2">
      <c r="A28" t="s">
        <v>33</v>
      </c>
      <c r="B28">
        <v>1</v>
      </c>
      <c r="C28">
        <v>2</v>
      </c>
      <c r="D28">
        <v>2</v>
      </c>
      <c r="E28">
        <v>43</v>
      </c>
    </row>
    <row r="29" spans="1:5" x14ac:dyDescent="0.2">
      <c r="A29" t="s">
        <v>34</v>
      </c>
      <c r="B29">
        <v>25</v>
      </c>
      <c r="C29">
        <v>23</v>
      </c>
      <c r="D29">
        <v>28</v>
      </c>
      <c r="E29">
        <v>9</v>
      </c>
    </row>
    <row r="30" spans="1:5" x14ac:dyDescent="0.2">
      <c r="A30" t="s">
        <v>35</v>
      </c>
      <c r="B30">
        <v>31</v>
      </c>
      <c r="C30">
        <v>25</v>
      </c>
      <c r="D30">
        <v>21</v>
      </c>
      <c r="E30">
        <v>8</v>
      </c>
    </row>
    <row r="31" spans="1:5" x14ac:dyDescent="0.2">
      <c r="A31" t="s">
        <v>36</v>
      </c>
      <c r="B31">
        <v>3</v>
      </c>
      <c r="C31">
        <v>0</v>
      </c>
      <c r="D31">
        <v>3</v>
      </c>
      <c r="E31">
        <v>30</v>
      </c>
    </row>
    <row r="32" spans="1:5" x14ac:dyDescent="0.2">
      <c r="A32" t="s">
        <v>37</v>
      </c>
      <c r="B32">
        <v>42</v>
      </c>
      <c r="C32">
        <v>16</v>
      </c>
      <c r="D32">
        <v>43</v>
      </c>
      <c r="E32">
        <v>4</v>
      </c>
    </row>
    <row r="33" spans="1:5" x14ac:dyDescent="0.2">
      <c r="A33" t="s">
        <v>38</v>
      </c>
      <c r="B33">
        <v>0</v>
      </c>
      <c r="C33">
        <v>3</v>
      </c>
      <c r="D33">
        <v>4</v>
      </c>
      <c r="E33">
        <v>60</v>
      </c>
    </row>
    <row r="34" spans="1:5" x14ac:dyDescent="0.2">
      <c r="A34" t="s">
        <v>39</v>
      </c>
      <c r="B34">
        <v>16</v>
      </c>
      <c r="C34">
        <v>8</v>
      </c>
      <c r="D34">
        <v>3</v>
      </c>
      <c r="E34">
        <v>12</v>
      </c>
    </row>
    <row r="35" spans="1:5" x14ac:dyDescent="0.2">
      <c r="A35" t="s">
        <v>40</v>
      </c>
      <c r="B35">
        <v>2</v>
      </c>
      <c r="C35">
        <v>2</v>
      </c>
      <c r="D35">
        <v>3</v>
      </c>
      <c r="E35">
        <v>33</v>
      </c>
    </row>
    <row r="36" spans="1:5" x14ac:dyDescent="0.2">
      <c r="A36" t="s">
        <v>41</v>
      </c>
      <c r="B36">
        <v>1</v>
      </c>
      <c r="C36">
        <v>0</v>
      </c>
      <c r="D36">
        <v>2</v>
      </c>
      <c r="E36">
        <v>50</v>
      </c>
    </row>
    <row r="37" spans="1:5" x14ac:dyDescent="0.2">
      <c r="A37" t="s">
        <v>42</v>
      </c>
      <c r="B37">
        <v>1</v>
      </c>
      <c r="C37">
        <v>0</v>
      </c>
      <c r="D37">
        <v>1</v>
      </c>
      <c r="E37">
        <v>51</v>
      </c>
    </row>
    <row r="38" spans="1:5" x14ac:dyDescent="0.2">
      <c r="A38" t="s">
        <v>43</v>
      </c>
      <c r="B38">
        <v>0</v>
      </c>
      <c r="C38">
        <v>1</v>
      </c>
      <c r="D38">
        <v>2</v>
      </c>
      <c r="E38">
        <v>65</v>
      </c>
    </row>
    <row r="39" spans="1:5" x14ac:dyDescent="0.2">
      <c r="A39" t="s">
        <v>44</v>
      </c>
      <c r="B39">
        <v>0</v>
      </c>
      <c r="C39">
        <v>14</v>
      </c>
      <c r="D39">
        <v>0</v>
      </c>
      <c r="E39">
        <v>56</v>
      </c>
    </row>
    <row r="40" spans="1:5" x14ac:dyDescent="0.2">
      <c r="A40" t="s">
        <v>45</v>
      </c>
      <c r="B40">
        <v>0</v>
      </c>
      <c r="C40">
        <v>0</v>
      </c>
      <c r="D40">
        <v>1</v>
      </c>
      <c r="E40">
        <v>75</v>
      </c>
    </row>
    <row r="41" spans="1:5" x14ac:dyDescent="0.2">
      <c r="A41" t="s">
        <v>46</v>
      </c>
      <c r="B41">
        <v>8</v>
      </c>
      <c r="C41">
        <v>14</v>
      </c>
      <c r="D41">
        <v>20</v>
      </c>
      <c r="E41">
        <v>18</v>
      </c>
    </row>
    <row r="42" spans="1:5" x14ac:dyDescent="0.2">
      <c r="A42" t="s">
        <v>47</v>
      </c>
      <c r="B42">
        <v>9</v>
      </c>
      <c r="C42">
        <v>3</v>
      </c>
      <c r="D42">
        <v>5</v>
      </c>
      <c r="E42">
        <v>17</v>
      </c>
    </row>
    <row r="43" spans="1:5" x14ac:dyDescent="0.2">
      <c r="A43" t="s">
        <v>48</v>
      </c>
      <c r="B43">
        <v>23</v>
      </c>
      <c r="C43">
        <v>11</v>
      </c>
      <c r="D43">
        <v>17</v>
      </c>
      <c r="E43">
        <v>10</v>
      </c>
    </row>
    <row r="44" spans="1:5" x14ac:dyDescent="0.2">
      <c r="A44" t="s">
        <v>49</v>
      </c>
      <c r="B44">
        <v>2</v>
      </c>
      <c r="C44">
        <v>4</v>
      </c>
      <c r="D44">
        <v>7</v>
      </c>
      <c r="E44">
        <v>32</v>
      </c>
    </row>
    <row r="45" spans="1:5" x14ac:dyDescent="0.2">
      <c r="A45" t="s">
        <v>50</v>
      </c>
      <c r="B45">
        <v>6</v>
      </c>
      <c r="C45">
        <v>4</v>
      </c>
      <c r="D45">
        <v>4</v>
      </c>
      <c r="E45">
        <v>23</v>
      </c>
    </row>
    <row r="46" spans="1:5" x14ac:dyDescent="0.2">
      <c r="A46" t="s">
        <v>51</v>
      </c>
      <c r="B46">
        <v>0</v>
      </c>
      <c r="C46">
        <v>1</v>
      </c>
      <c r="D46">
        <v>1</v>
      </c>
      <c r="E46">
        <v>67</v>
      </c>
    </row>
    <row r="47" spans="1:5" x14ac:dyDescent="0.2">
      <c r="A47" t="s">
        <v>52</v>
      </c>
      <c r="B47">
        <v>41</v>
      </c>
      <c r="C47">
        <v>11</v>
      </c>
      <c r="D47">
        <v>26</v>
      </c>
      <c r="E47">
        <v>5</v>
      </c>
    </row>
    <row r="48" spans="1:5" x14ac:dyDescent="0.2">
      <c r="A48" t="s">
        <v>53</v>
      </c>
      <c r="B48">
        <v>1</v>
      </c>
      <c r="C48">
        <v>1</v>
      </c>
      <c r="D48">
        <v>1</v>
      </c>
      <c r="E48">
        <v>47</v>
      </c>
    </row>
    <row r="49" spans="1:5" x14ac:dyDescent="0.2">
      <c r="A49" t="s">
        <v>54</v>
      </c>
      <c r="B49">
        <v>0</v>
      </c>
      <c r="C49">
        <v>2</v>
      </c>
      <c r="D49">
        <v>3</v>
      </c>
      <c r="E49">
        <v>62</v>
      </c>
    </row>
    <row r="50" spans="1:5" x14ac:dyDescent="0.2">
      <c r="A50" t="s">
        <v>55</v>
      </c>
      <c r="B50">
        <v>0</v>
      </c>
      <c r="C50">
        <v>1</v>
      </c>
      <c r="D50">
        <v>1</v>
      </c>
      <c r="E50">
        <v>67</v>
      </c>
    </row>
    <row r="51" spans="1:5" x14ac:dyDescent="0.2">
      <c r="A51" t="s">
        <v>56</v>
      </c>
      <c r="B51">
        <v>0</v>
      </c>
      <c r="C51">
        <v>1</v>
      </c>
      <c r="D51">
        <v>0</v>
      </c>
      <c r="E51">
        <v>72</v>
      </c>
    </row>
    <row r="52" spans="1:5" x14ac:dyDescent="0.2">
      <c r="A52" t="s">
        <v>57</v>
      </c>
      <c r="B52">
        <v>0</v>
      </c>
      <c r="C52">
        <v>0</v>
      </c>
      <c r="D52">
        <v>1</v>
      </c>
      <c r="E52">
        <v>75</v>
      </c>
    </row>
    <row r="53" spans="1:5" x14ac:dyDescent="0.2">
      <c r="A53" t="s">
        <v>58</v>
      </c>
      <c r="B53">
        <v>2</v>
      </c>
      <c r="C53">
        <v>0</v>
      </c>
      <c r="D53">
        <v>2</v>
      </c>
      <c r="E53">
        <v>37</v>
      </c>
    </row>
    <row r="54" spans="1:5" x14ac:dyDescent="0.2">
      <c r="A54" t="s">
        <v>59</v>
      </c>
      <c r="B54">
        <v>2</v>
      </c>
      <c r="C54">
        <v>2</v>
      </c>
      <c r="D54">
        <v>0</v>
      </c>
      <c r="E54">
        <v>34</v>
      </c>
    </row>
    <row r="55" spans="1:5" x14ac:dyDescent="0.2">
      <c r="A55" t="s">
        <v>60</v>
      </c>
      <c r="B55">
        <v>0</v>
      </c>
      <c r="C55">
        <v>0</v>
      </c>
      <c r="D55">
        <v>1</v>
      </c>
      <c r="E55">
        <v>75</v>
      </c>
    </row>
    <row r="56" spans="1:5" x14ac:dyDescent="0.2">
      <c r="A56" t="s">
        <v>61</v>
      </c>
      <c r="B56">
        <v>40</v>
      </c>
      <c r="C56">
        <v>18</v>
      </c>
      <c r="D56">
        <v>4</v>
      </c>
      <c r="E56">
        <v>6</v>
      </c>
    </row>
    <row r="57" spans="1:5" x14ac:dyDescent="0.2">
      <c r="A57" t="s">
        <v>62</v>
      </c>
      <c r="B57">
        <v>0</v>
      </c>
      <c r="C57">
        <v>18</v>
      </c>
      <c r="D57">
        <v>6</v>
      </c>
      <c r="E57">
        <v>55</v>
      </c>
    </row>
    <row r="58" spans="1:5" x14ac:dyDescent="0.2">
      <c r="A58" t="s">
        <v>63</v>
      </c>
      <c r="B58">
        <v>16</v>
      </c>
      <c r="C58">
        <v>5</v>
      </c>
      <c r="D58">
        <v>1</v>
      </c>
      <c r="E58">
        <v>13</v>
      </c>
    </row>
    <row r="59" spans="1:5" x14ac:dyDescent="0.2">
      <c r="A59" t="s">
        <v>64</v>
      </c>
      <c r="B59">
        <v>4</v>
      </c>
      <c r="C59">
        <v>2</v>
      </c>
      <c r="D59">
        <v>8</v>
      </c>
      <c r="E59">
        <v>26</v>
      </c>
    </row>
    <row r="60" spans="1:5" x14ac:dyDescent="0.2">
      <c r="A60" t="s">
        <v>65</v>
      </c>
      <c r="B60">
        <v>1</v>
      </c>
      <c r="C60">
        <v>0</v>
      </c>
      <c r="D60">
        <v>0</v>
      </c>
      <c r="E60">
        <v>52</v>
      </c>
    </row>
    <row r="61" spans="1:5" x14ac:dyDescent="0.2">
      <c r="A61" t="s">
        <v>66</v>
      </c>
      <c r="B61">
        <v>6</v>
      </c>
      <c r="C61">
        <v>13</v>
      </c>
      <c r="D61">
        <v>1</v>
      </c>
      <c r="E61">
        <v>21</v>
      </c>
    </row>
    <row r="62" spans="1:5" x14ac:dyDescent="0.2">
      <c r="A62" t="s">
        <v>67</v>
      </c>
      <c r="B62">
        <v>1</v>
      </c>
      <c r="C62">
        <v>1</v>
      </c>
      <c r="D62">
        <v>0</v>
      </c>
      <c r="E62">
        <v>48</v>
      </c>
    </row>
    <row r="63" spans="1:5" x14ac:dyDescent="0.2">
      <c r="A63" t="s">
        <v>68</v>
      </c>
      <c r="B63">
        <v>2</v>
      </c>
      <c r="C63">
        <v>1</v>
      </c>
      <c r="D63">
        <v>3</v>
      </c>
      <c r="E63">
        <v>36</v>
      </c>
    </row>
    <row r="64" spans="1:5" x14ac:dyDescent="0.2">
      <c r="A64" t="s">
        <v>69</v>
      </c>
      <c r="B64">
        <v>5</v>
      </c>
      <c r="C64">
        <v>1</v>
      </c>
      <c r="D64">
        <v>16</v>
      </c>
      <c r="E64">
        <v>24</v>
      </c>
    </row>
    <row r="65" spans="1:5" x14ac:dyDescent="0.2">
      <c r="A65" t="s">
        <v>70</v>
      </c>
      <c r="B65">
        <v>0</v>
      </c>
      <c r="C65">
        <v>1</v>
      </c>
      <c r="D65">
        <v>0</v>
      </c>
      <c r="E65">
        <v>72</v>
      </c>
    </row>
    <row r="66" spans="1:5" x14ac:dyDescent="0.2">
      <c r="A66" t="s">
        <v>71</v>
      </c>
      <c r="B66">
        <v>43</v>
      </c>
      <c r="C66">
        <v>44</v>
      </c>
      <c r="D66">
        <v>56</v>
      </c>
      <c r="E66">
        <v>3</v>
      </c>
    </row>
    <row r="67" spans="1:5" x14ac:dyDescent="0.2">
      <c r="A67" t="s">
        <v>72</v>
      </c>
      <c r="B67">
        <v>0</v>
      </c>
      <c r="C67">
        <v>3</v>
      </c>
      <c r="D67">
        <v>0</v>
      </c>
      <c r="E67">
        <v>61</v>
      </c>
    </row>
    <row r="68" spans="1:5" x14ac:dyDescent="0.2">
      <c r="A68" t="s">
        <v>73</v>
      </c>
      <c r="B68">
        <v>1</v>
      </c>
      <c r="C68">
        <v>2</v>
      </c>
      <c r="D68">
        <v>2</v>
      </c>
      <c r="E68">
        <v>43</v>
      </c>
    </row>
    <row r="69" spans="1:5" x14ac:dyDescent="0.2">
      <c r="A69" t="s">
        <v>74</v>
      </c>
      <c r="B69">
        <v>0</v>
      </c>
      <c r="C69">
        <v>1</v>
      </c>
      <c r="D69">
        <v>14</v>
      </c>
      <c r="E69">
        <v>64</v>
      </c>
    </row>
    <row r="70" spans="1:5" x14ac:dyDescent="0.2">
      <c r="A70" t="s">
        <v>75</v>
      </c>
      <c r="B70">
        <v>0</v>
      </c>
      <c r="C70">
        <v>1</v>
      </c>
      <c r="D70">
        <v>0</v>
      </c>
      <c r="E70">
        <v>72</v>
      </c>
    </row>
    <row r="71" spans="1:5" x14ac:dyDescent="0.2">
      <c r="A71" t="s">
        <v>76</v>
      </c>
      <c r="B71">
        <v>3</v>
      </c>
      <c r="C71">
        <v>0</v>
      </c>
      <c r="D71">
        <v>8</v>
      </c>
      <c r="E71">
        <v>29</v>
      </c>
    </row>
    <row r="72" spans="1:5" x14ac:dyDescent="0.2">
      <c r="A72" t="s">
        <v>77</v>
      </c>
      <c r="B72">
        <v>4</v>
      </c>
      <c r="C72">
        <v>5</v>
      </c>
      <c r="D72">
        <v>1</v>
      </c>
      <c r="E72">
        <v>25</v>
      </c>
    </row>
    <row r="73" spans="1:5" x14ac:dyDescent="0.2">
      <c r="A73" t="s">
        <v>78</v>
      </c>
      <c r="B73">
        <v>0</v>
      </c>
      <c r="C73">
        <v>5</v>
      </c>
      <c r="D73">
        <v>2</v>
      </c>
      <c r="E73">
        <v>57</v>
      </c>
    </row>
    <row r="74" spans="1:5" x14ac:dyDescent="0.2">
      <c r="A74" t="s">
        <v>79</v>
      </c>
      <c r="B74">
        <v>2</v>
      </c>
      <c r="C74">
        <v>2</v>
      </c>
      <c r="D74">
        <v>0</v>
      </c>
      <c r="E74">
        <v>34</v>
      </c>
    </row>
    <row r="75" spans="1:5" x14ac:dyDescent="0.2">
      <c r="A75" t="s">
        <v>80</v>
      </c>
      <c r="B75">
        <v>0</v>
      </c>
      <c r="C75">
        <v>1</v>
      </c>
      <c r="D75">
        <v>1</v>
      </c>
      <c r="E75">
        <v>67</v>
      </c>
    </row>
    <row r="76" spans="1:5" x14ac:dyDescent="0.2">
      <c r="A76" t="s">
        <v>81</v>
      </c>
      <c r="B76">
        <v>0</v>
      </c>
      <c r="C76">
        <v>0</v>
      </c>
      <c r="D76">
        <v>1</v>
      </c>
      <c r="E76">
        <v>75</v>
      </c>
    </row>
    <row r="77" spans="1:5" x14ac:dyDescent="0.2">
      <c r="A77" t="s">
        <v>82</v>
      </c>
      <c r="B77">
        <v>0</v>
      </c>
      <c r="C77">
        <v>0</v>
      </c>
      <c r="D77">
        <v>4</v>
      </c>
      <c r="E77">
        <v>74</v>
      </c>
    </row>
    <row r="78" spans="1:5" x14ac:dyDescent="0.2">
      <c r="A78" t="s">
        <v>83</v>
      </c>
      <c r="B78">
        <v>0</v>
      </c>
      <c r="C78">
        <v>5</v>
      </c>
      <c r="D78">
        <v>0</v>
      </c>
      <c r="E78">
        <v>58</v>
      </c>
    </row>
    <row r="79" spans="1:5" x14ac:dyDescent="0.2">
      <c r="A79" t="s">
        <v>84</v>
      </c>
      <c r="B79">
        <v>1</v>
      </c>
      <c r="C79">
        <v>0</v>
      </c>
      <c r="D79">
        <v>0</v>
      </c>
      <c r="E79">
        <v>52</v>
      </c>
    </row>
    <row r="80" spans="1:5" x14ac:dyDescent="0.2">
      <c r="A80" t="s">
        <v>85</v>
      </c>
      <c r="B80">
        <v>1</v>
      </c>
      <c r="C80">
        <v>4</v>
      </c>
      <c r="D80">
        <v>3</v>
      </c>
      <c r="E80">
        <v>38</v>
      </c>
    </row>
    <row r="81" spans="1:5" x14ac:dyDescent="0.2">
      <c r="A81" t="s">
        <v>86</v>
      </c>
      <c r="B81">
        <v>10</v>
      </c>
      <c r="C81">
        <v>5</v>
      </c>
      <c r="D81">
        <v>16</v>
      </c>
      <c r="E81">
        <v>16</v>
      </c>
    </row>
    <row r="82" spans="1:5" x14ac:dyDescent="0.2">
      <c r="A82" t="s">
        <v>87</v>
      </c>
      <c r="B82">
        <v>125</v>
      </c>
      <c r="C82">
        <v>109</v>
      </c>
      <c r="D82">
        <v>81</v>
      </c>
      <c r="E82">
        <v>1</v>
      </c>
    </row>
    <row r="83" spans="1:5" x14ac:dyDescent="0.2">
      <c r="A83" t="s">
        <v>88</v>
      </c>
      <c r="B83">
        <v>1</v>
      </c>
      <c r="C83">
        <v>2</v>
      </c>
      <c r="D83">
        <v>3</v>
      </c>
      <c r="E83">
        <v>42</v>
      </c>
    </row>
    <row r="84" spans="1:5" x14ac:dyDescent="0.2">
      <c r="A84" t="s">
        <v>89</v>
      </c>
      <c r="B84">
        <v>0</v>
      </c>
      <c r="C84">
        <v>0</v>
      </c>
      <c r="D84">
        <v>1</v>
      </c>
      <c r="E84">
        <v>75</v>
      </c>
    </row>
    <row r="85" spans="1:5" x14ac:dyDescent="0.2">
      <c r="A85" t="s">
        <v>90</v>
      </c>
      <c r="B85">
        <v>0</v>
      </c>
      <c r="C85">
        <v>1</v>
      </c>
      <c r="D85">
        <v>0</v>
      </c>
      <c r="E85">
        <v>72</v>
      </c>
    </row>
    <row r="86" spans="1:5" x14ac:dyDescent="0.2">
      <c r="A86" t="s">
        <v>91</v>
      </c>
      <c r="B86">
        <v>1</v>
      </c>
      <c r="C86">
        <v>3</v>
      </c>
      <c r="D86">
        <v>0</v>
      </c>
      <c r="E86">
        <v>40</v>
      </c>
    </row>
  </sheetData>
  <sortState ref="A1:E8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E2" sqref="E2"/>
    </sheetView>
  </sheetViews>
  <sheetFormatPr baseColWidth="10" defaultRowHeight="16" x14ac:dyDescent="0.2"/>
  <sheetData>
    <row r="1" spans="1:6" x14ac:dyDescent="0.2">
      <c r="A1" t="s">
        <v>2</v>
      </c>
      <c r="B1" t="s">
        <v>215</v>
      </c>
      <c r="C1" t="s">
        <v>5</v>
      </c>
      <c r="D1" t="s">
        <v>6</v>
      </c>
      <c r="E1" t="s">
        <v>7</v>
      </c>
      <c r="F1" t="s">
        <v>216</v>
      </c>
    </row>
    <row r="2" spans="1:6" x14ac:dyDescent="0.2">
      <c r="A2" t="s">
        <v>0</v>
      </c>
      <c r="B2" t="s">
        <v>95</v>
      </c>
      <c r="C2">
        <v>0</v>
      </c>
      <c r="D2">
        <v>0</v>
      </c>
      <c r="E2">
        <v>1</v>
      </c>
      <c r="F2">
        <v>79</v>
      </c>
    </row>
    <row r="3" spans="1:6" x14ac:dyDescent="0.2">
      <c r="A3" t="s">
        <v>1</v>
      </c>
      <c r="B3" t="s">
        <v>96</v>
      </c>
      <c r="C3">
        <v>1</v>
      </c>
      <c r="D3">
        <v>0</v>
      </c>
      <c r="E3">
        <v>0</v>
      </c>
      <c r="F3">
        <v>50</v>
      </c>
    </row>
    <row r="4" spans="1:6" x14ac:dyDescent="0.2">
      <c r="A4" t="s">
        <v>8</v>
      </c>
      <c r="B4" t="s">
        <v>97</v>
      </c>
      <c r="C4">
        <v>1</v>
      </c>
      <c r="D4">
        <v>1</v>
      </c>
      <c r="E4">
        <v>2</v>
      </c>
      <c r="F4">
        <v>43</v>
      </c>
    </row>
    <row r="5" spans="1:6" x14ac:dyDescent="0.2">
      <c r="A5" t="s">
        <v>9</v>
      </c>
      <c r="B5" t="s">
        <v>98</v>
      </c>
      <c r="C5">
        <v>0</v>
      </c>
      <c r="D5">
        <v>1</v>
      </c>
      <c r="E5">
        <v>2</v>
      </c>
      <c r="F5">
        <v>61</v>
      </c>
    </row>
    <row r="6" spans="1:6" x14ac:dyDescent="0.2">
      <c r="A6" t="s">
        <v>10</v>
      </c>
      <c r="B6" t="s">
        <v>99</v>
      </c>
      <c r="C6">
        <v>8</v>
      </c>
      <c r="D6">
        <v>17</v>
      </c>
      <c r="E6">
        <v>12</v>
      </c>
      <c r="F6">
        <v>8</v>
      </c>
    </row>
    <row r="7" spans="1:6" x14ac:dyDescent="0.2">
      <c r="A7" t="s">
        <v>11</v>
      </c>
      <c r="B7" t="s">
        <v>100</v>
      </c>
    </row>
    <row r="8" spans="1:6" x14ac:dyDescent="0.2">
      <c r="A8" t="s">
        <v>12</v>
      </c>
      <c r="B8" t="s">
        <v>101</v>
      </c>
      <c r="C8">
        <v>2</v>
      </c>
      <c r="D8">
        <v>2</v>
      </c>
      <c r="E8">
        <v>6</v>
      </c>
      <c r="F8">
        <v>30</v>
      </c>
    </row>
    <row r="9" spans="1:6" x14ac:dyDescent="0.2">
      <c r="A9" t="s">
        <v>13</v>
      </c>
      <c r="B9" t="s">
        <v>102</v>
      </c>
      <c r="C9">
        <v>1</v>
      </c>
      <c r="D9">
        <v>0</v>
      </c>
      <c r="E9">
        <v>0</v>
      </c>
      <c r="F9">
        <v>50</v>
      </c>
    </row>
    <row r="10" spans="1:6" x14ac:dyDescent="0.2">
      <c r="A10" t="s">
        <v>111</v>
      </c>
      <c r="B10" t="s">
        <v>112</v>
      </c>
    </row>
    <row r="11" spans="1:6" x14ac:dyDescent="0.2">
      <c r="A11" t="s">
        <v>14</v>
      </c>
      <c r="B11" t="s">
        <v>106</v>
      </c>
      <c r="C11">
        <v>0</v>
      </c>
      <c r="D11">
        <v>1</v>
      </c>
      <c r="E11">
        <v>2</v>
      </c>
      <c r="F11">
        <v>61</v>
      </c>
    </row>
    <row r="12" spans="1:6" x14ac:dyDescent="0.2">
      <c r="A12" t="s">
        <v>15</v>
      </c>
      <c r="B12" t="s">
        <v>105</v>
      </c>
      <c r="C12">
        <v>2</v>
      </c>
      <c r="D12">
        <v>5</v>
      </c>
      <c r="E12">
        <v>5</v>
      </c>
      <c r="F12">
        <v>26</v>
      </c>
    </row>
    <row r="13" spans="1:6" x14ac:dyDescent="0.2">
      <c r="A13" t="s">
        <v>107</v>
      </c>
      <c r="B13" t="s">
        <v>108</v>
      </c>
      <c r="C13">
        <v>0</v>
      </c>
      <c r="D13">
        <v>1</v>
      </c>
      <c r="E13">
        <v>0</v>
      </c>
      <c r="F13">
        <v>69</v>
      </c>
    </row>
    <row r="14" spans="1:6" x14ac:dyDescent="0.2">
      <c r="A14" t="s">
        <v>16</v>
      </c>
      <c r="B14" t="s">
        <v>109</v>
      </c>
      <c r="C14">
        <v>3</v>
      </c>
      <c r="D14">
        <v>5</v>
      </c>
      <c r="E14">
        <v>9</v>
      </c>
      <c r="F14">
        <v>22</v>
      </c>
    </row>
    <row r="15" spans="1:6" x14ac:dyDescent="0.2">
      <c r="A15" t="s">
        <v>103</v>
      </c>
      <c r="B15" t="s">
        <v>104</v>
      </c>
      <c r="C15">
        <v>0</v>
      </c>
      <c r="D15">
        <v>0</v>
      </c>
      <c r="E15">
        <v>1</v>
      </c>
      <c r="F15">
        <v>79</v>
      </c>
    </row>
    <row r="16" spans="1:6" x14ac:dyDescent="0.2">
      <c r="A16" t="s">
        <v>17</v>
      </c>
      <c r="B16" t="s">
        <v>110</v>
      </c>
      <c r="C16">
        <v>0</v>
      </c>
      <c r="D16">
        <v>1</v>
      </c>
      <c r="E16">
        <v>1</v>
      </c>
      <c r="F16">
        <v>63</v>
      </c>
    </row>
    <row r="17" spans="1:6" x14ac:dyDescent="0.2">
      <c r="A17" t="s">
        <v>18</v>
      </c>
      <c r="B17" t="s">
        <v>113</v>
      </c>
      <c r="C17">
        <v>1</v>
      </c>
      <c r="D17">
        <v>5</v>
      </c>
      <c r="E17">
        <v>12</v>
      </c>
      <c r="F17">
        <v>36</v>
      </c>
    </row>
    <row r="18" spans="1:6" x14ac:dyDescent="0.2">
      <c r="A18" t="s">
        <v>20</v>
      </c>
      <c r="B18" t="s">
        <v>114</v>
      </c>
      <c r="C18">
        <v>38</v>
      </c>
      <c r="D18">
        <v>29</v>
      </c>
      <c r="E18">
        <v>21</v>
      </c>
      <c r="F18">
        <v>2</v>
      </c>
    </row>
    <row r="19" spans="1:6" x14ac:dyDescent="0.2">
      <c r="A19" t="s">
        <v>152</v>
      </c>
      <c r="B19" t="s">
        <v>153</v>
      </c>
    </row>
    <row r="20" spans="1:6" x14ac:dyDescent="0.2">
      <c r="A20" t="s">
        <v>22</v>
      </c>
      <c r="B20" t="s">
        <v>116</v>
      </c>
      <c r="C20">
        <v>1</v>
      </c>
      <c r="D20">
        <v>3</v>
      </c>
      <c r="E20">
        <v>4</v>
      </c>
      <c r="F20">
        <v>38</v>
      </c>
    </row>
    <row r="21" spans="1:6" x14ac:dyDescent="0.2">
      <c r="A21" t="s">
        <v>23</v>
      </c>
      <c r="B21" t="s">
        <v>117</v>
      </c>
      <c r="C21">
        <v>3</v>
      </c>
      <c r="D21">
        <v>1</v>
      </c>
      <c r="E21">
        <v>2</v>
      </c>
      <c r="F21">
        <v>25</v>
      </c>
    </row>
    <row r="22" spans="1:6" x14ac:dyDescent="0.2">
      <c r="A22" t="s">
        <v>24</v>
      </c>
      <c r="B22" t="s">
        <v>118</v>
      </c>
      <c r="C22">
        <v>5</v>
      </c>
      <c r="D22">
        <v>3</v>
      </c>
      <c r="E22">
        <v>7</v>
      </c>
      <c r="F22">
        <v>16</v>
      </c>
    </row>
    <row r="23" spans="1:6" x14ac:dyDescent="0.2">
      <c r="A23" t="s">
        <v>119</v>
      </c>
      <c r="B23" t="s">
        <v>120</v>
      </c>
      <c r="C23">
        <v>0</v>
      </c>
      <c r="D23">
        <v>1</v>
      </c>
      <c r="E23">
        <v>0</v>
      </c>
      <c r="F23">
        <v>69</v>
      </c>
    </row>
    <row r="24" spans="1:6" x14ac:dyDescent="0.2">
      <c r="A24" t="s">
        <v>25</v>
      </c>
      <c r="B24" t="s">
        <v>121</v>
      </c>
      <c r="C24">
        <v>4</v>
      </c>
      <c r="D24">
        <v>3</v>
      </c>
      <c r="E24">
        <v>4</v>
      </c>
      <c r="F24">
        <v>19</v>
      </c>
    </row>
    <row r="25" spans="1:6" x14ac:dyDescent="0.2">
      <c r="A25" t="s">
        <v>26</v>
      </c>
      <c r="B25" t="s">
        <v>122</v>
      </c>
      <c r="C25">
        <v>2</v>
      </c>
      <c r="D25">
        <v>4</v>
      </c>
      <c r="E25">
        <v>3</v>
      </c>
      <c r="F25">
        <v>29</v>
      </c>
    </row>
    <row r="26" spans="1:6" x14ac:dyDescent="0.2">
      <c r="A26" t="s">
        <v>27</v>
      </c>
      <c r="B26" t="s">
        <v>123</v>
      </c>
      <c r="C26">
        <v>1</v>
      </c>
      <c r="D26">
        <v>1</v>
      </c>
      <c r="E26">
        <v>0</v>
      </c>
      <c r="F26">
        <v>46</v>
      </c>
    </row>
    <row r="27" spans="1:6" x14ac:dyDescent="0.2">
      <c r="A27" t="s">
        <v>29</v>
      </c>
      <c r="B27" t="s">
        <v>124</v>
      </c>
      <c r="C27">
        <v>0</v>
      </c>
      <c r="D27">
        <v>2</v>
      </c>
      <c r="E27">
        <v>0</v>
      </c>
      <c r="F27">
        <v>59</v>
      </c>
    </row>
    <row r="28" spans="1:6" x14ac:dyDescent="0.2">
      <c r="A28" t="s">
        <v>30</v>
      </c>
      <c r="B28" t="s">
        <v>198</v>
      </c>
      <c r="C28">
        <v>3</v>
      </c>
      <c r="D28">
        <v>10</v>
      </c>
      <c r="E28">
        <v>4</v>
      </c>
      <c r="F28">
        <v>21</v>
      </c>
    </row>
    <row r="29" spans="1:6" x14ac:dyDescent="0.2">
      <c r="A29" t="s">
        <v>31</v>
      </c>
      <c r="B29" t="s">
        <v>125</v>
      </c>
      <c r="C29">
        <v>0</v>
      </c>
      <c r="D29">
        <v>1</v>
      </c>
      <c r="E29">
        <v>1</v>
      </c>
      <c r="F29">
        <v>63</v>
      </c>
    </row>
    <row r="30" spans="1:6" x14ac:dyDescent="0.2">
      <c r="A30" t="s">
        <v>32</v>
      </c>
      <c r="B30" t="s">
        <v>126</v>
      </c>
      <c r="C30">
        <v>3</v>
      </c>
      <c r="D30">
        <v>1</v>
      </c>
      <c r="E30">
        <v>3</v>
      </c>
      <c r="F30">
        <v>24</v>
      </c>
    </row>
    <row r="31" spans="1:6" x14ac:dyDescent="0.2">
      <c r="A31" t="s">
        <v>129</v>
      </c>
      <c r="B31" t="s">
        <v>130</v>
      </c>
    </row>
    <row r="32" spans="1:6" x14ac:dyDescent="0.2">
      <c r="A32" t="s">
        <v>33</v>
      </c>
      <c r="B32" t="s">
        <v>127</v>
      </c>
      <c r="C32">
        <v>0</v>
      </c>
      <c r="D32">
        <v>2</v>
      </c>
      <c r="E32">
        <v>1</v>
      </c>
      <c r="F32">
        <v>58</v>
      </c>
    </row>
    <row r="33" spans="1:6" x14ac:dyDescent="0.2">
      <c r="A33" t="s">
        <v>34</v>
      </c>
      <c r="B33" t="s">
        <v>128</v>
      </c>
      <c r="C33">
        <v>11</v>
      </c>
      <c r="D33">
        <v>11</v>
      </c>
      <c r="E33">
        <v>12</v>
      </c>
      <c r="F33">
        <v>7</v>
      </c>
    </row>
    <row r="34" spans="1:6" x14ac:dyDescent="0.2">
      <c r="A34" t="s">
        <v>131</v>
      </c>
      <c r="B34" t="s">
        <v>132</v>
      </c>
      <c r="C34">
        <v>0</v>
      </c>
      <c r="D34">
        <v>1</v>
      </c>
      <c r="E34">
        <v>0</v>
      </c>
      <c r="F34">
        <v>69</v>
      </c>
    </row>
    <row r="35" spans="1:6" x14ac:dyDescent="0.2">
      <c r="A35" t="s">
        <v>35</v>
      </c>
      <c r="B35" t="s">
        <v>135</v>
      </c>
      <c r="C35">
        <v>29</v>
      </c>
      <c r="D35">
        <v>17</v>
      </c>
      <c r="E35">
        <v>19</v>
      </c>
      <c r="F35">
        <v>3</v>
      </c>
    </row>
    <row r="36" spans="1:6" x14ac:dyDescent="0.2">
      <c r="A36" t="s">
        <v>36</v>
      </c>
      <c r="B36" t="s">
        <v>133</v>
      </c>
      <c r="C36">
        <v>1</v>
      </c>
      <c r="D36">
        <v>3</v>
      </c>
      <c r="E36">
        <v>3</v>
      </c>
      <c r="F36">
        <v>39</v>
      </c>
    </row>
    <row r="37" spans="1:6" x14ac:dyDescent="0.2">
      <c r="A37" t="s">
        <v>37</v>
      </c>
      <c r="B37" t="s">
        <v>134</v>
      </c>
      <c r="C37">
        <v>11</v>
      </c>
      <c r="D37">
        <v>19</v>
      </c>
      <c r="E37">
        <v>14</v>
      </c>
      <c r="F37">
        <v>6</v>
      </c>
    </row>
    <row r="38" spans="1:6" x14ac:dyDescent="0.2">
      <c r="A38" t="s">
        <v>38</v>
      </c>
      <c r="B38" t="s">
        <v>136</v>
      </c>
      <c r="C38">
        <v>0</v>
      </c>
      <c r="D38">
        <v>0</v>
      </c>
      <c r="E38">
        <v>2</v>
      </c>
      <c r="F38">
        <v>75</v>
      </c>
    </row>
    <row r="39" spans="1:6" x14ac:dyDescent="0.2">
      <c r="A39" t="s">
        <v>137</v>
      </c>
      <c r="B39" t="s">
        <v>138</v>
      </c>
      <c r="C39">
        <v>1</v>
      </c>
      <c r="D39">
        <v>0</v>
      </c>
      <c r="E39">
        <v>0</v>
      </c>
      <c r="F39">
        <v>50</v>
      </c>
    </row>
    <row r="40" spans="1:6" x14ac:dyDescent="0.2">
      <c r="A40" t="s">
        <v>139</v>
      </c>
      <c r="B40" t="s">
        <v>140</v>
      </c>
      <c r="C40">
        <v>0</v>
      </c>
      <c r="D40">
        <v>1</v>
      </c>
      <c r="E40">
        <v>0</v>
      </c>
      <c r="F40">
        <v>69</v>
      </c>
    </row>
    <row r="41" spans="1:6" x14ac:dyDescent="0.2">
      <c r="A41" t="s">
        <v>141</v>
      </c>
      <c r="B41" t="s">
        <v>142</v>
      </c>
      <c r="C41">
        <v>0</v>
      </c>
      <c r="D41">
        <v>0</v>
      </c>
      <c r="E41">
        <v>1</v>
      </c>
      <c r="F41">
        <v>79</v>
      </c>
    </row>
    <row r="42" spans="1:6" x14ac:dyDescent="0.2">
      <c r="A42" t="s">
        <v>39</v>
      </c>
      <c r="B42" t="s">
        <v>143</v>
      </c>
      <c r="C42">
        <v>8</v>
      </c>
      <c r="D42">
        <v>4</v>
      </c>
      <c r="E42">
        <v>6</v>
      </c>
      <c r="F42">
        <v>10</v>
      </c>
    </row>
    <row r="43" spans="1:6" x14ac:dyDescent="0.2">
      <c r="A43" t="s">
        <v>40</v>
      </c>
      <c r="B43" t="s">
        <v>147</v>
      </c>
      <c r="C43">
        <v>0</v>
      </c>
      <c r="D43">
        <v>1</v>
      </c>
      <c r="E43">
        <v>1</v>
      </c>
      <c r="F43">
        <v>63</v>
      </c>
    </row>
    <row r="44" spans="1:6" x14ac:dyDescent="0.2">
      <c r="A44" t="s">
        <v>41</v>
      </c>
      <c r="B44" t="s">
        <v>146</v>
      </c>
      <c r="C44">
        <v>0</v>
      </c>
      <c r="D44">
        <v>2</v>
      </c>
      <c r="E44">
        <v>4</v>
      </c>
      <c r="F44">
        <v>55</v>
      </c>
    </row>
    <row r="45" spans="1:6" x14ac:dyDescent="0.2">
      <c r="A45" t="s">
        <v>144</v>
      </c>
      <c r="B45" t="s">
        <v>145</v>
      </c>
    </row>
    <row r="46" spans="1:6" x14ac:dyDescent="0.2">
      <c r="A46" t="s">
        <v>42</v>
      </c>
      <c r="B46" t="s">
        <v>148</v>
      </c>
      <c r="C46">
        <v>4</v>
      </c>
      <c r="D46">
        <v>5</v>
      </c>
      <c r="E46">
        <v>3</v>
      </c>
      <c r="F46">
        <v>17</v>
      </c>
    </row>
    <row r="47" spans="1:6" x14ac:dyDescent="0.2">
      <c r="A47" t="s">
        <v>43</v>
      </c>
      <c r="B47" t="s">
        <v>149</v>
      </c>
      <c r="C47">
        <v>1</v>
      </c>
      <c r="D47">
        <v>1</v>
      </c>
      <c r="E47">
        <v>4</v>
      </c>
      <c r="F47">
        <v>42</v>
      </c>
    </row>
    <row r="48" spans="1:6" x14ac:dyDescent="0.2">
      <c r="A48" t="s">
        <v>45</v>
      </c>
      <c r="B48" t="s">
        <v>150</v>
      </c>
    </row>
    <row r="49" spans="1:6" x14ac:dyDescent="0.2">
      <c r="A49" t="s">
        <v>46</v>
      </c>
      <c r="B49" t="s">
        <v>151</v>
      </c>
      <c r="C49">
        <v>8</v>
      </c>
      <c r="D49">
        <v>9</v>
      </c>
      <c r="E49">
        <v>11</v>
      </c>
      <c r="F49">
        <v>9</v>
      </c>
    </row>
    <row r="50" spans="1:6" x14ac:dyDescent="0.2">
      <c r="A50" t="s">
        <v>47</v>
      </c>
      <c r="B50" t="s">
        <v>154</v>
      </c>
      <c r="C50">
        <v>4</v>
      </c>
      <c r="D50">
        <v>4</v>
      </c>
      <c r="E50">
        <v>4</v>
      </c>
      <c r="F50">
        <v>18</v>
      </c>
    </row>
    <row r="51" spans="1:6" x14ac:dyDescent="0.2">
      <c r="A51" t="s">
        <v>156</v>
      </c>
      <c r="B51" t="s">
        <v>157</v>
      </c>
    </row>
    <row r="52" spans="1:6" x14ac:dyDescent="0.2">
      <c r="A52" t="s">
        <v>48</v>
      </c>
      <c r="B52" t="s">
        <v>155</v>
      </c>
      <c r="C52">
        <v>7</v>
      </c>
      <c r="D52">
        <v>14</v>
      </c>
      <c r="E52">
        <v>17</v>
      </c>
      <c r="F52">
        <v>11</v>
      </c>
    </row>
    <row r="53" spans="1:6" x14ac:dyDescent="0.2">
      <c r="A53" t="s">
        <v>49</v>
      </c>
      <c r="B53" t="s">
        <v>158</v>
      </c>
      <c r="C53">
        <v>7</v>
      </c>
      <c r="D53">
        <v>1</v>
      </c>
      <c r="E53">
        <v>5</v>
      </c>
      <c r="F53">
        <v>12</v>
      </c>
    </row>
    <row r="54" spans="1:6" x14ac:dyDescent="0.2">
      <c r="A54" t="s">
        <v>50</v>
      </c>
      <c r="B54" t="s">
        <v>159</v>
      </c>
      <c r="C54">
        <v>2</v>
      </c>
      <c r="D54">
        <v>4</v>
      </c>
      <c r="E54">
        <v>5</v>
      </c>
      <c r="F54">
        <v>28</v>
      </c>
    </row>
    <row r="55" spans="1:6" x14ac:dyDescent="0.2">
      <c r="A55" t="s">
        <v>52</v>
      </c>
      <c r="B55" t="s">
        <v>197</v>
      </c>
      <c r="C55">
        <v>13</v>
      </c>
      <c r="D55">
        <v>8</v>
      </c>
      <c r="E55">
        <v>7</v>
      </c>
      <c r="F55">
        <v>5</v>
      </c>
    </row>
    <row r="56" spans="1:6" x14ac:dyDescent="0.2">
      <c r="A56" t="s">
        <v>160</v>
      </c>
      <c r="B56" t="s">
        <v>161</v>
      </c>
    </row>
    <row r="57" spans="1:6" x14ac:dyDescent="0.2">
      <c r="A57" t="s">
        <v>190</v>
      </c>
      <c r="B57" t="s">
        <v>191</v>
      </c>
      <c r="C57">
        <v>0</v>
      </c>
      <c r="D57">
        <v>0</v>
      </c>
      <c r="E57">
        <v>1</v>
      </c>
      <c r="F57">
        <v>79</v>
      </c>
    </row>
    <row r="58" spans="1:6" x14ac:dyDescent="0.2">
      <c r="A58" t="s">
        <v>162</v>
      </c>
      <c r="B58" t="s">
        <v>163</v>
      </c>
      <c r="C58">
        <v>0</v>
      </c>
      <c r="D58">
        <v>0</v>
      </c>
      <c r="E58">
        <v>1</v>
      </c>
      <c r="F58">
        <v>79</v>
      </c>
    </row>
    <row r="59" spans="1:6" x14ac:dyDescent="0.2">
      <c r="A59" t="s">
        <v>53</v>
      </c>
      <c r="B59" t="s">
        <v>164</v>
      </c>
      <c r="C59">
        <v>1</v>
      </c>
      <c r="D59">
        <v>0</v>
      </c>
      <c r="E59">
        <v>1</v>
      </c>
      <c r="F59">
        <v>49</v>
      </c>
    </row>
    <row r="60" spans="1:6" x14ac:dyDescent="0.2">
      <c r="A60" t="s">
        <v>54</v>
      </c>
      <c r="B60" t="s">
        <v>165</v>
      </c>
      <c r="C60">
        <v>2</v>
      </c>
      <c r="D60">
        <v>1</v>
      </c>
      <c r="E60">
        <v>2</v>
      </c>
      <c r="F60">
        <v>33</v>
      </c>
    </row>
    <row r="61" spans="1:6" x14ac:dyDescent="0.2">
      <c r="A61" t="s">
        <v>55</v>
      </c>
      <c r="B61" t="s">
        <v>172</v>
      </c>
      <c r="C61">
        <v>0</v>
      </c>
      <c r="D61">
        <v>0</v>
      </c>
      <c r="E61">
        <v>1</v>
      </c>
      <c r="F61">
        <v>79</v>
      </c>
    </row>
    <row r="62" spans="1:6" x14ac:dyDescent="0.2">
      <c r="A62" t="s">
        <v>56</v>
      </c>
      <c r="B62" t="s">
        <v>166</v>
      </c>
      <c r="C62">
        <v>0</v>
      </c>
      <c r="D62">
        <v>1</v>
      </c>
      <c r="E62">
        <v>1</v>
      </c>
      <c r="F62">
        <v>63</v>
      </c>
    </row>
    <row r="63" spans="1:6" x14ac:dyDescent="0.2">
      <c r="A63" t="s">
        <v>57</v>
      </c>
      <c r="B63" t="s">
        <v>168</v>
      </c>
      <c r="C63">
        <v>0</v>
      </c>
      <c r="D63">
        <v>0</v>
      </c>
      <c r="E63">
        <v>2</v>
      </c>
      <c r="F63">
        <v>75</v>
      </c>
    </row>
    <row r="64" spans="1:6" x14ac:dyDescent="0.2">
      <c r="A64" t="s">
        <v>58</v>
      </c>
      <c r="B64" t="s">
        <v>167</v>
      </c>
      <c r="C64">
        <v>1</v>
      </c>
      <c r="D64">
        <v>3</v>
      </c>
      <c r="E64">
        <v>3</v>
      </c>
      <c r="F64">
        <v>39</v>
      </c>
    </row>
    <row r="65" spans="1:6" x14ac:dyDescent="0.2">
      <c r="A65" t="s">
        <v>59</v>
      </c>
      <c r="B65" t="s">
        <v>169</v>
      </c>
      <c r="C65">
        <v>0</v>
      </c>
      <c r="D65">
        <v>2</v>
      </c>
      <c r="E65">
        <v>3</v>
      </c>
      <c r="F65">
        <v>56</v>
      </c>
    </row>
    <row r="66" spans="1:6" x14ac:dyDescent="0.2">
      <c r="A66" t="s">
        <v>170</v>
      </c>
      <c r="B66" t="s">
        <v>171</v>
      </c>
      <c r="C66">
        <v>0</v>
      </c>
      <c r="D66">
        <v>1</v>
      </c>
      <c r="E66">
        <v>0</v>
      </c>
      <c r="F66">
        <v>69</v>
      </c>
    </row>
    <row r="67" spans="1:6" x14ac:dyDescent="0.2">
      <c r="A67" t="s">
        <v>61</v>
      </c>
      <c r="B67" t="s">
        <v>173</v>
      </c>
      <c r="C67">
        <v>6</v>
      </c>
      <c r="D67">
        <v>6</v>
      </c>
      <c r="E67">
        <v>8</v>
      </c>
      <c r="F67">
        <v>13</v>
      </c>
    </row>
    <row r="68" spans="1:6" x14ac:dyDescent="0.2">
      <c r="A68" t="s">
        <v>62</v>
      </c>
      <c r="B68" t="s">
        <v>177</v>
      </c>
    </row>
    <row r="69" spans="1:6" x14ac:dyDescent="0.2">
      <c r="A69" t="s">
        <v>175</v>
      </c>
      <c r="B69" t="s">
        <v>176</v>
      </c>
    </row>
    <row r="70" spans="1:6" x14ac:dyDescent="0.2">
      <c r="A70" t="s">
        <v>63</v>
      </c>
      <c r="B70" t="s">
        <v>179</v>
      </c>
      <c r="C70">
        <v>2</v>
      </c>
      <c r="D70">
        <v>1</v>
      </c>
      <c r="E70">
        <v>1</v>
      </c>
      <c r="F70">
        <v>34</v>
      </c>
    </row>
    <row r="71" spans="1:6" x14ac:dyDescent="0.2">
      <c r="A71" t="s">
        <v>64</v>
      </c>
      <c r="B71" t="s">
        <v>174</v>
      </c>
      <c r="C71">
        <v>6</v>
      </c>
      <c r="D71">
        <v>2</v>
      </c>
      <c r="E71">
        <v>5</v>
      </c>
      <c r="F71">
        <v>15</v>
      </c>
    </row>
    <row r="72" spans="1:6" x14ac:dyDescent="0.2">
      <c r="A72" t="s">
        <v>180</v>
      </c>
      <c r="B72" t="s">
        <v>181</v>
      </c>
    </row>
    <row r="73" spans="1:6" x14ac:dyDescent="0.2">
      <c r="A73" t="s">
        <v>66</v>
      </c>
      <c r="B73" t="s">
        <v>182</v>
      </c>
      <c r="C73">
        <v>2</v>
      </c>
      <c r="D73">
        <v>2</v>
      </c>
      <c r="E73">
        <v>6</v>
      </c>
      <c r="F73">
        <v>30</v>
      </c>
    </row>
    <row r="74" spans="1:6" x14ac:dyDescent="0.2">
      <c r="A74" t="s">
        <v>67</v>
      </c>
      <c r="B74" t="s">
        <v>183</v>
      </c>
      <c r="C74">
        <v>0</v>
      </c>
      <c r="D74">
        <v>1</v>
      </c>
      <c r="E74">
        <v>0</v>
      </c>
      <c r="F74">
        <v>69</v>
      </c>
    </row>
    <row r="75" spans="1:6" x14ac:dyDescent="0.2">
      <c r="A75" t="s">
        <v>68</v>
      </c>
      <c r="B75" t="s">
        <v>178</v>
      </c>
      <c r="C75">
        <v>4</v>
      </c>
      <c r="D75">
        <v>0</v>
      </c>
      <c r="E75">
        <v>2</v>
      </c>
      <c r="F75">
        <v>20</v>
      </c>
    </row>
    <row r="76" spans="1:6" x14ac:dyDescent="0.2">
      <c r="A76" t="s">
        <v>184</v>
      </c>
      <c r="B76" t="s">
        <v>185</v>
      </c>
      <c r="C76">
        <v>0</v>
      </c>
      <c r="D76">
        <v>1</v>
      </c>
      <c r="E76">
        <v>1</v>
      </c>
      <c r="F76">
        <v>63</v>
      </c>
    </row>
    <row r="77" spans="1:6" x14ac:dyDescent="0.2">
      <c r="A77" t="s">
        <v>186</v>
      </c>
      <c r="B77" t="s">
        <v>187</v>
      </c>
      <c r="C77">
        <v>0</v>
      </c>
      <c r="D77">
        <v>0</v>
      </c>
      <c r="E77">
        <v>2</v>
      </c>
      <c r="F77">
        <v>75</v>
      </c>
    </row>
    <row r="78" spans="1:6" x14ac:dyDescent="0.2">
      <c r="A78" t="s">
        <v>69</v>
      </c>
      <c r="B78" t="s">
        <v>188</v>
      </c>
      <c r="C78">
        <v>2</v>
      </c>
      <c r="D78">
        <v>5</v>
      </c>
      <c r="E78">
        <v>2</v>
      </c>
      <c r="F78">
        <v>27</v>
      </c>
    </row>
    <row r="79" spans="1:6" x14ac:dyDescent="0.2">
      <c r="A79" t="s">
        <v>70</v>
      </c>
      <c r="B79" t="s">
        <v>196</v>
      </c>
      <c r="C79">
        <v>3</v>
      </c>
      <c r="D79">
        <v>2</v>
      </c>
      <c r="E79">
        <v>1</v>
      </c>
      <c r="F79">
        <v>23</v>
      </c>
    </row>
    <row r="80" spans="1:6" x14ac:dyDescent="0.2">
      <c r="A80" t="s">
        <v>71</v>
      </c>
      <c r="B80" t="s">
        <v>189</v>
      </c>
      <c r="C80">
        <v>22</v>
      </c>
      <c r="D80">
        <v>25</v>
      </c>
      <c r="E80">
        <v>32</v>
      </c>
      <c r="F80">
        <v>4</v>
      </c>
    </row>
    <row r="81" spans="1:6" x14ac:dyDescent="0.2">
      <c r="A81" t="s">
        <v>72</v>
      </c>
      <c r="B81" t="s">
        <v>193</v>
      </c>
      <c r="C81">
        <v>0</v>
      </c>
      <c r="D81">
        <v>0</v>
      </c>
      <c r="E81">
        <v>2</v>
      </c>
      <c r="F81">
        <v>75</v>
      </c>
    </row>
    <row r="82" spans="1:6" x14ac:dyDescent="0.2">
      <c r="A82" t="s">
        <v>73</v>
      </c>
      <c r="B82" t="s">
        <v>195</v>
      </c>
      <c r="C82">
        <v>1</v>
      </c>
      <c r="D82">
        <v>1</v>
      </c>
      <c r="E82">
        <v>2</v>
      </c>
      <c r="F82">
        <v>43</v>
      </c>
    </row>
    <row r="83" spans="1:6" x14ac:dyDescent="0.2">
      <c r="A83" t="s">
        <v>74</v>
      </c>
      <c r="B83" t="s">
        <v>192</v>
      </c>
      <c r="C83">
        <v>1</v>
      </c>
      <c r="D83">
        <v>1</v>
      </c>
      <c r="E83">
        <v>2</v>
      </c>
    </row>
    <row r="84" spans="1:6" x14ac:dyDescent="0.2">
      <c r="A84" t="s">
        <v>76</v>
      </c>
      <c r="B84" t="s">
        <v>200</v>
      </c>
      <c r="C84">
        <v>2</v>
      </c>
      <c r="D84">
        <v>2</v>
      </c>
      <c r="E84">
        <v>0</v>
      </c>
      <c r="F84">
        <v>43</v>
      </c>
    </row>
    <row r="85" spans="1:6" x14ac:dyDescent="0.2">
      <c r="A85" t="s">
        <v>77</v>
      </c>
      <c r="B85" t="s">
        <v>194</v>
      </c>
      <c r="C85">
        <v>0</v>
      </c>
      <c r="D85">
        <v>1</v>
      </c>
      <c r="E85">
        <v>3</v>
      </c>
      <c r="F85">
        <v>32</v>
      </c>
    </row>
    <row r="86" spans="1:6" x14ac:dyDescent="0.2">
      <c r="A86" t="s">
        <v>78</v>
      </c>
      <c r="B86" t="s">
        <v>199</v>
      </c>
      <c r="C86">
        <v>1</v>
      </c>
      <c r="D86">
        <v>4</v>
      </c>
      <c r="E86">
        <v>3</v>
      </c>
      <c r="F86">
        <v>60</v>
      </c>
    </row>
    <row r="87" spans="1:6" x14ac:dyDescent="0.2">
      <c r="A87" t="s">
        <v>79</v>
      </c>
      <c r="B87" t="s">
        <v>202</v>
      </c>
      <c r="C87">
        <v>0</v>
      </c>
      <c r="D87">
        <v>2</v>
      </c>
      <c r="E87">
        <v>2</v>
      </c>
      <c r="F87">
        <v>37</v>
      </c>
    </row>
    <row r="88" spans="1:6" x14ac:dyDescent="0.2">
      <c r="A88" t="s">
        <v>80</v>
      </c>
      <c r="B88" t="s">
        <v>201</v>
      </c>
      <c r="C88">
        <v>0</v>
      </c>
      <c r="D88">
        <v>0</v>
      </c>
      <c r="E88">
        <v>1</v>
      </c>
      <c r="F88">
        <v>57</v>
      </c>
    </row>
    <row r="89" spans="1:6" x14ac:dyDescent="0.2">
      <c r="A89" t="s">
        <v>82</v>
      </c>
      <c r="B89" t="s">
        <v>115</v>
      </c>
      <c r="C89">
        <v>0</v>
      </c>
      <c r="D89">
        <v>1</v>
      </c>
      <c r="E89">
        <v>1</v>
      </c>
      <c r="F89">
        <v>79</v>
      </c>
    </row>
    <row r="90" spans="1:6" x14ac:dyDescent="0.2">
      <c r="A90" t="s">
        <v>83</v>
      </c>
      <c r="B90" t="s">
        <v>203</v>
      </c>
      <c r="C90">
        <v>1</v>
      </c>
      <c r="D90">
        <v>0</v>
      </c>
      <c r="E90">
        <v>3</v>
      </c>
      <c r="F90">
        <v>63</v>
      </c>
    </row>
    <row r="91" spans="1:6" x14ac:dyDescent="0.2">
      <c r="A91" t="s">
        <v>84</v>
      </c>
      <c r="B91" t="s">
        <v>204</v>
      </c>
      <c r="C91">
        <v>2</v>
      </c>
      <c r="D91">
        <v>0</v>
      </c>
      <c r="E91">
        <v>1</v>
      </c>
      <c r="F91">
        <v>47</v>
      </c>
    </row>
    <row r="92" spans="1:6" x14ac:dyDescent="0.2">
      <c r="A92" t="s">
        <v>85</v>
      </c>
      <c r="B92" t="s">
        <v>205</v>
      </c>
      <c r="C92">
        <v>1</v>
      </c>
      <c r="D92">
        <v>2</v>
      </c>
      <c r="E92">
        <v>1</v>
      </c>
      <c r="F92">
        <v>35</v>
      </c>
    </row>
    <row r="93" spans="1:6" x14ac:dyDescent="0.2">
      <c r="A93" t="s">
        <v>209</v>
      </c>
      <c r="B93" t="s">
        <v>210</v>
      </c>
      <c r="F93">
        <v>41</v>
      </c>
    </row>
    <row r="94" spans="1:6" x14ac:dyDescent="0.2">
      <c r="A94" t="s">
        <v>206</v>
      </c>
      <c r="B94" t="s">
        <v>207</v>
      </c>
      <c r="C94">
        <v>1</v>
      </c>
      <c r="D94">
        <v>0</v>
      </c>
      <c r="E94">
        <v>0</v>
      </c>
    </row>
    <row r="95" spans="1:6" x14ac:dyDescent="0.2">
      <c r="A95" t="s">
        <v>86</v>
      </c>
      <c r="B95" t="s">
        <v>208</v>
      </c>
      <c r="C95">
        <v>6</v>
      </c>
      <c r="D95">
        <v>4</v>
      </c>
      <c r="E95">
        <v>8</v>
      </c>
      <c r="F95">
        <v>50</v>
      </c>
    </row>
    <row r="96" spans="1:6" x14ac:dyDescent="0.2">
      <c r="A96" t="s">
        <v>87</v>
      </c>
      <c r="B96" t="s">
        <v>211</v>
      </c>
      <c r="C96">
        <v>46</v>
      </c>
      <c r="D96">
        <v>28</v>
      </c>
      <c r="E96">
        <v>29</v>
      </c>
      <c r="F96">
        <v>14</v>
      </c>
    </row>
    <row r="97" spans="1:6" x14ac:dyDescent="0.2">
      <c r="A97" t="s">
        <v>88</v>
      </c>
      <c r="B97" t="s">
        <v>212</v>
      </c>
      <c r="C97">
        <v>1</v>
      </c>
      <c r="D97">
        <v>0</v>
      </c>
      <c r="E97">
        <v>2</v>
      </c>
      <c r="F97">
        <v>1</v>
      </c>
    </row>
    <row r="98" spans="1:6" x14ac:dyDescent="0.2">
      <c r="A98" t="s">
        <v>89</v>
      </c>
      <c r="B98" t="s">
        <v>213</v>
      </c>
      <c r="C98">
        <v>1</v>
      </c>
      <c r="D98">
        <v>0</v>
      </c>
      <c r="E98">
        <v>0</v>
      </c>
      <c r="F98">
        <v>48</v>
      </c>
    </row>
    <row r="99" spans="1:6" x14ac:dyDescent="0.2">
      <c r="A99" t="s">
        <v>90</v>
      </c>
      <c r="B99" t="s">
        <v>214</v>
      </c>
      <c r="F99">
        <v>50</v>
      </c>
    </row>
    <row r="100" spans="1:6" x14ac:dyDescent="0.2">
      <c r="A100" t="s">
        <v>93</v>
      </c>
      <c r="B100" t="s">
        <v>94</v>
      </c>
      <c r="C100">
        <v>300</v>
      </c>
      <c r="D100">
        <v>305</v>
      </c>
      <c r="E100">
        <v>356</v>
      </c>
    </row>
  </sheetData>
  <autoFilter ref="A1:L100"/>
  <sortState ref="A1:L10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I18" sqref="I18"/>
    </sheetView>
  </sheetViews>
  <sheetFormatPr baseColWidth="10" defaultRowHeight="16" x14ac:dyDescent="0.2"/>
  <sheetData>
    <row r="1" spans="1:6" x14ac:dyDescent="0.2">
      <c r="A1" t="s">
        <v>2</v>
      </c>
      <c r="B1" t="s">
        <v>215</v>
      </c>
      <c r="C1" t="s">
        <v>5</v>
      </c>
      <c r="D1" t="s">
        <v>6</v>
      </c>
      <c r="E1" t="s">
        <v>7</v>
      </c>
      <c r="F1" t="s">
        <v>216</v>
      </c>
    </row>
    <row r="2" spans="1:6" x14ac:dyDescent="0.2">
      <c r="A2" t="s">
        <v>0</v>
      </c>
      <c r="B2" t="s">
        <v>95</v>
      </c>
      <c r="C2">
        <v>0</v>
      </c>
      <c r="D2">
        <v>0</v>
      </c>
      <c r="E2">
        <v>0</v>
      </c>
    </row>
    <row r="3" spans="1:6" x14ac:dyDescent="0.2">
      <c r="A3" t="s">
        <v>1</v>
      </c>
      <c r="B3" t="s">
        <v>96</v>
      </c>
      <c r="C3">
        <v>0</v>
      </c>
      <c r="D3">
        <v>2</v>
      </c>
      <c r="E3">
        <v>0</v>
      </c>
      <c r="F3">
        <v>62</v>
      </c>
    </row>
    <row r="4" spans="1:6" x14ac:dyDescent="0.2">
      <c r="A4" t="s">
        <v>8</v>
      </c>
      <c r="B4" t="s">
        <v>97</v>
      </c>
      <c r="C4">
        <v>3</v>
      </c>
      <c r="D4">
        <v>1</v>
      </c>
      <c r="E4">
        <v>0</v>
      </c>
      <c r="F4">
        <v>27</v>
      </c>
    </row>
    <row r="5" spans="1:6" x14ac:dyDescent="0.2">
      <c r="A5" t="s">
        <v>9</v>
      </c>
      <c r="B5" t="s">
        <v>98</v>
      </c>
      <c r="C5">
        <v>1</v>
      </c>
      <c r="D5">
        <v>3</v>
      </c>
      <c r="E5">
        <v>0</v>
      </c>
      <c r="F5">
        <v>42</v>
      </c>
    </row>
    <row r="6" spans="1:6" x14ac:dyDescent="0.2">
      <c r="A6" t="s">
        <v>10</v>
      </c>
      <c r="B6" t="s">
        <v>99</v>
      </c>
      <c r="C6">
        <v>8</v>
      </c>
      <c r="D6">
        <v>11</v>
      </c>
      <c r="E6">
        <v>10</v>
      </c>
      <c r="F6">
        <v>10</v>
      </c>
    </row>
    <row r="7" spans="1:6" x14ac:dyDescent="0.2">
      <c r="A7" t="s">
        <v>11</v>
      </c>
      <c r="B7" t="s">
        <v>100</v>
      </c>
      <c r="C7">
        <v>0</v>
      </c>
      <c r="D7">
        <v>0</v>
      </c>
      <c r="E7">
        <v>1</v>
      </c>
      <c r="F7">
        <v>78</v>
      </c>
    </row>
    <row r="8" spans="1:6" x14ac:dyDescent="0.2">
      <c r="A8" t="s">
        <v>12</v>
      </c>
      <c r="B8" t="s">
        <v>101</v>
      </c>
      <c r="C8">
        <v>1</v>
      </c>
      <c r="D8">
        <v>7</v>
      </c>
      <c r="E8">
        <v>10</v>
      </c>
      <c r="F8">
        <v>39</v>
      </c>
    </row>
    <row r="9" spans="1:6" x14ac:dyDescent="0.2">
      <c r="A9" t="s">
        <v>13</v>
      </c>
      <c r="B9" t="s">
        <v>102</v>
      </c>
      <c r="C9">
        <v>1</v>
      </c>
      <c r="D9">
        <v>0</v>
      </c>
      <c r="E9">
        <v>1</v>
      </c>
      <c r="F9">
        <v>51</v>
      </c>
    </row>
    <row r="10" spans="1:6" x14ac:dyDescent="0.2">
      <c r="A10" t="s">
        <v>111</v>
      </c>
      <c r="B10" t="s">
        <v>112</v>
      </c>
      <c r="C10">
        <v>0</v>
      </c>
      <c r="D10">
        <v>1</v>
      </c>
      <c r="E10">
        <v>0</v>
      </c>
      <c r="F10">
        <v>69</v>
      </c>
    </row>
    <row r="11" spans="1:6" x14ac:dyDescent="0.2">
      <c r="A11" t="s">
        <v>14</v>
      </c>
      <c r="B11" t="s">
        <v>106</v>
      </c>
      <c r="C11">
        <v>2</v>
      </c>
      <c r="D11">
        <v>2</v>
      </c>
      <c r="E11">
        <v>2</v>
      </c>
      <c r="F11">
        <v>35</v>
      </c>
    </row>
    <row r="12" spans="1:6" x14ac:dyDescent="0.2">
      <c r="A12" t="s">
        <v>15</v>
      </c>
      <c r="B12" t="s">
        <v>105</v>
      </c>
      <c r="C12">
        <v>1</v>
      </c>
      <c r="D12">
        <v>4</v>
      </c>
      <c r="E12">
        <v>4</v>
      </c>
      <c r="F12">
        <v>40</v>
      </c>
    </row>
    <row r="13" spans="1:6" x14ac:dyDescent="0.2">
      <c r="A13" t="s">
        <v>107</v>
      </c>
      <c r="B13" t="s">
        <v>108</v>
      </c>
    </row>
    <row r="14" spans="1:6" x14ac:dyDescent="0.2">
      <c r="A14" t="s">
        <v>16</v>
      </c>
      <c r="B14" t="s">
        <v>109</v>
      </c>
      <c r="C14">
        <v>7</v>
      </c>
      <c r="D14">
        <v>6</v>
      </c>
      <c r="E14">
        <v>6</v>
      </c>
      <c r="F14">
        <v>13</v>
      </c>
    </row>
    <row r="15" spans="1:6" x14ac:dyDescent="0.2">
      <c r="A15" t="s">
        <v>103</v>
      </c>
      <c r="B15" t="s">
        <v>104</v>
      </c>
      <c r="C15">
        <v>1</v>
      </c>
      <c r="D15">
        <v>1</v>
      </c>
      <c r="E15">
        <v>0</v>
      </c>
      <c r="F15">
        <v>48</v>
      </c>
    </row>
    <row r="16" spans="1:6" x14ac:dyDescent="0.2">
      <c r="A16" t="s">
        <v>17</v>
      </c>
      <c r="B16" t="s">
        <v>110</v>
      </c>
      <c r="C16">
        <v>0</v>
      </c>
      <c r="D16">
        <v>1</v>
      </c>
      <c r="E16">
        <v>2</v>
      </c>
      <c r="F16">
        <v>65</v>
      </c>
    </row>
    <row r="17" spans="1:6" x14ac:dyDescent="0.2">
      <c r="A17" t="s">
        <v>18</v>
      </c>
      <c r="B17" t="s">
        <v>113</v>
      </c>
      <c r="C17">
        <v>4</v>
      </c>
      <c r="D17">
        <v>3</v>
      </c>
      <c r="E17">
        <v>15</v>
      </c>
      <c r="F17">
        <v>20</v>
      </c>
    </row>
    <row r="18" spans="1:6" x14ac:dyDescent="0.2">
      <c r="A18" t="s">
        <v>20</v>
      </c>
      <c r="B18" t="s">
        <v>114</v>
      </c>
      <c r="C18">
        <v>26</v>
      </c>
      <c r="D18">
        <v>18</v>
      </c>
      <c r="E18">
        <v>26</v>
      </c>
      <c r="F18">
        <v>3</v>
      </c>
    </row>
    <row r="19" spans="1:6" x14ac:dyDescent="0.2">
      <c r="A19" t="s">
        <v>152</v>
      </c>
      <c r="B19" t="s">
        <v>153</v>
      </c>
      <c r="C19">
        <v>1</v>
      </c>
      <c r="D19">
        <v>0</v>
      </c>
      <c r="E19">
        <v>1</v>
      </c>
      <c r="F19">
        <v>51</v>
      </c>
    </row>
    <row r="20" spans="1:6" x14ac:dyDescent="0.2">
      <c r="A20" t="s">
        <v>22</v>
      </c>
      <c r="B20" t="s">
        <v>116</v>
      </c>
      <c r="C20">
        <v>3</v>
      </c>
      <c r="D20">
        <v>2</v>
      </c>
      <c r="E20">
        <v>3</v>
      </c>
      <c r="F20">
        <v>23</v>
      </c>
    </row>
    <row r="21" spans="1:6" x14ac:dyDescent="0.2">
      <c r="A21" t="s">
        <v>23</v>
      </c>
      <c r="B21" t="s">
        <v>117</v>
      </c>
      <c r="C21">
        <v>5</v>
      </c>
      <c r="D21">
        <v>3</v>
      </c>
      <c r="E21">
        <v>2</v>
      </c>
      <c r="F21">
        <v>17</v>
      </c>
    </row>
    <row r="22" spans="1:6" x14ac:dyDescent="0.2">
      <c r="A22" t="s">
        <v>24</v>
      </c>
      <c r="B22" t="s">
        <v>118</v>
      </c>
      <c r="C22">
        <v>5</v>
      </c>
      <c r="D22">
        <v>2</v>
      </c>
      <c r="E22">
        <v>4</v>
      </c>
      <c r="F22">
        <v>18</v>
      </c>
    </row>
    <row r="23" spans="1:6" x14ac:dyDescent="0.2">
      <c r="A23" t="s">
        <v>119</v>
      </c>
      <c r="B23" t="s">
        <v>120</v>
      </c>
    </row>
    <row r="24" spans="1:6" x14ac:dyDescent="0.2">
      <c r="A24" t="s">
        <v>25</v>
      </c>
      <c r="B24" t="s">
        <v>121</v>
      </c>
      <c r="C24">
        <v>1</v>
      </c>
      <c r="D24">
        <v>2</v>
      </c>
      <c r="E24">
        <v>7</v>
      </c>
      <c r="F24">
        <v>43</v>
      </c>
    </row>
    <row r="25" spans="1:6" x14ac:dyDescent="0.2">
      <c r="A25" t="s">
        <v>26</v>
      </c>
      <c r="B25" t="s">
        <v>122</v>
      </c>
      <c r="C25">
        <v>2</v>
      </c>
      <c r="D25">
        <v>6</v>
      </c>
      <c r="E25">
        <v>7</v>
      </c>
      <c r="F25">
        <v>28</v>
      </c>
    </row>
    <row r="26" spans="1:6" x14ac:dyDescent="0.2">
      <c r="A26" t="s">
        <v>27</v>
      </c>
      <c r="B26" t="s">
        <v>123</v>
      </c>
      <c r="C26">
        <v>0</v>
      </c>
      <c r="D26">
        <v>0</v>
      </c>
      <c r="E26">
        <v>1</v>
      </c>
      <c r="F26">
        <v>78</v>
      </c>
    </row>
    <row r="27" spans="1:6" x14ac:dyDescent="0.2">
      <c r="A27" t="s">
        <v>29</v>
      </c>
      <c r="B27" t="s">
        <v>124</v>
      </c>
      <c r="C27">
        <v>0</v>
      </c>
      <c r="D27">
        <v>0</v>
      </c>
      <c r="E27">
        <v>3</v>
      </c>
      <c r="F27">
        <v>75</v>
      </c>
    </row>
    <row r="28" spans="1:6" x14ac:dyDescent="0.2">
      <c r="A28" t="s">
        <v>30</v>
      </c>
      <c r="B28" t="s">
        <v>198</v>
      </c>
      <c r="C28">
        <v>7</v>
      </c>
      <c r="D28">
        <v>4</v>
      </c>
      <c r="E28">
        <v>6</v>
      </c>
      <c r="F28">
        <v>14</v>
      </c>
    </row>
    <row r="29" spans="1:6" x14ac:dyDescent="0.2">
      <c r="A29" t="s">
        <v>31</v>
      </c>
      <c r="B29" t="s">
        <v>125</v>
      </c>
      <c r="C29">
        <v>0</v>
      </c>
      <c r="D29">
        <v>0</v>
      </c>
      <c r="E29">
        <v>1</v>
      </c>
      <c r="F29">
        <v>78</v>
      </c>
    </row>
    <row r="30" spans="1:6" x14ac:dyDescent="0.2">
      <c r="A30" t="s">
        <v>32</v>
      </c>
      <c r="B30" t="s">
        <v>126</v>
      </c>
      <c r="C30">
        <v>1</v>
      </c>
      <c r="D30">
        <v>2</v>
      </c>
      <c r="E30">
        <v>5</v>
      </c>
      <c r="F30">
        <v>44</v>
      </c>
    </row>
    <row r="31" spans="1:6" x14ac:dyDescent="0.2">
      <c r="A31" t="s">
        <v>129</v>
      </c>
      <c r="B31" t="s">
        <v>130</v>
      </c>
      <c r="C31">
        <v>1</v>
      </c>
      <c r="D31">
        <v>0</v>
      </c>
      <c r="E31">
        <v>0</v>
      </c>
      <c r="F31">
        <v>54</v>
      </c>
    </row>
    <row r="32" spans="1:6" x14ac:dyDescent="0.2">
      <c r="A32" t="s">
        <v>33</v>
      </c>
      <c r="B32" t="s">
        <v>127</v>
      </c>
      <c r="C32">
        <v>0</v>
      </c>
      <c r="D32">
        <v>0</v>
      </c>
      <c r="E32">
        <v>1</v>
      </c>
      <c r="F32">
        <v>78</v>
      </c>
    </row>
    <row r="33" spans="1:6" x14ac:dyDescent="0.2">
      <c r="A33" t="s">
        <v>34</v>
      </c>
      <c r="B33" t="s">
        <v>128</v>
      </c>
      <c r="C33">
        <v>10</v>
      </c>
      <c r="D33">
        <v>18</v>
      </c>
      <c r="E33">
        <v>14</v>
      </c>
      <c r="F33">
        <v>7</v>
      </c>
    </row>
    <row r="34" spans="1:6" x14ac:dyDescent="0.2">
      <c r="A34" t="s">
        <v>131</v>
      </c>
      <c r="B34" t="s">
        <v>132</v>
      </c>
    </row>
    <row r="35" spans="1:6" x14ac:dyDescent="0.2">
      <c r="A35" t="s">
        <v>35</v>
      </c>
      <c r="B35" t="s">
        <v>135</v>
      </c>
      <c r="C35">
        <v>27</v>
      </c>
      <c r="D35">
        <v>23</v>
      </c>
      <c r="E35">
        <v>17</v>
      </c>
      <c r="F35">
        <v>2</v>
      </c>
    </row>
    <row r="36" spans="1:6" x14ac:dyDescent="0.2">
      <c r="A36" t="s">
        <v>36</v>
      </c>
      <c r="B36" t="s">
        <v>133</v>
      </c>
      <c r="C36">
        <v>2</v>
      </c>
      <c r="D36">
        <v>1</v>
      </c>
      <c r="E36">
        <v>4</v>
      </c>
      <c r="F36">
        <v>38</v>
      </c>
    </row>
    <row r="37" spans="1:6" x14ac:dyDescent="0.2">
      <c r="A37" t="s">
        <v>37</v>
      </c>
      <c r="B37" t="s">
        <v>134</v>
      </c>
      <c r="C37">
        <v>17</v>
      </c>
      <c r="D37">
        <v>10</v>
      </c>
      <c r="E37">
        <v>15</v>
      </c>
      <c r="F37">
        <v>5</v>
      </c>
    </row>
    <row r="38" spans="1:6" x14ac:dyDescent="0.2">
      <c r="A38" t="s">
        <v>38</v>
      </c>
      <c r="B38" t="s">
        <v>136</v>
      </c>
      <c r="C38">
        <v>3</v>
      </c>
      <c r="D38">
        <v>1</v>
      </c>
      <c r="E38">
        <v>2</v>
      </c>
      <c r="F38">
        <v>26</v>
      </c>
    </row>
    <row r="39" spans="1:6" x14ac:dyDescent="0.2">
      <c r="A39" t="s">
        <v>137</v>
      </c>
      <c r="B39" t="s">
        <v>138</v>
      </c>
      <c r="C39">
        <v>0</v>
      </c>
      <c r="D39">
        <v>1</v>
      </c>
      <c r="E39">
        <v>0</v>
      </c>
      <c r="F39">
        <v>69</v>
      </c>
    </row>
    <row r="40" spans="1:6" x14ac:dyDescent="0.2">
      <c r="A40" t="s">
        <v>139</v>
      </c>
      <c r="B40" t="s">
        <v>140</v>
      </c>
    </row>
    <row r="41" spans="1:6" x14ac:dyDescent="0.2">
      <c r="A41" t="s">
        <v>141</v>
      </c>
      <c r="B41" t="s">
        <v>142</v>
      </c>
    </row>
    <row r="42" spans="1:6" x14ac:dyDescent="0.2">
      <c r="A42" t="s">
        <v>39</v>
      </c>
      <c r="B42" t="s">
        <v>143</v>
      </c>
      <c r="C42">
        <v>8</v>
      </c>
      <c r="D42">
        <v>3</v>
      </c>
      <c r="E42">
        <v>4</v>
      </c>
      <c r="F42">
        <v>12</v>
      </c>
    </row>
    <row r="43" spans="1:6" x14ac:dyDescent="0.2">
      <c r="A43" t="s">
        <v>40</v>
      </c>
      <c r="B43" t="s">
        <v>147</v>
      </c>
      <c r="C43">
        <v>1</v>
      </c>
      <c r="D43">
        <v>2</v>
      </c>
      <c r="E43">
        <v>0</v>
      </c>
      <c r="F43">
        <v>46</v>
      </c>
    </row>
    <row r="44" spans="1:6" x14ac:dyDescent="0.2">
      <c r="A44" t="s">
        <v>41</v>
      </c>
      <c r="B44" t="s">
        <v>146</v>
      </c>
      <c r="C44">
        <v>0</v>
      </c>
      <c r="D44">
        <v>1</v>
      </c>
      <c r="E44">
        <v>1</v>
      </c>
      <c r="F44">
        <v>67</v>
      </c>
    </row>
    <row r="45" spans="1:6" x14ac:dyDescent="0.2">
      <c r="A45" t="s">
        <v>144</v>
      </c>
      <c r="B45" t="s">
        <v>145</v>
      </c>
      <c r="C45">
        <v>1</v>
      </c>
      <c r="D45">
        <v>0</v>
      </c>
      <c r="E45">
        <v>1</v>
      </c>
      <c r="F45">
        <v>51</v>
      </c>
    </row>
    <row r="46" spans="1:6" x14ac:dyDescent="0.2">
      <c r="A46" t="s">
        <v>42</v>
      </c>
      <c r="B46" t="s">
        <v>148</v>
      </c>
      <c r="C46">
        <v>3</v>
      </c>
      <c r="D46">
        <v>1</v>
      </c>
      <c r="E46">
        <v>4</v>
      </c>
      <c r="F46">
        <v>25</v>
      </c>
    </row>
    <row r="47" spans="1:6" x14ac:dyDescent="0.2">
      <c r="A47" t="s">
        <v>43</v>
      </c>
      <c r="B47" t="s">
        <v>149</v>
      </c>
      <c r="C47">
        <v>0</v>
      </c>
      <c r="D47">
        <v>2</v>
      </c>
      <c r="E47">
        <v>0</v>
      </c>
      <c r="F47">
        <v>62</v>
      </c>
    </row>
    <row r="48" spans="1:6" x14ac:dyDescent="0.2">
      <c r="A48" t="s">
        <v>45</v>
      </c>
      <c r="B48" t="s">
        <v>150</v>
      </c>
      <c r="C48">
        <v>0</v>
      </c>
      <c r="D48">
        <v>0</v>
      </c>
      <c r="E48">
        <v>2</v>
      </c>
      <c r="F48">
        <v>77</v>
      </c>
    </row>
    <row r="49" spans="1:6" x14ac:dyDescent="0.2">
      <c r="A49" t="s">
        <v>46</v>
      </c>
      <c r="B49" t="s">
        <v>151</v>
      </c>
      <c r="C49">
        <v>8</v>
      </c>
      <c r="D49">
        <v>12</v>
      </c>
      <c r="E49">
        <v>8</v>
      </c>
      <c r="F49">
        <v>9</v>
      </c>
    </row>
    <row r="50" spans="1:6" x14ac:dyDescent="0.2">
      <c r="A50" t="s">
        <v>47</v>
      </c>
      <c r="B50" t="s">
        <v>154</v>
      </c>
      <c r="C50">
        <v>6</v>
      </c>
      <c r="D50">
        <v>3</v>
      </c>
      <c r="E50">
        <v>2</v>
      </c>
      <c r="F50">
        <v>16</v>
      </c>
    </row>
    <row r="51" spans="1:6" x14ac:dyDescent="0.2">
      <c r="A51" t="s">
        <v>156</v>
      </c>
      <c r="B51" t="s">
        <v>157</v>
      </c>
      <c r="C51">
        <v>1</v>
      </c>
      <c r="D51">
        <v>0</v>
      </c>
      <c r="E51">
        <v>0</v>
      </c>
      <c r="F51">
        <v>54</v>
      </c>
    </row>
    <row r="52" spans="1:6" x14ac:dyDescent="0.2">
      <c r="A52" t="s">
        <v>48</v>
      </c>
      <c r="B52" t="s">
        <v>155</v>
      </c>
      <c r="C52">
        <v>12</v>
      </c>
      <c r="D52">
        <v>8</v>
      </c>
      <c r="E52">
        <v>21</v>
      </c>
      <c r="F52">
        <v>6</v>
      </c>
    </row>
    <row r="53" spans="1:6" x14ac:dyDescent="0.2">
      <c r="A53" t="s">
        <v>49</v>
      </c>
      <c r="B53" t="s">
        <v>158</v>
      </c>
      <c r="C53">
        <v>3</v>
      </c>
      <c r="D53">
        <v>5</v>
      </c>
      <c r="E53">
        <v>9</v>
      </c>
      <c r="F53">
        <v>22</v>
      </c>
    </row>
    <row r="54" spans="1:6" x14ac:dyDescent="0.2">
      <c r="A54" t="s">
        <v>50</v>
      </c>
      <c r="B54" t="s">
        <v>159</v>
      </c>
      <c r="C54">
        <v>6</v>
      </c>
      <c r="D54">
        <v>6</v>
      </c>
      <c r="E54">
        <v>1</v>
      </c>
      <c r="F54">
        <v>15</v>
      </c>
    </row>
    <row r="55" spans="1:6" x14ac:dyDescent="0.2">
      <c r="A55" t="s">
        <v>52</v>
      </c>
      <c r="B55" t="s">
        <v>197</v>
      </c>
      <c r="C55">
        <v>9</v>
      </c>
      <c r="D55">
        <v>3</v>
      </c>
      <c r="E55">
        <v>9</v>
      </c>
      <c r="F55">
        <v>8</v>
      </c>
    </row>
    <row r="56" spans="1:6" x14ac:dyDescent="0.2">
      <c r="A56" t="s">
        <v>160</v>
      </c>
      <c r="B56" t="s">
        <v>161</v>
      </c>
      <c r="C56">
        <v>1</v>
      </c>
      <c r="D56">
        <v>0</v>
      </c>
      <c r="E56">
        <v>0</v>
      </c>
      <c r="F56">
        <v>54</v>
      </c>
    </row>
    <row r="57" spans="1:6" x14ac:dyDescent="0.2">
      <c r="A57" t="s">
        <v>190</v>
      </c>
      <c r="B57" t="s">
        <v>191</v>
      </c>
    </row>
    <row r="58" spans="1:6" x14ac:dyDescent="0.2">
      <c r="A58" t="s">
        <v>162</v>
      </c>
      <c r="B58" t="s">
        <v>163</v>
      </c>
    </row>
    <row r="59" spans="1:6" x14ac:dyDescent="0.2">
      <c r="A59" t="s">
        <v>53</v>
      </c>
      <c r="B59" t="s">
        <v>164</v>
      </c>
    </row>
    <row r="60" spans="1:6" x14ac:dyDescent="0.2">
      <c r="A60" t="s">
        <v>54</v>
      </c>
      <c r="B60" t="s">
        <v>165</v>
      </c>
      <c r="C60">
        <v>0</v>
      </c>
      <c r="D60">
        <v>1</v>
      </c>
      <c r="E60">
        <v>3</v>
      </c>
      <c r="F60">
        <v>64</v>
      </c>
    </row>
    <row r="61" spans="1:6" x14ac:dyDescent="0.2">
      <c r="A61" t="s">
        <v>55</v>
      </c>
      <c r="B61" t="s">
        <v>172</v>
      </c>
      <c r="C61">
        <v>0</v>
      </c>
      <c r="D61">
        <v>0</v>
      </c>
      <c r="E61">
        <v>1</v>
      </c>
      <c r="F61">
        <v>78</v>
      </c>
    </row>
    <row r="62" spans="1:6" x14ac:dyDescent="0.2">
      <c r="A62" t="s">
        <v>56</v>
      </c>
      <c r="B62" t="s">
        <v>166</v>
      </c>
      <c r="C62">
        <v>0</v>
      </c>
      <c r="D62">
        <v>4</v>
      </c>
      <c r="E62">
        <v>1</v>
      </c>
      <c r="F62">
        <v>60</v>
      </c>
    </row>
    <row r="63" spans="1:6" x14ac:dyDescent="0.2">
      <c r="A63" t="s">
        <v>57</v>
      </c>
      <c r="B63" t="s">
        <v>168</v>
      </c>
      <c r="C63">
        <v>0</v>
      </c>
      <c r="D63">
        <v>0</v>
      </c>
      <c r="E63">
        <v>1</v>
      </c>
      <c r="F63">
        <v>78</v>
      </c>
    </row>
    <row r="64" spans="1:6" x14ac:dyDescent="0.2">
      <c r="A64" t="s">
        <v>58</v>
      </c>
      <c r="B64" t="s">
        <v>167</v>
      </c>
      <c r="C64">
        <v>0</v>
      </c>
      <c r="D64">
        <v>3</v>
      </c>
      <c r="E64">
        <v>2</v>
      </c>
      <c r="F64">
        <v>61</v>
      </c>
    </row>
    <row r="65" spans="1:6" x14ac:dyDescent="0.2">
      <c r="A65" t="s">
        <v>59</v>
      </c>
      <c r="B65" t="s">
        <v>169</v>
      </c>
      <c r="C65">
        <v>0</v>
      </c>
      <c r="D65">
        <v>1</v>
      </c>
      <c r="E65">
        <v>1</v>
      </c>
      <c r="F65">
        <v>67</v>
      </c>
    </row>
    <row r="66" spans="1:6" x14ac:dyDescent="0.2">
      <c r="A66" t="s">
        <v>170</v>
      </c>
      <c r="B66" t="s">
        <v>171</v>
      </c>
    </row>
    <row r="67" spans="1:6" x14ac:dyDescent="0.2">
      <c r="A67" t="s">
        <v>61</v>
      </c>
      <c r="B67" t="s">
        <v>173</v>
      </c>
      <c r="C67">
        <v>8</v>
      </c>
      <c r="D67">
        <v>7</v>
      </c>
      <c r="E67">
        <v>4</v>
      </c>
      <c r="F67">
        <v>11</v>
      </c>
    </row>
    <row r="68" spans="1:6" x14ac:dyDescent="0.2">
      <c r="A68" t="s">
        <v>62</v>
      </c>
      <c r="B68" t="s">
        <v>177</v>
      </c>
      <c r="C68">
        <v>0</v>
      </c>
      <c r="D68">
        <v>0</v>
      </c>
      <c r="E68">
        <v>1</v>
      </c>
      <c r="F68">
        <v>78</v>
      </c>
    </row>
    <row r="69" spans="1:6" x14ac:dyDescent="0.2">
      <c r="A69" t="s">
        <v>175</v>
      </c>
      <c r="B69" t="s">
        <v>176</v>
      </c>
      <c r="C69">
        <v>0</v>
      </c>
      <c r="D69">
        <v>1</v>
      </c>
      <c r="E69">
        <v>0</v>
      </c>
      <c r="F69">
        <v>69</v>
      </c>
    </row>
    <row r="70" spans="1:6" x14ac:dyDescent="0.2">
      <c r="A70" t="s">
        <v>63</v>
      </c>
      <c r="B70" t="s">
        <v>179</v>
      </c>
      <c r="C70">
        <v>0</v>
      </c>
      <c r="D70">
        <v>0</v>
      </c>
      <c r="E70">
        <v>4</v>
      </c>
      <c r="F70">
        <v>74</v>
      </c>
    </row>
    <row r="71" spans="1:6" x14ac:dyDescent="0.2">
      <c r="A71" t="s">
        <v>64</v>
      </c>
      <c r="B71" t="s">
        <v>174</v>
      </c>
      <c r="C71">
        <v>4</v>
      </c>
      <c r="D71">
        <v>9</v>
      </c>
      <c r="E71">
        <v>5</v>
      </c>
      <c r="F71">
        <v>19</v>
      </c>
    </row>
    <row r="72" spans="1:6" x14ac:dyDescent="0.2">
      <c r="A72" t="s">
        <v>180</v>
      </c>
      <c r="B72" t="s">
        <v>181</v>
      </c>
      <c r="C72">
        <v>0</v>
      </c>
      <c r="D72">
        <v>1</v>
      </c>
      <c r="E72">
        <v>0</v>
      </c>
      <c r="F72">
        <v>69</v>
      </c>
    </row>
    <row r="73" spans="1:6" x14ac:dyDescent="0.2">
      <c r="A73" t="s">
        <v>66</v>
      </c>
      <c r="B73" t="s">
        <v>182</v>
      </c>
      <c r="C73">
        <v>2</v>
      </c>
      <c r="D73">
        <v>3</v>
      </c>
      <c r="E73">
        <v>6</v>
      </c>
      <c r="F73">
        <v>33</v>
      </c>
    </row>
    <row r="74" spans="1:6" x14ac:dyDescent="0.2">
      <c r="A74" t="s">
        <v>67</v>
      </c>
      <c r="B74" t="s">
        <v>183</v>
      </c>
      <c r="C74">
        <v>0</v>
      </c>
      <c r="D74">
        <v>0</v>
      </c>
      <c r="E74">
        <v>1</v>
      </c>
      <c r="F74">
        <v>78</v>
      </c>
    </row>
    <row r="75" spans="1:6" x14ac:dyDescent="0.2">
      <c r="A75" t="s">
        <v>68</v>
      </c>
      <c r="B75" t="s">
        <v>178</v>
      </c>
      <c r="C75">
        <v>2</v>
      </c>
      <c r="D75">
        <v>3</v>
      </c>
      <c r="E75">
        <v>2</v>
      </c>
      <c r="F75">
        <v>34</v>
      </c>
    </row>
    <row r="76" spans="1:6" x14ac:dyDescent="0.2">
      <c r="A76" t="s">
        <v>184</v>
      </c>
      <c r="B76" t="s">
        <v>185</v>
      </c>
      <c r="C76">
        <v>1</v>
      </c>
      <c r="D76">
        <v>0</v>
      </c>
      <c r="E76">
        <v>0</v>
      </c>
      <c r="F76">
        <v>54</v>
      </c>
    </row>
    <row r="77" spans="1:6" x14ac:dyDescent="0.2">
      <c r="A77" t="s">
        <v>186</v>
      </c>
      <c r="B77" t="s">
        <v>187</v>
      </c>
      <c r="C77">
        <v>0</v>
      </c>
      <c r="D77">
        <v>1</v>
      </c>
      <c r="E77">
        <v>0</v>
      </c>
      <c r="F77">
        <v>69</v>
      </c>
    </row>
    <row r="78" spans="1:6" x14ac:dyDescent="0.2">
      <c r="A78" t="s">
        <v>69</v>
      </c>
      <c r="B78" t="s">
        <v>188</v>
      </c>
      <c r="C78">
        <v>1</v>
      </c>
      <c r="D78">
        <v>1</v>
      </c>
      <c r="E78">
        <v>3</v>
      </c>
      <c r="F78">
        <v>47</v>
      </c>
    </row>
    <row r="79" spans="1:6" x14ac:dyDescent="0.2">
      <c r="A79" t="s">
        <v>70</v>
      </c>
      <c r="B79" t="s">
        <v>196</v>
      </c>
      <c r="C79">
        <v>2</v>
      </c>
      <c r="D79">
        <v>6</v>
      </c>
      <c r="E79">
        <v>2</v>
      </c>
      <c r="F79">
        <v>30</v>
      </c>
    </row>
    <row r="80" spans="1:6" x14ac:dyDescent="0.2">
      <c r="A80" t="s">
        <v>71</v>
      </c>
      <c r="B80" t="s">
        <v>189</v>
      </c>
      <c r="C80">
        <v>19</v>
      </c>
      <c r="D80">
        <v>18</v>
      </c>
      <c r="E80">
        <v>19</v>
      </c>
      <c r="F80">
        <v>4</v>
      </c>
    </row>
    <row r="81" spans="1:6" x14ac:dyDescent="0.2">
      <c r="A81" t="s">
        <v>72</v>
      </c>
      <c r="B81" t="s">
        <v>193</v>
      </c>
      <c r="C81">
        <v>1</v>
      </c>
      <c r="D81">
        <v>0</v>
      </c>
      <c r="E81">
        <v>0</v>
      </c>
      <c r="F81">
        <v>54</v>
      </c>
    </row>
    <row r="82" spans="1:6" x14ac:dyDescent="0.2">
      <c r="A82" t="s">
        <v>73</v>
      </c>
      <c r="B82" t="s">
        <v>195</v>
      </c>
      <c r="C82">
        <v>1</v>
      </c>
      <c r="D82">
        <v>2</v>
      </c>
      <c r="E82">
        <v>1</v>
      </c>
      <c r="F82">
        <v>45</v>
      </c>
    </row>
    <row r="83" spans="1:6" x14ac:dyDescent="0.2">
      <c r="A83" t="s">
        <v>74</v>
      </c>
      <c r="B83" t="s">
        <v>192</v>
      </c>
      <c r="C83">
        <v>2</v>
      </c>
      <c r="D83">
        <v>4</v>
      </c>
      <c r="E83">
        <v>2</v>
      </c>
      <c r="F83">
        <v>32</v>
      </c>
    </row>
    <row r="84" spans="1:6" x14ac:dyDescent="0.2">
      <c r="A84" t="s">
        <v>76</v>
      </c>
      <c r="B84" t="s">
        <v>200</v>
      </c>
      <c r="C84">
        <v>3</v>
      </c>
      <c r="D84">
        <v>2</v>
      </c>
      <c r="E84">
        <v>2</v>
      </c>
      <c r="F84">
        <v>24</v>
      </c>
    </row>
    <row r="85" spans="1:6" x14ac:dyDescent="0.2">
      <c r="A85" t="s">
        <v>77</v>
      </c>
      <c r="B85" t="s">
        <v>194</v>
      </c>
      <c r="C85">
        <v>2</v>
      </c>
      <c r="D85">
        <v>2</v>
      </c>
      <c r="E85">
        <v>0</v>
      </c>
      <c r="F85">
        <v>37</v>
      </c>
    </row>
    <row r="86" spans="1:6" x14ac:dyDescent="0.2">
      <c r="A86" t="s">
        <v>78</v>
      </c>
      <c r="B86" t="s">
        <v>199</v>
      </c>
      <c r="C86">
        <v>2</v>
      </c>
      <c r="D86">
        <v>6</v>
      </c>
      <c r="E86">
        <v>3</v>
      </c>
      <c r="F86">
        <v>29</v>
      </c>
    </row>
    <row r="87" spans="1:6" x14ac:dyDescent="0.2">
      <c r="A87" t="s">
        <v>79</v>
      </c>
      <c r="B87" t="s">
        <v>202</v>
      </c>
      <c r="C87">
        <v>2</v>
      </c>
      <c r="D87">
        <v>2</v>
      </c>
      <c r="E87">
        <v>2</v>
      </c>
      <c r="F87">
        <v>35</v>
      </c>
    </row>
    <row r="88" spans="1:6" x14ac:dyDescent="0.2">
      <c r="A88" t="s">
        <v>80</v>
      </c>
      <c r="B88" t="s">
        <v>201</v>
      </c>
      <c r="C88">
        <v>1</v>
      </c>
      <c r="D88">
        <v>0</v>
      </c>
      <c r="E88">
        <v>0</v>
      </c>
      <c r="F88">
        <v>54</v>
      </c>
    </row>
    <row r="89" spans="1:6" x14ac:dyDescent="0.2">
      <c r="A89" t="s">
        <v>82</v>
      </c>
      <c r="B89" t="s">
        <v>115</v>
      </c>
      <c r="C89">
        <v>1</v>
      </c>
      <c r="D89">
        <v>0</v>
      </c>
      <c r="E89">
        <v>2</v>
      </c>
      <c r="F89">
        <v>50</v>
      </c>
    </row>
    <row r="90" spans="1:6" x14ac:dyDescent="0.2">
      <c r="A90" t="s">
        <v>83</v>
      </c>
      <c r="B90" t="s">
        <v>203</v>
      </c>
      <c r="C90">
        <v>0</v>
      </c>
      <c r="D90">
        <v>0</v>
      </c>
      <c r="E90">
        <v>1</v>
      </c>
      <c r="F90">
        <v>78</v>
      </c>
    </row>
    <row r="91" spans="1:6" x14ac:dyDescent="0.2">
      <c r="A91" t="s">
        <v>84</v>
      </c>
      <c r="B91" t="s">
        <v>204</v>
      </c>
      <c r="C91">
        <v>0</v>
      </c>
      <c r="D91">
        <v>0</v>
      </c>
      <c r="E91">
        <v>3</v>
      </c>
      <c r="F91">
        <v>75</v>
      </c>
    </row>
    <row r="92" spans="1:6" x14ac:dyDescent="0.2">
      <c r="A92" t="s">
        <v>85</v>
      </c>
      <c r="B92" t="s">
        <v>205</v>
      </c>
      <c r="C92">
        <v>1</v>
      </c>
      <c r="D92">
        <v>3</v>
      </c>
      <c r="E92">
        <v>4</v>
      </c>
      <c r="F92">
        <v>41</v>
      </c>
    </row>
    <row r="93" spans="1:6" x14ac:dyDescent="0.2">
      <c r="A93" t="s">
        <v>209</v>
      </c>
      <c r="B93" t="s">
        <v>210</v>
      </c>
      <c r="C93">
        <v>0</v>
      </c>
      <c r="D93">
        <v>0</v>
      </c>
      <c r="E93">
        <v>1</v>
      </c>
      <c r="F93">
        <v>78</v>
      </c>
    </row>
    <row r="94" spans="1:6" x14ac:dyDescent="0.2">
      <c r="A94" t="s">
        <v>206</v>
      </c>
      <c r="B94" t="s">
        <v>207</v>
      </c>
    </row>
    <row r="95" spans="1:6" x14ac:dyDescent="0.2">
      <c r="A95" t="s">
        <v>86</v>
      </c>
      <c r="B95" t="s">
        <v>208</v>
      </c>
      <c r="C95">
        <v>2</v>
      </c>
      <c r="D95">
        <v>5</v>
      </c>
      <c r="E95">
        <v>4</v>
      </c>
      <c r="F95">
        <v>31</v>
      </c>
    </row>
    <row r="96" spans="1:6" x14ac:dyDescent="0.2">
      <c r="A96" t="s">
        <v>87</v>
      </c>
      <c r="B96" t="s">
        <v>211</v>
      </c>
      <c r="C96">
        <v>46</v>
      </c>
      <c r="D96">
        <v>37</v>
      </c>
      <c r="E96">
        <v>38</v>
      </c>
      <c r="F96">
        <v>1</v>
      </c>
    </row>
    <row r="97" spans="1:6" x14ac:dyDescent="0.2">
      <c r="A97" t="s">
        <v>88</v>
      </c>
      <c r="B97" t="s">
        <v>212</v>
      </c>
      <c r="C97">
        <v>4</v>
      </c>
      <c r="D97">
        <v>2</v>
      </c>
      <c r="E97">
        <v>7</v>
      </c>
      <c r="F97">
        <v>21</v>
      </c>
    </row>
    <row r="98" spans="1:6" x14ac:dyDescent="0.2">
      <c r="A98" t="s">
        <v>89</v>
      </c>
      <c r="B98" t="s">
        <v>213</v>
      </c>
      <c r="C98">
        <v>0</v>
      </c>
      <c r="D98">
        <v>1</v>
      </c>
      <c r="E98">
        <v>2</v>
      </c>
      <c r="F98">
        <v>65</v>
      </c>
    </row>
    <row r="99" spans="1:6" x14ac:dyDescent="0.2">
      <c r="A99" t="s">
        <v>90</v>
      </c>
      <c r="B99" t="s">
        <v>214</v>
      </c>
      <c r="C99">
        <v>1</v>
      </c>
      <c r="D99">
        <v>1</v>
      </c>
      <c r="E99">
        <v>0</v>
      </c>
      <c r="F99">
        <v>48</v>
      </c>
    </row>
    <row r="100" spans="1:6" x14ac:dyDescent="0.2">
      <c r="A100" t="s">
        <v>93</v>
      </c>
      <c r="B100" t="s">
        <v>94</v>
      </c>
      <c r="C100">
        <v>307</v>
      </c>
      <c r="D100">
        <v>307</v>
      </c>
      <c r="E100">
        <v>360</v>
      </c>
    </row>
  </sheetData>
  <sortState ref="A1:E99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activeCell="E4" sqref="E4"/>
    </sheetView>
  </sheetViews>
  <sheetFormatPr baseColWidth="10" defaultRowHeight="16" x14ac:dyDescent="0.2"/>
  <cols>
    <col min="12" max="12" width="13.1640625" customWidth="1"/>
    <col min="13" max="13" width="14.1640625" customWidth="1"/>
  </cols>
  <sheetData>
    <row r="1" spans="1:13" x14ac:dyDescent="0.2">
      <c r="A1" t="s">
        <v>2</v>
      </c>
      <c r="B1" t="s">
        <v>282</v>
      </c>
      <c r="C1" t="s">
        <v>283</v>
      </c>
      <c r="D1" t="s">
        <v>284</v>
      </c>
      <c r="E1" t="s">
        <v>285</v>
      </c>
      <c r="G1">
        <v>2012</v>
      </c>
      <c r="L1" t="s">
        <v>286</v>
      </c>
      <c r="M1" t="s">
        <v>287</v>
      </c>
    </row>
    <row r="2" spans="1:13" x14ac:dyDescent="0.2">
      <c r="A2" t="s">
        <v>0</v>
      </c>
      <c r="B2">
        <v>10190529882.5</v>
      </c>
      <c r="C2">
        <v>26528741</v>
      </c>
      <c r="D2">
        <v>7.9889999999999999</v>
      </c>
      <c r="E2">
        <v>30.555</v>
      </c>
      <c r="G2">
        <v>20536542736.700001</v>
      </c>
      <c r="H2">
        <v>29726803</v>
      </c>
      <c r="I2">
        <v>9.8879999999999999</v>
      </c>
      <c r="J2">
        <v>7.218</v>
      </c>
      <c r="L2">
        <v>7.9889999999999999</v>
      </c>
      <c r="M2">
        <v>9.8879999999999999</v>
      </c>
    </row>
    <row r="3" spans="1:13" x14ac:dyDescent="0.2">
      <c r="A3" t="s">
        <v>229</v>
      </c>
      <c r="B3">
        <v>315474615739</v>
      </c>
      <c r="C3">
        <v>6900142</v>
      </c>
      <c r="D3">
        <v>0</v>
      </c>
      <c r="E3">
        <v>0</v>
      </c>
      <c r="G3">
        <v>373429543907</v>
      </c>
      <c r="H3">
        <v>8952542</v>
      </c>
      <c r="I3">
        <v>3.2549999999999999</v>
      </c>
      <c r="J3">
        <v>0</v>
      </c>
      <c r="M3">
        <v>3.2549999999999999</v>
      </c>
    </row>
    <row r="4" spans="1:13" x14ac:dyDescent="0.2">
      <c r="A4" t="s">
        <v>8</v>
      </c>
      <c r="B4">
        <v>363137495040</v>
      </c>
      <c r="C4">
        <v>40381860</v>
      </c>
      <c r="D4">
        <v>0</v>
      </c>
      <c r="E4">
        <v>8.5839999999999996</v>
      </c>
      <c r="G4">
        <v>548934618736</v>
      </c>
      <c r="H4">
        <v>42095224</v>
      </c>
      <c r="I4">
        <v>0</v>
      </c>
      <c r="J4">
        <v>10.029999999999999</v>
      </c>
    </row>
    <row r="5" spans="1:13" x14ac:dyDescent="0.2">
      <c r="A5" t="s">
        <v>9</v>
      </c>
      <c r="B5">
        <v>11662040713.9</v>
      </c>
      <c r="C5">
        <v>2975029</v>
      </c>
      <c r="D5">
        <v>22.86</v>
      </c>
      <c r="E5">
        <v>8.9499999999999993</v>
      </c>
      <c r="G5">
        <v>10619320048.6</v>
      </c>
      <c r="H5">
        <v>2978339</v>
      </c>
      <c r="I5">
        <v>22.597999999999999</v>
      </c>
      <c r="J5">
        <v>2.5550000000000002</v>
      </c>
      <c r="L5">
        <v>22.86</v>
      </c>
      <c r="M5">
        <v>22.597999999999999</v>
      </c>
    </row>
    <row r="6" spans="1:13" x14ac:dyDescent="0.2">
      <c r="A6" t="s">
        <v>10</v>
      </c>
      <c r="B6">
        <v>1054557743960</v>
      </c>
      <c r="C6">
        <v>21249200</v>
      </c>
      <c r="D6">
        <v>26.596</v>
      </c>
      <c r="E6">
        <v>4.3529999999999998</v>
      </c>
      <c r="G6">
        <v>1537477830480</v>
      </c>
      <c r="H6">
        <v>22728254</v>
      </c>
      <c r="I6">
        <v>23.655999999999999</v>
      </c>
      <c r="J6">
        <v>1.7629999999999999</v>
      </c>
      <c r="L6">
        <v>26.596</v>
      </c>
      <c r="M6">
        <v>23.655999999999999</v>
      </c>
    </row>
    <row r="7" spans="1:13" x14ac:dyDescent="0.2">
      <c r="A7" t="s">
        <v>11</v>
      </c>
      <c r="B7">
        <v>427611527757</v>
      </c>
      <c r="C7">
        <v>8321496</v>
      </c>
      <c r="D7">
        <v>43.564999999999998</v>
      </c>
      <c r="E7">
        <v>3.2160000000000002</v>
      </c>
      <c r="G7">
        <v>407373026612</v>
      </c>
      <c r="H7">
        <v>8429991</v>
      </c>
      <c r="I7">
        <v>43.947000000000003</v>
      </c>
      <c r="J7">
        <v>2.4860000000000002</v>
      </c>
      <c r="L7">
        <v>43.564999999999998</v>
      </c>
      <c r="M7">
        <v>43.947000000000003</v>
      </c>
    </row>
    <row r="8" spans="1:13" x14ac:dyDescent="0.2">
      <c r="A8" t="s">
        <v>12</v>
      </c>
      <c r="B8">
        <v>48852482960.099998</v>
      </c>
      <c r="C8">
        <v>8763400</v>
      </c>
      <c r="D8">
        <v>49.302</v>
      </c>
      <c r="E8">
        <v>20.792000000000002</v>
      </c>
      <c r="G8">
        <v>68730906313.600006</v>
      </c>
      <c r="H8">
        <v>9295784</v>
      </c>
      <c r="I8">
        <v>41.845999999999997</v>
      </c>
      <c r="J8">
        <v>1.014</v>
      </c>
      <c r="L8">
        <v>49.302</v>
      </c>
      <c r="M8">
        <v>41.845999999999997</v>
      </c>
    </row>
    <row r="9" spans="1:13" x14ac:dyDescent="0.2">
      <c r="A9" t="s">
        <v>111</v>
      </c>
      <c r="B9">
        <v>1611634331.6500001</v>
      </c>
      <c r="C9">
        <v>8821795</v>
      </c>
      <c r="D9">
        <v>0</v>
      </c>
      <c r="E9">
        <v>24.106999999999999</v>
      </c>
      <c r="G9">
        <v>2472384907</v>
      </c>
      <c r="H9">
        <v>10124572</v>
      </c>
      <c r="I9">
        <v>0</v>
      </c>
      <c r="J9">
        <v>18.013000000000002</v>
      </c>
    </row>
    <row r="10" spans="1:13" x14ac:dyDescent="0.2">
      <c r="A10" t="s">
        <v>14</v>
      </c>
      <c r="B10">
        <v>518626043650</v>
      </c>
      <c r="C10">
        <v>10709973</v>
      </c>
      <c r="D10">
        <v>40.716999999999999</v>
      </c>
      <c r="E10">
        <v>4.4889999999999999</v>
      </c>
      <c r="G10">
        <v>497815990388</v>
      </c>
      <c r="H10">
        <v>11128246</v>
      </c>
      <c r="I10">
        <v>42.353999999999999</v>
      </c>
      <c r="J10">
        <v>2.84</v>
      </c>
      <c r="L10">
        <v>40.716999999999999</v>
      </c>
      <c r="M10">
        <v>42.353999999999999</v>
      </c>
    </row>
    <row r="11" spans="1:13" x14ac:dyDescent="0.2">
      <c r="A11" t="s">
        <v>230</v>
      </c>
      <c r="B11">
        <v>54666642734.300003</v>
      </c>
      <c r="C11">
        <v>7492561</v>
      </c>
      <c r="D11">
        <v>33.189</v>
      </c>
      <c r="E11">
        <v>12.349</v>
      </c>
      <c r="G11">
        <v>53576670827.900002</v>
      </c>
      <c r="H11">
        <v>7305888</v>
      </c>
      <c r="I11">
        <v>28.47</v>
      </c>
      <c r="J11">
        <v>2.9550000000000001</v>
      </c>
      <c r="L11">
        <v>33.189</v>
      </c>
      <c r="M11">
        <v>28.47</v>
      </c>
    </row>
    <row r="12" spans="1:13" x14ac:dyDescent="0.2">
      <c r="A12" t="s">
        <v>15</v>
      </c>
      <c r="B12">
        <v>60752177438.900002</v>
      </c>
      <c r="C12">
        <v>9528000</v>
      </c>
      <c r="D12">
        <v>38.892000000000003</v>
      </c>
      <c r="E12">
        <v>14.837999999999999</v>
      </c>
      <c r="G12">
        <v>63615445566.800003</v>
      </c>
      <c r="H12">
        <v>9464000</v>
      </c>
      <c r="I12">
        <v>29.984999999999999</v>
      </c>
      <c r="J12">
        <v>59.22</v>
      </c>
      <c r="L12">
        <v>38.892000000000003</v>
      </c>
      <c r="M12">
        <v>29.984999999999999</v>
      </c>
    </row>
    <row r="13" spans="1:13" x14ac:dyDescent="0.2">
      <c r="A13" t="s">
        <v>231</v>
      </c>
      <c r="B13">
        <v>6109928000</v>
      </c>
      <c r="C13">
        <v>65273</v>
      </c>
      <c r="D13">
        <v>0</v>
      </c>
      <c r="E13">
        <v>0</v>
      </c>
      <c r="G13">
        <v>5537537000</v>
      </c>
      <c r="H13">
        <v>64798</v>
      </c>
      <c r="I13">
        <v>0</v>
      </c>
      <c r="J13">
        <v>0</v>
      </c>
    </row>
    <row r="14" spans="1:13" x14ac:dyDescent="0.2">
      <c r="A14" t="s">
        <v>16</v>
      </c>
      <c r="B14">
        <v>1695824517400</v>
      </c>
      <c r="C14">
        <v>194769696</v>
      </c>
      <c r="D14">
        <v>25.837</v>
      </c>
      <c r="E14">
        <v>5.6630000000000003</v>
      </c>
      <c r="G14">
        <v>2460658440430</v>
      </c>
      <c r="H14">
        <v>202401584</v>
      </c>
      <c r="I14">
        <v>23.782</v>
      </c>
      <c r="J14">
        <v>5.4020000000000001</v>
      </c>
      <c r="L14">
        <v>25.837</v>
      </c>
      <c r="M14">
        <v>23.782</v>
      </c>
    </row>
    <row r="15" spans="1:13" x14ac:dyDescent="0.2">
      <c r="A15" t="s">
        <v>232</v>
      </c>
      <c r="B15">
        <v>4595000000</v>
      </c>
      <c r="C15">
        <v>277315</v>
      </c>
      <c r="D15">
        <v>28.454000000000001</v>
      </c>
      <c r="E15">
        <v>8.1080000000000005</v>
      </c>
      <c r="G15">
        <v>4313000000</v>
      </c>
      <c r="H15">
        <v>281580</v>
      </c>
      <c r="I15">
        <v>27.731000000000002</v>
      </c>
      <c r="J15">
        <v>4.5330000000000004</v>
      </c>
      <c r="L15">
        <v>28.454000000000001</v>
      </c>
      <c r="M15">
        <v>27.731000000000002</v>
      </c>
    </row>
    <row r="16" spans="1:13" x14ac:dyDescent="0.2">
      <c r="A16" t="s">
        <v>18</v>
      </c>
      <c r="B16">
        <v>1549131209000</v>
      </c>
      <c r="C16">
        <v>33245773</v>
      </c>
      <c r="D16">
        <v>17.72</v>
      </c>
      <c r="E16">
        <v>2.37</v>
      </c>
      <c r="G16">
        <v>1824288757450</v>
      </c>
      <c r="H16">
        <v>34751476</v>
      </c>
      <c r="I16">
        <v>17.183</v>
      </c>
      <c r="J16">
        <v>1.516</v>
      </c>
      <c r="L16">
        <v>17.72</v>
      </c>
      <c r="M16">
        <v>17.183</v>
      </c>
    </row>
    <row r="17" spans="1:13" x14ac:dyDescent="0.2">
      <c r="A17" t="s">
        <v>233</v>
      </c>
      <c r="B17">
        <v>551546962700</v>
      </c>
      <c r="C17">
        <v>7647675</v>
      </c>
      <c r="D17">
        <v>16.847999999999999</v>
      </c>
      <c r="E17">
        <v>2.427</v>
      </c>
      <c r="G17">
        <v>665408300272</v>
      </c>
      <c r="H17">
        <v>7996861</v>
      </c>
      <c r="I17">
        <v>16.806999999999999</v>
      </c>
      <c r="J17">
        <v>-0.69299999999999995</v>
      </c>
      <c r="L17">
        <v>16.847999999999999</v>
      </c>
      <c r="M17">
        <v>16.806999999999999</v>
      </c>
    </row>
    <row r="18" spans="1:13" x14ac:dyDescent="0.2">
      <c r="A18" t="s">
        <v>234</v>
      </c>
      <c r="B18">
        <v>179626674542</v>
      </c>
      <c r="C18">
        <v>16645940</v>
      </c>
      <c r="D18">
        <v>24.506</v>
      </c>
      <c r="E18">
        <v>8.7159999999999993</v>
      </c>
      <c r="G18">
        <v>265231582123</v>
      </c>
      <c r="H18">
        <v>17388437</v>
      </c>
      <c r="I18">
        <v>22.266999999999999</v>
      </c>
      <c r="J18">
        <v>3.0070000000000001</v>
      </c>
      <c r="L18">
        <v>24.506</v>
      </c>
      <c r="M18">
        <v>22.266999999999999</v>
      </c>
    </row>
    <row r="19" spans="1:13" x14ac:dyDescent="0.2">
      <c r="A19" t="s">
        <v>20</v>
      </c>
      <c r="B19">
        <v>4558431073440</v>
      </c>
      <c r="C19">
        <v>1324655000</v>
      </c>
      <c r="D19">
        <v>11.164</v>
      </c>
      <c r="E19">
        <v>5.8639999999999999</v>
      </c>
      <c r="G19">
        <v>8461623162710</v>
      </c>
      <c r="H19">
        <v>1350695000</v>
      </c>
      <c r="I19">
        <v>0</v>
      </c>
      <c r="J19">
        <v>2.625</v>
      </c>
      <c r="L19">
        <v>11.164</v>
      </c>
    </row>
    <row r="20" spans="1:13" x14ac:dyDescent="0.2">
      <c r="A20" t="s">
        <v>152</v>
      </c>
      <c r="B20">
        <v>24224903099.599998</v>
      </c>
      <c r="C20">
        <v>19261647</v>
      </c>
      <c r="D20">
        <v>16.838000000000001</v>
      </c>
      <c r="E20">
        <v>6.3090000000000002</v>
      </c>
      <c r="G20">
        <v>27040562587.200001</v>
      </c>
      <c r="H20">
        <v>21102641</v>
      </c>
      <c r="I20">
        <v>16.260000000000002</v>
      </c>
      <c r="J20">
        <v>1.3049999999999999</v>
      </c>
      <c r="L20">
        <v>16.838000000000001</v>
      </c>
      <c r="M20">
        <v>16.260000000000002</v>
      </c>
    </row>
    <row r="21" spans="1:13" x14ac:dyDescent="0.2">
      <c r="A21" t="s">
        <v>21</v>
      </c>
      <c r="B21">
        <v>23322254113.599998</v>
      </c>
      <c r="C21">
        <v>19570418</v>
      </c>
      <c r="D21">
        <v>0</v>
      </c>
      <c r="E21">
        <v>5.3380000000000001</v>
      </c>
      <c r="G21">
        <v>26472056037.799999</v>
      </c>
      <c r="H21">
        <v>21659488</v>
      </c>
      <c r="I21">
        <v>0</v>
      </c>
      <c r="J21">
        <v>2.9430000000000001</v>
      </c>
    </row>
    <row r="22" spans="1:13" x14ac:dyDescent="0.2">
      <c r="A22" t="s">
        <v>22</v>
      </c>
      <c r="B22">
        <v>243982437871</v>
      </c>
      <c r="C22">
        <v>44901660</v>
      </c>
      <c r="D22">
        <v>21.74</v>
      </c>
      <c r="E22">
        <v>6.9969999999999999</v>
      </c>
      <c r="G22">
        <v>369659700376</v>
      </c>
      <c r="H22">
        <v>46881018</v>
      </c>
      <c r="I22">
        <v>26.425000000000001</v>
      </c>
      <c r="J22">
        <v>3.177</v>
      </c>
      <c r="L22">
        <v>21.74</v>
      </c>
      <c r="M22">
        <v>26.425000000000001</v>
      </c>
    </row>
    <row r="23" spans="1:13" x14ac:dyDescent="0.2">
      <c r="A23" t="s">
        <v>235</v>
      </c>
      <c r="B23">
        <v>29837895769.099998</v>
      </c>
      <c r="C23">
        <v>4429506</v>
      </c>
      <c r="D23">
        <v>25.196000000000002</v>
      </c>
      <c r="E23">
        <v>13.423</v>
      </c>
      <c r="G23">
        <v>45300669857.5</v>
      </c>
      <c r="H23">
        <v>4654148</v>
      </c>
      <c r="I23">
        <v>24.356999999999999</v>
      </c>
      <c r="J23">
        <v>4.5039999999999996</v>
      </c>
      <c r="L23">
        <v>25.196000000000002</v>
      </c>
      <c r="M23">
        <v>24.356999999999999</v>
      </c>
    </row>
    <row r="24" spans="1:13" x14ac:dyDescent="0.2">
      <c r="A24" t="s">
        <v>24</v>
      </c>
      <c r="B24">
        <v>60806300000</v>
      </c>
      <c r="C24">
        <v>11290239</v>
      </c>
      <c r="D24">
        <v>0</v>
      </c>
      <c r="E24">
        <v>0</v>
      </c>
      <c r="G24">
        <v>73139050000</v>
      </c>
      <c r="H24">
        <v>11342631</v>
      </c>
      <c r="I24">
        <v>0</v>
      </c>
      <c r="J24">
        <v>0</v>
      </c>
    </row>
    <row r="25" spans="1:13" x14ac:dyDescent="0.2">
      <c r="A25" t="s">
        <v>25</v>
      </c>
      <c r="B25">
        <v>235204812643</v>
      </c>
      <c r="C25">
        <v>10384603</v>
      </c>
      <c r="D25">
        <v>28.873999999999999</v>
      </c>
      <c r="E25">
        <v>6.351</v>
      </c>
      <c r="G25">
        <v>206441578342</v>
      </c>
      <c r="H25">
        <v>10510785</v>
      </c>
      <c r="I25">
        <v>28.27</v>
      </c>
      <c r="J25">
        <v>3.2989999999999999</v>
      </c>
      <c r="L25">
        <v>28.873999999999999</v>
      </c>
      <c r="M25">
        <v>28.27</v>
      </c>
    </row>
    <row r="26" spans="1:13" x14ac:dyDescent="0.2">
      <c r="A26" t="s">
        <v>236</v>
      </c>
      <c r="B26">
        <v>3752365607150</v>
      </c>
      <c r="C26">
        <v>82110097</v>
      </c>
      <c r="D26">
        <v>27.667000000000002</v>
      </c>
      <c r="E26">
        <v>2.6280000000000001</v>
      </c>
      <c r="G26">
        <v>3539615377790</v>
      </c>
      <c r="H26">
        <v>80425823</v>
      </c>
      <c r="I26">
        <v>28.459</v>
      </c>
      <c r="J26">
        <v>2.008</v>
      </c>
      <c r="L26">
        <v>27.667000000000002</v>
      </c>
      <c r="M26">
        <v>28.459</v>
      </c>
    </row>
    <row r="27" spans="1:13" x14ac:dyDescent="0.2">
      <c r="A27" t="s">
        <v>237</v>
      </c>
      <c r="B27">
        <v>999105339.26800001</v>
      </c>
      <c r="C27">
        <v>809639</v>
      </c>
      <c r="D27">
        <v>0</v>
      </c>
      <c r="E27">
        <v>11.959</v>
      </c>
      <c r="G27">
        <v>1353632941.52</v>
      </c>
      <c r="H27">
        <v>853069</v>
      </c>
      <c r="I27">
        <v>0</v>
      </c>
      <c r="J27">
        <v>3.7309999999999999</v>
      </c>
    </row>
    <row r="28" spans="1:13" x14ac:dyDescent="0.2">
      <c r="A28" t="s">
        <v>238</v>
      </c>
      <c r="B28">
        <v>352591553716</v>
      </c>
      <c r="C28">
        <v>5493621</v>
      </c>
      <c r="D28">
        <v>40.176000000000002</v>
      </c>
      <c r="E28">
        <v>3.399</v>
      </c>
      <c r="G28">
        <v>325012162410</v>
      </c>
      <c r="H28">
        <v>5591572</v>
      </c>
      <c r="I28">
        <v>40.802999999999997</v>
      </c>
      <c r="J28">
        <v>2.3980000000000001</v>
      </c>
      <c r="L28">
        <v>40.176000000000002</v>
      </c>
      <c r="M28">
        <v>40.802999999999997</v>
      </c>
    </row>
    <row r="29" spans="1:13" x14ac:dyDescent="0.2">
      <c r="A29" t="s">
        <v>27</v>
      </c>
      <c r="B29">
        <v>48152993004.300003</v>
      </c>
      <c r="C29">
        <v>9636491</v>
      </c>
      <c r="D29">
        <v>15.557</v>
      </c>
      <c r="E29">
        <v>10.645</v>
      </c>
      <c r="G29">
        <v>60595109805.099998</v>
      </c>
      <c r="H29">
        <v>10155036</v>
      </c>
      <c r="I29">
        <v>14.595000000000001</v>
      </c>
      <c r="J29">
        <v>3.6949999999999998</v>
      </c>
      <c r="L29">
        <v>15.557</v>
      </c>
      <c r="M29">
        <v>14.595000000000001</v>
      </c>
    </row>
    <row r="30" spans="1:13" x14ac:dyDescent="0.2">
      <c r="A30" t="s">
        <v>239</v>
      </c>
      <c r="B30">
        <v>171000692135</v>
      </c>
      <c r="C30">
        <v>34811059</v>
      </c>
      <c r="D30">
        <v>47.19</v>
      </c>
      <c r="E30">
        <v>4.8630000000000004</v>
      </c>
      <c r="G30">
        <v>209047389600</v>
      </c>
      <c r="H30">
        <v>37439427</v>
      </c>
      <c r="I30">
        <v>0</v>
      </c>
      <c r="J30">
        <v>8.8949999999999996</v>
      </c>
      <c r="L30">
        <v>47.19</v>
      </c>
    </row>
    <row r="31" spans="1:13" x14ac:dyDescent="0.2">
      <c r="A31" t="s">
        <v>28</v>
      </c>
      <c r="B31">
        <v>61762635000</v>
      </c>
      <c r="C31">
        <v>14447600</v>
      </c>
      <c r="D31">
        <v>0</v>
      </c>
      <c r="E31">
        <v>8.4009999999999998</v>
      </c>
      <c r="G31">
        <v>87924544000</v>
      </c>
      <c r="H31">
        <v>15419493</v>
      </c>
      <c r="I31">
        <v>0</v>
      </c>
      <c r="J31">
        <v>5.101</v>
      </c>
    </row>
    <row r="32" spans="1:13" x14ac:dyDescent="0.2">
      <c r="A32" t="s">
        <v>240</v>
      </c>
      <c r="B32">
        <v>1380188800</v>
      </c>
      <c r="C32">
        <v>4500638</v>
      </c>
      <c r="D32">
        <v>0</v>
      </c>
      <c r="E32">
        <v>0</v>
      </c>
      <c r="G32">
        <v>0</v>
      </c>
      <c r="H32">
        <v>0</v>
      </c>
      <c r="I32">
        <v>0</v>
      </c>
      <c r="J32">
        <v>0</v>
      </c>
    </row>
    <row r="33" spans="1:13" x14ac:dyDescent="0.2">
      <c r="A33" t="s">
        <v>30</v>
      </c>
      <c r="B33">
        <v>1634989014210</v>
      </c>
      <c r="C33">
        <v>45954106</v>
      </c>
      <c r="D33">
        <v>14.946</v>
      </c>
      <c r="E33">
        <v>4.0759999999999996</v>
      </c>
      <c r="G33">
        <v>1339946773440</v>
      </c>
      <c r="H33">
        <v>46773055</v>
      </c>
      <c r="I33">
        <v>14.265000000000001</v>
      </c>
      <c r="J33">
        <v>2.4460000000000002</v>
      </c>
      <c r="L33">
        <v>14.946</v>
      </c>
      <c r="M33">
        <v>14.265000000000001</v>
      </c>
    </row>
    <row r="34" spans="1:13" x14ac:dyDescent="0.2">
      <c r="A34" t="s">
        <v>31</v>
      </c>
      <c r="B34">
        <v>24194038377</v>
      </c>
      <c r="C34">
        <v>1337090</v>
      </c>
      <c r="D34">
        <v>1.9770000000000001</v>
      </c>
      <c r="E34">
        <v>10.366</v>
      </c>
      <c r="G34">
        <v>23135266649.099998</v>
      </c>
      <c r="H34">
        <v>1322696</v>
      </c>
      <c r="I34">
        <v>2.1059999999999999</v>
      </c>
      <c r="J34">
        <v>3.9350000000000001</v>
      </c>
      <c r="L34">
        <v>1.9770000000000001</v>
      </c>
      <c r="M34">
        <v>2.1059999999999999</v>
      </c>
    </row>
    <row r="35" spans="1:13" x14ac:dyDescent="0.2">
      <c r="A35" t="s">
        <v>32</v>
      </c>
      <c r="B35">
        <v>27066912635.200001</v>
      </c>
      <c r="C35">
        <v>83079608</v>
      </c>
      <c r="D35">
        <v>10.143000000000001</v>
      </c>
      <c r="E35">
        <v>44.390999999999998</v>
      </c>
      <c r="G35">
        <v>43310721414.099998</v>
      </c>
      <c r="H35">
        <v>92191211</v>
      </c>
      <c r="I35">
        <v>0</v>
      </c>
      <c r="J35">
        <v>22.77</v>
      </c>
      <c r="L35">
        <v>10.143000000000001</v>
      </c>
    </row>
    <row r="36" spans="1:13" x14ac:dyDescent="0.2">
      <c r="A36" t="s">
        <v>33</v>
      </c>
      <c r="B36">
        <v>283742493042</v>
      </c>
      <c r="C36">
        <v>5313399</v>
      </c>
      <c r="D36">
        <v>38.94</v>
      </c>
      <c r="E36">
        <v>4.0659999999999998</v>
      </c>
      <c r="G36">
        <v>256706466091</v>
      </c>
      <c r="H36">
        <v>5413971</v>
      </c>
      <c r="I36">
        <v>38.957000000000001</v>
      </c>
      <c r="J36">
        <v>2.8079999999999998</v>
      </c>
      <c r="L36">
        <v>38.94</v>
      </c>
      <c r="M36">
        <v>38.957000000000001</v>
      </c>
    </row>
    <row r="37" spans="1:13" x14ac:dyDescent="0.2">
      <c r="A37" t="s">
        <v>34</v>
      </c>
      <c r="B37">
        <v>2923465651090</v>
      </c>
      <c r="C37">
        <v>64374990</v>
      </c>
      <c r="D37">
        <v>42.378</v>
      </c>
      <c r="E37">
        <v>2.8140000000000001</v>
      </c>
      <c r="G37">
        <v>2681416108540</v>
      </c>
      <c r="H37">
        <v>65659790</v>
      </c>
      <c r="I37">
        <v>43.984999999999999</v>
      </c>
      <c r="J37">
        <v>1.956</v>
      </c>
      <c r="L37">
        <v>42.378</v>
      </c>
      <c r="M37">
        <v>43.984999999999999</v>
      </c>
    </row>
    <row r="38" spans="1:13" x14ac:dyDescent="0.2">
      <c r="A38" t="s">
        <v>35</v>
      </c>
      <c r="B38">
        <v>2793376838240</v>
      </c>
      <c r="C38">
        <v>61806995</v>
      </c>
      <c r="D38">
        <v>37.546999999999997</v>
      </c>
      <c r="E38">
        <v>3.613</v>
      </c>
      <c r="G38">
        <v>2630472981170</v>
      </c>
      <c r="H38">
        <v>63700300</v>
      </c>
      <c r="I38">
        <v>34.936999999999998</v>
      </c>
      <c r="J38">
        <v>2.8220000000000001</v>
      </c>
      <c r="L38">
        <v>37.546999999999997</v>
      </c>
      <c r="M38">
        <v>34.936999999999998</v>
      </c>
    </row>
    <row r="39" spans="1:13" x14ac:dyDescent="0.2">
      <c r="A39" t="s">
        <v>36</v>
      </c>
      <c r="B39">
        <v>12795044472.799999</v>
      </c>
      <c r="C39">
        <v>4030000</v>
      </c>
      <c r="D39">
        <v>25.690999999999999</v>
      </c>
      <c r="E39">
        <v>9.9990000000000006</v>
      </c>
      <c r="G39">
        <v>15846474595.799999</v>
      </c>
      <c r="H39">
        <v>3825000</v>
      </c>
      <c r="I39">
        <v>25.739000000000001</v>
      </c>
      <c r="J39">
        <v>-0.94399999999999995</v>
      </c>
      <c r="L39">
        <v>25.690999999999999</v>
      </c>
      <c r="M39">
        <v>25.739000000000001</v>
      </c>
    </row>
    <row r="40" spans="1:13" x14ac:dyDescent="0.2">
      <c r="A40" t="s">
        <v>241</v>
      </c>
      <c r="B40">
        <v>28526891010.5</v>
      </c>
      <c r="C40">
        <v>23115919</v>
      </c>
      <c r="D40">
        <v>15.694000000000001</v>
      </c>
      <c r="E40">
        <v>16.521999999999998</v>
      </c>
      <c r="G40">
        <v>41939728978.699997</v>
      </c>
      <c r="H40">
        <v>25544565</v>
      </c>
      <c r="I40">
        <v>0</v>
      </c>
      <c r="J40">
        <v>9.1609999999999996</v>
      </c>
      <c r="L40">
        <v>15.694000000000001</v>
      </c>
    </row>
    <row r="41" spans="1:13" x14ac:dyDescent="0.2">
      <c r="A41" t="s">
        <v>242</v>
      </c>
      <c r="B41">
        <v>354460802549</v>
      </c>
      <c r="C41">
        <v>11077841</v>
      </c>
      <c r="D41">
        <v>39.627000000000002</v>
      </c>
      <c r="E41">
        <v>4.1529999999999996</v>
      </c>
      <c r="G41">
        <v>245670666639</v>
      </c>
      <c r="H41">
        <v>11045011</v>
      </c>
      <c r="I41">
        <v>44.954000000000001</v>
      </c>
      <c r="J41">
        <v>1.502</v>
      </c>
      <c r="L41">
        <v>39.627000000000002</v>
      </c>
      <c r="M41">
        <v>44.954000000000001</v>
      </c>
    </row>
    <row r="42" spans="1:13" x14ac:dyDescent="0.2">
      <c r="A42" t="s">
        <v>243</v>
      </c>
      <c r="B42">
        <v>1922598121.23</v>
      </c>
      <c r="C42">
        <v>748096</v>
      </c>
      <c r="D42">
        <v>0</v>
      </c>
      <c r="E42">
        <v>8.1</v>
      </c>
      <c r="G42">
        <v>2851154075.9499998</v>
      </c>
      <c r="H42">
        <v>758410</v>
      </c>
      <c r="I42">
        <v>0</v>
      </c>
      <c r="J42">
        <v>2.3919999999999999</v>
      </c>
    </row>
    <row r="43" spans="1:13" x14ac:dyDescent="0.2">
      <c r="A43" t="s">
        <v>244</v>
      </c>
      <c r="B43">
        <v>70481451814.300003</v>
      </c>
      <c r="C43">
        <v>4434508</v>
      </c>
      <c r="D43">
        <v>34.369999999999997</v>
      </c>
      <c r="E43">
        <v>6.077</v>
      </c>
      <c r="G43">
        <v>56485301967.400002</v>
      </c>
      <c r="H43">
        <v>4267558</v>
      </c>
      <c r="I43">
        <v>33.862000000000002</v>
      </c>
      <c r="J43">
        <v>3.4119999999999999</v>
      </c>
      <c r="L43">
        <v>34.369999999999997</v>
      </c>
      <c r="M43">
        <v>33.862000000000002</v>
      </c>
    </row>
    <row r="44" spans="1:13" x14ac:dyDescent="0.2">
      <c r="A44" t="s">
        <v>245</v>
      </c>
      <c r="B44">
        <v>6548530572.3500004</v>
      </c>
      <c r="C44">
        <v>9705130</v>
      </c>
      <c r="D44">
        <v>0</v>
      </c>
      <c r="E44">
        <v>15.52</v>
      </c>
      <c r="G44">
        <v>7890216507.6899996</v>
      </c>
      <c r="H44">
        <v>10288828</v>
      </c>
      <c r="I44">
        <v>0</v>
      </c>
      <c r="J44">
        <v>6.28</v>
      </c>
    </row>
    <row r="45" spans="1:13" x14ac:dyDescent="0.2">
      <c r="A45" t="s">
        <v>39</v>
      </c>
      <c r="B45">
        <v>157094861350</v>
      </c>
      <c r="C45">
        <v>10038188</v>
      </c>
      <c r="D45">
        <v>40.981000000000002</v>
      </c>
      <c r="E45">
        <v>6.0659999999999998</v>
      </c>
      <c r="G45">
        <v>127176184359</v>
      </c>
      <c r="H45">
        <v>9920362</v>
      </c>
      <c r="I45">
        <v>41.997999999999998</v>
      </c>
      <c r="J45">
        <v>5.6680000000000001</v>
      </c>
      <c r="L45">
        <v>40.981000000000002</v>
      </c>
      <c r="M45">
        <v>41.997999999999998</v>
      </c>
    </row>
    <row r="46" spans="1:13" x14ac:dyDescent="0.2">
      <c r="A46" t="s">
        <v>246</v>
      </c>
      <c r="B46">
        <v>510228634992</v>
      </c>
      <c r="C46">
        <v>235360765</v>
      </c>
      <c r="D46">
        <v>0</v>
      </c>
      <c r="E46">
        <v>9.7769999999999992</v>
      </c>
      <c r="G46">
        <v>917869913365</v>
      </c>
      <c r="H46">
        <v>248037853</v>
      </c>
      <c r="I46">
        <v>15.468</v>
      </c>
      <c r="J46">
        <v>4.28</v>
      </c>
      <c r="M46">
        <v>15.468</v>
      </c>
    </row>
    <row r="47" spans="1:13" x14ac:dyDescent="0.2">
      <c r="A47" t="s">
        <v>41</v>
      </c>
      <c r="B47">
        <v>1224097069460</v>
      </c>
      <c r="C47">
        <v>1197070109</v>
      </c>
      <c r="D47">
        <v>12.497</v>
      </c>
      <c r="E47">
        <v>8.3520000000000003</v>
      </c>
      <c r="G47">
        <v>1824960308640</v>
      </c>
      <c r="H47">
        <v>1263589639</v>
      </c>
      <c r="I47">
        <v>12.590999999999999</v>
      </c>
      <c r="J47">
        <v>9.3119999999999994</v>
      </c>
      <c r="L47">
        <v>12.497</v>
      </c>
      <c r="M47">
        <v>12.590999999999999</v>
      </c>
    </row>
    <row r="48" spans="1:13" x14ac:dyDescent="0.2">
      <c r="A48" t="s">
        <v>43</v>
      </c>
      <c r="B48">
        <v>274713996338</v>
      </c>
      <c r="C48">
        <v>4489544</v>
      </c>
      <c r="D48">
        <v>31.872</v>
      </c>
      <c r="E48">
        <v>4.0540000000000003</v>
      </c>
      <c r="G48">
        <v>224652132155</v>
      </c>
      <c r="H48">
        <v>4586897</v>
      </c>
      <c r="I48">
        <v>31.632000000000001</v>
      </c>
      <c r="J48">
        <v>1.6930000000000001</v>
      </c>
      <c r="L48">
        <v>31.872</v>
      </c>
      <c r="M48">
        <v>31.632000000000001</v>
      </c>
    </row>
    <row r="49" spans="1:13" x14ac:dyDescent="0.2">
      <c r="A49" t="s">
        <v>247</v>
      </c>
      <c r="B49">
        <v>131613661510</v>
      </c>
      <c r="C49">
        <v>29163327</v>
      </c>
      <c r="D49">
        <v>0</v>
      </c>
      <c r="E49">
        <v>12.663</v>
      </c>
      <c r="G49">
        <v>218000986223</v>
      </c>
      <c r="H49">
        <v>32957622</v>
      </c>
      <c r="I49">
        <v>0</v>
      </c>
      <c r="J49">
        <v>6.0890000000000004</v>
      </c>
    </row>
    <row r="50" spans="1:13" x14ac:dyDescent="0.2">
      <c r="A50" t="s">
        <v>44</v>
      </c>
      <c r="B50">
        <v>17530651669.900002</v>
      </c>
      <c r="C50">
        <v>317414</v>
      </c>
      <c r="D50">
        <v>30.968</v>
      </c>
      <c r="E50">
        <v>12.678000000000001</v>
      </c>
      <c r="G50">
        <v>14194519025.299999</v>
      </c>
      <c r="H50">
        <v>320716</v>
      </c>
      <c r="I50">
        <v>30.141999999999999</v>
      </c>
      <c r="J50">
        <v>5.1950000000000003</v>
      </c>
      <c r="L50">
        <v>30.968</v>
      </c>
      <c r="M50">
        <v>30.141999999999999</v>
      </c>
    </row>
    <row r="51" spans="1:13" x14ac:dyDescent="0.2">
      <c r="A51" t="s">
        <v>45</v>
      </c>
      <c r="B51">
        <v>216760312152</v>
      </c>
      <c r="C51">
        <v>7308800</v>
      </c>
      <c r="D51">
        <v>34.064999999999998</v>
      </c>
      <c r="E51">
        <v>4.5970000000000004</v>
      </c>
      <c r="G51">
        <v>259613579190</v>
      </c>
      <c r="H51">
        <v>7910500</v>
      </c>
      <c r="I51">
        <v>31.138999999999999</v>
      </c>
      <c r="J51">
        <v>1.708</v>
      </c>
      <c r="L51">
        <v>34.064999999999998</v>
      </c>
      <c r="M51">
        <v>31.138999999999999</v>
      </c>
    </row>
    <row r="52" spans="1:13" x14ac:dyDescent="0.2">
      <c r="A52" t="s">
        <v>46</v>
      </c>
      <c r="B52">
        <v>2390729210490</v>
      </c>
      <c r="C52">
        <v>58826731</v>
      </c>
      <c r="D52">
        <v>36.590000000000003</v>
      </c>
      <c r="E52">
        <v>3.375</v>
      </c>
      <c r="G52">
        <v>2072823111960</v>
      </c>
      <c r="H52">
        <v>59539717</v>
      </c>
      <c r="I52">
        <v>38.752000000000002</v>
      </c>
      <c r="J52">
        <v>3.0409999999999999</v>
      </c>
      <c r="L52">
        <v>36.590000000000003</v>
      </c>
      <c r="M52">
        <v>38.752000000000002</v>
      </c>
    </row>
    <row r="53" spans="1:13" x14ac:dyDescent="0.2">
      <c r="A53" t="s">
        <v>47</v>
      </c>
      <c r="B53">
        <v>13678551837.6</v>
      </c>
      <c r="C53">
        <v>2671934</v>
      </c>
      <c r="D53">
        <v>31.702000000000002</v>
      </c>
      <c r="E53">
        <v>22.021000000000001</v>
      </c>
      <c r="G53">
        <v>14746420946.200001</v>
      </c>
      <c r="H53">
        <v>2707805</v>
      </c>
      <c r="I53">
        <v>31.382000000000001</v>
      </c>
      <c r="J53">
        <v>6.8979999999999997</v>
      </c>
      <c r="L53">
        <v>31.702000000000002</v>
      </c>
      <c r="M53">
        <v>31.382000000000001</v>
      </c>
    </row>
    <row r="54" spans="1:13" x14ac:dyDescent="0.2">
      <c r="A54" t="s">
        <v>48</v>
      </c>
      <c r="B54">
        <v>4849184641950</v>
      </c>
      <c r="C54">
        <v>128063000</v>
      </c>
      <c r="D54">
        <v>12.930999999999999</v>
      </c>
      <c r="E54">
        <v>1.373</v>
      </c>
      <c r="G54">
        <v>5957250118650</v>
      </c>
      <c r="H54">
        <v>127561489</v>
      </c>
      <c r="I54">
        <v>11.188000000000001</v>
      </c>
      <c r="J54">
        <v>-3.3000000000000002E-2</v>
      </c>
      <c r="L54">
        <v>12.930999999999999</v>
      </c>
      <c r="M54">
        <v>11.188000000000001</v>
      </c>
    </row>
    <row r="55" spans="1:13" x14ac:dyDescent="0.2">
      <c r="A55" t="s">
        <v>49</v>
      </c>
      <c r="B55">
        <v>133441612247</v>
      </c>
      <c r="C55">
        <v>15674000</v>
      </c>
      <c r="D55">
        <v>0</v>
      </c>
      <c r="E55">
        <v>17.152000000000001</v>
      </c>
      <c r="G55">
        <v>215902443457</v>
      </c>
      <c r="H55">
        <v>16791425</v>
      </c>
      <c r="I55">
        <v>0</v>
      </c>
      <c r="J55">
        <v>5.1139999999999999</v>
      </c>
    </row>
    <row r="56" spans="1:13" x14ac:dyDescent="0.2">
      <c r="A56" t="s">
        <v>50</v>
      </c>
      <c r="B56">
        <v>35895153327.800003</v>
      </c>
      <c r="C56">
        <v>38244442</v>
      </c>
      <c r="D56">
        <v>16.472999999999999</v>
      </c>
      <c r="E56">
        <v>26.24</v>
      </c>
      <c r="G56">
        <v>50410164013.599998</v>
      </c>
      <c r="H56">
        <v>42542978</v>
      </c>
      <c r="I56">
        <v>17.573</v>
      </c>
      <c r="J56">
        <v>9.3780000000000001</v>
      </c>
      <c r="L56">
        <v>16.472999999999999</v>
      </c>
      <c r="M56">
        <v>17.573</v>
      </c>
    </row>
    <row r="57" spans="1:13" x14ac:dyDescent="0.2">
      <c r="A57" t="s">
        <v>248</v>
      </c>
      <c r="B57">
        <v>147395833333</v>
      </c>
      <c r="C57">
        <v>2705290</v>
      </c>
      <c r="D57">
        <v>0</v>
      </c>
      <c r="E57">
        <v>10.583</v>
      </c>
      <c r="G57">
        <v>174070025009</v>
      </c>
      <c r="H57">
        <v>3419581</v>
      </c>
      <c r="I57">
        <v>0</v>
      </c>
      <c r="J57">
        <v>3.1989999999999998</v>
      </c>
    </row>
    <row r="58" spans="1:13" x14ac:dyDescent="0.2">
      <c r="A58" t="s">
        <v>249</v>
      </c>
      <c r="B58">
        <v>28829850746.299999</v>
      </c>
      <c r="C58">
        <v>4109389</v>
      </c>
      <c r="D58">
        <v>21.834</v>
      </c>
      <c r="E58">
        <v>0</v>
      </c>
      <c r="G58">
        <v>43205095854.099998</v>
      </c>
      <c r="H58">
        <v>4924257</v>
      </c>
      <c r="I58">
        <v>20.318999999999999</v>
      </c>
      <c r="J58">
        <v>0</v>
      </c>
      <c r="L58">
        <v>21.834</v>
      </c>
      <c r="M58">
        <v>20.318999999999999</v>
      </c>
    </row>
    <row r="59" spans="1:13" x14ac:dyDescent="0.2">
      <c r="A59" t="s">
        <v>250</v>
      </c>
      <c r="B59">
        <v>40713812309.699997</v>
      </c>
      <c r="C59">
        <v>19817000</v>
      </c>
      <c r="D59">
        <v>14.856</v>
      </c>
      <c r="E59">
        <v>22.564</v>
      </c>
      <c r="G59">
        <v>68434399083.400002</v>
      </c>
      <c r="H59">
        <v>20424000</v>
      </c>
      <c r="I59">
        <v>12.031000000000001</v>
      </c>
      <c r="J59">
        <v>7.5430000000000001</v>
      </c>
      <c r="L59">
        <v>14.856</v>
      </c>
      <c r="M59">
        <v>12.031000000000001</v>
      </c>
    </row>
    <row r="60" spans="1:13" x14ac:dyDescent="0.2">
      <c r="A60" t="s">
        <v>54</v>
      </c>
      <c r="B60">
        <v>47850551148.800003</v>
      </c>
      <c r="C60">
        <v>3198231</v>
      </c>
      <c r="D60">
        <v>9.17</v>
      </c>
      <c r="E60">
        <v>10.927</v>
      </c>
      <c r="G60">
        <v>42852204396.5</v>
      </c>
      <c r="H60">
        <v>2987773</v>
      </c>
      <c r="I60">
        <v>8.4580000000000002</v>
      </c>
      <c r="J60">
        <v>3.0870000000000002</v>
      </c>
      <c r="L60">
        <v>9.17</v>
      </c>
      <c r="M60">
        <v>8.4580000000000002</v>
      </c>
    </row>
    <row r="61" spans="1:13" x14ac:dyDescent="0.2">
      <c r="A61" t="s">
        <v>251</v>
      </c>
      <c r="B61">
        <v>55144865973.300003</v>
      </c>
      <c r="C61">
        <v>488650</v>
      </c>
      <c r="D61">
        <v>38.926000000000002</v>
      </c>
      <c r="E61">
        <v>3.4</v>
      </c>
      <c r="G61">
        <v>55986712367.800003</v>
      </c>
      <c r="H61">
        <v>530946</v>
      </c>
      <c r="I61">
        <v>41.917999999999999</v>
      </c>
      <c r="J61">
        <v>2.6640000000000001</v>
      </c>
      <c r="L61">
        <v>38.926000000000002</v>
      </c>
      <c r="M61">
        <v>41.917999999999999</v>
      </c>
    </row>
    <row r="62" spans="1:13" x14ac:dyDescent="0.2">
      <c r="A62" t="s">
        <v>252</v>
      </c>
      <c r="B62">
        <v>35542093261.199997</v>
      </c>
      <c r="C62">
        <v>2177322</v>
      </c>
      <c r="D62">
        <v>24.736000000000001</v>
      </c>
      <c r="E62">
        <v>15.430999999999999</v>
      </c>
      <c r="G62">
        <v>28023276371.599998</v>
      </c>
      <c r="H62">
        <v>2034319</v>
      </c>
      <c r="I62">
        <v>25.780999999999999</v>
      </c>
      <c r="J62">
        <v>2.2109999999999999</v>
      </c>
      <c r="L62">
        <v>24.736000000000001</v>
      </c>
      <c r="M62">
        <v>25.780999999999999</v>
      </c>
    </row>
    <row r="63" spans="1:13" x14ac:dyDescent="0.2">
      <c r="A63" t="s">
        <v>55</v>
      </c>
      <c r="B63">
        <v>92507257783.600006</v>
      </c>
      <c r="C63">
        <v>31350544</v>
      </c>
      <c r="D63">
        <v>34.942999999999998</v>
      </c>
      <c r="E63">
        <v>3.7069999999999999</v>
      </c>
      <c r="G63">
        <v>98266306615.399994</v>
      </c>
      <c r="H63">
        <v>32984190</v>
      </c>
      <c r="I63">
        <v>0</v>
      </c>
      <c r="J63">
        <v>1.2789999999999999</v>
      </c>
      <c r="L63">
        <v>34.942999999999998</v>
      </c>
    </row>
    <row r="64" spans="1:13" x14ac:dyDescent="0.2">
      <c r="A64" t="s">
        <v>57</v>
      </c>
      <c r="B64">
        <v>6054806100.8500004</v>
      </c>
      <c r="C64">
        <v>3570108</v>
      </c>
      <c r="D64">
        <v>34.360999999999997</v>
      </c>
      <c r="E64">
        <v>12.897</v>
      </c>
      <c r="G64">
        <v>7284686576.2799997</v>
      </c>
      <c r="H64">
        <v>3559519</v>
      </c>
      <c r="I64">
        <v>31.236000000000001</v>
      </c>
      <c r="J64">
        <v>4.6399999999999997</v>
      </c>
      <c r="L64">
        <v>34.360999999999997</v>
      </c>
      <c r="M64">
        <v>31.236000000000001</v>
      </c>
    </row>
    <row r="65" spans="1:13" x14ac:dyDescent="0.2">
      <c r="A65" t="s">
        <v>58</v>
      </c>
      <c r="B65">
        <v>1101275278670</v>
      </c>
      <c r="C65">
        <v>114972821</v>
      </c>
      <c r="D65">
        <v>0</v>
      </c>
      <c r="E65">
        <v>5.125</v>
      </c>
      <c r="G65">
        <v>1186598324460</v>
      </c>
      <c r="H65">
        <v>122070963</v>
      </c>
      <c r="I65">
        <v>0</v>
      </c>
      <c r="J65">
        <v>4.1120000000000001</v>
      </c>
    </row>
    <row r="66" spans="1:13" x14ac:dyDescent="0.2">
      <c r="A66" t="s">
        <v>253</v>
      </c>
      <c r="B66">
        <v>5623216609.6400003</v>
      </c>
      <c r="C66">
        <v>2629666</v>
      </c>
      <c r="D66">
        <v>30.815999999999999</v>
      </c>
      <c r="E66">
        <v>25.056999999999999</v>
      </c>
      <c r="G66">
        <v>12292770631.200001</v>
      </c>
      <c r="H66">
        <v>2808339</v>
      </c>
      <c r="I66">
        <v>25.617999999999999</v>
      </c>
      <c r="J66">
        <v>14.984</v>
      </c>
      <c r="L66">
        <v>30.815999999999999</v>
      </c>
      <c r="M66">
        <v>25.617999999999999</v>
      </c>
    </row>
    <row r="67" spans="1:13" x14ac:dyDescent="0.2">
      <c r="A67" t="s">
        <v>254</v>
      </c>
      <c r="B67">
        <v>11494837053.4</v>
      </c>
      <c r="C67">
        <v>22994867</v>
      </c>
      <c r="D67">
        <v>0</v>
      </c>
      <c r="E67">
        <v>10.327999999999999</v>
      </c>
      <c r="G67">
        <v>14534278446.299999</v>
      </c>
      <c r="H67">
        <v>25732928</v>
      </c>
      <c r="I67">
        <v>22.423999999999999</v>
      </c>
      <c r="J67">
        <v>2.681</v>
      </c>
      <c r="M67">
        <v>22.423999999999999</v>
      </c>
    </row>
    <row r="68" spans="1:13" x14ac:dyDescent="0.2">
      <c r="A68" t="s">
        <v>255</v>
      </c>
      <c r="B68">
        <v>9641089804.8700008</v>
      </c>
      <c r="C68">
        <v>1244121</v>
      </c>
      <c r="D68">
        <v>21.023</v>
      </c>
      <c r="E68">
        <v>9.7330000000000005</v>
      </c>
      <c r="G68">
        <v>11445657237.9</v>
      </c>
      <c r="H68">
        <v>1255882</v>
      </c>
      <c r="I68">
        <v>23.01</v>
      </c>
      <c r="J68">
        <v>3.8519999999999999</v>
      </c>
      <c r="L68">
        <v>21.023</v>
      </c>
      <c r="M68">
        <v>23.01</v>
      </c>
    </row>
    <row r="69" spans="1:13" x14ac:dyDescent="0.2">
      <c r="A69" t="s">
        <v>256</v>
      </c>
      <c r="B69">
        <v>230813597938</v>
      </c>
      <c r="C69">
        <v>27197419</v>
      </c>
      <c r="D69">
        <v>20.754000000000001</v>
      </c>
      <c r="E69">
        <v>5.4409999999999998</v>
      </c>
      <c r="G69">
        <v>314442825693</v>
      </c>
      <c r="H69">
        <v>29021940</v>
      </c>
      <c r="I69">
        <v>21.407</v>
      </c>
      <c r="J69">
        <v>1.655</v>
      </c>
      <c r="L69">
        <v>20.754000000000001</v>
      </c>
      <c r="M69">
        <v>21.407</v>
      </c>
    </row>
    <row r="70" spans="1:13" x14ac:dyDescent="0.2">
      <c r="A70" t="s">
        <v>257</v>
      </c>
      <c r="B70">
        <v>8486721916.9099998</v>
      </c>
      <c r="C70">
        <v>2115703</v>
      </c>
      <c r="D70">
        <v>33.255000000000003</v>
      </c>
      <c r="E70">
        <v>9.0950000000000006</v>
      </c>
      <c r="G70">
        <v>13016152023.6</v>
      </c>
      <c r="H70">
        <v>2291645</v>
      </c>
      <c r="I70">
        <v>0</v>
      </c>
      <c r="J70">
        <v>6.7220000000000004</v>
      </c>
      <c r="L70">
        <v>33.255000000000003</v>
      </c>
    </row>
    <row r="71" spans="1:13" x14ac:dyDescent="0.2">
      <c r="A71" t="s">
        <v>258</v>
      </c>
      <c r="B71">
        <v>5403363917.3100004</v>
      </c>
      <c r="C71">
        <v>15085130</v>
      </c>
      <c r="D71">
        <v>0</v>
      </c>
      <c r="E71">
        <v>11.305</v>
      </c>
      <c r="G71">
        <v>6942209594.5500002</v>
      </c>
      <c r="H71">
        <v>17635782</v>
      </c>
      <c r="I71">
        <v>0</v>
      </c>
      <c r="J71">
        <v>0.45500000000000002</v>
      </c>
    </row>
    <row r="72" spans="1:13" x14ac:dyDescent="0.2">
      <c r="A72" t="s">
        <v>259</v>
      </c>
      <c r="B72">
        <v>208064753766</v>
      </c>
      <c r="C72">
        <v>151115683</v>
      </c>
      <c r="D72">
        <v>12.946999999999999</v>
      </c>
      <c r="E72">
        <v>11.577999999999999</v>
      </c>
      <c r="G72">
        <v>460953836444</v>
      </c>
      <c r="H72">
        <v>168240403</v>
      </c>
      <c r="I72">
        <v>5</v>
      </c>
      <c r="J72">
        <v>12.217000000000001</v>
      </c>
      <c r="L72">
        <v>12.946999999999999</v>
      </c>
      <c r="M72">
        <v>5</v>
      </c>
    </row>
    <row r="73" spans="1:13" x14ac:dyDescent="0.2">
      <c r="A73" t="s">
        <v>260</v>
      </c>
      <c r="B73">
        <v>936228211513</v>
      </c>
      <c r="C73">
        <v>16445593</v>
      </c>
      <c r="D73">
        <v>39.439</v>
      </c>
      <c r="E73">
        <v>2.4870000000000001</v>
      </c>
      <c r="G73">
        <v>828946812397</v>
      </c>
      <c r="H73">
        <v>16754962</v>
      </c>
      <c r="I73">
        <v>38.92</v>
      </c>
      <c r="J73">
        <v>2.456</v>
      </c>
      <c r="L73">
        <v>39.439</v>
      </c>
      <c r="M73">
        <v>38.92</v>
      </c>
    </row>
    <row r="74" spans="1:13" x14ac:dyDescent="0.2">
      <c r="A74" t="s">
        <v>63</v>
      </c>
      <c r="B74">
        <v>461946808511</v>
      </c>
      <c r="C74">
        <v>4768212</v>
      </c>
      <c r="D74">
        <v>51.701000000000001</v>
      </c>
      <c r="E74">
        <v>3.766</v>
      </c>
      <c r="G74">
        <v>509704856038</v>
      </c>
      <c r="H74">
        <v>5018573</v>
      </c>
      <c r="I74">
        <v>49.204000000000001</v>
      </c>
      <c r="J74">
        <v>0.70899999999999996</v>
      </c>
      <c r="L74">
        <v>51.701000000000001</v>
      </c>
      <c r="M74">
        <v>49.204000000000001</v>
      </c>
    </row>
    <row r="75" spans="1:13" x14ac:dyDescent="0.2">
      <c r="A75" t="s">
        <v>64</v>
      </c>
      <c r="B75">
        <v>133278976594</v>
      </c>
      <c r="C75">
        <v>4259800</v>
      </c>
      <c r="D75">
        <v>36.268000000000001</v>
      </c>
      <c r="E75">
        <v>3.9590000000000001</v>
      </c>
      <c r="G75">
        <v>176617424297</v>
      </c>
      <c r="H75">
        <v>4408100</v>
      </c>
      <c r="I75">
        <v>35.031999999999996</v>
      </c>
      <c r="J75">
        <v>0.88300000000000001</v>
      </c>
      <c r="L75">
        <v>36.268000000000001</v>
      </c>
      <c r="M75">
        <v>35.031999999999996</v>
      </c>
    </row>
    <row r="76" spans="1:13" x14ac:dyDescent="0.2">
      <c r="A76" t="s">
        <v>261</v>
      </c>
      <c r="B76">
        <v>170077814106</v>
      </c>
      <c r="C76">
        <v>163096985</v>
      </c>
      <c r="D76">
        <v>12.929</v>
      </c>
      <c r="E76">
        <v>20.286000000000001</v>
      </c>
      <c r="G76">
        <v>224646134571</v>
      </c>
      <c r="H76">
        <v>177392252</v>
      </c>
      <c r="I76">
        <v>12.654</v>
      </c>
      <c r="J76">
        <v>9.6850000000000005</v>
      </c>
      <c r="L76">
        <v>12.929</v>
      </c>
      <c r="M76">
        <v>12.654</v>
      </c>
    </row>
    <row r="77" spans="1:13" x14ac:dyDescent="0.2">
      <c r="A77" t="s">
        <v>65</v>
      </c>
      <c r="B77">
        <v>24522200000</v>
      </c>
      <c r="C77">
        <v>3498679</v>
      </c>
      <c r="D77">
        <v>0</v>
      </c>
      <c r="E77">
        <v>8.7590000000000003</v>
      </c>
      <c r="G77">
        <v>39954761200</v>
      </c>
      <c r="H77">
        <v>3743761</v>
      </c>
      <c r="I77">
        <v>0</v>
      </c>
      <c r="J77">
        <v>5.6980000000000004</v>
      </c>
    </row>
    <row r="78" spans="1:13" x14ac:dyDescent="0.2">
      <c r="A78" t="s">
        <v>262</v>
      </c>
      <c r="B78">
        <v>121572308719</v>
      </c>
      <c r="C78">
        <v>28642048</v>
      </c>
      <c r="D78">
        <v>20.974</v>
      </c>
      <c r="E78">
        <v>5.7859999999999996</v>
      </c>
      <c r="G78">
        <v>192703386156</v>
      </c>
      <c r="H78">
        <v>30158768</v>
      </c>
      <c r="I78">
        <v>21.501999999999999</v>
      </c>
      <c r="J78">
        <v>3.6539999999999999</v>
      </c>
      <c r="L78">
        <v>20.974</v>
      </c>
      <c r="M78">
        <v>21.501999999999999</v>
      </c>
    </row>
    <row r="79" spans="1:13" x14ac:dyDescent="0.2">
      <c r="A79" t="s">
        <v>263</v>
      </c>
      <c r="B79">
        <v>174195135053</v>
      </c>
      <c r="C79">
        <v>90297115</v>
      </c>
      <c r="D79">
        <v>15.188000000000001</v>
      </c>
      <c r="E79">
        <v>8.26</v>
      </c>
      <c r="G79">
        <v>250092093548</v>
      </c>
      <c r="H79">
        <v>96017322</v>
      </c>
      <c r="I79">
        <v>14.456</v>
      </c>
      <c r="J79">
        <v>3.1720000000000002</v>
      </c>
      <c r="L79">
        <v>15.188000000000001</v>
      </c>
      <c r="M79">
        <v>14.456</v>
      </c>
    </row>
    <row r="80" spans="1:13" x14ac:dyDescent="0.2">
      <c r="A80" t="s">
        <v>66</v>
      </c>
      <c r="B80">
        <v>530185123693</v>
      </c>
      <c r="C80">
        <v>38125759</v>
      </c>
      <c r="D80">
        <v>32.661999999999999</v>
      </c>
      <c r="E80">
        <v>4.3490000000000002</v>
      </c>
      <c r="G80">
        <v>500227851988</v>
      </c>
      <c r="H80">
        <v>38063164</v>
      </c>
      <c r="I80">
        <v>30.97</v>
      </c>
      <c r="J80">
        <v>3.5569999999999999</v>
      </c>
      <c r="L80">
        <v>32.661999999999999</v>
      </c>
      <c r="M80">
        <v>30.97</v>
      </c>
    </row>
    <row r="81" spans="1:13" x14ac:dyDescent="0.2">
      <c r="A81" t="s">
        <v>264</v>
      </c>
      <c r="B81">
        <v>93639316000</v>
      </c>
      <c r="C81">
        <v>3760866</v>
      </c>
      <c r="D81">
        <v>0</v>
      </c>
      <c r="E81">
        <v>0</v>
      </c>
      <c r="G81">
        <v>101080738000</v>
      </c>
      <c r="H81">
        <v>3634487</v>
      </c>
      <c r="I81">
        <v>0</v>
      </c>
      <c r="J81">
        <v>0</v>
      </c>
    </row>
    <row r="82" spans="1:13" x14ac:dyDescent="0.2">
      <c r="A82" t="s">
        <v>265</v>
      </c>
      <c r="B82">
        <v>262007590450</v>
      </c>
      <c r="C82">
        <v>10558177</v>
      </c>
      <c r="D82">
        <v>36.338000000000001</v>
      </c>
      <c r="E82">
        <v>2.59</v>
      </c>
      <c r="G82">
        <v>216368178659</v>
      </c>
      <c r="H82">
        <v>10514844</v>
      </c>
      <c r="I82">
        <v>37.472999999999999</v>
      </c>
      <c r="J82">
        <v>2.7730000000000001</v>
      </c>
      <c r="L82">
        <v>36.338000000000001</v>
      </c>
      <c r="M82">
        <v>37.472999999999999</v>
      </c>
    </row>
    <row r="83" spans="1:13" x14ac:dyDescent="0.2">
      <c r="A83" t="s">
        <v>266</v>
      </c>
      <c r="B83">
        <v>18504130753</v>
      </c>
      <c r="C83">
        <v>6047131</v>
      </c>
      <c r="D83">
        <v>18.422000000000001</v>
      </c>
      <c r="E83">
        <v>10.154999999999999</v>
      </c>
      <c r="G83">
        <v>24611039786.099998</v>
      </c>
      <c r="H83">
        <v>6379162</v>
      </c>
      <c r="I83">
        <v>22.581</v>
      </c>
      <c r="J83">
        <v>3.6760000000000002</v>
      </c>
      <c r="L83">
        <v>18.422000000000001</v>
      </c>
      <c r="M83">
        <v>22.581</v>
      </c>
    </row>
    <row r="84" spans="1:13" x14ac:dyDescent="0.2">
      <c r="A84" t="s">
        <v>186</v>
      </c>
      <c r="B84">
        <v>115270054945</v>
      </c>
      <c r="C84">
        <v>1388962</v>
      </c>
      <c r="D84">
        <v>33.554000000000002</v>
      </c>
      <c r="E84">
        <v>15.05</v>
      </c>
      <c r="G84">
        <v>190289835165</v>
      </c>
      <c r="H84">
        <v>2015624</v>
      </c>
      <c r="I84">
        <v>0</v>
      </c>
      <c r="J84">
        <v>1.867</v>
      </c>
      <c r="L84">
        <v>33.554000000000002</v>
      </c>
    </row>
    <row r="85" spans="1:13" x14ac:dyDescent="0.2">
      <c r="A85" t="s">
        <v>69</v>
      </c>
      <c r="B85">
        <v>208181626901</v>
      </c>
      <c r="C85">
        <v>20537875</v>
      </c>
      <c r="D85">
        <v>31.707999999999998</v>
      </c>
      <c r="E85">
        <v>7.8479999999999999</v>
      </c>
      <c r="G85">
        <v>171664638717</v>
      </c>
      <c r="H85">
        <v>20058035</v>
      </c>
      <c r="I85">
        <v>30.888999999999999</v>
      </c>
      <c r="J85">
        <v>3.3340000000000001</v>
      </c>
      <c r="L85">
        <v>31.707999999999998</v>
      </c>
      <c r="M85">
        <v>30.888999999999999</v>
      </c>
    </row>
    <row r="86" spans="1:13" x14ac:dyDescent="0.2">
      <c r="A86" t="s">
        <v>267</v>
      </c>
      <c r="B86">
        <v>519796800000</v>
      </c>
      <c r="C86">
        <v>26742842</v>
      </c>
      <c r="D86">
        <v>0</v>
      </c>
      <c r="E86">
        <v>9.8689999999999998</v>
      </c>
      <c r="G86">
        <v>733955733333</v>
      </c>
      <c r="H86">
        <v>29496047</v>
      </c>
      <c r="I86">
        <v>0</v>
      </c>
      <c r="J86">
        <v>2.8860000000000001</v>
      </c>
    </row>
    <row r="87" spans="1:13" x14ac:dyDescent="0.2">
      <c r="A87" t="s">
        <v>268</v>
      </c>
      <c r="B87">
        <v>54526580231.599998</v>
      </c>
      <c r="C87">
        <v>34470138</v>
      </c>
      <c r="D87">
        <v>0</v>
      </c>
      <c r="E87">
        <v>14.307</v>
      </c>
      <c r="G87">
        <v>62688889672.5</v>
      </c>
      <c r="H87">
        <v>37712420</v>
      </c>
      <c r="I87">
        <v>0</v>
      </c>
      <c r="J87">
        <v>37.393000000000001</v>
      </c>
    </row>
    <row r="88" spans="1:13" x14ac:dyDescent="0.2">
      <c r="A88" t="s">
        <v>269</v>
      </c>
      <c r="B88">
        <v>13386345214.5</v>
      </c>
      <c r="C88">
        <v>12229703</v>
      </c>
      <c r="D88">
        <v>0</v>
      </c>
      <c r="E88">
        <v>5.77</v>
      </c>
      <c r="G88">
        <v>14045681414.4</v>
      </c>
      <c r="H88">
        <v>13780108</v>
      </c>
      <c r="I88">
        <v>20.178999999999998</v>
      </c>
      <c r="J88">
        <v>1.421</v>
      </c>
      <c r="M88">
        <v>20.178999999999998</v>
      </c>
    </row>
    <row r="89" spans="1:13" x14ac:dyDescent="0.2">
      <c r="A89" t="s">
        <v>270</v>
      </c>
      <c r="B89">
        <v>192225881688</v>
      </c>
      <c r="C89">
        <v>4839396</v>
      </c>
      <c r="D89">
        <v>20.562000000000001</v>
      </c>
      <c r="E89">
        <v>6.5190000000000001</v>
      </c>
      <c r="G89">
        <v>289268624470</v>
      </c>
      <c r="H89">
        <v>5312437</v>
      </c>
      <c r="I89">
        <v>17.827999999999999</v>
      </c>
      <c r="J89">
        <v>4.5289999999999999</v>
      </c>
      <c r="L89">
        <v>20.562000000000001</v>
      </c>
      <c r="M89">
        <v>17.827999999999999</v>
      </c>
    </row>
    <row r="90" spans="1:13" x14ac:dyDescent="0.2">
      <c r="A90" t="s">
        <v>74</v>
      </c>
      <c r="B90">
        <v>49259526052.699997</v>
      </c>
      <c r="C90">
        <v>7350222</v>
      </c>
      <c r="D90">
        <v>38.209000000000003</v>
      </c>
      <c r="E90">
        <v>12.411</v>
      </c>
      <c r="G90">
        <v>40742313861.099998</v>
      </c>
      <c r="H90">
        <v>7199077</v>
      </c>
      <c r="I90">
        <v>34.914000000000001</v>
      </c>
      <c r="J90">
        <v>7.33</v>
      </c>
      <c r="L90">
        <v>38.209000000000003</v>
      </c>
      <c r="M90">
        <v>34.914000000000001</v>
      </c>
    </row>
    <row r="91" spans="1:13" x14ac:dyDescent="0.2">
      <c r="A91" t="s">
        <v>271</v>
      </c>
      <c r="B91">
        <v>3532969034.6100001</v>
      </c>
      <c r="C91">
        <v>506657</v>
      </c>
      <c r="D91">
        <v>21.768000000000001</v>
      </c>
      <c r="E91">
        <v>14.667</v>
      </c>
      <c r="G91">
        <v>4980000000</v>
      </c>
      <c r="H91">
        <v>528535</v>
      </c>
      <c r="I91">
        <v>25.663</v>
      </c>
      <c r="J91">
        <v>5.0069999999999997</v>
      </c>
      <c r="L91">
        <v>21.768000000000001</v>
      </c>
      <c r="M91">
        <v>25.663</v>
      </c>
    </row>
    <row r="92" spans="1:13" x14ac:dyDescent="0.2">
      <c r="A92" t="s">
        <v>272</v>
      </c>
      <c r="B92">
        <v>55589863776.199997</v>
      </c>
      <c r="C92">
        <v>2021316</v>
      </c>
      <c r="D92">
        <v>37.305</v>
      </c>
      <c r="E92">
        <v>5.6520000000000001</v>
      </c>
      <c r="G92">
        <v>46240004973.300003</v>
      </c>
      <c r="H92">
        <v>2057159</v>
      </c>
      <c r="I92">
        <v>38.023000000000003</v>
      </c>
      <c r="J92">
        <v>2.5979999999999999</v>
      </c>
      <c r="L92">
        <v>37.305</v>
      </c>
      <c r="M92">
        <v>38.023000000000003</v>
      </c>
    </row>
    <row r="93" spans="1:13" x14ac:dyDescent="0.2">
      <c r="A93" t="s">
        <v>78</v>
      </c>
      <c r="B93">
        <v>513965650650</v>
      </c>
      <c r="C93">
        <v>9219637</v>
      </c>
      <c r="D93">
        <v>33.383000000000003</v>
      </c>
      <c r="E93">
        <v>3.4369999999999998</v>
      </c>
      <c r="G93">
        <v>543880647757</v>
      </c>
      <c r="H93">
        <v>9519374</v>
      </c>
      <c r="I93">
        <v>31.981000000000002</v>
      </c>
      <c r="J93">
        <v>0.88800000000000001</v>
      </c>
      <c r="L93">
        <v>33.383000000000003</v>
      </c>
      <c r="M93">
        <v>31.981000000000002</v>
      </c>
    </row>
    <row r="94" spans="1:13" x14ac:dyDescent="0.2">
      <c r="A94" t="s">
        <v>273</v>
      </c>
      <c r="B94">
        <v>3163416242.0599999</v>
      </c>
      <c r="C94">
        <v>6052937</v>
      </c>
      <c r="D94">
        <v>15.57</v>
      </c>
      <c r="E94">
        <v>8.6820000000000004</v>
      </c>
      <c r="G94">
        <v>3866617462.6199999</v>
      </c>
      <c r="H94">
        <v>6745581</v>
      </c>
      <c r="I94">
        <v>18.823</v>
      </c>
      <c r="J94">
        <v>2.6309999999999998</v>
      </c>
      <c r="L94">
        <v>15.57</v>
      </c>
      <c r="M94">
        <v>18.823</v>
      </c>
    </row>
    <row r="95" spans="1:13" x14ac:dyDescent="0.2">
      <c r="A95" t="s">
        <v>79</v>
      </c>
      <c r="B95">
        <v>291383081232</v>
      </c>
      <c r="C95">
        <v>66453255</v>
      </c>
      <c r="D95">
        <v>18.818999999999999</v>
      </c>
      <c r="E95">
        <v>5.468</v>
      </c>
      <c r="G95">
        <v>397290682075</v>
      </c>
      <c r="H95">
        <v>67164130</v>
      </c>
      <c r="I95">
        <v>18.951000000000001</v>
      </c>
      <c r="J95">
        <v>3.02</v>
      </c>
      <c r="L95">
        <v>18.818999999999999</v>
      </c>
      <c r="M95">
        <v>18.951000000000001</v>
      </c>
    </row>
    <row r="96" spans="1:13" x14ac:dyDescent="0.2">
      <c r="A96" t="s">
        <v>80</v>
      </c>
      <c r="B96">
        <v>5161298559.3400002</v>
      </c>
      <c r="C96">
        <v>7254072</v>
      </c>
      <c r="D96">
        <v>0</v>
      </c>
      <c r="E96">
        <v>20.471</v>
      </c>
      <c r="G96">
        <v>7633036366.0299997</v>
      </c>
      <c r="H96">
        <v>7930929</v>
      </c>
      <c r="I96">
        <v>0</v>
      </c>
      <c r="J96">
        <v>5.8310000000000004</v>
      </c>
    </row>
    <row r="97" spans="1:13" x14ac:dyDescent="0.2">
      <c r="A97" t="s">
        <v>274</v>
      </c>
      <c r="B97">
        <v>340041546.54000002</v>
      </c>
      <c r="C97">
        <v>102816</v>
      </c>
      <c r="D97">
        <v>0</v>
      </c>
      <c r="E97">
        <v>10.439</v>
      </c>
      <c r="G97">
        <v>457244315.208</v>
      </c>
      <c r="H97">
        <v>104769</v>
      </c>
      <c r="I97">
        <v>0</v>
      </c>
      <c r="J97">
        <v>1.2130000000000001</v>
      </c>
    </row>
    <row r="98" spans="1:13" x14ac:dyDescent="0.2">
      <c r="A98" t="s">
        <v>275</v>
      </c>
      <c r="B98">
        <v>27870257894.200001</v>
      </c>
      <c r="C98">
        <v>1315372</v>
      </c>
      <c r="D98">
        <v>33.654000000000003</v>
      </c>
      <c r="E98">
        <v>12.048</v>
      </c>
      <c r="G98">
        <v>24580844842.599998</v>
      </c>
      <c r="H98">
        <v>1341579</v>
      </c>
      <c r="I98">
        <v>0</v>
      </c>
      <c r="J98">
        <v>9.2690000000000001</v>
      </c>
      <c r="L98">
        <v>33.654000000000003</v>
      </c>
    </row>
    <row r="99" spans="1:13" x14ac:dyDescent="0.2">
      <c r="A99" t="s">
        <v>84</v>
      </c>
      <c r="B99">
        <v>44856586316</v>
      </c>
      <c r="C99">
        <v>10328900</v>
      </c>
      <c r="D99">
        <v>29.178999999999998</v>
      </c>
      <c r="E99">
        <v>4.9210000000000003</v>
      </c>
      <c r="G99">
        <v>45044176964</v>
      </c>
      <c r="H99">
        <v>10777500</v>
      </c>
      <c r="I99">
        <v>31.38</v>
      </c>
      <c r="J99">
        <v>5.1379999999999999</v>
      </c>
      <c r="L99">
        <v>29.178999999999998</v>
      </c>
      <c r="M99">
        <v>31.38</v>
      </c>
    </row>
    <row r="100" spans="1:13" x14ac:dyDescent="0.2">
      <c r="A100" t="s">
        <v>85</v>
      </c>
      <c r="B100">
        <v>730337495198</v>
      </c>
      <c r="C100">
        <v>70344357</v>
      </c>
      <c r="D100">
        <v>31.166</v>
      </c>
      <c r="E100">
        <v>10.444000000000001</v>
      </c>
      <c r="G100">
        <v>788863301225</v>
      </c>
      <c r="H100">
        <v>74849187</v>
      </c>
      <c r="I100">
        <v>34.698999999999998</v>
      </c>
      <c r="J100">
        <v>8.8919999999999995</v>
      </c>
      <c r="L100">
        <v>31.166</v>
      </c>
      <c r="M100">
        <v>34.698999999999998</v>
      </c>
    </row>
    <row r="101" spans="1:13" x14ac:dyDescent="0.2">
      <c r="A101" t="s">
        <v>276</v>
      </c>
      <c r="B101">
        <v>27368386358.099998</v>
      </c>
      <c r="C101">
        <v>42844744</v>
      </c>
      <c r="D101">
        <v>0</v>
      </c>
      <c r="E101">
        <v>10.278</v>
      </c>
      <c r="G101">
        <v>39087748240.400002</v>
      </c>
      <c r="H101">
        <v>48645709</v>
      </c>
      <c r="I101">
        <v>12.608000000000001</v>
      </c>
      <c r="J101">
        <v>16.001000000000001</v>
      </c>
      <c r="M101">
        <v>12.608000000000001</v>
      </c>
    </row>
    <row r="102" spans="1:13" x14ac:dyDescent="0.2">
      <c r="A102" t="s">
        <v>206</v>
      </c>
      <c r="B102">
        <v>14239026629.6</v>
      </c>
      <c r="C102">
        <v>31014427</v>
      </c>
      <c r="D102">
        <v>13.254</v>
      </c>
      <c r="E102">
        <v>12.051</v>
      </c>
      <c r="G102">
        <v>23236898742.099998</v>
      </c>
      <c r="H102">
        <v>35400620</v>
      </c>
      <c r="I102">
        <v>11.164999999999999</v>
      </c>
      <c r="J102">
        <v>14.016</v>
      </c>
      <c r="L102">
        <v>13.254</v>
      </c>
      <c r="M102">
        <v>11.164999999999999</v>
      </c>
    </row>
    <row r="103" spans="1:13" x14ac:dyDescent="0.2">
      <c r="A103" t="s">
        <v>86</v>
      </c>
      <c r="B103">
        <v>179992405832</v>
      </c>
      <c r="C103">
        <v>46258200</v>
      </c>
      <c r="D103">
        <v>35.822000000000003</v>
      </c>
      <c r="E103">
        <v>25.231999999999999</v>
      </c>
      <c r="G103">
        <v>175781379051</v>
      </c>
      <c r="H103">
        <v>45593300</v>
      </c>
      <c r="I103">
        <v>37.494</v>
      </c>
      <c r="J103">
        <v>0.55600000000000005</v>
      </c>
      <c r="L103">
        <v>35.822000000000003</v>
      </c>
      <c r="M103">
        <v>37.494</v>
      </c>
    </row>
    <row r="104" spans="1:13" x14ac:dyDescent="0.2">
      <c r="A104" t="s">
        <v>277</v>
      </c>
      <c r="B104">
        <v>30366213118.400002</v>
      </c>
      <c r="C104">
        <v>3350832</v>
      </c>
      <c r="D104">
        <v>26.510999999999999</v>
      </c>
      <c r="E104">
        <v>7.8609999999999998</v>
      </c>
      <c r="G104">
        <v>51265399742.699997</v>
      </c>
      <c r="H104">
        <v>3396753</v>
      </c>
      <c r="I104">
        <v>29.972999999999999</v>
      </c>
      <c r="J104">
        <v>8.0980000000000008</v>
      </c>
      <c r="L104">
        <v>26.510999999999999</v>
      </c>
      <c r="M104">
        <v>29.972999999999999</v>
      </c>
    </row>
    <row r="105" spans="1:13" x14ac:dyDescent="0.2">
      <c r="A105" t="s">
        <v>87</v>
      </c>
      <c r="B105">
        <v>14718582000000</v>
      </c>
      <c r="C105">
        <v>304093966</v>
      </c>
      <c r="D105">
        <v>17.771000000000001</v>
      </c>
      <c r="E105">
        <v>3.839</v>
      </c>
      <c r="G105">
        <v>16155255000000</v>
      </c>
      <c r="H105">
        <v>314102623</v>
      </c>
      <c r="I105">
        <v>16.846</v>
      </c>
      <c r="J105">
        <v>2.069</v>
      </c>
      <c r="L105">
        <v>17.771000000000001</v>
      </c>
      <c r="M105">
        <v>16.846</v>
      </c>
    </row>
    <row r="106" spans="1:13" x14ac:dyDescent="0.2">
      <c r="A106" t="s">
        <v>88</v>
      </c>
      <c r="B106">
        <v>27934030937.200001</v>
      </c>
      <c r="C106">
        <v>27302800</v>
      </c>
      <c r="D106">
        <v>0</v>
      </c>
      <c r="E106">
        <v>0</v>
      </c>
      <c r="G106">
        <v>51183443225</v>
      </c>
      <c r="H106">
        <v>29774500</v>
      </c>
      <c r="I106">
        <v>0</v>
      </c>
      <c r="J106">
        <v>0</v>
      </c>
    </row>
    <row r="107" spans="1:13" x14ac:dyDescent="0.2">
      <c r="A107" t="s">
        <v>278</v>
      </c>
      <c r="B107">
        <v>99130304099.100006</v>
      </c>
      <c r="C107">
        <v>85118700</v>
      </c>
      <c r="D107">
        <v>0</v>
      </c>
      <c r="E107">
        <v>23.116</v>
      </c>
      <c r="G107">
        <v>155820001920</v>
      </c>
      <c r="H107">
        <v>88809200</v>
      </c>
      <c r="I107">
        <v>0</v>
      </c>
      <c r="J107">
        <v>9.0939999999999994</v>
      </c>
    </row>
    <row r="108" spans="1:13" x14ac:dyDescent="0.2">
      <c r="A108" t="s">
        <v>279</v>
      </c>
      <c r="B108">
        <v>286769850240</v>
      </c>
      <c r="C108">
        <v>49296223</v>
      </c>
      <c r="D108">
        <v>29.623000000000001</v>
      </c>
      <c r="E108">
        <v>11.536</v>
      </c>
      <c r="G108">
        <v>397386418270</v>
      </c>
      <c r="H108">
        <v>52356381</v>
      </c>
      <c r="I108">
        <v>28.381</v>
      </c>
      <c r="J108">
        <v>5.6539999999999999</v>
      </c>
      <c r="L108">
        <v>29.623000000000001</v>
      </c>
      <c r="M108">
        <v>28.381</v>
      </c>
    </row>
    <row r="109" spans="1:13" x14ac:dyDescent="0.2">
      <c r="A109" t="s">
        <v>280</v>
      </c>
      <c r="B109">
        <v>17910858637.900002</v>
      </c>
      <c r="C109">
        <v>13114579</v>
      </c>
      <c r="D109">
        <v>15.013999999999999</v>
      </c>
      <c r="E109">
        <v>12.446</v>
      </c>
      <c r="G109">
        <v>25503060411.5</v>
      </c>
      <c r="H109">
        <v>14786581</v>
      </c>
      <c r="I109">
        <v>0</v>
      </c>
      <c r="J109">
        <v>6.5759999999999996</v>
      </c>
      <c r="L109">
        <v>15.013999999999999</v>
      </c>
    </row>
    <row r="110" spans="1:13" x14ac:dyDescent="0.2">
      <c r="A110" t="s">
        <v>281</v>
      </c>
      <c r="B110">
        <v>4415702800</v>
      </c>
      <c r="C110">
        <v>13495462</v>
      </c>
      <c r="D110">
        <v>0</v>
      </c>
      <c r="E110">
        <v>0</v>
      </c>
      <c r="G110">
        <v>12392715500</v>
      </c>
      <c r="H110">
        <v>14565482</v>
      </c>
      <c r="I110">
        <v>0</v>
      </c>
      <c r="J110">
        <v>3.9220000000000002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zoomScale="101" workbookViewId="0">
      <selection activeCell="S6" sqref="S6"/>
    </sheetView>
  </sheetViews>
  <sheetFormatPr baseColWidth="10" defaultRowHeight="16" x14ac:dyDescent="0.2"/>
  <cols>
    <col min="2" max="2" width="20.6640625" customWidth="1"/>
    <col min="4" max="4" width="10.83203125" style="1"/>
    <col min="6" max="6" width="12.1640625" bestFit="1" customWidth="1"/>
    <col min="9" max="9" width="11.83203125" bestFit="1" customWidth="1"/>
    <col min="13" max="13" width="12.1640625" bestFit="1" customWidth="1"/>
    <col min="16" max="16" width="11.83203125" bestFit="1" customWidth="1"/>
  </cols>
  <sheetData>
    <row r="1" spans="1:19" x14ac:dyDescent="0.2">
      <c r="A1" t="s">
        <v>2</v>
      </c>
      <c r="B1">
        <v>2008</v>
      </c>
      <c r="C1">
        <v>2012</v>
      </c>
      <c r="D1" s="1">
        <v>2016</v>
      </c>
      <c r="E1" t="s">
        <v>217</v>
      </c>
      <c r="F1" t="s">
        <v>218</v>
      </c>
      <c r="G1" t="s">
        <v>219</v>
      </c>
      <c r="H1" t="s">
        <v>287</v>
      </c>
      <c r="I1" t="s">
        <v>288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286</v>
      </c>
      <c r="P1" t="s">
        <v>289</v>
      </c>
      <c r="Q1" t="s">
        <v>226</v>
      </c>
      <c r="R1" t="s">
        <v>227</v>
      </c>
      <c r="S1" s="2" t="s">
        <v>228</v>
      </c>
    </row>
    <row r="2" spans="1:19" x14ac:dyDescent="0.2">
      <c r="A2" t="s">
        <v>0</v>
      </c>
      <c r="B2">
        <v>0</v>
      </c>
      <c r="C2">
        <f>VLOOKUP(A2,'2012'!$A$2:$F$100,3,FALSE)</f>
        <v>0</v>
      </c>
      <c r="D2" s="1">
        <f>VLOOKUP(A2,'2016'!$A$2:$C$100,3,FALSE)</f>
        <v>0</v>
      </c>
      <c r="E2">
        <f>VLOOKUP(A2,econ!$A$2:$J$110,10,FALSE)</f>
        <v>7.218</v>
      </c>
      <c r="F2">
        <f>VLOOKUP(A2,econ!$A$2:$I$110,7,FALSE)</f>
        <v>20536542736.700001</v>
      </c>
      <c r="G2">
        <f>VLOOKUP(A2,econ!$A$2:$H$110,8,FALSE)</f>
        <v>29726803</v>
      </c>
      <c r="H2">
        <f>VLOOKUP(A2,econ!$A$2:$L$110,12,FALSE)</f>
        <v>7.9889999999999999</v>
      </c>
      <c r="I2">
        <f>H2/G2</f>
        <v>2.687473658031777E-7</v>
      </c>
      <c r="J2">
        <f>(B2-AVERAGE(B2:B87))/_xlfn.STDEV.S(B2:B87)</f>
        <v>-0.43086768793698399</v>
      </c>
      <c r="K2" t="e">
        <f>(C2-AVERAGE(C2:C87))/_xlfn.STDEV.S(C2:C87)</f>
        <v>#N/A</v>
      </c>
      <c r="L2">
        <f>VLOOKUP(A2,econ!$A$2:$E$110,5,FALSE)</f>
        <v>30.555</v>
      </c>
      <c r="M2">
        <f>VLOOKUP(A2,econ!$A$2:$E$110,2,FALSE)</f>
        <v>10190529882.5</v>
      </c>
      <c r="N2">
        <f>VLOOKUP(A2,econ!$A$2:$E$110,3,FALSE)</f>
        <v>26528741</v>
      </c>
      <c r="O2">
        <f>VLOOKUP(A2,econ!$A$2:$L$110,12,FALSE)</f>
        <v>7.9889999999999999</v>
      </c>
      <c r="P2">
        <f>O2/N2</f>
        <v>3.0114508638008865E-7</v>
      </c>
      <c r="Q2">
        <f>B2/'2008'!$C$88</f>
        <v>0</v>
      </c>
      <c r="R2">
        <f>C2/'2012'!$C$100</f>
        <v>0</v>
      </c>
      <c r="S2">
        <v>0</v>
      </c>
    </row>
    <row r="3" spans="1:19" x14ac:dyDescent="0.2">
      <c r="A3" t="s">
        <v>1</v>
      </c>
      <c r="B3">
        <v>0</v>
      </c>
      <c r="C3">
        <f>VLOOKUP(A3,'2012'!$A$2:$F$100,3,FALSE)</f>
        <v>1</v>
      </c>
      <c r="D3" s="1">
        <f>VLOOKUP(A3,'2016'!$A$2:$C$100,3,FALSE)</f>
        <v>0</v>
      </c>
      <c r="E3" t="e">
        <f>VLOOKUP(A3,econ!$A$2:$J$110,10,FALSE)</f>
        <v>#N/A</v>
      </c>
      <c r="F3" t="e">
        <f>VLOOKUP(A3,econ!$A$2:$I$110,7,FALSE)</f>
        <v>#N/A</v>
      </c>
      <c r="G3" t="e">
        <f>VLOOKUP(A3,econ!$A$2:$H$110,8,FALSE)</f>
        <v>#N/A</v>
      </c>
      <c r="H3" t="e">
        <f>VLOOKUP(A3,econ!$A$2:$L$110,12,FALSE)</f>
        <v>#N/A</v>
      </c>
      <c r="I3" t="e">
        <f t="shared" ref="I3:I66" si="0">H3/G3</f>
        <v>#N/A</v>
      </c>
      <c r="L3" t="e">
        <f>VLOOKUP(A3,econ!$A$2:$E$110,5,FALSE)</f>
        <v>#N/A</v>
      </c>
      <c r="M3" t="e">
        <f>VLOOKUP(A3,econ!$A$2:$E$110,2,FALSE)</f>
        <v>#N/A</v>
      </c>
      <c r="N3" t="e">
        <f>VLOOKUP(A3,econ!$A$2:$E$110,3,FALSE)</f>
        <v>#N/A</v>
      </c>
      <c r="O3" t="e">
        <f>VLOOKUP(A3,econ!$A$2:$L$110,12,FALSE)</f>
        <v>#N/A</v>
      </c>
      <c r="P3" t="e">
        <f t="shared" ref="P3:P66" si="1">O3/N3</f>
        <v>#N/A</v>
      </c>
      <c r="Q3">
        <f>B3/'2008'!$C$88</f>
        <v>0</v>
      </c>
      <c r="R3">
        <f>C3/'2012'!$C$100</f>
        <v>3.3333333333333335E-3</v>
      </c>
      <c r="S3">
        <v>0</v>
      </c>
    </row>
    <row r="4" spans="1:19" x14ac:dyDescent="0.2">
      <c r="A4" t="s">
        <v>8</v>
      </c>
      <c r="B4">
        <v>20</v>
      </c>
      <c r="C4">
        <f>VLOOKUP(A4,'2012'!$A$2:$F$100,3,FALSE)</f>
        <v>1</v>
      </c>
      <c r="D4" s="1">
        <f>VLOOKUP(A4,'2016'!$A$2:$C$100,3,FALSE)</f>
        <v>3</v>
      </c>
      <c r="E4">
        <f>VLOOKUP(A4,econ!$A$2:$J$110,10,FALSE)</f>
        <v>10.029999999999999</v>
      </c>
      <c r="F4">
        <f>VLOOKUP(A4,econ!$A$2:$I$110,7,FALSE)</f>
        <v>548934618736</v>
      </c>
      <c r="G4">
        <f>VLOOKUP(A4,econ!$A$2:$H$110,8,FALSE)</f>
        <v>42095224</v>
      </c>
      <c r="H4">
        <f>VLOOKUP(A4,econ!$A$2:$L$110,12,FALSE)</f>
        <v>0</v>
      </c>
      <c r="I4">
        <f t="shared" si="0"/>
        <v>0</v>
      </c>
      <c r="L4">
        <f>VLOOKUP(A4,econ!$A$2:$E$110,5,FALSE)</f>
        <v>8.5839999999999996</v>
      </c>
      <c r="M4">
        <f>VLOOKUP(A4,econ!$A$2:$E$110,2,FALSE)</f>
        <v>363137495040</v>
      </c>
      <c r="N4">
        <f>VLOOKUP(A4,econ!$A$2:$E$110,3,FALSE)</f>
        <v>40381860</v>
      </c>
      <c r="O4">
        <f>VLOOKUP(A4,econ!$A$2:$L$110,12,FALSE)</f>
        <v>0</v>
      </c>
      <c r="P4">
        <f t="shared" si="1"/>
        <v>0</v>
      </c>
      <c r="Q4">
        <f>B4/'2008'!$C$88</f>
        <v>2.9895366218236172E-2</v>
      </c>
      <c r="R4">
        <f>C4/'2012'!$C$100</f>
        <v>3.3333333333333335E-3</v>
      </c>
      <c r="S4">
        <v>0</v>
      </c>
    </row>
    <row r="5" spans="1:19" x14ac:dyDescent="0.2">
      <c r="A5" t="s">
        <v>9</v>
      </c>
      <c r="B5">
        <v>0</v>
      </c>
      <c r="C5">
        <f>VLOOKUP(A5,'2012'!$A$2:$F$100,3,FALSE)</f>
        <v>0</v>
      </c>
      <c r="D5" s="1">
        <f>VLOOKUP(A5,'2016'!$A$2:$C$100,3,FALSE)</f>
        <v>1</v>
      </c>
      <c r="E5">
        <f>VLOOKUP(A5,econ!$A$2:$J$110,10,FALSE)</f>
        <v>2.5550000000000002</v>
      </c>
      <c r="F5">
        <f>VLOOKUP(A5,econ!$A$2:$I$110,7,FALSE)</f>
        <v>10619320048.6</v>
      </c>
      <c r="G5">
        <f>VLOOKUP(A5,econ!$A$2:$H$110,8,FALSE)</f>
        <v>2978339</v>
      </c>
      <c r="H5">
        <f>VLOOKUP(A5,econ!$A$2:$L$110,12,FALSE)</f>
        <v>22.86</v>
      </c>
      <c r="I5">
        <f t="shared" si="0"/>
        <v>7.6754190842613956E-6</v>
      </c>
      <c r="L5">
        <f>VLOOKUP(A5,econ!$A$2:$E$110,5,FALSE)</f>
        <v>8.9499999999999993</v>
      </c>
      <c r="M5">
        <f>VLOOKUP(A5,econ!$A$2:$E$110,2,FALSE)</f>
        <v>11662040713.9</v>
      </c>
      <c r="N5">
        <f>VLOOKUP(A5,econ!$A$2:$E$110,3,FALSE)</f>
        <v>2975029</v>
      </c>
      <c r="O5">
        <f>VLOOKUP(A5,econ!$A$2:$L$110,12,FALSE)</f>
        <v>22.86</v>
      </c>
      <c r="P5">
        <f t="shared" si="1"/>
        <v>7.683958710990716E-6</v>
      </c>
      <c r="Q5">
        <f>B5/'2008'!$C$88</f>
        <v>0</v>
      </c>
      <c r="R5">
        <f>C5/'2012'!$C$100</f>
        <v>0</v>
      </c>
      <c r="S5">
        <v>0</v>
      </c>
    </row>
    <row r="6" spans="1:19" x14ac:dyDescent="0.2">
      <c r="A6" t="s">
        <v>10</v>
      </c>
      <c r="B6">
        <v>31</v>
      </c>
      <c r="C6">
        <f>VLOOKUP(A6,'2012'!$A$2:$F$100,3,FALSE)</f>
        <v>8</v>
      </c>
      <c r="D6" s="1">
        <f>VLOOKUP(A6,'2016'!$A$2:$C$100,3,FALSE)</f>
        <v>8</v>
      </c>
      <c r="E6">
        <f>VLOOKUP(A6,econ!$A$2:$J$110,10,FALSE)</f>
        <v>1.7629999999999999</v>
      </c>
      <c r="F6">
        <f>VLOOKUP(A6,econ!$A$2:$I$110,7,FALSE)</f>
        <v>1537477830480</v>
      </c>
      <c r="G6">
        <f>VLOOKUP(A6,econ!$A$2:$H$110,8,FALSE)</f>
        <v>22728254</v>
      </c>
      <c r="H6">
        <f>VLOOKUP(A6,econ!$A$2:$L$110,12,FALSE)</f>
        <v>26.596</v>
      </c>
      <c r="I6">
        <f t="shared" si="0"/>
        <v>1.1701734765899747E-6</v>
      </c>
      <c r="L6">
        <f>VLOOKUP(A6,econ!$A$2:$E$110,5,FALSE)</f>
        <v>4.3529999999999998</v>
      </c>
      <c r="M6">
        <f>VLOOKUP(A6,econ!$A$2:$E$110,2,FALSE)</f>
        <v>1054557743960</v>
      </c>
      <c r="N6">
        <f>VLOOKUP(A6,econ!$A$2:$E$110,3,FALSE)</f>
        <v>21249200</v>
      </c>
      <c r="O6">
        <f>VLOOKUP(A6,econ!$A$2:$L$110,12,FALSE)</f>
        <v>26.596</v>
      </c>
      <c r="P6">
        <f t="shared" si="1"/>
        <v>1.251623590535173E-6</v>
      </c>
      <c r="Q6">
        <f>B6/'2008'!$C$88</f>
        <v>4.6337817638266068E-2</v>
      </c>
      <c r="R6">
        <f>C6/'2012'!$C$100</f>
        <v>2.6666666666666668E-2</v>
      </c>
      <c r="S6">
        <v>0</v>
      </c>
    </row>
    <row r="7" spans="1:19" x14ac:dyDescent="0.2">
      <c r="A7" t="s">
        <v>11</v>
      </c>
      <c r="B7">
        <v>0</v>
      </c>
      <c r="C7">
        <f>VLOOKUP(A7,'2012'!$A$2:$F$100,3,FALSE)</f>
        <v>0</v>
      </c>
      <c r="D7" s="1">
        <f>VLOOKUP(A7,'2016'!$A$2:$C$100,3,FALSE)</f>
        <v>0</v>
      </c>
      <c r="E7">
        <f>VLOOKUP(A7,econ!$A$2:$J$110,10,FALSE)</f>
        <v>2.4860000000000002</v>
      </c>
      <c r="F7">
        <f>VLOOKUP(A7,econ!$A$2:$I$110,7,FALSE)</f>
        <v>407373026612</v>
      </c>
      <c r="G7">
        <f>VLOOKUP(A7,econ!$A$2:$H$110,8,FALSE)</f>
        <v>8429991</v>
      </c>
      <c r="H7">
        <f>VLOOKUP(A7,econ!$A$2:$L$110,12,FALSE)</f>
        <v>43.564999999999998</v>
      </c>
      <c r="I7">
        <f t="shared" si="0"/>
        <v>5.1678584235736426E-6</v>
      </c>
      <c r="L7">
        <f>VLOOKUP(A7,econ!$A$2:$E$110,5,FALSE)</f>
        <v>3.2160000000000002</v>
      </c>
      <c r="M7">
        <f>VLOOKUP(A7,econ!$A$2:$E$110,2,FALSE)</f>
        <v>427611527757</v>
      </c>
      <c r="N7">
        <f>VLOOKUP(A7,econ!$A$2:$E$110,3,FALSE)</f>
        <v>8321496</v>
      </c>
      <c r="O7">
        <f>VLOOKUP(A7,econ!$A$2:$L$110,12,FALSE)</f>
        <v>43.564999999999998</v>
      </c>
      <c r="P7">
        <f t="shared" si="1"/>
        <v>5.2352365488128572E-6</v>
      </c>
      <c r="Q7">
        <f>B7/'2008'!$C$88</f>
        <v>0</v>
      </c>
      <c r="R7">
        <f>C7/'2012'!$C$100</f>
        <v>0</v>
      </c>
      <c r="S7">
        <v>0</v>
      </c>
    </row>
    <row r="8" spans="1:19" x14ac:dyDescent="0.2">
      <c r="A8" t="s">
        <v>12</v>
      </c>
      <c r="B8">
        <v>1</v>
      </c>
      <c r="C8">
        <f>VLOOKUP(A8,'2012'!$A$2:$F$100,3,FALSE)</f>
        <v>2</v>
      </c>
      <c r="D8" s="1">
        <f>VLOOKUP(A8,'2016'!$A$2:$C$100,3,FALSE)</f>
        <v>1</v>
      </c>
      <c r="E8">
        <f>VLOOKUP(A8,econ!$A$2:$J$110,10,FALSE)</f>
        <v>1.014</v>
      </c>
      <c r="F8">
        <f>VLOOKUP(A8,econ!$A$2:$I$110,7,FALSE)</f>
        <v>68730906313.600006</v>
      </c>
      <c r="G8">
        <f>VLOOKUP(A8,econ!$A$2:$H$110,8,FALSE)</f>
        <v>9295784</v>
      </c>
      <c r="H8">
        <f>VLOOKUP(A8,econ!$A$2:$L$110,12,FALSE)</f>
        <v>49.302</v>
      </c>
      <c r="I8">
        <f t="shared" si="0"/>
        <v>5.3036946641617315E-6</v>
      </c>
      <c r="L8">
        <f>VLOOKUP(A8,econ!$A$2:$E$110,5,FALSE)</f>
        <v>20.792000000000002</v>
      </c>
      <c r="M8">
        <f>VLOOKUP(A8,econ!$A$2:$E$110,2,FALSE)</f>
        <v>48852482960.099998</v>
      </c>
      <c r="N8">
        <f>VLOOKUP(A8,econ!$A$2:$E$110,3,FALSE)</f>
        <v>8763400</v>
      </c>
      <c r="O8">
        <f>VLOOKUP(A8,econ!$A$2:$L$110,12,FALSE)</f>
        <v>49.302</v>
      </c>
      <c r="P8">
        <f t="shared" si="1"/>
        <v>5.6258986238218045E-6</v>
      </c>
      <c r="Q8">
        <f>B8/'2008'!$C$88</f>
        <v>1.4947683109118087E-3</v>
      </c>
      <c r="R8">
        <f>C8/'2012'!$C$100</f>
        <v>6.6666666666666671E-3</v>
      </c>
      <c r="S8">
        <v>0</v>
      </c>
    </row>
    <row r="9" spans="1:19" x14ac:dyDescent="0.2">
      <c r="A9" t="s">
        <v>13</v>
      </c>
      <c r="B9">
        <v>0</v>
      </c>
      <c r="C9">
        <f>VLOOKUP(A9,'2012'!$A$2:$F$100,3,FALSE)</f>
        <v>1</v>
      </c>
      <c r="D9" s="1">
        <f>VLOOKUP(A9,'2016'!$A$2:$C$100,3,FALSE)</f>
        <v>1</v>
      </c>
      <c r="E9" t="e">
        <f>VLOOKUP(A9,econ!$A$2:$J$110,10,FALSE)</f>
        <v>#N/A</v>
      </c>
      <c r="F9" t="e">
        <f>VLOOKUP(A9,econ!$A$2:$I$110,7,FALSE)</f>
        <v>#N/A</v>
      </c>
      <c r="G9" t="e">
        <f>VLOOKUP(A9,econ!$A$2:$H$110,8,FALSE)</f>
        <v>#N/A</v>
      </c>
      <c r="H9" t="e">
        <f>VLOOKUP(A9,econ!$A$2:$L$110,12,FALSE)</f>
        <v>#N/A</v>
      </c>
      <c r="I9" t="e">
        <f t="shared" si="0"/>
        <v>#N/A</v>
      </c>
      <c r="L9" t="e">
        <f>VLOOKUP(A9,econ!$A$2:$E$110,5,FALSE)</f>
        <v>#N/A</v>
      </c>
      <c r="M9" t="e">
        <f>VLOOKUP(A9,econ!$A$2:$E$110,2,FALSE)</f>
        <v>#N/A</v>
      </c>
      <c r="N9" t="e">
        <f>VLOOKUP(A9,econ!$A$2:$E$110,3,FALSE)</f>
        <v>#N/A</v>
      </c>
      <c r="O9" t="e">
        <f>VLOOKUP(A9,econ!$A$2:$L$110,12,FALSE)</f>
        <v>#N/A</v>
      </c>
      <c r="P9" t="e">
        <f t="shared" si="1"/>
        <v>#N/A</v>
      </c>
      <c r="Q9">
        <f>B9/'2008'!$C$88</f>
        <v>0</v>
      </c>
      <c r="R9">
        <f>C9/'2012'!$C$100</f>
        <v>3.3333333333333335E-3</v>
      </c>
      <c r="S9">
        <v>0</v>
      </c>
    </row>
    <row r="10" spans="1:19" x14ac:dyDescent="0.2">
      <c r="A10" t="s">
        <v>14</v>
      </c>
      <c r="B10">
        <v>1</v>
      </c>
      <c r="C10">
        <f>VLOOKUP(A10,'2012'!$A$2:$F$100,3,FALSE)</f>
        <v>0</v>
      </c>
      <c r="D10" s="1">
        <f>VLOOKUP(A10,'2016'!$A$2:$C$100,3,FALSE)</f>
        <v>2</v>
      </c>
      <c r="E10">
        <f>VLOOKUP(A10,econ!$A$2:$J$110,10,FALSE)</f>
        <v>2.84</v>
      </c>
      <c r="F10">
        <f>VLOOKUP(A10,econ!$A$2:$I$110,7,FALSE)</f>
        <v>497815990388</v>
      </c>
      <c r="G10">
        <f>VLOOKUP(A10,econ!$A$2:$H$110,8,FALSE)</f>
        <v>11128246</v>
      </c>
      <c r="H10">
        <f>VLOOKUP(A10,econ!$A$2:$L$110,12,FALSE)</f>
        <v>40.716999999999999</v>
      </c>
      <c r="I10">
        <f t="shared" si="0"/>
        <v>3.6588874832565708E-6</v>
      </c>
      <c r="L10">
        <f>VLOOKUP(A10,econ!$A$2:$E$110,5,FALSE)</f>
        <v>4.4889999999999999</v>
      </c>
      <c r="M10">
        <f>VLOOKUP(A10,econ!$A$2:$E$110,2,FALSE)</f>
        <v>518626043650</v>
      </c>
      <c r="N10">
        <f>VLOOKUP(A10,econ!$A$2:$E$110,3,FALSE)</f>
        <v>10709973</v>
      </c>
      <c r="O10">
        <f>VLOOKUP(A10,econ!$A$2:$L$110,12,FALSE)</f>
        <v>40.716999999999999</v>
      </c>
      <c r="P10">
        <f t="shared" si="1"/>
        <v>3.8017836272789857E-6</v>
      </c>
      <c r="Q10">
        <f>B10/'2008'!$C$88</f>
        <v>1.4947683109118087E-3</v>
      </c>
      <c r="R10">
        <f>C10/'2012'!$C$100</f>
        <v>0</v>
      </c>
      <c r="S10">
        <v>0</v>
      </c>
    </row>
    <row r="11" spans="1:19" x14ac:dyDescent="0.2">
      <c r="A11" t="s">
        <v>15</v>
      </c>
      <c r="B11">
        <v>8</v>
      </c>
      <c r="C11">
        <f>VLOOKUP(A11,'2012'!$A$2:$F$100,3,FALSE)</f>
        <v>2</v>
      </c>
      <c r="D11" s="1">
        <f>VLOOKUP(A11,'2016'!$A$2:$C$100,3,FALSE)</f>
        <v>1</v>
      </c>
      <c r="E11">
        <f>VLOOKUP(A11,econ!$A$2:$J$110,10,FALSE)</f>
        <v>59.22</v>
      </c>
      <c r="F11">
        <f>VLOOKUP(A11,econ!$A$2:$I$110,7,FALSE)</f>
        <v>63615445566.800003</v>
      </c>
      <c r="G11">
        <f>VLOOKUP(A11,econ!$A$2:$H$110,8,FALSE)</f>
        <v>9464000</v>
      </c>
      <c r="H11">
        <f>VLOOKUP(A11,econ!$A$2:$L$110,12,FALSE)</f>
        <v>38.892000000000003</v>
      </c>
      <c r="I11">
        <f t="shared" si="0"/>
        <v>4.1094674556213025E-6</v>
      </c>
      <c r="L11">
        <f>VLOOKUP(A11,econ!$A$2:$E$110,5,FALSE)</f>
        <v>14.837999999999999</v>
      </c>
      <c r="M11">
        <f>VLOOKUP(A11,econ!$A$2:$E$110,2,FALSE)</f>
        <v>60752177438.900002</v>
      </c>
      <c r="N11">
        <f>VLOOKUP(A11,econ!$A$2:$E$110,3,FALSE)</f>
        <v>9528000</v>
      </c>
      <c r="O11">
        <f>VLOOKUP(A11,econ!$A$2:$L$110,12,FALSE)</f>
        <v>38.892000000000003</v>
      </c>
      <c r="P11">
        <f t="shared" si="1"/>
        <v>4.0818639798488665E-6</v>
      </c>
      <c r="Q11">
        <f>B11/'2008'!$C$88</f>
        <v>1.195814648729447E-2</v>
      </c>
      <c r="R11">
        <f>C11/'2012'!$C$100</f>
        <v>6.6666666666666671E-3</v>
      </c>
      <c r="S11">
        <v>0</v>
      </c>
    </row>
    <row r="12" spans="1:19" x14ac:dyDescent="0.2">
      <c r="A12" t="s">
        <v>16</v>
      </c>
      <c r="B12">
        <v>14</v>
      </c>
      <c r="C12">
        <f>VLOOKUP(A12,'2012'!$A$2:$F$100,3,FALSE)</f>
        <v>3</v>
      </c>
      <c r="D12" s="1">
        <f>VLOOKUP(A12,'2016'!$A$2:$C$100,3,FALSE)</f>
        <v>7</v>
      </c>
      <c r="E12">
        <f>VLOOKUP(A12,econ!$A$2:$J$110,10,FALSE)</f>
        <v>5.4020000000000001</v>
      </c>
      <c r="F12">
        <f>VLOOKUP(A12,econ!$A$2:$I$110,7,FALSE)</f>
        <v>2460658440430</v>
      </c>
      <c r="G12">
        <f>VLOOKUP(A12,econ!$A$2:$H$110,8,FALSE)</f>
        <v>202401584</v>
      </c>
      <c r="H12">
        <f>VLOOKUP(A12,econ!$A$2:$L$110,12,FALSE)</f>
        <v>25.837</v>
      </c>
      <c r="I12">
        <f t="shared" si="0"/>
        <v>1.2765216303840783E-7</v>
      </c>
      <c r="L12">
        <f>VLOOKUP(A12,econ!$A$2:$E$110,5,FALSE)</f>
        <v>5.6630000000000003</v>
      </c>
      <c r="M12">
        <f>VLOOKUP(A12,econ!$A$2:$E$110,2,FALSE)</f>
        <v>1695824517400</v>
      </c>
      <c r="N12">
        <f>VLOOKUP(A12,econ!$A$2:$E$110,3,FALSE)</f>
        <v>194769696</v>
      </c>
      <c r="O12">
        <f>VLOOKUP(A12,econ!$A$2:$L$110,12,FALSE)</f>
        <v>25.837</v>
      </c>
      <c r="P12">
        <f t="shared" si="1"/>
        <v>1.3265410651973294E-7</v>
      </c>
      <c r="Q12">
        <f>B12/'2008'!$C$88</f>
        <v>2.0926756352765322E-2</v>
      </c>
      <c r="R12">
        <f>C12/'2012'!$C$100</f>
        <v>0.01</v>
      </c>
      <c r="S12">
        <v>1</v>
      </c>
    </row>
    <row r="13" spans="1:19" x14ac:dyDescent="0.2">
      <c r="A13" t="s">
        <v>17</v>
      </c>
      <c r="B13">
        <v>1</v>
      </c>
      <c r="C13">
        <f>VLOOKUP(A13,'2012'!$A$2:$F$100,3,FALSE)</f>
        <v>0</v>
      </c>
      <c r="D13" s="1">
        <f>VLOOKUP(A13,'2016'!$A$2:$C$100,3,FALSE)</f>
        <v>0</v>
      </c>
      <c r="E13" t="e">
        <f>VLOOKUP(A13,econ!$A$2:$J$110,10,FALSE)</f>
        <v>#N/A</v>
      </c>
      <c r="F13" t="e">
        <f>VLOOKUP(A13,econ!$A$2:$I$110,7,FALSE)</f>
        <v>#N/A</v>
      </c>
      <c r="G13" t="e">
        <f>VLOOKUP(A13,econ!$A$2:$H$110,8,FALSE)</f>
        <v>#N/A</v>
      </c>
      <c r="H13" t="e">
        <f>VLOOKUP(A13,econ!$A$2:$L$110,12,FALSE)</f>
        <v>#N/A</v>
      </c>
      <c r="I13" t="e">
        <f t="shared" si="0"/>
        <v>#N/A</v>
      </c>
      <c r="L13" t="e">
        <f>VLOOKUP(A13,econ!$A$2:$E$110,5,FALSE)</f>
        <v>#N/A</v>
      </c>
      <c r="M13" t="e">
        <f>VLOOKUP(A13,econ!$A$2:$E$110,2,FALSE)</f>
        <v>#N/A</v>
      </c>
      <c r="N13" t="e">
        <f>VLOOKUP(A13,econ!$A$2:$E$110,3,FALSE)</f>
        <v>#N/A</v>
      </c>
      <c r="O13" t="e">
        <f>VLOOKUP(A13,econ!$A$2:$L$110,12,FALSE)</f>
        <v>#N/A</v>
      </c>
      <c r="P13" t="e">
        <f t="shared" si="1"/>
        <v>#N/A</v>
      </c>
      <c r="Q13">
        <f>B13/'2008'!$C$88</f>
        <v>1.4947683109118087E-3</v>
      </c>
      <c r="R13">
        <f>C13/'2012'!$C$100</f>
        <v>0</v>
      </c>
      <c r="S13">
        <v>0</v>
      </c>
    </row>
    <row r="14" spans="1:19" x14ac:dyDescent="0.2">
      <c r="A14" t="s">
        <v>18</v>
      </c>
      <c r="B14">
        <v>11</v>
      </c>
      <c r="C14">
        <f>VLOOKUP(A14,'2012'!$A$2:$F$100,3,FALSE)</f>
        <v>1</v>
      </c>
      <c r="D14" s="1">
        <f>VLOOKUP(A14,'2016'!$A$2:$C$100,3,FALSE)</f>
        <v>4</v>
      </c>
      <c r="E14">
        <f>VLOOKUP(A14,econ!$A$2:$J$110,10,FALSE)</f>
        <v>1.516</v>
      </c>
      <c r="F14">
        <f>VLOOKUP(A14,econ!$A$2:$I$110,7,FALSE)</f>
        <v>1824288757450</v>
      </c>
      <c r="G14">
        <f>VLOOKUP(A14,econ!$A$2:$H$110,8,FALSE)</f>
        <v>34751476</v>
      </c>
      <c r="H14">
        <f>VLOOKUP(A14,econ!$A$2:$L$110,12,FALSE)</f>
        <v>17.72</v>
      </c>
      <c r="I14">
        <f t="shared" si="0"/>
        <v>5.0990639937135333E-7</v>
      </c>
      <c r="L14">
        <f>VLOOKUP(A14,econ!$A$2:$E$110,5,FALSE)</f>
        <v>2.37</v>
      </c>
      <c r="M14">
        <f>VLOOKUP(A14,econ!$A$2:$E$110,2,FALSE)</f>
        <v>1549131209000</v>
      </c>
      <c r="N14">
        <f>VLOOKUP(A14,econ!$A$2:$E$110,3,FALSE)</f>
        <v>33245773</v>
      </c>
      <c r="O14">
        <f>VLOOKUP(A14,econ!$A$2:$L$110,12,FALSE)</f>
        <v>17.72</v>
      </c>
      <c r="P14">
        <f t="shared" si="1"/>
        <v>5.3300008996632444E-7</v>
      </c>
      <c r="Q14">
        <f>B14/'2008'!$C$88</f>
        <v>1.6442451420029897E-2</v>
      </c>
      <c r="R14">
        <f>C14/'2012'!$C$100</f>
        <v>3.3333333333333335E-3</v>
      </c>
      <c r="S14">
        <v>0</v>
      </c>
    </row>
    <row r="15" spans="1:19" x14ac:dyDescent="0.2">
      <c r="A15" t="s">
        <v>19</v>
      </c>
      <c r="B15">
        <v>0</v>
      </c>
      <c r="C15" t="e">
        <f>VLOOKUP(A15,'2012'!$A$2:$F$100,3,FALSE)</f>
        <v>#N/A</v>
      </c>
      <c r="D15" s="1" t="e">
        <f>VLOOKUP(A15,'2016'!$A$2:$C$100,3,FALSE)</f>
        <v>#N/A</v>
      </c>
      <c r="E15" t="e">
        <f>VLOOKUP(A15,econ!$A$2:$J$110,10,FALSE)</f>
        <v>#N/A</v>
      </c>
      <c r="F15" t="e">
        <f>VLOOKUP(A15,econ!$A$2:$I$110,7,FALSE)</f>
        <v>#N/A</v>
      </c>
      <c r="G15" t="e">
        <f>VLOOKUP(A15,econ!$A$2:$H$110,8,FALSE)</f>
        <v>#N/A</v>
      </c>
      <c r="H15" t="e">
        <f>VLOOKUP(A15,econ!$A$2:$L$110,12,FALSE)</f>
        <v>#N/A</v>
      </c>
      <c r="I15" t="e">
        <f t="shared" si="0"/>
        <v>#N/A</v>
      </c>
      <c r="L15" t="e">
        <f>VLOOKUP(A15,econ!$A$2:$E$110,5,FALSE)</f>
        <v>#N/A</v>
      </c>
      <c r="M15" t="e">
        <f>VLOOKUP(A15,econ!$A$2:$E$110,2,FALSE)</f>
        <v>#N/A</v>
      </c>
      <c r="N15" t="e">
        <f>VLOOKUP(A15,econ!$A$2:$E$110,3,FALSE)</f>
        <v>#N/A</v>
      </c>
      <c r="O15" t="e">
        <f>VLOOKUP(A15,econ!$A$2:$L$110,12,FALSE)</f>
        <v>#N/A</v>
      </c>
      <c r="P15" t="e">
        <f t="shared" si="1"/>
        <v>#N/A</v>
      </c>
      <c r="Q15">
        <f>B15/'2008'!$C$88</f>
        <v>0</v>
      </c>
      <c r="R15" t="e">
        <f>C15/'2012'!$C$100</f>
        <v>#N/A</v>
      </c>
      <c r="S15">
        <v>0</v>
      </c>
    </row>
    <row r="16" spans="1:19" x14ac:dyDescent="0.2">
      <c r="A16" t="s">
        <v>20</v>
      </c>
      <c r="B16">
        <v>74</v>
      </c>
      <c r="C16">
        <f>VLOOKUP(A16,'2012'!$A$2:$F$100,3,FALSE)</f>
        <v>38</v>
      </c>
      <c r="D16" s="1">
        <f>VLOOKUP(A16,'2016'!$A$2:$C$100,3,FALSE)</f>
        <v>26</v>
      </c>
      <c r="E16">
        <f>VLOOKUP(A16,econ!$A$2:$J$110,10,FALSE)</f>
        <v>2.625</v>
      </c>
      <c r="F16">
        <f>VLOOKUP(A16,econ!$A$2:$I$110,7,FALSE)</f>
        <v>8461623162710</v>
      </c>
      <c r="G16">
        <f>VLOOKUP(A16,econ!$A$2:$H$110,8,FALSE)</f>
        <v>1350695000</v>
      </c>
      <c r="H16">
        <f>VLOOKUP(A16,econ!$A$2:$L$110,12,FALSE)</f>
        <v>11.164</v>
      </c>
      <c r="I16">
        <f t="shared" si="0"/>
        <v>8.2653744923909543E-9</v>
      </c>
      <c r="L16">
        <f>VLOOKUP(A16,econ!$A$2:$E$110,5,FALSE)</f>
        <v>5.8639999999999999</v>
      </c>
      <c r="M16">
        <f>VLOOKUP(A16,econ!$A$2:$E$110,2,FALSE)</f>
        <v>4558431073440</v>
      </c>
      <c r="N16">
        <f>VLOOKUP(A16,econ!$A$2:$E$110,3,FALSE)</f>
        <v>1324655000</v>
      </c>
      <c r="O16">
        <f>VLOOKUP(A16,econ!$A$2:$L$110,12,FALSE)</f>
        <v>11.164</v>
      </c>
      <c r="P16">
        <f t="shared" si="1"/>
        <v>8.4278547999290373E-9</v>
      </c>
      <c r="Q16">
        <f>B16/'2008'!$C$88</f>
        <v>0.11061285500747384</v>
      </c>
      <c r="R16">
        <f>C16/'2012'!$C$100</f>
        <v>0.12666666666666668</v>
      </c>
      <c r="S16">
        <v>0</v>
      </c>
    </row>
    <row r="17" spans="1:19" x14ac:dyDescent="0.2">
      <c r="A17" t="s">
        <v>21</v>
      </c>
      <c r="B17">
        <v>1</v>
      </c>
      <c r="C17" t="e">
        <f>VLOOKUP(A17,'2012'!$A$2:$F$100,3,FALSE)</f>
        <v>#N/A</v>
      </c>
      <c r="D17" s="1" t="e">
        <f>VLOOKUP(A17,'2016'!$A$2:$C$100,3,FALSE)</f>
        <v>#N/A</v>
      </c>
      <c r="E17">
        <f>VLOOKUP(A17,econ!$A$2:$J$110,10,FALSE)</f>
        <v>2.9430000000000001</v>
      </c>
      <c r="F17">
        <f>VLOOKUP(A17,econ!$A$2:$I$110,7,FALSE)</f>
        <v>26472056037.799999</v>
      </c>
      <c r="G17">
        <f>VLOOKUP(A17,econ!$A$2:$H$110,8,FALSE)</f>
        <v>21659488</v>
      </c>
      <c r="H17">
        <f>VLOOKUP(A17,econ!$A$2:$L$110,12,FALSE)</f>
        <v>0</v>
      </c>
      <c r="I17">
        <f t="shared" si="0"/>
        <v>0</v>
      </c>
      <c r="L17">
        <f>VLOOKUP(A17,econ!$A$2:$E$110,5,FALSE)</f>
        <v>5.3380000000000001</v>
      </c>
      <c r="M17">
        <f>VLOOKUP(A17,econ!$A$2:$E$110,2,FALSE)</f>
        <v>23322254113.599998</v>
      </c>
      <c r="N17">
        <f>VLOOKUP(A17,econ!$A$2:$E$110,3,FALSE)</f>
        <v>19570418</v>
      </c>
      <c r="O17">
        <f>VLOOKUP(A17,econ!$A$2:$L$110,12,FALSE)</f>
        <v>0</v>
      </c>
      <c r="P17">
        <f t="shared" si="1"/>
        <v>0</v>
      </c>
      <c r="Q17">
        <f>B17/'2008'!$C$88</f>
        <v>1.4947683109118087E-3</v>
      </c>
      <c r="R17" t="e">
        <f>C17/'2012'!$C$100</f>
        <v>#N/A</v>
      </c>
      <c r="S17">
        <v>0</v>
      </c>
    </row>
    <row r="18" spans="1:19" x14ac:dyDescent="0.2">
      <c r="A18" t="s">
        <v>22</v>
      </c>
      <c r="B18">
        <v>0</v>
      </c>
      <c r="C18">
        <f>VLOOKUP(A18,'2012'!$A$2:$F$100,3,FALSE)</f>
        <v>1</v>
      </c>
      <c r="D18" s="1">
        <f>VLOOKUP(A18,'2016'!$A$2:$C$100,3,FALSE)</f>
        <v>3</v>
      </c>
      <c r="E18">
        <f>VLOOKUP(A18,econ!$A$2:$J$110,10,FALSE)</f>
        <v>3.177</v>
      </c>
      <c r="F18">
        <f>VLOOKUP(A18,econ!$A$2:$I$110,7,FALSE)</f>
        <v>369659700376</v>
      </c>
      <c r="G18">
        <f>VLOOKUP(A18,econ!$A$2:$H$110,8,FALSE)</f>
        <v>46881018</v>
      </c>
      <c r="H18">
        <f>VLOOKUP(A18,econ!$A$2:$L$110,12,FALSE)</f>
        <v>21.74</v>
      </c>
      <c r="I18">
        <f t="shared" si="0"/>
        <v>4.6372713152261325E-7</v>
      </c>
      <c r="L18">
        <f>VLOOKUP(A18,econ!$A$2:$E$110,5,FALSE)</f>
        <v>6.9969999999999999</v>
      </c>
      <c r="M18">
        <f>VLOOKUP(A18,econ!$A$2:$E$110,2,FALSE)</f>
        <v>243982437871</v>
      </c>
      <c r="N18">
        <f>VLOOKUP(A18,econ!$A$2:$E$110,3,FALSE)</f>
        <v>44901660</v>
      </c>
      <c r="O18">
        <f>VLOOKUP(A18,econ!$A$2:$L$110,12,FALSE)</f>
        <v>21.74</v>
      </c>
      <c r="P18">
        <f t="shared" si="1"/>
        <v>4.8416918216386654E-7</v>
      </c>
      <c r="Q18">
        <f>B18/'2008'!$C$88</f>
        <v>0</v>
      </c>
      <c r="R18">
        <f>C18/'2012'!$C$100</f>
        <v>3.3333333333333335E-3</v>
      </c>
      <c r="S18">
        <v>0</v>
      </c>
    </row>
    <row r="19" spans="1:19" x14ac:dyDescent="0.2">
      <c r="A19" t="s">
        <v>23</v>
      </c>
      <c r="B19">
        <v>0</v>
      </c>
      <c r="C19">
        <f>VLOOKUP(A19,'2012'!$A$2:$F$100,3,FALSE)</f>
        <v>3</v>
      </c>
      <c r="D19" s="1">
        <f>VLOOKUP(A19,'2016'!$A$2:$C$100,3,FALSE)</f>
        <v>5</v>
      </c>
      <c r="E19" t="e">
        <f>VLOOKUP(A19,econ!$A$2:$J$110,10,FALSE)</f>
        <v>#N/A</v>
      </c>
      <c r="F19" t="e">
        <f>VLOOKUP(A19,econ!$A$2:$I$110,7,FALSE)</f>
        <v>#N/A</v>
      </c>
      <c r="G19" t="e">
        <f>VLOOKUP(A19,econ!$A$2:$H$110,8,FALSE)</f>
        <v>#N/A</v>
      </c>
      <c r="H19" t="e">
        <f>VLOOKUP(A19,econ!$A$2:$L$110,12,FALSE)</f>
        <v>#N/A</v>
      </c>
      <c r="I19" t="e">
        <f t="shared" si="0"/>
        <v>#N/A</v>
      </c>
      <c r="L19" t="e">
        <f>VLOOKUP(A19,econ!$A$2:$E$110,5,FALSE)</f>
        <v>#N/A</v>
      </c>
      <c r="M19" t="e">
        <f>VLOOKUP(A19,econ!$A$2:$E$110,2,FALSE)</f>
        <v>#N/A</v>
      </c>
      <c r="N19" t="e">
        <f>VLOOKUP(A19,econ!$A$2:$E$110,3,FALSE)</f>
        <v>#N/A</v>
      </c>
      <c r="O19" t="e">
        <f>VLOOKUP(A19,econ!$A$2:$L$110,12,FALSE)</f>
        <v>#N/A</v>
      </c>
      <c r="P19" t="e">
        <f t="shared" si="1"/>
        <v>#N/A</v>
      </c>
      <c r="Q19">
        <f>B19/'2008'!$C$88</f>
        <v>0</v>
      </c>
      <c r="R19">
        <f>C19/'2012'!$C$100</f>
        <v>0.01</v>
      </c>
      <c r="S19">
        <v>0</v>
      </c>
    </row>
    <row r="20" spans="1:19" x14ac:dyDescent="0.2">
      <c r="A20" t="s">
        <v>24</v>
      </c>
      <c r="B20">
        <v>2</v>
      </c>
      <c r="C20">
        <f>VLOOKUP(A20,'2012'!$A$2:$F$100,3,FALSE)</f>
        <v>5</v>
      </c>
      <c r="D20" s="1">
        <f>VLOOKUP(A20,'2016'!$A$2:$C$100,3,FALSE)</f>
        <v>5</v>
      </c>
      <c r="E20">
        <f>VLOOKUP(A20,econ!$A$2:$J$110,10,FALSE)</f>
        <v>0</v>
      </c>
      <c r="F20">
        <f>VLOOKUP(A20,econ!$A$2:$I$110,7,FALSE)</f>
        <v>73139050000</v>
      </c>
      <c r="G20">
        <f>VLOOKUP(A20,econ!$A$2:$H$110,8,FALSE)</f>
        <v>11342631</v>
      </c>
      <c r="H20">
        <f>VLOOKUP(A20,econ!$A$2:$L$110,12,FALSE)</f>
        <v>0</v>
      </c>
      <c r="I20">
        <f t="shared" si="0"/>
        <v>0</v>
      </c>
      <c r="L20">
        <f>VLOOKUP(A20,econ!$A$2:$E$110,5,FALSE)</f>
        <v>0</v>
      </c>
      <c r="M20">
        <f>VLOOKUP(A20,econ!$A$2:$E$110,2,FALSE)</f>
        <v>60806300000</v>
      </c>
      <c r="N20">
        <f>VLOOKUP(A20,econ!$A$2:$E$110,3,FALSE)</f>
        <v>11290239</v>
      </c>
      <c r="O20">
        <f>VLOOKUP(A20,econ!$A$2:$L$110,12,FALSE)</f>
        <v>0</v>
      </c>
      <c r="P20">
        <f t="shared" si="1"/>
        <v>0</v>
      </c>
      <c r="Q20">
        <f>B20/'2008'!$C$88</f>
        <v>2.9895366218236174E-3</v>
      </c>
      <c r="R20">
        <f>C20/'2012'!$C$100</f>
        <v>1.6666666666666666E-2</v>
      </c>
      <c r="S20">
        <v>0</v>
      </c>
    </row>
    <row r="21" spans="1:19" x14ac:dyDescent="0.2">
      <c r="A21" t="s">
        <v>25</v>
      </c>
      <c r="B21">
        <v>3</v>
      </c>
      <c r="C21">
        <f>VLOOKUP(A21,'2012'!$A$2:$F$100,3,FALSE)</f>
        <v>4</v>
      </c>
      <c r="D21" s="1">
        <f>VLOOKUP(A21,'2016'!$A$2:$C$100,3,FALSE)</f>
        <v>1</v>
      </c>
      <c r="E21">
        <f>VLOOKUP(A21,econ!$A$2:$J$110,10,FALSE)</f>
        <v>3.2989999999999999</v>
      </c>
      <c r="F21">
        <f>VLOOKUP(A21,econ!$A$2:$I$110,7,FALSE)</f>
        <v>206441578342</v>
      </c>
      <c r="G21">
        <f>VLOOKUP(A21,econ!$A$2:$H$110,8,FALSE)</f>
        <v>10510785</v>
      </c>
      <c r="H21">
        <f>VLOOKUP(A21,econ!$A$2:$L$110,12,FALSE)</f>
        <v>28.873999999999999</v>
      </c>
      <c r="I21">
        <f t="shared" si="0"/>
        <v>2.7470831151051038E-6</v>
      </c>
      <c r="L21">
        <f>VLOOKUP(A21,econ!$A$2:$E$110,5,FALSE)</f>
        <v>6.351</v>
      </c>
      <c r="M21">
        <f>VLOOKUP(A21,econ!$A$2:$E$110,2,FALSE)</f>
        <v>235204812643</v>
      </c>
      <c r="N21">
        <f>VLOOKUP(A21,econ!$A$2:$E$110,3,FALSE)</f>
        <v>10384603</v>
      </c>
      <c r="O21">
        <f>VLOOKUP(A21,econ!$A$2:$L$110,12,FALSE)</f>
        <v>28.873999999999999</v>
      </c>
      <c r="P21">
        <f t="shared" si="1"/>
        <v>2.7804625752183301E-6</v>
      </c>
      <c r="Q21">
        <f>B21/'2008'!$C$88</f>
        <v>4.4843049327354259E-3</v>
      </c>
      <c r="R21">
        <f>C21/'2012'!$C$100</f>
        <v>1.3333333333333334E-2</v>
      </c>
      <c r="S21">
        <v>0</v>
      </c>
    </row>
    <row r="22" spans="1:19" x14ac:dyDescent="0.2">
      <c r="A22" t="s">
        <v>26</v>
      </c>
      <c r="B22">
        <v>6</v>
      </c>
      <c r="C22">
        <f>VLOOKUP(A22,'2012'!$A$2:$F$100,3,FALSE)</f>
        <v>2</v>
      </c>
      <c r="D22" s="1">
        <f>VLOOKUP(A22,'2016'!$A$2:$C$100,3,FALSE)</f>
        <v>2</v>
      </c>
      <c r="E22" t="e">
        <f>VLOOKUP(A22,econ!$A$2:$J$110,10,FALSE)</f>
        <v>#N/A</v>
      </c>
      <c r="F22" t="e">
        <f>VLOOKUP(A22,econ!$A$2:$I$110,7,FALSE)</f>
        <v>#N/A</v>
      </c>
      <c r="G22" t="e">
        <f>VLOOKUP(A22,econ!$A$2:$H$110,8,FALSE)</f>
        <v>#N/A</v>
      </c>
      <c r="H22" t="e">
        <f>VLOOKUP(A22,econ!$A$2:$L$110,12,FALSE)</f>
        <v>#N/A</v>
      </c>
      <c r="I22" t="e">
        <f t="shared" si="0"/>
        <v>#N/A</v>
      </c>
      <c r="L22" t="e">
        <f>VLOOKUP(A22,econ!$A$2:$E$110,5,FALSE)</f>
        <v>#N/A</v>
      </c>
      <c r="M22" t="e">
        <f>VLOOKUP(A22,econ!$A$2:$E$110,2,FALSE)</f>
        <v>#N/A</v>
      </c>
      <c r="N22" t="e">
        <f>VLOOKUP(A22,econ!$A$2:$E$110,3,FALSE)</f>
        <v>#N/A</v>
      </c>
      <c r="O22" t="e">
        <f>VLOOKUP(A22,econ!$A$2:$L$110,12,FALSE)</f>
        <v>#N/A</v>
      </c>
      <c r="P22" t="e">
        <f t="shared" si="1"/>
        <v>#N/A</v>
      </c>
      <c r="Q22">
        <f>B22/'2008'!$C$88</f>
        <v>8.9686098654708519E-3</v>
      </c>
      <c r="R22">
        <f>C22/'2012'!$C$100</f>
        <v>6.6666666666666671E-3</v>
      </c>
      <c r="S22">
        <v>0</v>
      </c>
    </row>
    <row r="23" spans="1:19" x14ac:dyDescent="0.2">
      <c r="A23" t="s">
        <v>27</v>
      </c>
      <c r="B23">
        <v>1</v>
      </c>
      <c r="C23">
        <f>VLOOKUP(A23,'2012'!$A$2:$F$100,3,FALSE)</f>
        <v>1</v>
      </c>
      <c r="D23" s="1">
        <f>VLOOKUP(A23,'2016'!$A$2:$C$100,3,FALSE)</f>
        <v>0</v>
      </c>
      <c r="E23">
        <f>VLOOKUP(A23,econ!$A$2:$J$110,10,FALSE)</f>
        <v>3.6949999999999998</v>
      </c>
      <c r="F23">
        <f>VLOOKUP(A23,econ!$A$2:$I$110,7,FALSE)</f>
        <v>60595109805.099998</v>
      </c>
      <c r="G23">
        <f>VLOOKUP(A23,econ!$A$2:$H$110,8,FALSE)</f>
        <v>10155036</v>
      </c>
      <c r="H23">
        <f>VLOOKUP(A23,econ!$A$2:$L$110,12,FALSE)</f>
        <v>15.557</v>
      </c>
      <c r="I23">
        <f t="shared" si="0"/>
        <v>1.5319492712778173E-6</v>
      </c>
      <c r="L23">
        <f>VLOOKUP(A23,econ!$A$2:$E$110,5,FALSE)</f>
        <v>10.645</v>
      </c>
      <c r="M23">
        <f>VLOOKUP(A23,econ!$A$2:$E$110,2,FALSE)</f>
        <v>48152993004.300003</v>
      </c>
      <c r="N23">
        <f>VLOOKUP(A23,econ!$A$2:$E$110,3,FALSE)</f>
        <v>9636491</v>
      </c>
      <c r="O23">
        <f>VLOOKUP(A23,econ!$A$2:$L$110,12,FALSE)</f>
        <v>15.557</v>
      </c>
      <c r="P23">
        <f t="shared" si="1"/>
        <v>1.6143843230902204E-6</v>
      </c>
      <c r="Q23">
        <f>B23/'2008'!$C$88</f>
        <v>1.4947683109118087E-3</v>
      </c>
      <c r="R23">
        <f>C23/'2012'!$C$100</f>
        <v>3.3333333333333335E-3</v>
      </c>
      <c r="S23">
        <v>0</v>
      </c>
    </row>
    <row r="24" spans="1:19" x14ac:dyDescent="0.2">
      <c r="A24" t="s">
        <v>28</v>
      </c>
      <c r="B24">
        <v>0</v>
      </c>
      <c r="C24" t="e">
        <f>VLOOKUP(A24,'2012'!$A$2:$F$100,3,FALSE)</f>
        <v>#N/A</v>
      </c>
      <c r="D24" s="1" t="e">
        <f>VLOOKUP(A24,'2016'!$A$2:$C$100,3,FALSE)</f>
        <v>#N/A</v>
      </c>
      <c r="E24">
        <f>VLOOKUP(A24,econ!$A$2:$J$110,10,FALSE)</f>
        <v>5.101</v>
      </c>
      <c r="F24">
        <f>VLOOKUP(A24,econ!$A$2:$I$110,7,FALSE)</f>
        <v>87924544000</v>
      </c>
      <c r="G24">
        <f>VLOOKUP(A24,econ!$A$2:$H$110,8,FALSE)</f>
        <v>15419493</v>
      </c>
      <c r="H24">
        <f>VLOOKUP(A24,econ!$A$2:$L$110,12,FALSE)</f>
        <v>0</v>
      </c>
      <c r="I24">
        <f t="shared" si="0"/>
        <v>0</v>
      </c>
      <c r="L24">
        <f>VLOOKUP(A24,econ!$A$2:$E$110,5,FALSE)</f>
        <v>8.4009999999999998</v>
      </c>
      <c r="M24">
        <f>VLOOKUP(A24,econ!$A$2:$E$110,2,FALSE)</f>
        <v>61762635000</v>
      </c>
      <c r="N24">
        <f>VLOOKUP(A24,econ!$A$2:$E$110,3,FALSE)</f>
        <v>14447600</v>
      </c>
      <c r="O24">
        <f>VLOOKUP(A24,econ!$A$2:$L$110,12,FALSE)</f>
        <v>0</v>
      </c>
      <c r="P24">
        <f t="shared" si="1"/>
        <v>0</v>
      </c>
      <c r="Q24">
        <f>B24/'2008'!$C$88</f>
        <v>0</v>
      </c>
      <c r="R24" t="e">
        <f>C24/'2012'!$C$100</f>
        <v>#N/A</v>
      </c>
      <c r="S24">
        <v>0</v>
      </c>
    </row>
    <row r="25" spans="1:19" x14ac:dyDescent="0.2">
      <c r="A25" t="s">
        <v>29</v>
      </c>
      <c r="B25">
        <v>0</v>
      </c>
      <c r="C25">
        <f>VLOOKUP(A25,'2012'!$A$2:$F$100,3,FALSE)</f>
        <v>0</v>
      </c>
      <c r="D25" s="1">
        <f>VLOOKUP(A25,'2016'!$A$2:$C$100,3,FALSE)</f>
        <v>0</v>
      </c>
      <c r="E25" t="e">
        <f>VLOOKUP(A25,econ!$A$2:$J$110,10,FALSE)</f>
        <v>#N/A</v>
      </c>
      <c r="F25" t="e">
        <f>VLOOKUP(A25,econ!$A$2:$I$110,7,FALSE)</f>
        <v>#N/A</v>
      </c>
      <c r="G25" t="e">
        <f>VLOOKUP(A25,econ!$A$2:$H$110,8,FALSE)</f>
        <v>#N/A</v>
      </c>
      <c r="H25" t="e">
        <f>VLOOKUP(A25,econ!$A$2:$L$110,12,FALSE)</f>
        <v>#N/A</v>
      </c>
      <c r="I25" t="e">
        <f t="shared" si="0"/>
        <v>#N/A</v>
      </c>
      <c r="L25" t="e">
        <f>VLOOKUP(A25,econ!$A$2:$E$110,5,FALSE)</f>
        <v>#N/A</v>
      </c>
      <c r="M25" t="e">
        <f>VLOOKUP(A25,econ!$A$2:$E$110,2,FALSE)</f>
        <v>#N/A</v>
      </c>
      <c r="N25" t="e">
        <f>VLOOKUP(A25,econ!$A$2:$E$110,3,FALSE)</f>
        <v>#N/A</v>
      </c>
      <c r="O25" t="e">
        <f>VLOOKUP(A25,econ!$A$2:$L$110,12,FALSE)</f>
        <v>#N/A</v>
      </c>
      <c r="P25" t="e">
        <f t="shared" si="1"/>
        <v>#N/A</v>
      </c>
      <c r="Q25">
        <f>B25/'2008'!$C$88</f>
        <v>0</v>
      </c>
      <c r="R25">
        <f>C25/'2012'!$C$100</f>
        <v>0</v>
      </c>
      <c r="S25">
        <v>0</v>
      </c>
    </row>
    <row r="26" spans="1:19" x14ac:dyDescent="0.2">
      <c r="A26" t="s">
        <v>30</v>
      </c>
      <c r="B26">
        <v>7</v>
      </c>
      <c r="C26">
        <f>VLOOKUP(A26,'2012'!$A$2:$F$100,3,FALSE)</f>
        <v>3</v>
      </c>
      <c r="D26" s="1">
        <f>VLOOKUP(A26,'2016'!$A$2:$C$100,3,FALSE)</f>
        <v>7</v>
      </c>
      <c r="E26">
        <f>VLOOKUP(A26,econ!$A$2:$J$110,10,FALSE)</f>
        <v>2.4460000000000002</v>
      </c>
      <c r="F26">
        <f>VLOOKUP(A26,econ!$A$2:$I$110,7,FALSE)</f>
        <v>1339946773440</v>
      </c>
      <c r="G26">
        <f>VLOOKUP(A26,econ!$A$2:$H$110,8,FALSE)</f>
        <v>46773055</v>
      </c>
      <c r="H26">
        <f>VLOOKUP(A26,econ!$A$2:$L$110,12,FALSE)</f>
        <v>14.946</v>
      </c>
      <c r="I26">
        <f t="shared" si="0"/>
        <v>3.1954295052995788E-7</v>
      </c>
      <c r="L26">
        <f>VLOOKUP(A26,econ!$A$2:$E$110,5,FALSE)</f>
        <v>4.0759999999999996</v>
      </c>
      <c r="M26">
        <f>VLOOKUP(A26,econ!$A$2:$E$110,2,FALSE)</f>
        <v>1634989014210</v>
      </c>
      <c r="N26">
        <f>VLOOKUP(A26,econ!$A$2:$E$110,3,FALSE)</f>
        <v>45954106</v>
      </c>
      <c r="O26">
        <f>VLOOKUP(A26,econ!$A$2:$L$110,12,FALSE)</f>
        <v>14.946</v>
      </c>
      <c r="P26">
        <f t="shared" si="1"/>
        <v>3.2523753154941147E-7</v>
      </c>
      <c r="Q26">
        <f>B26/'2008'!$C$88</f>
        <v>1.0463378176382661E-2</v>
      </c>
      <c r="R26">
        <f>C26/'2012'!$C$100</f>
        <v>0.01</v>
      </c>
      <c r="S26">
        <v>0</v>
      </c>
    </row>
    <row r="27" spans="1:19" x14ac:dyDescent="0.2">
      <c r="A27" t="s">
        <v>31</v>
      </c>
      <c r="B27">
        <v>1</v>
      </c>
      <c r="C27">
        <f>VLOOKUP(A27,'2012'!$A$2:$F$100,3,FALSE)</f>
        <v>0</v>
      </c>
      <c r="D27" s="1">
        <f>VLOOKUP(A27,'2016'!$A$2:$C$100,3,FALSE)</f>
        <v>0</v>
      </c>
      <c r="E27">
        <f>VLOOKUP(A27,econ!$A$2:$J$110,10,FALSE)</f>
        <v>3.9350000000000001</v>
      </c>
      <c r="F27">
        <f>VLOOKUP(A27,econ!$A$2:$I$110,7,FALSE)</f>
        <v>23135266649.099998</v>
      </c>
      <c r="G27">
        <f>VLOOKUP(A27,econ!$A$2:$H$110,8,FALSE)</f>
        <v>1322696</v>
      </c>
      <c r="H27">
        <f>VLOOKUP(A27,econ!$A$2:$L$110,12,FALSE)</f>
        <v>1.9770000000000001</v>
      </c>
      <c r="I27">
        <f t="shared" si="0"/>
        <v>1.4946745132668429E-6</v>
      </c>
      <c r="L27">
        <f>VLOOKUP(A27,econ!$A$2:$E$110,5,FALSE)</f>
        <v>10.366</v>
      </c>
      <c r="M27">
        <f>VLOOKUP(A27,econ!$A$2:$E$110,2,FALSE)</f>
        <v>24194038377</v>
      </c>
      <c r="N27">
        <f>VLOOKUP(A27,econ!$A$2:$E$110,3,FALSE)</f>
        <v>1337090</v>
      </c>
      <c r="O27">
        <f>VLOOKUP(A27,econ!$A$2:$L$110,12,FALSE)</f>
        <v>1.9770000000000001</v>
      </c>
      <c r="P27">
        <f t="shared" si="1"/>
        <v>1.4785840893283175E-6</v>
      </c>
      <c r="Q27">
        <f>B27/'2008'!$C$88</f>
        <v>1.4947683109118087E-3</v>
      </c>
      <c r="R27">
        <f>C27/'2012'!$C$100</f>
        <v>0</v>
      </c>
      <c r="S27">
        <v>0</v>
      </c>
    </row>
    <row r="28" spans="1:19" x14ac:dyDescent="0.2">
      <c r="A28" t="s">
        <v>32</v>
      </c>
      <c r="B28">
        <v>4</v>
      </c>
      <c r="C28">
        <f>VLOOKUP(A28,'2012'!$A$2:$F$100,3,FALSE)</f>
        <v>3</v>
      </c>
      <c r="D28" s="1">
        <f>VLOOKUP(A28,'2016'!$A$2:$C$100,3,FALSE)</f>
        <v>1</v>
      </c>
      <c r="E28">
        <f>VLOOKUP(A28,econ!$A$2:$J$110,10,FALSE)</f>
        <v>22.77</v>
      </c>
      <c r="F28">
        <f>VLOOKUP(A28,econ!$A$2:$I$110,7,FALSE)</f>
        <v>43310721414.099998</v>
      </c>
      <c r="G28">
        <f>VLOOKUP(A28,econ!$A$2:$H$110,8,FALSE)</f>
        <v>92191211</v>
      </c>
      <c r="H28">
        <f>VLOOKUP(A28,econ!$A$2:$L$110,12,FALSE)</f>
        <v>10.143000000000001</v>
      </c>
      <c r="I28">
        <f t="shared" si="0"/>
        <v>1.1002133381239563E-7</v>
      </c>
      <c r="L28">
        <f>VLOOKUP(A28,econ!$A$2:$E$110,5,FALSE)</f>
        <v>44.390999999999998</v>
      </c>
      <c r="M28">
        <f>VLOOKUP(A28,econ!$A$2:$E$110,2,FALSE)</f>
        <v>27066912635.200001</v>
      </c>
      <c r="N28">
        <f>VLOOKUP(A28,econ!$A$2:$E$110,3,FALSE)</f>
        <v>83079608</v>
      </c>
      <c r="O28">
        <f>VLOOKUP(A28,econ!$A$2:$L$110,12,FALSE)</f>
        <v>10.143000000000001</v>
      </c>
      <c r="P28">
        <f t="shared" si="1"/>
        <v>1.2208772097239554E-7</v>
      </c>
      <c r="Q28">
        <f>B28/'2008'!$C$88</f>
        <v>5.9790732436472349E-3</v>
      </c>
      <c r="R28">
        <f>C28/'2012'!$C$100</f>
        <v>0.01</v>
      </c>
      <c r="S28">
        <v>0</v>
      </c>
    </row>
    <row r="29" spans="1:19" x14ac:dyDescent="0.2">
      <c r="A29" t="s">
        <v>33</v>
      </c>
      <c r="B29">
        <v>1</v>
      </c>
      <c r="C29">
        <f>VLOOKUP(A29,'2012'!$A$2:$F$100,3,FALSE)</f>
        <v>0</v>
      </c>
      <c r="D29" s="1">
        <f>VLOOKUP(A29,'2016'!$A$2:$C$100,3,FALSE)</f>
        <v>0</v>
      </c>
      <c r="E29">
        <f>VLOOKUP(A29,econ!$A$2:$J$110,10,FALSE)</f>
        <v>2.8079999999999998</v>
      </c>
      <c r="F29">
        <f>VLOOKUP(A29,econ!$A$2:$I$110,7,FALSE)</f>
        <v>256706466091</v>
      </c>
      <c r="G29">
        <f>VLOOKUP(A29,econ!$A$2:$H$110,8,FALSE)</f>
        <v>5413971</v>
      </c>
      <c r="H29">
        <f>VLOOKUP(A29,econ!$A$2:$L$110,12,FALSE)</f>
        <v>38.94</v>
      </c>
      <c r="I29">
        <f t="shared" si="0"/>
        <v>7.192502508786988E-6</v>
      </c>
      <c r="L29">
        <f>VLOOKUP(A29,econ!$A$2:$E$110,5,FALSE)</f>
        <v>4.0659999999999998</v>
      </c>
      <c r="M29">
        <f>VLOOKUP(A29,econ!$A$2:$E$110,2,FALSE)</f>
        <v>283742493042</v>
      </c>
      <c r="N29">
        <f>VLOOKUP(A29,econ!$A$2:$E$110,3,FALSE)</f>
        <v>5313399</v>
      </c>
      <c r="O29">
        <f>VLOOKUP(A29,econ!$A$2:$L$110,12,FALSE)</f>
        <v>38.94</v>
      </c>
      <c r="P29">
        <f t="shared" si="1"/>
        <v>7.3286421742466538E-6</v>
      </c>
      <c r="Q29">
        <f>B29/'2008'!$C$88</f>
        <v>1.4947683109118087E-3</v>
      </c>
      <c r="R29">
        <f>C29/'2012'!$C$100</f>
        <v>0</v>
      </c>
      <c r="S29">
        <v>0</v>
      </c>
    </row>
    <row r="30" spans="1:19" x14ac:dyDescent="0.2">
      <c r="A30" t="s">
        <v>34</v>
      </c>
      <c r="B30">
        <v>25</v>
      </c>
      <c r="C30">
        <f>VLOOKUP(A30,'2012'!$A$2:$F$100,3,FALSE)</f>
        <v>11</v>
      </c>
      <c r="D30" s="1">
        <f>VLOOKUP(A30,'2016'!$A$2:$C$100,3,FALSE)</f>
        <v>10</v>
      </c>
      <c r="E30">
        <f>VLOOKUP(A30,econ!$A$2:$J$110,10,FALSE)</f>
        <v>1.956</v>
      </c>
      <c r="F30">
        <f>VLOOKUP(A30,econ!$A$2:$I$110,7,FALSE)</f>
        <v>2681416108540</v>
      </c>
      <c r="G30">
        <f>VLOOKUP(A30,econ!$A$2:$H$110,8,FALSE)</f>
        <v>65659790</v>
      </c>
      <c r="H30">
        <f>VLOOKUP(A30,econ!$A$2:$L$110,12,FALSE)</f>
        <v>42.378</v>
      </c>
      <c r="I30">
        <f t="shared" si="0"/>
        <v>6.4541784248776914E-7</v>
      </c>
      <c r="L30">
        <f>VLOOKUP(A30,econ!$A$2:$E$110,5,FALSE)</f>
        <v>2.8140000000000001</v>
      </c>
      <c r="M30">
        <f>VLOOKUP(A30,econ!$A$2:$E$110,2,FALSE)</f>
        <v>2923465651090</v>
      </c>
      <c r="N30">
        <f>VLOOKUP(A30,econ!$A$2:$E$110,3,FALSE)</f>
        <v>64374990</v>
      </c>
      <c r="O30">
        <f>VLOOKUP(A30,econ!$A$2:$L$110,12,FALSE)</f>
        <v>42.378</v>
      </c>
      <c r="P30">
        <f t="shared" si="1"/>
        <v>6.5829913138627279E-7</v>
      </c>
      <c r="Q30">
        <f>B30/'2008'!$C$88</f>
        <v>3.7369207772795218E-2</v>
      </c>
      <c r="R30">
        <f>C30/'2012'!$C$100</f>
        <v>3.6666666666666667E-2</v>
      </c>
      <c r="S30">
        <v>0</v>
      </c>
    </row>
    <row r="31" spans="1:19" x14ac:dyDescent="0.2">
      <c r="A31" t="s">
        <v>35</v>
      </c>
      <c r="B31">
        <v>31</v>
      </c>
      <c r="C31">
        <f>VLOOKUP(A31,'2012'!$A$2:$F$100,3,FALSE)</f>
        <v>29</v>
      </c>
      <c r="D31" s="1">
        <f>VLOOKUP(A31,'2016'!$A$2:$C$100,3,FALSE)</f>
        <v>27</v>
      </c>
      <c r="E31">
        <f>VLOOKUP(A31,econ!$A$2:$J$110,10,FALSE)</f>
        <v>2.8220000000000001</v>
      </c>
      <c r="F31">
        <f>VLOOKUP(A31,econ!$A$2:$I$110,7,FALSE)</f>
        <v>2630472981170</v>
      </c>
      <c r="G31">
        <f>VLOOKUP(A31,econ!$A$2:$H$110,8,FALSE)</f>
        <v>63700300</v>
      </c>
      <c r="H31">
        <f>VLOOKUP(A31,econ!$A$2:$L$110,12,FALSE)</f>
        <v>37.546999999999997</v>
      </c>
      <c r="I31">
        <f t="shared" si="0"/>
        <v>5.8943207488818732E-7</v>
      </c>
      <c r="L31">
        <f>VLOOKUP(A31,econ!$A$2:$E$110,5,FALSE)</f>
        <v>3.613</v>
      </c>
      <c r="M31">
        <f>VLOOKUP(A31,econ!$A$2:$E$110,2,FALSE)</f>
        <v>2793376838240</v>
      </c>
      <c r="N31">
        <f>VLOOKUP(A31,econ!$A$2:$E$110,3,FALSE)</f>
        <v>61806995</v>
      </c>
      <c r="O31">
        <f>VLOOKUP(A31,econ!$A$2:$L$110,12,FALSE)</f>
        <v>37.546999999999997</v>
      </c>
      <c r="P31">
        <f t="shared" si="1"/>
        <v>6.0748787414757819E-7</v>
      </c>
      <c r="Q31">
        <f>B31/'2008'!$C$88</f>
        <v>4.6337817638266068E-2</v>
      </c>
      <c r="R31">
        <f>C31/'2012'!$C$100</f>
        <v>9.6666666666666665E-2</v>
      </c>
      <c r="S31">
        <v>0</v>
      </c>
    </row>
    <row r="32" spans="1:19" x14ac:dyDescent="0.2">
      <c r="A32" t="s">
        <v>36</v>
      </c>
      <c r="B32">
        <v>3</v>
      </c>
      <c r="C32">
        <f>VLOOKUP(A32,'2012'!$A$2:$F$100,3,FALSE)</f>
        <v>1</v>
      </c>
      <c r="D32" s="1">
        <f>VLOOKUP(A32,'2016'!$A$2:$C$100,3,FALSE)</f>
        <v>2</v>
      </c>
      <c r="E32">
        <f>VLOOKUP(A32,econ!$A$2:$J$110,10,FALSE)</f>
        <v>-0.94399999999999995</v>
      </c>
      <c r="F32">
        <f>VLOOKUP(A32,econ!$A$2:$I$110,7,FALSE)</f>
        <v>15846474595.799999</v>
      </c>
      <c r="G32">
        <f>VLOOKUP(A32,econ!$A$2:$H$110,8,FALSE)</f>
        <v>3825000</v>
      </c>
      <c r="H32">
        <f>VLOOKUP(A32,econ!$A$2:$L$110,12,FALSE)</f>
        <v>25.690999999999999</v>
      </c>
      <c r="I32">
        <f t="shared" si="0"/>
        <v>6.7166013071895422E-6</v>
      </c>
      <c r="L32">
        <f>VLOOKUP(A32,econ!$A$2:$E$110,5,FALSE)</f>
        <v>9.9990000000000006</v>
      </c>
      <c r="M32">
        <f>VLOOKUP(A32,econ!$A$2:$E$110,2,FALSE)</f>
        <v>12795044472.799999</v>
      </c>
      <c r="N32">
        <f>VLOOKUP(A32,econ!$A$2:$E$110,3,FALSE)</f>
        <v>4030000</v>
      </c>
      <c r="O32">
        <f>VLOOKUP(A32,econ!$A$2:$L$110,12,FALSE)</f>
        <v>25.690999999999999</v>
      </c>
      <c r="P32">
        <f t="shared" si="1"/>
        <v>6.3749379652605458E-6</v>
      </c>
      <c r="Q32">
        <f>B32/'2008'!$C$88</f>
        <v>4.4843049327354259E-3</v>
      </c>
      <c r="R32">
        <f>C32/'2012'!$C$100</f>
        <v>3.3333333333333335E-3</v>
      </c>
      <c r="S32">
        <v>0</v>
      </c>
    </row>
    <row r="33" spans="1:19" x14ac:dyDescent="0.2">
      <c r="A33" t="s">
        <v>37</v>
      </c>
      <c r="B33">
        <v>42</v>
      </c>
      <c r="C33">
        <f>VLOOKUP(A33,'2012'!$A$2:$F$100,3,FALSE)</f>
        <v>11</v>
      </c>
      <c r="D33" s="1">
        <f>VLOOKUP(A33,'2016'!$A$2:$C$100,3,FALSE)</f>
        <v>17</v>
      </c>
      <c r="E33" t="e">
        <f>VLOOKUP(A33,econ!$A$2:$J$110,10,FALSE)</f>
        <v>#N/A</v>
      </c>
      <c r="F33" t="e">
        <f>VLOOKUP(A33,econ!$A$2:$I$110,7,FALSE)</f>
        <v>#N/A</v>
      </c>
      <c r="G33" t="e">
        <f>VLOOKUP(A33,econ!$A$2:$H$110,8,FALSE)</f>
        <v>#N/A</v>
      </c>
      <c r="H33" t="e">
        <f>VLOOKUP(A33,econ!$A$2:$L$110,12,FALSE)</f>
        <v>#N/A</v>
      </c>
      <c r="I33" t="e">
        <f t="shared" si="0"/>
        <v>#N/A</v>
      </c>
      <c r="L33" t="e">
        <f>VLOOKUP(A33,econ!$A$2:$E$110,5,FALSE)</f>
        <v>#N/A</v>
      </c>
      <c r="M33" t="e">
        <f>VLOOKUP(A33,econ!$A$2:$E$110,2,FALSE)</f>
        <v>#N/A</v>
      </c>
      <c r="N33" t="e">
        <f>VLOOKUP(A33,econ!$A$2:$E$110,3,FALSE)</f>
        <v>#N/A</v>
      </c>
      <c r="O33" t="e">
        <f>VLOOKUP(A33,econ!$A$2:$L$110,12,FALSE)</f>
        <v>#N/A</v>
      </c>
      <c r="P33" t="e">
        <f t="shared" si="1"/>
        <v>#N/A</v>
      </c>
      <c r="Q33">
        <f>B33/'2008'!$C$88</f>
        <v>6.2780269058295965E-2</v>
      </c>
      <c r="R33">
        <f>C33/'2012'!$C$100</f>
        <v>3.6666666666666667E-2</v>
      </c>
      <c r="S33">
        <v>0</v>
      </c>
    </row>
    <row r="34" spans="1:19" x14ac:dyDescent="0.2">
      <c r="A34" t="s">
        <v>38</v>
      </c>
      <c r="B34">
        <v>0</v>
      </c>
      <c r="C34">
        <f>VLOOKUP(A34,'2012'!$A$2:$F$100,3,FALSE)</f>
        <v>0</v>
      </c>
      <c r="D34" s="1">
        <f>VLOOKUP(A34,'2016'!$A$2:$C$100,3,FALSE)</f>
        <v>3</v>
      </c>
      <c r="E34" t="e">
        <f>VLOOKUP(A34,econ!$A$2:$J$110,10,FALSE)</f>
        <v>#N/A</v>
      </c>
      <c r="F34" t="e">
        <f>VLOOKUP(A34,econ!$A$2:$I$110,7,FALSE)</f>
        <v>#N/A</v>
      </c>
      <c r="G34" t="e">
        <f>VLOOKUP(A34,econ!$A$2:$H$110,8,FALSE)</f>
        <v>#N/A</v>
      </c>
      <c r="H34" t="e">
        <f>VLOOKUP(A34,econ!$A$2:$L$110,12,FALSE)</f>
        <v>#N/A</v>
      </c>
      <c r="I34" t="e">
        <f t="shared" si="0"/>
        <v>#N/A</v>
      </c>
      <c r="L34" t="e">
        <f>VLOOKUP(A34,econ!$A$2:$E$110,5,FALSE)</f>
        <v>#N/A</v>
      </c>
      <c r="M34" t="e">
        <f>VLOOKUP(A34,econ!$A$2:$E$110,2,FALSE)</f>
        <v>#N/A</v>
      </c>
      <c r="N34" t="e">
        <f>VLOOKUP(A34,econ!$A$2:$E$110,3,FALSE)</f>
        <v>#N/A</v>
      </c>
      <c r="O34" t="e">
        <f>VLOOKUP(A34,econ!$A$2:$L$110,12,FALSE)</f>
        <v>#N/A</v>
      </c>
      <c r="P34" t="e">
        <f t="shared" si="1"/>
        <v>#N/A</v>
      </c>
      <c r="Q34">
        <f>B34/'2008'!$C$88</f>
        <v>0</v>
      </c>
      <c r="R34">
        <f>C34/'2012'!$C$100</f>
        <v>0</v>
      </c>
      <c r="S34">
        <v>0</v>
      </c>
    </row>
    <row r="35" spans="1:19" x14ac:dyDescent="0.2">
      <c r="A35" t="s">
        <v>39</v>
      </c>
      <c r="B35">
        <v>16</v>
      </c>
      <c r="C35">
        <f>VLOOKUP(A35,'2012'!$A$2:$F$100,3,FALSE)</f>
        <v>8</v>
      </c>
      <c r="D35" s="1">
        <f>VLOOKUP(A35,'2016'!$A$2:$C$100,3,FALSE)</f>
        <v>8</v>
      </c>
      <c r="E35">
        <f>VLOOKUP(A35,econ!$A$2:$J$110,10,FALSE)</f>
        <v>5.6680000000000001</v>
      </c>
      <c r="F35">
        <f>VLOOKUP(A35,econ!$A$2:$I$110,7,FALSE)</f>
        <v>127176184359</v>
      </c>
      <c r="G35">
        <f>VLOOKUP(A35,econ!$A$2:$H$110,8,FALSE)</f>
        <v>9920362</v>
      </c>
      <c r="H35">
        <f>VLOOKUP(A35,econ!$A$2:$L$110,12,FALSE)</f>
        <v>40.981000000000002</v>
      </c>
      <c r="I35">
        <f t="shared" si="0"/>
        <v>4.1309984454196329E-6</v>
      </c>
      <c r="L35">
        <f>VLOOKUP(A35,econ!$A$2:$E$110,5,FALSE)</f>
        <v>6.0659999999999998</v>
      </c>
      <c r="M35">
        <f>VLOOKUP(A35,econ!$A$2:$E$110,2,FALSE)</f>
        <v>157094861350</v>
      </c>
      <c r="N35">
        <f>VLOOKUP(A35,econ!$A$2:$E$110,3,FALSE)</f>
        <v>10038188</v>
      </c>
      <c r="O35">
        <f>VLOOKUP(A35,econ!$A$2:$L$110,12,FALSE)</f>
        <v>40.981000000000002</v>
      </c>
      <c r="P35">
        <f t="shared" si="1"/>
        <v>4.0825097119121499E-6</v>
      </c>
      <c r="Q35">
        <f>B35/'2008'!$C$88</f>
        <v>2.391629297458894E-2</v>
      </c>
      <c r="R35">
        <f>C35/'2012'!$C$100</f>
        <v>2.6666666666666668E-2</v>
      </c>
      <c r="S35">
        <v>0</v>
      </c>
    </row>
    <row r="36" spans="1:19" x14ac:dyDescent="0.2">
      <c r="A36" t="s">
        <v>40</v>
      </c>
      <c r="B36">
        <v>2</v>
      </c>
      <c r="C36">
        <f>VLOOKUP(A36,'2012'!$A$2:$F$100,3,FALSE)</f>
        <v>0</v>
      </c>
      <c r="D36" s="1">
        <f>VLOOKUP(A36,'2016'!$A$2:$C$100,3,FALSE)</f>
        <v>1</v>
      </c>
      <c r="E36" t="e">
        <f>VLOOKUP(A36,econ!$A$2:$J$110,10,FALSE)</f>
        <v>#N/A</v>
      </c>
      <c r="F36" t="e">
        <f>VLOOKUP(A36,econ!$A$2:$I$110,7,FALSE)</f>
        <v>#N/A</v>
      </c>
      <c r="G36" t="e">
        <f>VLOOKUP(A36,econ!$A$2:$H$110,8,FALSE)</f>
        <v>#N/A</v>
      </c>
      <c r="H36" t="e">
        <f>VLOOKUP(A36,econ!$A$2:$L$110,12,FALSE)</f>
        <v>#N/A</v>
      </c>
      <c r="I36" t="e">
        <f t="shared" si="0"/>
        <v>#N/A</v>
      </c>
      <c r="L36" t="e">
        <f>VLOOKUP(A36,econ!$A$2:$E$110,5,FALSE)</f>
        <v>#N/A</v>
      </c>
      <c r="M36" t="e">
        <f>VLOOKUP(A36,econ!$A$2:$E$110,2,FALSE)</f>
        <v>#N/A</v>
      </c>
      <c r="N36" t="e">
        <f>VLOOKUP(A36,econ!$A$2:$E$110,3,FALSE)</f>
        <v>#N/A</v>
      </c>
      <c r="O36" t="e">
        <f>VLOOKUP(A36,econ!$A$2:$L$110,12,FALSE)</f>
        <v>#N/A</v>
      </c>
      <c r="P36" t="e">
        <f t="shared" si="1"/>
        <v>#N/A</v>
      </c>
      <c r="Q36">
        <f>B36/'2008'!$C$88</f>
        <v>2.9895366218236174E-3</v>
      </c>
      <c r="R36">
        <f>C36/'2012'!$C$100</f>
        <v>0</v>
      </c>
      <c r="S36">
        <v>0</v>
      </c>
    </row>
    <row r="37" spans="1:19" x14ac:dyDescent="0.2">
      <c r="A37" t="s">
        <v>41</v>
      </c>
      <c r="B37">
        <v>1</v>
      </c>
      <c r="C37">
        <f>VLOOKUP(A37,'2012'!$A$2:$F$100,3,FALSE)</f>
        <v>0</v>
      </c>
      <c r="D37" s="1">
        <f>VLOOKUP(A37,'2016'!$A$2:$C$100,3,FALSE)</f>
        <v>0</v>
      </c>
      <c r="E37">
        <f>VLOOKUP(A37,econ!$A$2:$J$110,10,FALSE)</f>
        <v>9.3119999999999994</v>
      </c>
      <c r="F37">
        <f>VLOOKUP(A37,econ!$A$2:$I$110,7,FALSE)</f>
        <v>1824960308640</v>
      </c>
      <c r="G37">
        <f>VLOOKUP(A37,econ!$A$2:$H$110,8,FALSE)</f>
        <v>1263589639</v>
      </c>
      <c r="H37">
        <f>VLOOKUP(A37,econ!$A$2:$L$110,12,FALSE)</f>
        <v>12.497</v>
      </c>
      <c r="I37">
        <f t="shared" si="0"/>
        <v>9.8900779290103056E-9</v>
      </c>
      <c r="L37">
        <f>VLOOKUP(A37,econ!$A$2:$E$110,5,FALSE)</f>
        <v>8.3520000000000003</v>
      </c>
      <c r="M37">
        <f>VLOOKUP(A37,econ!$A$2:$E$110,2,FALSE)</f>
        <v>1224097069460</v>
      </c>
      <c r="N37">
        <f>VLOOKUP(A37,econ!$A$2:$E$110,3,FALSE)</f>
        <v>1197070109</v>
      </c>
      <c r="O37">
        <f>VLOOKUP(A37,econ!$A$2:$L$110,12,FALSE)</f>
        <v>12.497</v>
      </c>
      <c r="P37">
        <f t="shared" si="1"/>
        <v>1.0439655878167116E-8</v>
      </c>
      <c r="Q37">
        <f>B37/'2008'!$C$88</f>
        <v>1.4947683109118087E-3</v>
      </c>
      <c r="R37">
        <f>C37/'2012'!$C$100</f>
        <v>0</v>
      </c>
      <c r="S37">
        <v>0</v>
      </c>
    </row>
    <row r="38" spans="1:19" x14ac:dyDescent="0.2">
      <c r="A38" t="s">
        <v>42</v>
      </c>
      <c r="B38">
        <v>1</v>
      </c>
      <c r="C38">
        <f>VLOOKUP(A38,'2012'!$A$2:$F$100,3,FALSE)</f>
        <v>4</v>
      </c>
      <c r="D38" s="1">
        <f>VLOOKUP(A38,'2016'!$A$2:$C$100,3,FALSE)</f>
        <v>3</v>
      </c>
      <c r="E38" t="e">
        <f>VLOOKUP(A38,econ!$A$2:$J$110,10,FALSE)</f>
        <v>#N/A</v>
      </c>
      <c r="F38" t="e">
        <f>VLOOKUP(A38,econ!$A$2:$I$110,7,FALSE)</f>
        <v>#N/A</v>
      </c>
      <c r="G38" t="e">
        <f>VLOOKUP(A38,econ!$A$2:$H$110,8,FALSE)</f>
        <v>#N/A</v>
      </c>
      <c r="H38" t="e">
        <f>VLOOKUP(A38,econ!$A$2:$L$110,12,FALSE)</f>
        <v>#N/A</v>
      </c>
      <c r="I38" t="e">
        <f t="shared" si="0"/>
        <v>#N/A</v>
      </c>
      <c r="L38" t="e">
        <f>VLOOKUP(A38,econ!$A$2:$E$110,5,FALSE)</f>
        <v>#N/A</v>
      </c>
      <c r="M38" t="e">
        <f>VLOOKUP(A38,econ!$A$2:$E$110,2,FALSE)</f>
        <v>#N/A</v>
      </c>
      <c r="N38" t="e">
        <f>VLOOKUP(A38,econ!$A$2:$E$110,3,FALSE)</f>
        <v>#N/A</v>
      </c>
      <c r="O38" t="e">
        <f>VLOOKUP(A38,econ!$A$2:$L$110,12,FALSE)</f>
        <v>#N/A</v>
      </c>
      <c r="P38" t="e">
        <f t="shared" si="1"/>
        <v>#N/A</v>
      </c>
      <c r="Q38">
        <f>B38/'2008'!$C$88</f>
        <v>1.4947683109118087E-3</v>
      </c>
      <c r="R38">
        <f>C38/'2012'!$C$100</f>
        <v>1.3333333333333334E-2</v>
      </c>
      <c r="S38">
        <v>0</v>
      </c>
    </row>
    <row r="39" spans="1:19" x14ac:dyDescent="0.2">
      <c r="A39" t="s">
        <v>43</v>
      </c>
      <c r="B39">
        <v>0</v>
      </c>
      <c r="C39">
        <f>VLOOKUP(A39,'2012'!$A$2:$F$100,3,FALSE)</f>
        <v>1</v>
      </c>
      <c r="D39" s="1">
        <f>VLOOKUP(A39,'2016'!$A$2:$C$100,3,FALSE)</f>
        <v>0</v>
      </c>
      <c r="E39">
        <f>VLOOKUP(A39,econ!$A$2:$J$110,10,FALSE)</f>
        <v>1.6930000000000001</v>
      </c>
      <c r="F39">
        <f>VLOOKUP(A39,econ!$A$2:$I$110,7,FALSE)</f>
        <v>224652132155</v>
      </c>
      <c r="G39">
        <f>VLOOKUP(A39,econ!$A$2:$H$110,8,FALSE)</f>
        <v>4586897</v>
      </c>
      <c r="H39">
        <f>VLOOKUP(A39,econ!$A$2:$L$110,12,FALSE)</f>
        <v>31.872</v>
      </c>
      <c r="I39">
        <f t="shared" si="0"/>
        <v>6.9484882699567925E-6</v>
      </c>
      <c r="L39">
        <f>VLOOKUP(A39,econ!$A$2:$E$110,5,FALSE)</f>
        <v>4.0540000000000003</v>
      </c>
      <c r="M39">
        <f>VLOOKUP(A39,econ!$A$2:$E$110,2,FALSE)</f>
        <v>274713996338</v>
      </c>
      <c r="N39">
        <f>VLOOKUP(A39,econ!$A$2:$E$110,3,FALSE)</f>
        <v>4489544</v>
      </c>
      <c r="O39">
        <f>VLOOKUP(A39,econ!$A$2:$L$110,12,FALSE)</f>
        <v>31.872</v>
      </c>
      <c r="P39">
        <f t="shared" si="1"/>
        <v>7.0991619638876464E-6</v>
      </c>
      <c r="Q39">
        <f>B39/'2008'!$C$88</f>
        <v>0</v>
      </c>
      <c r="R39">
        <f>C39/'2012'!$C$100</f>
        <v>3.3333333333333335E-3</v>
      </c>
      <c r="S39">
        <v>0</v>
      </c>
    </row>
    <row r="40" spans="1:19" x14ac:dyDescent="0.2">
      <c r="A40" t="s">
        <v>44</v>
      </c>
      <c r="B40">
        <v>0</v>
      </c>
      <c r="C40" t="e">
        <f>VLOOKUP(A40,'2012'!$A$2:$F$100,3,FALSE)</f>
        <v>#N/A</v>
      </c>
      <c r="D40" s="1" t="e">
        <f>VLOOKUP(A40,'2016'!$A$2:$C$100,3,FALSE)</f>
        <v>#N/A</v>
      </c>
      <c r="E40">
        <f>VLOOKUP(A40,econ!$A$2:$J$110,10,FALSE)</f>
        <v>5.1950000000000003</v>
      </c>
      <c r="F40">
        <f>VLOOKUP(A40,econ!$A$2:$I$110,7,FALSE)</f>
        <v>14194519025.299999</v>
      </c>
      <c r="G40">
        <f>VLOOKUP(A40,econ!$A$2:$H$110,8,FALSE)</f>
        <v>320716</v>
      </c>
      <c r="H40">
        <f>VLOOKUP(A40,econ!$A$2:$L$110,12,FALSE)</f>
        <v>30.968</v>
      </c>
      <c r="I40">
        <f t="shared" si="0"/>
        <v>9.6558949350827517E-5</v>
      </c>
      <c r="L40">
        <f>VLOOKUP(A40,econ!$A$2:$E$110,5,FALSE)</f>
        <v>12.678000000000001</v>
      </c>
      <c r="M40">
        <f>VLOOKUP(A40,econ!$A$2:$E$110,2,FALSE)</f>
        <v>17530651669.900002</v>
      </c>
      <c r="N40">
        <f>VLOOKUP(A40,econ!$A$2:$E$110,3,FALSE)</f>
        <v>317414</v>
      </c>
      <c r="O40">
        <f>VLOOKUP(A40,econ!$A$2:$L$110,12,FALSE)</f>
        <v>30.968</v>
      </c>
      <c r="P40">
        <f t="shared" si="1"/>
        <v>9.7563434505094299E-5</v>
      </c>
      <c r="Q40">
        <f>B40/'2008'!$C$88</f>
        <v>0</v>
      </c>
      <c r="R40" t="e">
        <f>C40/'2012'!$C$100</f>
        <v>#N/A</v>
      </c>
      <c r="S40">
        <v>0</v>
      </c>
    </row>
    <row r="41" spans="1:19" x14ac:dyDescent="0.2">
      <c r="A41" t="s">
        <v>45</v>
      </c>
      <c r="B41">
        <v>0</v>
      </c>
      <c r="C41">
        <f>VLOOKUP(A41,'2012'!$A$2:$F$100,3,FALSE)</f>
        <v>0</v>
      </c>
      <c r="D41" s="1">
        <f>VLOOKUP(A41,'2016'!$A$2:$C$100,3,FALSE)</f>
        <v>0</v>
      </c>
      <c r="E41">
        <f>VLOOKUP(A41,econ!$A$2:$J$110,10,FALSE)</f>
        <v>1.708</v>
      </c>
      <c r="F41">
        <f>VLOOKUP(A41,econ!$A$2:$I$110,7,FALSE)</f>
        <v>259613579190</v>
      </c>
      <c r="G41">
        <f>VLOOKUP(A41,econ!$A$2:$H$110,8,FALSE)</f>
        <v>7910500</v>
      </c>
      <c r="H41">
        <f>VLOOKUP(A41,econ!$A$2:$L$110,12,FALSE)</f>
        <v>34.064999999999998</v>
      </c>
      <c r="I41">
        <f t="shared" si="0"/>
        <v>4.306301750837494E-6</v>
      </c>
      <c r="L41">
        <f>VLOOKUP(A41,econ!$A$2:$E$110,5,FALSE)</f>
        <v>4.5970000000000004</v>
      </c>
      <c r="M41">
        <f>VLOOKUP(A41,econ!$A$2:$E$110,2,FALSE)</f>
        <v>216760312152</v>
      </c>
      <c r="N41">
        <f>VLOOKUP(A41,econ!$A$2:$E$110,3,FALSE)</f>
        <v>7308800</v>
      </c>
      <c r="O41">
        <f>VLOOKUP(A41,econ!$A$2:$L$110,12,FALSE)</f>
        <v>34.064999999999998</v>
      </c>
      <c r="P41">
        <f t="shared" si="1"/>
        <v>4.6608198336252185E-6</v>
      </c>
      <c r="Q41">
        <f>B41/'2008'!$C$88</f>
        <v>0</v>
      </c>
      <c r="R41">
        <f>C41/'2012'!$C$100</f>
        <v>0</v>
      </c>
      <c r="S41">
        <v>0</v>
      </c>
    </row>
    <row r="42" spans="1:19" x14ac:dyDescent="0.2">
      <c r="A42" t="s">
        <v>46</v>
      </c>
      <c r="B42">
        <v>8</v>
      </c>
      <c r="C42">
        <f>VLOOKUP(A42,'2012'!$A$2:$F$100,3,FALSE)</f>
        <v>8</v>
      </c>
      <c r="D42" s="1">
        <f>VLOOKUP(A42,'2016'!$A$2:$C$100,3,FALSE)</f>
        <v>8</v>
      </c>
      <c r="E42">
        <f>VLOOKUP(A42,econ!$A$2:$J$110,10,FALSE)</f>
        <v>3.0409999999999999</v>
      </c>
      <c r="F42">
        <f>VLOOKUP(A42,econ!$A$2:$I$110,7,FALSE)</f>
        <v>2072823111960</v>
      </c>
      <c r="G42">
        <f>VLOOKUP(A42,econ!$A$2:$H$110,8,FALSE)</f>
        <v>59539717</v>
      </c>
      <c r="H42">
        <f>VLOOKUP(A42,econ!$A$2:$L$110,12,FALSE)</f>
        <v>36.590000000000003</v>
      </c>
      <c r="I42">
        <f t="shared" si="0"/>
        <v>6.1454776481386372E-7</v>
      </c>
      <c r="L42">
        <f>VLOOKUP(A42,econ!$A$2:$E$110,5,FALSE)</f>
        <v>3.375</v>
      </c>
      <c r="M42">
        <f>VLOOKUP(A42,econ!$A$2:$E$110,2,FALSE)</f>
        <v>2390729210490</v>
      </c>
      <c r="N42">
        <f>VLOOKUP(A42,econ!$A$2:$E$110,3,FALSE)</f>
        <v>58826731</v>
      </c>
      <c r="O42">
        <f>VLOOKUP(A42,econ!$A$2:$L$110,12,FALSE)</f>
        <v>36.590000000000003</v>
      </c>
      <c r="P42">
        <f t="shared" si="1"/>
        <v>6.2199614661572819E-7</v>
      </c>
      <c r="Q42">
        <f>B42/'2008'!$C$88</f>
        <v>1.195814648729447E-2</v>
      </c>
      <c r="R42">
        <f>C42/'2012'!$C$100</f>
        <v>2.6666666666666668E-2</v>
      </c>
      <c r="S42">
        <v>0</v>
      </c>
    </row>
    <row r="43" spans="1:19" x14ac:dyDescent="0.2">
      <c r="A43" t="s">
        <v>47</v>
      </c>
      <c r="B43">
        <v>9</v>
      </c>
      <c r="C43">
        <f>VLOOKUP(A43,'2012'!$A$2:$F$100,3,FALSE)</f>
        <v>4</v>
      </c>
      <c r="D43" s="1">
        <f>VLOOKUP(A43,'2016'!$A$2:$C$100,3,FALSE)</f>
        <v>6</v>
      </c>
      <c r="E43">
        <f>VLOOKUP(A43,econ!$A$2:$J$110,10,FALSE)</f>
        <v>6.8979999999999997</v>
      </c>
      <c r="F43">
        <f>VLOOKUP(A43,econ!$A$2:$I$110,7,FALSE)</f>
        <v>14746420946.200001</v>
      </c>
      <c r="G43">
        <f>VLOOKUP(A43,econ!$A$2:$H$110,8,FALSE)</f>
        <v>2707805</v>
      </c>
      <c r="H43">
        <f>VLOOKUP(A43,econ!$A$2:$L$110,12,FALSE)</f>
        <v>31.702000000000002</v>
      </c>
      <c r="I43">
        <f t="shared" si="0"/>
        <v>1.1707637736099904E-5</v>
      </c>
      <c r="L43">
        <f>VLOOKUP(A43,econ!$A$2:$E$110,5,FALSE)</f>
        <v>22.021000000000001</v>
      </c>
      <c r="M43">
        <f>VLOOKUP(A43,econ!$A$2:$E$110,2,FALSE)</f>
        <v>13678551837.6</v>
      </c>
      <c r="N43">
        <f>VLOOKUP(A43,econ!$A$2:$E$110,3,FALSE)</f>
        <v>2671934</v>
      </c>
      <c r="O43">
        <f>VLOOKUP(A43,econ!$A$2:$L$110,12,FALSE)</f>
        <v>31.702000000000002</v>
      </c>
      <c r="P43">
        <f t="shared" si="1"/>
        <v>1.1864814026094956E-5</v>
      </c>
      <c r="Q43">
        <f>B43/'2008'!$C$88</f>
        <v>1.3452914798206279E-2</v>
      </c>
      <c r="R43">
        <f>C43/'2012'!$C$100</f>
        <v>1.3333333333333334E-2</v>
      </c>
      <c r="S43">
        <v>0</v>
      </c>
    </row>
    <row r="44" spans="1:19" x14ac:dyDescent="0.2">
      <c r="A44" t="s">
        <v>48</v>
      </c>
      <c r="B44">
        <v>23</v>
      </c>
      <c r="C44">
        <f>VLOOKUP(A44,'2012'!$A$2:$F$100,3,FALSE)</f>
        <v>7</v>
      </c>
      <c r="D44" s="1">
        <f>VLOOKUP(A44,'2016'!$A$2:$C$100,3,FALSE)</f>
        <v>12</v>
      </c>
      <c r="E44">
        <f>VLOOKUP(A44,econ!$A$2:$J$110,10,FALSE)</f>
        <v>-3.3000000000000002E-2</v>
      </c>
      <c r="F44">
        <f>VLOOKUP(A44,econ!$A$2:$I$110,7,FALSE)</f>
        <v>5957250118650</v>
      </c>
      <c r="G44">
        <f>VLOOKUP(A44,econ!$A$2:$H$110,8,FALSE)</f>
        <v>127561489</v>
      </c>
      <c r="H44">
        <f>VLOOKUP(A44,econ!$A$2:$L$110,12,FALSE)</f>
        <v>12.930999999999999</v>
      </c>
      <c r="I44">
        <f t="shared" si="0"/>
        <v>1.0137072012384553E-7</v>
      </c>
      <c r="L44">
        <f>VLOOKUP(A44,econ!$A$2:$E$110,5,FALSE)</f>
        <v>1.373</v>
      </c>
      <c r="M44">
        <f>VLOOKUP(A44,econ!$A$2:$E$110,2,FALSE)</f>
        <v>4849184641950</v>
      </c>
      <c r="N44">
        <f>VLOOKUP(A44,econ!$A$2:$E$110,3,FALSE)</f>
        <v>128063000</v>
      </c>
      <c r="O44">
        <f>VLOOKUP(A44,econ!$A$2:$L$110,12,FALSE)</f>
        <v>12.930999999999999</v>
      </c>
      <c r="P44">
        <f t="shared" si="1"/>
        <v>1.0097373948759594E-7</v>
      </c>
      <c r="Q44">
        <f>B44/'2008'!$C$88</f>
        <v>3.4379671150971597E-2</v>
      </c>
      <c r="R44">
        <f>C44/'2012'!$C$100</f>
        <v>2.3333333333333334E-2</v>
      </c>
      <c r="S44">
        <v>0</v>
      </c>
    </row>
    <row r="45" spans="1:19" x14ac:dyDescent="0.2">
      <c r="A45" t="s">
        <v>49</v>
      </c>
      <c r="B45">
        <v>2</v>
      </c>
      <c r="C45">
        <f>VLOOKUP(A45,'2012'!$A$2:$F$100,3,FALSE)</f>
        <v>7</v>
      </c>
      <c r="D45" s="1">
        <f>VLOOKUP(A45,'2016'!$A$2:$C$100,3,FALSE)</f>
        <v>3</v>
      </c>
      <c r="E45">
        <f>VLOOKUP(A45,econ!$A$2:$J$110,10,FALSE)</f>
        <v>5.1139999999999999</v>
      </c>
      <c r="F45">
        <f>VLOOKUP(A45,econ!$A$2:$I$110,7,FALSE)</f>
        <v>215902443457</v>
      </c>
      <c r="G45">
        <f>VLOOKUP(A45,econ!$A$2:$H$110,8,FALSE)</f>
        <v>16791425</v>
      </c>
      <c r="H45">
        <f>VLOOKUP(A45,econ!$A$2:$L$110,12,FALSE)</f>
        <v>0</v>
      </c>
      <c r="I45">
        <f t="shared" si="0"/>
        <v>0</v>
      </c>
      <c r="L45">
        <f>VLOOKUP(A45,econ!$A$2:$E$110,5,FALSE)</f>
        <v>17.152000000000001</v>
      </c>
      <c r="M45">
        <f>VLOOKUP(A45,econ!$A$2:$E$110,2,FALSE)</f>
        <v>133441612247</v>
      </c>
      <c r="N45">
        <f>VLOOKUP(A45,econ!$A$2:$E$110,3,FALSE)</f>
        <v>15674000</v>
      </c>
      <c r="O45">
        <f>VLOOKUP(A45,econ!$A$2:$L$110,12,FALSE)</f>
        <v>0</v>
      </c>
      <c r="P45">
        <f t="shared" si="1"/>
        <v>0</v>
      </c>
      <c r="Q45">
        <f>B45/'2008'!$C$88</f>
        <v>2.9895366218236174E-3</v>
      </c>
      <c r="R45">
        <f>C45/'2012'!$C$100</f>
        <v>2.3333333333333334E-2</v>
      </c>
      <c r="S45">
        <v>0</v>
      </c>
    </row>
    <row r="46" spans="1:19" x14ac:dyDescent="0.2">
      <c r="A46" t="s">
        <v>50</v>
      </c>
      <c r="B46">
        <v>6</v>
      </c>
      <c r="C46">
        <f>VLOOKUP(A46,'2012'!$A$2:$F$100,3,FALSE)</f>
        <v>2</v>
      </c>
      <c r="D46" s="1">
        <f>VLOOKUP(A46,'2016'!$A$2:$C$100,3,FALSE)</f>
        <v>6</v>
      </c>
      <c r="E46">
        <f>VLOOKUP(A46,econ!$A$2:$J$110,10,FALSE)</f>
        <v>9.3780000000000001</v>
      </c>
      <c r="F46">
        <f>VLOOKUP(A46,econ!$A$2:$I$110,7,FALSE)</f>
        <v>50410164013.599998</v>
      </c>
      <c r="G46">
        <f>VLOOKUP(A46,econ!$A$2:$H$110,8,FALSE)</f>
        <v>42542978</v>
      </c>
      <c r="H46">
        <f>VLOOKUP(A46,econ!$A$2:$L$110,12,FALSE)</f>
        <v>16.472999999999999</v>
      </c>
      <c r="I46">
        <f t="shared" si="0"/>
        <v>3.8720843660732916E-7</v>
      </c>
      <c r="L46">
        <f>VLOOKUP(A46,econ!$A$2:$E$110,5,FALSE)</f>
        <v>26.24</v>
      </c>
      <c r="M46">
        <f>VLOOKUP(A46,econ!$A$2:$E$110,2,FALSE)</f>
        <v>35895153327.800003</v>
      </c>
      <c r="N46">
        <f>VLOOKUP(A46,econ!$A$2:$E$110,3,FALSE)</f>
        <v>38244442</v>
      </c>
      <c r="O46">
        <f>VLOOKUP(A46,econ!$A$2:$L$110,12,FALSE)</f>
        <v>16.472999999999999</v>
      </c>
      <c r="P46">
        <f t="shared" si="1"/>
        <v>4.3072925472412432E-7</v>
      </c>
      <c r="Q46">
        <f>B46/'2008'!$C$88</f>
        <v>8.9686098654708519E-3</v>
      </c>
      <c r="R46">
        <f>C46/'2012'!$C$100</f>
        <v>6.6666666666666671E-3</v>
      </c>
      <c r="S46">
        <v>0</v>
      </c>
    </row>
    <row r="47" spans="1:19" x14ac:dyDescent="0.2">
      <c r="A47" t="s">
        <v>51</v>
      </c>
      <c r="B47">
        <v>0</v>
      </c>
      <c r="C47" t="e">
        <f>VLOOKUP(A47,'2012'!$A$2:$F$100,3,FALSE)</f>
        <v>#N/A</v>
      </c>
      <c r="D47" s="1" t="e">
        <f>VLOOKUP(A47,'2016'!$A$2:$C$100,3,FALSE)</f>
        <v>#N/A</v>
      </c>
      <c r="E47" t="e">
        <f>VLOOKUP(A47,econ!$A$2:$J$110,10,FALSE)</f>
        <v>#N/A</v>
      </c>
      <c r="F47" t="e">
        <f>VLOOKUP(A47,econ!$A$2:$I$110,7,FALSE)</f>
        <v>#N/A</v>
      </c>
      <c r="G47" t="e">
        <f>VLOOKUP(A47,econ!$A$2:$H$110,8,FALSE)</f>
        <v>#N/A</v>
      </c>
      <c r="H47" t="e">
        <f>VLOOKUP(A47,econ!$A$2:$L$110,12,FALSE)</f>
        <v>#N/A</v>
      </c>
      <c r="I47" t="e">
        <f t="shared" si="0"/>
        <v>#N/A</v>
      </c>
      <c r="L47" t="e">
        <f>VLOOKUP(A47,econ!$A$2:$E$110,5,FALSE)</f>
        <v>#N/A</v>
      </c>
      <c r="M47" t="e">
        <f>VLOOKUP(A47,econ!$A$2:$E$110,2,FALSE)</f>
        <v>#N/A</v>
      </c>
      <c r="N47" t="e">
        <f>VLOOKUP(A47,econ!$A$2:$E$110,3,FALSE)</f>
        <v>#N/A</v>
      </c>
      <c r="O47" t="e">
        <f>VLOOKUP(A47,econ!$A$2:$L$110,12,FALSE)</f>
        <v>#N/A</v>
      </c>
      <c r="P47" t="e">
        <f t="shared" si="1"/>
        <v>#N/A</v>
      </c>
      <c r="Q47">
        <f>B47/'2008'!$C$88</f>
        <v>0</v>
      </c>
      <c r="R47" t="e">
        <f>C47/'2012'!$C$100</f>
        <v>#N/A</v>
      </c>
      <c r="S47">
        <v>0</v>
      </c>
    </row>
    <row r="48" spans="1:19" x14ac:dyDescent="0.2">
      <c r="A48" t="s">
        <v>52</v>
      </c>
      <c r="B48">
        <v>41</v>
      </c>
      <c r="C48">
        <f>VLOOKUP(A48,'2012'!$A$2:$F$100,3,FALSE)</f>
        <v>13</v>
      </c>
      <c r="D48" s="1">
        <f>VLOOKUP(A48,'2016'!$A$2:$C$100,3,FALSE)</f>
        <v>9</v>
      </c>
      <c r="E48" t="e">
        <f>VLOOKUP(A48,econ!$A$2:$J$110,10,FALSE)</f>
        <v>#N/A</v>
      </c>
      <c r="F48" t="e">
        <f>VLOOKUP(A48,econ!$A$2:$I$110,7,FALSE)</f>
        <v>#N/A</v>
      </c>
      <c r="G48" t="e">
        <f>VLOOKUP(A48,econ!$A$2:$H$110,8,FALSE)</f>
        <v>#N/A</v>
      </c>
      <c r="H48" t="e">
        <f>VLOOKUP(A48,econ!$A$2:$L$110,12,FALSE)</f>
        <v>#N/A</v>
      </c>
      <c r="I48" t="e">
        <f t="shared" si="0"/>
        <v>#N/A</v>
      </c>
      <c r="L48" t="e">
        <f>VLOOKUP(A48,econ!$A$2:$E$110,5,FALSE)</f>
        <v>#N/A</v>
      </c>
      <c r="M48" t="e">
        <f>VLOOKUP(A48,econ!$A$2:$E$110,2,FALSE)</f>
        <v>#N/A</v>
      </c>
      <c r="N48" t="e">
        <f>VLOOKUP(A48,econ!$A$2:$E$110,3,FALSE)</f>
        <v>#N/A</v>
      </c>
      <c r="O48" t="e">
        <f>VLOOKUP(A48,econ!$A$2:$L$110,12,FALSE)</f>
        <v>#N/A</v>
      </c>
      <c r="P48" t="e">
        <f t="shared" si="1"/>
        <v>#N/A</v>
      </c>
      <c r="Q48">
        <f>B48/'2008'!$C$88</f>
        <v>6.1285500747384154E-2</v>
      </c>
      <c r="R48">
        <f>C48/'2012'!$C$100</f>
        <v>4.3333333333333335E-2</v>
      </c>
      <c r="S48">
        <v>0</v>
      </c>
    </row>
    <row r="49" spans="1:19" x14ac:dyDescent="0.2">
      <c r="A49" t="s">
        <v>53</v>
      </c>
      <c r="B49">
        <v>1</v>
      </c>
      <c r="C49">
        <f>VLOOKUP(A49,'2012'!$A$2:$F$100,3,FALSE)</f>
        <v>1</v>
      </c>
      <c r="D49" s="1">
        <f>VLOOKUP(A49,'2016'!$A$2:$C$100,3,FALSE)</f>
        <v>0</v>
      </c>
      <c r="E49" t="e">
        <f>VLOOKUP(A49,econ!$A$2:$J$110,10,FALSE)</f>
        <v>#N/A</v>
      </c>
      <c r="F49" t="e">
        <f>VLOOKUP(A49,econ!$A$2:$I$110,7,FALSE)</f>
        <v>#N/A</v>
      </c>
      <c r="G49" t="e">
        <f>VLOOKUP(A49,econ!$A$2:$H$110,8,FALSE)</f>
        <v>#N/A</v>
      </c>
      <c r="H49" t="e">
        <f>VLOOKUP(A49,econ!$A$2:$L$110,12,FALSE)</f>
        <v>#N/A</v>
      </c>
      <c r="I49" t="e">
        <f t="shared" si="0"/>
        <v>#N/A</v>
      </c>
      <c r="L49" t="e">
        <f>VLOOKUP(A49,econ!$A$2:$E$110,5,FALSE)</f>
        <v>#N/A</v>
      </c>
      <c r="M49" t="e">
        <f>VLOOKUP(A49,econ!$A$2:$E$110,2,FALSE)</f>
        <v>#N/A</v>
      </c>
      <c r="N49" t="e">
        <f>VLOOKUP(A49,econ!$A$2:$E$110,3,FALSE)</f>
        <v>#N/A</v>
      </c>
      <c r="O49" t="e">
        <f>VLOOKUP(A49,econ!$A$2:$L$110,12,FALSE)</f>
        <v>#N/A</v>
      </c>
      <c r="P49" t="e">
        <f t="shared" si="1"/>
        <v>#N/A</v>
      </c>
      <c r="Q49">
        <f>B49/'2008'!$C$88</f>
        <v>1.4947683109118087E-3</v>
      </c>
      <c r="R49">
        <f>C49/'2012'!$C$100</f>
        <v>3.3333333333333335E-3</v>
      </c>
      <c r="S49">
        <v>0</v>
      </c>
    </row>
    <row r="50" spans="1:19" x14ac:dyDescent="0.2">
      <c r="A50" t="s">
        <v>54</v>
      </c>
      <c r="B50">
        <v>0</v>
      </c>
      <c r="C50">
        <f>VLOOKUP(A50,'2012'!$A$2:$F$100,3,FALSE)</f>
        <v>2</v>
      </c>
      <c r="D50" s="1">
        <f>VLOOKUP(A50,'2016'!$A$2:$C$100,3,FALSE)</f>
        <v>0</v>
      </c>
      <c r="E50">
        <f>VLOOKUP(A50,econ!$A$2:$J$110,10,FALSE)</f>
        <v>3.0870000000000002</v>
      </c>
      <c r="F50">
        <f>VLOOKUP(A50,econ!$A$2:$I$110,7,FALSE)</f>
        <v>42852204396.5</v>
      </c>
      <c r="G50">
        <f>VLOOKUP(A50,econ!$A$2:$H$110,8,FALSE)</f>
        <v>2987773</v>
      </c>
      <c r="H50">
        <f>VLOOKUP(A50,econ!$A$2:$L$110,12,FALSE)</f>
        <v>9.17</v>
      </c>
      <c r="I50">
        <f t="shared" si="0"/>
        <v>3.069175603367458E-6</v>
      </c>
      <c r="L50">
        <f>VLOOKUP(A50,econ!$A$2:$E$110,5,FALSE)</f>
        <v>10.927</v>
      </c>
      <c r="M50">
        <f>VLOOKUP(A50,econ!$A$2:$E$110,2,FALSE)</f>
        <v>47850551148.800003</v>
      </c>
      <c r="N50">
        <f>VLOOKUP(A50,econ!$A$2:$E$110,3,FALSE)</f>
        <v>3198231</v>
      </c>
      <c r="O50">
        <f>VLOOKUP(A50,econ!$A$2:$L$110,12,FALSE)</f>
        <v>9.17</v>
      </c>
      <c r="P50">
        <f t="shared" si="1"/>
        <v>2.8672100295444576E-6</v>
      </c>
      <c r="Q50">
        <f>B50/'2008'!$C$88</f>
        <v>0</v>
      </c>
      <c r="R50">
        <f>C50/'2012'!$C$100</f>
        <v>6.6666666666666671E-3</v>
      </c>
      <c r="S50">
        <v>0</v>
      </c>
    </row>
    <row r="51" spans="1:19" x14ac:dyDescent="0.2">
      <c r="A51" t="s">
        <v>55</v>
      </c>
      <c r="B51">
        <v>0</v>
      </c>
      <c r="C51">
        <f>VLOOKUP(A51,'2012'!$A$2:$F$100,3,FALSE)</f>
        <v>0</v>
      </c>
      <c r="D51" s="1">
        <f>VLOOKUP(A51,'2016'!$A$2:$C$100,3,FALSE)</f>
        <v>0</v>
      </c>
      <c r="E51">
        <f>VLOOKUP(A51,econ!$A$2:$J$110,10,FALSE)</f>
        <v>1.2789999999999999</v>
      </c>
      <c r="F51">
        <f>VLOOKUP(A51,econ!$A$2:$I$110,7,FALSE)</f>
        <v>98266306615.399994</v>
      </c>
      <c r="G51">
        <f>VLOOKUP(A51,econ!$A$2:$H$110,8,FALSE)</f>
        <v>32984190</v>
      </c>
      <c r="H51">
        <f>VLOOKUP(A51,econ!$A$2:$L$110,12,FALSE)</f>
        <v>34.942999999999998</v>
      </c>
      <c r="I51">
        <f t="shared" si="0"/>
        <v>1.0593863302388205E-6</v>
      </c>
      <c r="L51">
        <f>VLOOKUP(A51,econ!$A$2:$E$110,5,FALSE)</f>
        <v>3.7069999999999999</v>
      </c>
      <c r="M51">
        <f>VLOOKUP(A51,econ!$A$2:$E$110,2,FALSE)</f>
        <v>92507257783.600006</v>
      </c>
      <c r="N51">
        <f>VLOOKUP(A51,econ!$A$2:$E$110,3,FALSE)</f>
        <v>31350544</v>
      </c>
      <c r="O51">
        <f>VLOOKUP(A51,econ!$A$2:$L$110,12,FALSE)</f>
        <v>34.942999999999998</v>
      </c>
      <c r="P51">
        <f t="shared" si="1"/>
        <v>1.1145899095084282E-6</v>
      </c>
      <c r="Q51">
        <f>B51/'2008'!$C$88</f>
        <v>0</v>
      </c>
      <c r="R51">
        <f>C51/'2012'!$C$100</f>
        <v>0</v>
      </c>
      <c r="S51">
        <v>0</v>
      </c>
    </row>
    <row r="52" spans="1:19" x14ac:dyDescent="0.2">
      <c r="A52" t="s">
        <v>56</v>
      </c>
      <c r="B52">
        <v>0</v>
      </c>
      <c r="C52">
        <f>VLOOKUP(A52,'2012'!$A$2:$F$100,3,FALSE)</f>
        <v>0</v>
      </c>
      <c r="D52" s="1">
        <f>VLOOKUP(A52,'2016'!$A$2:$C$100,3,FALSE)</f>
        <v>0</v>
      </c>
      <c r="E52" t="e">
        <f>VLOOKUP(A52,econ!$A$2:$J$110,10,FALSE)</f>
        <v>#N/A</v>
      </c>
      <c r="F52" t="e">
        <f>VLOOKUP(A52,econ!$A$2:$I$110,7,FALSE)</f>
        <v>#N/A</v>
      </c>
      <c r="G52" t="e">
        <f>VLOOKUP(A52,econ!$A$2:$H$110,8,FALSE)</f>
        <v>#N/A</v>
      </c>
      <c r="H52" t="e">
        <f>VLOOKUP(A52,econ!$A$2:$L$110,12,FALSE)</f>
        <v>#N/A</v>
      </c>
      <c r="I52" t="e">
        <f t="shared" si="0"/>
        <v>#N/A</v>
      </c>
      <c r="L52" t="e">
        <f>VLOOKUP(A52,econ!$A$2:$E$110,5,FALSE)</f>
        <v>#N/A</v>
      </c>
      <c r="M52" t="e">
        <f>VLOOKUP(A52,econ!$A$2:$E$110,2,FALSE)</f>
        <v>#N/A</v>
      </c>
      <c r="N52" t="e">
        <f>VLOOKUP(A52,econ!$A$2:$E$110,3,FALSE)</f>
        <v>#N/A</v>
      </c>
      <c r="O52" t="e">
        <f>VLOOKUP(A52,econ!$A$2:$L$110,12,FALSE)</f>
        <v>#N/A</v>
      </c>
      <c r="P52" t="e">
        <f t="shared" si="1"/>
        <v>#N/A</v>
      </c>
      <c r="Q52">
        <f>B52/'2008'!$C$88</f>
        <v>0</v>
      </c>
      <c r="R52">
        <f>C52/'2012'!$C$100</f>
        <v>0</v>
      </c>
      <c r="S52">
        <v>0</v>
      </c>
    </row>
    <row r="53" spans="1:19" x14ac:dyDescent="0.2">
      <c r="A53" t="s">
        <v>57</v>
      </c>
      <c r="B53">
        <v>0</v>
      </c>
      <c r="C53">
        <f>VLOOKUP(A53,'2012'!$A$2:$F$100,3,FALSE)</f>
        <v>0</v>
      </c>
      <c r="D53" s="1">
        <f>VLOOKUP(A53,'2016'!$A$2:$C$100,3,FALSE)</f>
        <v>0</v>
      </c>
      <c r="E53">
        <f>VLOOKUP(A53,econ!$A$2:$J$110,10,FALSE)</f>
        <v>4.6399999999999997</v>
      </c>
      <c r="F53">
        <f>VLOOKUP(A53,econ!$A$2:$I$110,7,FALSE)</f>
        <v>7284686576.2799997</v>
      </c>
      <c r="G53">
        <f>VLOOKUP(A53,econ!$A$2:$H$110,8,FALSE)</f>
        <v>3559519</v>
      </c>
      <c r="H53">
        <f>VLOOKUP(A53,econ!$A$2:$L$110,12,FALSE)</f>
        <v>34.360999999999997</v>
      </c>
      <c r="I53">
        <f t="shared" si="0"/>
        <v>9.653270568298693E-6</v>
      </c>
      <c r="L53">
        <f>VLOOKUP(A53,econ!$A$2:$E$110,5,FALSE)</f>
        <v>12.897</v>
      </c>
      <c r="M53">
        <f>VLOOKUP(A53,econ!$A$2:$E$110,2,FALSE)</f>
        <v>6054806100.8500004</v>
      </c>
      <c r="N53">
        <f>VLOOKUP(A53,econ!$A$2:$E$110,3,FALSE)</f>
        <v>3570108</v>
      </c>
      <c r="O53">
        <f>VLOOKUP(A53,econ!$A$2:$L$110,12,FALSE)</f>
        <v>34.360999999999997</v>
      </c>
      <c r="P53">
        <f t="shared" si="1"/>
        <v>9.6246388064450697E-6</v>
      </c>
      <c r="Q53">
        <f>B53/'2008'!$C$88</f>
        <v>0</v>
      </c>
      <c r="R53">
        <f>C53/'2012'!$C$100</f>
        <v>0</v>
      </c>
      <c r="S53">
        <v>0</v>
      </c>
    </row>
    <row r="54" spans="1:19" x14ac:dyDescent="0.2">
      <c r="A54" t="s">
        <v>58</v>
      </c>
      <c r="B54">
        <v>2</v>
      </c>
      <c r="C54">
        <f>VLOOKUP(A54,'2012'!$A$2:$F$100,3,FALSE)</f>
        <v>1</v>
      </c>
      <c r="D54" s="1">
        <f>VLOOKUP(A54,'2016'!$A$2:$C$100,3,FALSE)</f>
        <v>0</v>
      </c>
      <c r="E54">
        <f>VLOOKUP(A54,econ!$A$2:$J$110,10,FALSE)</f>
        <v>4.1120000000000001</v>
      </c>
      <c r="F54">
        <f>VLOOKUP(A54,econ!$A$2:$I$110,7,FALSE)</f>
        <v>1186598324460</v>
      </c>
      <c r="G54">
        <f>VLOOKUP(A54,econ!$A$2:$H$110,8,FALSE)</f>
        <v>122070963</v>
      </c>
      <c r="H54">
        <f>VLOOKUP(A54,econ!$A$2:$L$110,12,FALSE)</f>
        <v>0</v>
      </c>
      <c r="I54">
        <f t="shared" si="0"/>
        <v>0</v>
      </c>
      <c r="L54">
        <f>VLOOKUP(A54,econ!$A$2:$E$110,5,FALSE)</f>
        <v>5.125</v>
      </c>
      <c r="M54">
        <f>VLOOKUP(A54,econ!$A$2:$E$110,2,FALSE)</f>
        <v>1101275278670</v>
      </c>
      <c r="N54">
        <f>VLOOKUP(A54,econ!$A$2:$E$110,3,FALSE)</f>
        <v>114972821</v>
      </c>
      <c r="O54">
        <f>VLOOKUP(A54,econ!$A$2:$L$110,12,FALSE)</f>
        <v>0</v>
      </c>
      <c r="P54">
        <f t="shared" si="1"/>
        <v>0</v>
      </c>
      <c r="Q54">
        <f>B54/'2008'!$C$88</f>
        <v>2.9895366218236174E-3</v>
      </c>
      <c r="R54">
        <f>C54/'2012'!$C$100</f>
        <v>3.3333333333333335E-3</v>
      </c>
      <c r="S54">
        <v>0</v>
      </c>
    </row>
    <row r="55" spans="1:19" x14ac:dyDescent="0.2">
      <c r="A55" t="s">
        <v>59</v>
      </c>
      <c r="B55">
        <v>2</v>
      </c>
      <c r="C55">
        <f>VLOOKUP(A55,'2012'!$A$2:$F$100,3,FALSE)</f>
        <v>0</v>
      </c>
      <c r="D55" s="1">
        <f>VLOOKUP(A55,'2016'!$A$2:$C$100,3,FALSE)</f>
        <v>0</v>
      </c>
      <c r="E55" t="e">
        <f>VLOOKUP(A55,econ!$A$2:$J$110,10,FALSE)</f>
        <v>#N/A</v>
      </c>
      <c r="F55" t="e">
        <f>VLOOKUP(A55,econ!$A$2:$I$110,7,FALSE)</f>
        <v>#N/A</v>
      </c>
      <c r="G55" t="e">
        <f>VLOOKUP(A55,econ!$A$2:$H$110,8,FALSE)</f>
        <v>#N/A</v>
      </c>
      <c r="H55" t="e">
        <f>VLOOKUP(A55,econ!$A$2:$L$110,12,FALSE)</f>
        <v>#N/A</v>
      </c>
      <c r="I55" t="e">
        <f t="shared" si="0"/>
        <v>#N/A</v>
      </c>
      <c r="L55" t="e">
        <f>VLOOKUP(A55,econ!$A$2:$E$110,5,FALSE)</f>
        <v>#N/A</v>
      </c>
      <c r="M55" t="e">
        <f>VLOOKUP(A55,econ!$A$2:$E$110,2,FALSE)</f>
        <v>#N/A</v>
      </c>
      <c r="N55" t="e">
        <f>VLOOKUP(A55,econ!$A$2:$E$110,3,FALSE)</f>
        <v>#N/A</v>
      </c>
      <c r="O55" t="e">
        <f>VLOOKUP(A55,econ!$A$2:$L$110,12,FALSE)</f>
        <v>#N/A</v>
      </c>
      <c r="P55" t="e">
        <f t="shared" si="1"/>
        <v>#N/A</v>
      </c>
      <c r="Q55">
        <f>B55/'2008'!$C$88</f>
        <v>2.9895366218236174E-3</v>
      </c>
      <c r="R55">
        <f>C55/'2012'!$C$100</f>
        <v>0</v>
      </c>
      <c r="S55">
        <v>0</v>
      </c>
    </row>
    <row r="56" spans="1:19" x14ac:dyDescent="0.2">
      <c r="A56" t="s">
        <v>60</v>
      </c>
      <c r="B56">
        <v>0</v>
      </c>
      <c r="C56" t="e">
        <f>VLOOKUP(A56,'2012'!$A$2:$F$100,3,FALSE)</f>
        <v>#N/A</v>
      </c>
      <c r="D56" s="1" t="e">
        <f>VLOOKUP(A56,'2016'!$A$2:$C$100,3,FALSE)</f>
        <v>#N/A</v>
      </c>
      <c r="E56" t="e">
        <f>VLOOKUP(A56,econ!$A$2:$J$110,10,FALSE)</f>
        <v>#N/A</v>
      </c>
      <c r="F56" t="e">
        <f>VLOOKUP(A56,econ!$A$2:$I$110,7,FALSE)</f>
        <v>#N/A</v>
      </c>
      <c r="G56" t="e">
        <f>VLOOKUP(A56,econ!$A$2:$H$110,8,FALSE)</f>
        <v>#N/A</v>
      </c>
      <c r="H56" t="e">
        <f>VLOOKUP(A56,econ!$A$2:$L$110,12,FALSE)</f>
        <v>#N/A</v>
      </c>
      <c r="I56" t="e">
        <f t="shared" si="0"/>
        <v>#N/A</v>
      </c>
      <c r="L56" t="e">
        <f>VLOOKUP(A56,econ!$A$2:$E$110,5,FALSE)</f>
        <v>#N/A</v>
      </c>
      <c r="M56" t="e">
        <f>VLOOKUP(A56,econ!$A$2:$E$110,2,FALSE)</f>
        <v>#N/A</v>
      </c>
      <c r="N56" t="e">
        <f>VLOOKUP(A56,econ!$A$2:$E$110,3,FALSE)</f>
        <v>#N/A</v>
      </c>
      <c r="O56" t="e">
        <f>VLOOKUP(A56,econ!$A$2:$L$110,12,FALSE)</f>
        <v>#N/A</v>
      </c>
      <c r="P56" t="e">
        <f t="shared" si="1"/>
        <v>#N/A</v>
      </c>
      <c r="Q56">
        <f>B56/'2008'!$C$88</f>
        <v>0</v>
      </c>
      <c r="R56" t="e">
        <f>C56/'2012'!$C$100</f>
        <v>#N/A</v>
      </c>
      <c r="S56">
        <v>0</v>
      </c>
    </row>
    <row r="57" spans="1:19" x14ac:dyDescent="0.2">
      <c r="A57" t="s">
        <v>61</v>
      </c>
      <c r="B57">
        <v>40</v>
      </c>
      <c r="C57">
        <f>VLOOKUP(A57,'2012'!$A$2:$F$100,3,FALSE)</f>
        <v>6</v>
      </c>
      <c r="D57" s="1">
        <f>VLOOKUP(A57,'2016'!$A$2:$C$100,3,FALSE)</f>
        <v>8</v>
      </c>
      <c r="E57" t="e">
        <f>VLOOKUP(A57,econ!$A$2:$J$110,10,FALSE)</f>
        <v>#N/A</v>
      </c>
      <c r="F57" t="e">
        <f>VLOOKUP(A57,econ!$A$2:$I$110,7,FALSE)</f>
        <v>#N/A</v>
      </c>
      <c r="G57" t="e">
        <f>VLOOKUP(A57,econ!$A$2:$H$110,8,FALSE)</f>
        <v>#N/A</v>
      </c>
      <c r="H57" t="e">
        <f>VLOOKUP(A57,econ!$A$2:$L$110,12,FALSE)</f>
        <v>#N/A</v>
      </c>
      <c r="I57" t="e">
        <f t="shared" si="0"/>
        <v>#N/A</v>
      </c>
      <c r="L57" t="e">
        <f>VLOOKUP(A57,econ!$A$2:$E$110,5,FALSE)</f>
        <v>#N/A</v>
      </c>
      <c r="M57" t="e">
        <f>VLOOKUP(A57,econ!$A$2:$E$110,2,FALSE)</f>
        <v>#N/A</v>
      </c>
      <c r="N57" t="e">
        <f>VLOOKUP(A57,econ!$A$2:$E$110,3,FALSE)</f>
        <v>#N/A</v>
      </c>
      <c r="O57" t="e">
        <f>VLOOKUP(A57,econ!$A$2:$L$110,12,FALSE)</f>
        <v>#N/A</v>
      </c>
      <c r="P57" t="e">
        <f t="shared" si="1"/>
        <v>#N/A</v>
      </c>
      <c r="Q57">
        <f>B57/'2008'!$C$88</f>
        <v>5.9790732436472344E-2</v>
      </c>
      <c r="R57">
        <f>C57/'2012'!$C$100</f>
        <v>0.02</v>
      </c>
      <c r="S57">
        <v>0</v>
      </c>
    </row>
    <row r="58" spans="1:19" x14ac:dyDescent="0.2">
      <c r="A58" t="s">
        <v>62</v>
      </c>
      <c r="B58">
        <v>0</v>
      </c>
      <c r="C58">
        <f>VLOOKUP(A58,'2012'!$A$2:$F$100,3,FALSE)</f>
        <v>0</v>
      </c>
      <c r="D58" s="1">
        <f>VLOOKUP(A58,'2016'!$A$2:$C$100,3,FALSE)</f>
        <v>0</v>
      </c>
      <c r="E58" t="e">
        <f>VLOOKUP(A58,econ!$A$2:$J$110,10,FALSE)</f>
        <v>#N/A</v>
      </c>
      <c r="F58" t="e">
        <f>VLOOKUP(A58,econ!$A$2:$I$110,7,FALSE)</f>
        <v>#N/A</v>
      </c>
      <c r="G58" t="e">
        <f>VLOOKUP(A58,econ!$A$2:$H$110,8,FALSE)</f>
        <v>#N/A</v>
      </c>
      <c r="H58" t="e">
        <f>VLOOKUP(A58,econ!$A$2:$L$110,12,FALSE)</f>
        <v>#N/A</v>
      </c>
      <c r="I58" t="e">
        <f t="shared" si="0"/>
        <v>#N/A</v>
      </c>
      <c r="L58" t="e">
        <f>VLOOKUP(A58,econ!$A$2:$E$110,5,FALSE)</f>
        <v>#N/A</v>
      </c>
      <c r="M58" t="e">
        <f>VLOOKUP(A58,econ!$A$2:$E$110,2,FALSE)</f>
        <v>#N/A</v>
      </c>
      <c r="N58" t="e">
        <f>VLOOKUP(A58,econ!$A$2:$E$110,3,FALSE)</f>
        <v>#N/A</v>
      </c>
      <c r="O58" t="e">
        <f>VLOOKUP(A58,econ!$A$2:$L$110,12,FALSE)</f>
        <v>#N/A</v>
      </c>
      <c r="P58" t="e">
        <f t="shared" si="1"/>
        <v>#N/A</v>
      </c>
      <c r="Q58">
        <f>B58/'2008'!$C$88</f>
        <v>0</v>
      </c>
      <c r="R58">
        <f>C58/'2012'!$C$100</f>
        <v>0</v>
      </c>
      <c r="S58">
        <v>0</v>
      </c>
    </row>
    <row r="59" spans="1:19" x14ac:dyDescent="0.2">
      <c r="A59" t="s">
        <v>63</v>
      </c>
      <c r="B59">
        <v>16</v>
      </c>
      <c r="C59">
        <f>VLOOKUP(A59,'2012'!$A$2:$F$100,3,FALSE)</f>
        <v>2</v>
      </c>
      <c r="D59" s="1">
        <f>VLOOKUP(A59,'2016'!$A$2:$C$100,3,FALSE)</f>
        <v>0</v>
      </c>
      <c r="E59">
        <f>VLOOKUP(A59,econ!$A$2:$J$110,10,FALSE)</f>
        <v>0.70899999999999996</v>
      </c>
      <c r="F59">
        <f>VLOOKUP(A59,econ!$A$2:$I$110,7,FALSE)</f>
        <v>509704856038</v>
      </c>
      <c r="G59">
        <f>VLOOKUP(A59,econ!$A$2:$H$110,8,FALSE)</f>
        <v>5018573</v>
      </c>
      <c r="H59">
        <f>VLOOKUP(A59,econ!$A$2:$L$110,12,FALSE)</f>
        <v>51.701000000000001</v>
      </c>
      <c r="I59">
        <f t="shared" si="0"/>
        <v>1.0301932441751868E-5</v>
      </c>
      <c r="L59">
        <f>VLOOKUP(A59,econ!$A$2:$E$110,5,FALSE)</f>
        <v>3.766</v>
      </c>
      <c r="M59">
        <f>VLOOKUP(A59,econ!$A$2:$E$110,2,FALSE)</f>
        <v>461946808511</v>
      </c>
      <c r="N59">
        <f>VLOOKUP(A59,econ!$A$2:$E$110,3,FALSE)</f>
        <v>4768212</v>
      </c>
      <c r="O59">
        <f>VLOOKUP(A59,econ!$A$2:$L$110,12,FALSE)</f>
        <v>51.701000000000001</v>
      </c>
      <c r="P59">
        <f t="shared" si="1"/>
        <v>1.084284843039697E-5</v>
      </c>
      <c r="Q59">
        <f>B59/'2008'!$C$88</f>
        <v>2.391629297458894E-2</v>
      </c>
      <c r="R59">
        <f>C59/'2012'!$C$100</f>
        <v>6.6666666666666671E-3</v>
      </c>
      <c r="S59">
        <v>0</v>
      </c>
    </row>
    <row r="60" spans="1:19" x14ac:dyDescent="0.2">
      <c r="A60" t="s">
        <v>64</v>
      </c>
      <c r="B60">
        <v>4</v>
      </c>
      <c r="C60">
        <f>VLOOKUP(A60,'2012'!$A$2:$F$100,3,FALSE)</f>
        <v>6</v>
      </c>
      <c r="D60" s="1">
        <f>VLOOKUP(A60,'2016'!$A$2:$C$100,3,FALSE)</f>
        <v>4</v>
      </c>
      <c r="E60">
        <f>VLOOKUP(A60,econ!$A$2:$J$110,10,FALSE)</f>
        <v>0.88300000000000001</v>
      </c>
      <c r="F60">
        <f>VLOOKUP(A60,econ!$A$2:$I$110,7,FALSE)</f>
        <v>176617424297</v>
      </c>
      <c r="G60">
        <f>VLOOKUP(A60,econ!$A$2:$H$110,8,FALSE)</f>
        <v>4408100</v>
      </c>
      <c r="H60">
        <f>VLOOKUP(A60,econ!$A$2:$L$110,12,FALSE)</f>
        <v>36.268000000000001</v>
      </c>
      <c r="I60">
        <f t="shared" si="0"/>
        <v>8.2275810439872056E-6</v>
      </c>
      <c r="L60">
        <f>VLOOKUP(A60,econ!$A$2:$E$110,5,FALSE)</f>
        <v>3.9590000000000001</v>
      </c>
      <c r="M60">
        <f>VLOOKUP(A60,econ!$A$2:$E$110,2,FALSE)</f>
        <v>133278976594</v>
      </c>
      <c r="N60">
        <f>VLOOKUP(A60,econ!$A$2:$E$110,3,FALSE)</f>
        <v>4259800</v>
      </c>
      <c r="O60">
        <f>VLOOKUP(A60,econ!$A$2:$L$110,12,FALSE)</f>
        <v>36.268000000000001</v>
      </c>
      <c r="P60">
        <f t="shared" si="1"/>
        <v>8.5140147424761727E-6</v>
      </c>
      <c r="Q60">
        <f>B60/'2008'!$C$88</f>
        <v>5.9790732436472349E-3</v>
      </c>
      <c r="R60">
        <f>C60/'2012'!$C$100</f>
        <v>0.02</v>
      </c>
      <c r="S60">
        <v>0</v>
      </c>
    </row>
    <row r="61" spans="1:19" x14ac:dyDescent="0.2">
      <c r="A61" t="s">
        <v>65</v>
      </c>
      <c r="B61">
        <v>1</v>
      </c>
      <c r="C61" t="e">
        <f>VLOOKUP(A61,'2012'!$A$2:$F$100,3,FALSE)</f>
        <v>#N/A</v>
      </c>
      <c r="D61" s="1" t="e">
        <f>VLOOKUP(A61,'2016'!$A$2:$C$100,3,FALSE)</f>
        <v>#N/A</v>
      </c>
      <c r="E61">
        <f>VLOOKUP(A61,econ!$A$2:$J$110,10,FALSE)</f>
        <v>5.6980000000000004</v>
      </c>
      <c r="F61">
        <f>VLOOKUP(A61,econ!$A$2:$I$110,7,FALSE)</f>
        <v>39954761200</v>
      </c>
      <c r="G61">
        <f>VLOOKUP(A61,econ!$A$2:$H$110,8,FALSE)</f>
        <v>3743761</v>
      </c>
      <c r="H61">
        <f>VLOOKUP(A61,econ!$A$2:$L$110,12,FALSE)</f>
        <v>0</v>
      </c>
      <c r="I61">
        <f t="shared" si="0"/>
        <v>0</v>
      </c>
      <c r="L61">
        <f>VLOOKUP(A61,econ!$A$2:$E$110,5,FALSE)</f>
        <v>8.7590000000000003</v>
      </c>
      <c r="M61">
        <f>VLOOKUP(A61,econ!$A$2:$E$110,2,FALSE)</f>
        <v>24522200000</v>
      </c>
      <c r="N61">
        <f>VLOOKUP(A61,econ!$A$2:$E$110,3,FALSE)</f>
        <v>3498679</v>
      </c>
      <c r="O61">
        <f>VLOOKUP(A61,econ!$A$2:$L$110,12,FALSE)</f>
        <v>0</v>
      </c>
      <c r="P61">
        <f t="shared" si="1"/>
        <v>0</v>
      </c>
      <c r="Q61">
        <f>B61/'2008'!$C$88</f>
        <v>1.4947683109118087E-3</v>
      </c>
      <c r="R61" t="e">
        <f>C61/'2012'!$C$100</f>
        <v>#N/A</v>
      </c>
      <c r="S61">
        <v>0</v>
      </c>
    </row>
    <row r="62" spans="1:19" x14ac:dyDescent="0.2">
      <c r="A62" t="s">
        <v>66</v>
      </c>
      <c r="B62">
        <v>6</v>
      </c>
      <c r="C62">
        <f>VLOOKUP(A62,'2012'!$A$2:$F$100,3,FALSE)</f>
        <v>2</v>
      </c>
      <c r="D62" s="1">
        <f>VLOOKUP(A62,'2016'!$A$2:$C$100,3,FALSE)</f>
        <v>2</v>
      </c>
      <c r="E62">
        <f>VLOOKUP(A62,econ!$A$2:$J$110,10,FALSE)</f>
        <v>3.5569999999999999</v>
      </c>
      <c r="F62">
        <f>VLOOKUP(A62,econ!$A$2:$I$110,7,FALSE)</f>
        <v>500227851988</v>
      </c>
      <c r="G62">
        <f>VLOOKUP(A62,econ!$A$2:$H$110,8,FALSE)</f>
        <v>38063164</v>
      </c>
      <c r="H62">
        <f>VLOOKUP(A62,econ!$A$2:$L$110,12,FALSE)</f>
        <v>32.661999999999999</v>
      </c>
      <c r="I62">
        <f t="shared" si="0"/>
        <v>8.5809997298175205E-7</v>
      </c>
      <c r="L62">
        <f>VLOOKUP(A62,econ!$A$2:$E$110,5,FALSE)</f>
        <v>4.3490000000000002</v>
      </c>
      <c r="M62">
        <f>VLOOKUP(A62,econ!$A$2:$E$110,2,FALSE)</f>
        <v>530185123693</v>
      </c>
      <c r="N62">
        <f>VLOOKUP(A62,econ!$A$2:$E$110,3,FALSE)</f>
        <v>38125759</v>
      </c>
      <c r="O62">
        <f>VLOOKUP(A62,econ!$A$2:$L$110,12,FALSE)</f>
        <v>32.661999999999999</v>
      </c>
      <c r="P62">
        <f t="shared" si="1"/>
        <v>8.5669114154553616E-7</v>
      </c>
      <c r="Q62">
        <f>B62/'2008'!$C$88</f>
        <v>8.9686098654708519E-3</v>
      </c>
      <c r="R62">
        <f>C62/'2012'!$C$100</f>
        <v>6.6666666666666671E-3</v>
      </c>
      <c r="S62">
        <v>0</v>
      </c>
    </row>
    <row r="63" spans="1:19" x14ac:dyDescent="0.2">
      <c r="A63" t="s">
        <v>67</v>
      </c>
      <c r="B63">
        <v>1</v>
      </c>
      <c r="C63">
        <f>VLOOKUP(A63,'2012'!$A$2:$F$100,3,FALSE)</f>
        <v>0</v>
      </c>
      <c r="D63" s="1">
        <f>VLOOKUP(A63,'2016'!$A$2:$C$100,3,FALSE)</f>
        <v>0</v>
      </c>
      <c r="E63" t="e">
        <f>VLOOKUP(A63,econ!$A$2:$J$110,10,FALSE)</f>
        <v>#N/A</v>
      </c>
      <c r="F63" t="e">
        <f>VLOOKUP(A63,econ!$A$2:$I$110,7,FALSE)</f>
        <v>#N/A</v>
      </c>
      <c r="G63" t="e">
        <f>VLOOKUP(A63,econ!$A$2:$H$110,8,FALSE)</f>
        <v>#N/A</v>
      </c>
      <c r="H63" t="e">
        <f>VLOOKUP(A63,econ!$A$2:$L$110,12,FALSE)</f>
        <v>#N/A</v>
      </c>
      <c r="I63" t="e">
        <f t="shared" si="0"/>
        <v>#N/A</v>
      </c>
      <c r="L63" t="e">
        <f>VLOOKUP(A63,econ!$A$2:$E$110,5,FALSE)</f>
        <v>#N/A</v>
      </c>
      <c r="M63" t="e">
        <f>VLOOKUP(A63,econ!$A$2:$E$110,2,FALSE)</f>
        <v>#N/A</v>
      </c>
      <c r="N63" t="e">
        <f>VLOOKUP(A63,econ!$A$2:$E$110,3,FALSE)</f>
        <v>#N/A</v>
      </c>
      <c r="O63" t="e">
        <f>VLOOKUP(A63,econ!$A$2:$L$110,12,FALSE)</f>
        <v>#N/A</v>
      </c>
      <c r="P63" t="e">
        <f t="shared" si="1"/>
        <v>#N/A</v>
      </c>
      <c r="Q63">
        <f>B63/'2008'!$C$88</f>
        <v>1.4947683109118087E-3</v>
      </c>
      <c r="R63">
        <f>C63/'2012'!$C$100</f>
        <v>0</v>
      </c>
      <c r="S63">
        <v>0</v>
      </c>
    </row>
    <row r="64" spans="1:19" x14ac:dyDescent="0.2">
      <c r="A64" t="s">
        <v>68</v>
      </c>
      <c r="B64">
        <v>2</v>
      </c>
      <c r="C64">
        <f>VLOOKUP(A64,'2012'!$A$2:$F$100,3,FALSE)</f>
        <v>4</v>
      </c>
      <c r="D64" s="1">
        <f>VLOOKUP(A64,'2016'!$A$2:$C$100,3,FALSE)</f>
        <v>2</v>
      </c>
      <c r="E64" t="e">
        <f>VLOOKUP(A64,econ!$A$2:$J$110,10,FALSE)</f>
        <v>#N/A</v>
      </c>
      <c r="F64" t="e">
        <f>VLOOKUP(A64,econ!$A$2:$I$110,7,FALSE)</f>
        <v>#N/A</v>
      </c>
      <c r="G64" t="e">
        <f>VLOOKUP(A64,econ!$A$2:$H$110,8,FALSE)</f>
        <v>#N/A</v>
      </c>
      <c r="H64" t="e">
        <f>VLOOKUP(A64,econ!$A$2:$L$110,12,FALSE)</f>
        <v>#N/A</v>
      </c>
      <c r="I64" t="e">
        <f t="shared" si="0"/>
        <v>#N/A</v>
      </c>
      <c r="L64" t="e">
        <f>VLOOKUP(A64,econ!$A$2:$E$110,5,FALSE)</f>
        <v>#N/A</v>
      </c>
      <c r="M64" t="e">
        <f>VLOOKUP(A64,econ!$A$2:$E$110,2,FALSE)</f>
        <v>#N/A</v>
      </c>
      <c r="N64" t="e">
        <f>VLOOKUP(A64,econ!$A$2:$E$110,3,FALSE)</f>
        <v>#N/A</v>
      </c>
      <c r="O64" t="e">
        <f>VLOOKUP(A64,econ!$A$2:$L$110,12,FALSE)</f>
        <v>#N/A</v>
      </c>
      <c r="P64" t="e">
        <f t="shared" si="1"/>
        <v>#N/A</v>
      </c>
      <c r="Q64">
        <f>B64/'2008'!$C$88</f>
        <v>2.9895366218236174E-3</v>
      </c>
      <c r="R64">
        <f>C64/'2012'!$C$100</f>
        <v>1.3333333333333334E-2</v>
      </c>
      <c r="S64">
        <v>0</v>
      </c>
    </row>
    <row r="65" spans="1:19" x14ac:dyDescent="0.2">
      <c r="A65" t="s">
        <v>69</v>
      </c>
      <c r="B65">
        <v>5</v>
      </c>
      <c r="C65">
        <f>VLOOKUP(A65,'2012'!$A$2:$F$100,3,FALSE)</f>
        <v>2</v>
      </c>
      <c r="D65" s="1">
        <f>VLOOKUP(A65,'2016'!$A$2:$C$100,3,FALSE)</f>
        <v>1</v>
      </c>
      <c r="E65">
        <f>VLOOKUP(A65,econ!$A$2:$J$110,10,FALSE)</f>
        <v>3.3340000000000001</v>
      </c>
      <c r="F65">
        <f>VLOOKUP(A65,econ!$A$2:$I$110,7,FALSE)</f>
        <v>171664638717</v>
      </c>
      <c r="G65">
        <f>VLOOKUP(A65,econ!$A$2:$H$110,8,FALSE)</f>
        <v>20058035</v>
      </c>
      <c r="H65">
        <f>VLOOKUP(A65,econ!$A$2:$L$110,12,FALSE)</f>
        <v>31.707999999999998</v>
      </c>
      <c r="I65">
        <f t="shared" si="0"/>
        <v>1.5808128762363809E-6</v>
      </c>
      <c r="L65">
        <f>VLOOKUP(A65,econ!$A$2:$E$110,5,FALSE)</f>
        <v>7.8479999999999999</v>
      </c>
      <c r="M65">
        <f>VLOOKUP(A65,econ!$A$2:$E$110,2,FALSE)</f>
        <v>208181626901</v>
      </c>
      <c r="N65">
        <f>VLOOKUP(A65,econ!$A$2:$E$110,3,FALSE)</f>
        <v>20537875</v>
      </c>
      <c r="O65">
        <f>VLOOKUP(A65,econ!$A$2:$L$110,12,FALSE)</f>
        <v>31.707999999999998</v>
      </c>
      <c r="P65">
        <f t="shared" si="1"/>
        <v>1.5438792961784021E-6</v>
      </c>
      <c r="Q65">
        <f>B65/'2008'!$C$88</f>
        <v>7.4738415545590429E-3</v>
      </c>
      <c r="R65">
        <f>C65/'2012'!$C$100</f>
        <v>6.6666666666666671E-3</v>
      </c>
      <c r="S65">
        <v>0</v>
      </c>
    </row>
    <row r="66" spans="1:19" x14ac:dyDescent="0.2">
      <c r="A66" t="s">
        <v>70</v>
      </c>
      <c r="B66">
        <v>0</v>
      </c>
      <c r="C66">
        <f>VLOOKUP(A66,'2012'!$A$2:$F$100,3,FALSE)</f>
        <v>3</v>
      </c>
      <c r="D66" s="1">
        <f>VLOOKUP(A66,'2016'!$A$2:$C$100,3,FALSE)</f>
        <v>2</v>
      </c>
      <c r="E66" t="e">
        <f>VLOOKUP(A66,econ!$A$2:$J$110,10,FALSE)</f>
        <v>#N/A</v>
      </c>
      <c r="F66" t="e">
        <f>VLOOKUP(A66,econ!$A$2:$I$110,7,FALSE)</f>
        <v>#N/A</v>
      </c>
      <c r="G66" t="e">
        <f>VLOOKUP(A66,econ!$A$2:$H$110,8,FALSE)</f>
        <v>#N/A</v>
      </c>
      <c r="H66" t="e">
        <f>VLOOKUP(A66,econ!$A$2:$L$110,12,FALSE)</f>
        <v>#N/A</v>
      </c>
      <c r="I66" t="e">
        <f t="shared" si="0"/>
        <v>#N/A</v>
      </c>
      <c r="L66" t="e">
        <f>VLOOKUP(A66,econ!$A$2:$E$110,5,FALSE)</f>
        <v>#N/A</v>
      </c>
      <c r="M66" t="e">
        <f>VLOOKUP(A66,econ!$A$2:$E$110,2,FALSE)</f>
        <v>#N/A</v>
      </c>
      <c r="N66" t="e">
        <f>VLOOKUP(A66,econ!$A$2:$E$110,3,FALSE)</f>
        <v>#N/A</v>
      </c>
      <c r="O66" t="e">
        <f>VLOOKUP(A66,econ!$A$2:$L$110,12,FALSE)</f>
        <v>#N/A</v>
      </c>
      <c r="P66" t="e">
        <f t="shared" si="1"/>
        <v>#N/A</v>
      </c>
      <c r="Q66">
        <f>B66/'2008'!$C$88</f>
        <v>0</v>
      </c>
      <c r="R66">
        <f>C66/'2012'!$C$100</f>
        <v>0.01</v>
      </c>
      <c r="S66">
        <v>0</v>
      </c>
    </row>
    <row r="67" spans="1:19" x14ac:dyDescent="0.2">
      <c r="A67" t="s">
        <v>71</v>
      </c>
      <c r="B67">
        <v>43</v>
      </c>
      <c r="C67">
        <f>VLOOKUP(A67,'2012'!$A$2:$F$100,3,FALSE)</f>
        <v>22</v>
      </c>
      <c r="D67" s="1">
        <f>VLOOKUP(A67,'2016'!$A$2:$C$100,3,FALSE)</f>
        <v>19</v>
      </c>
      <c r="E67" t="e">
        <f>VLOOKUP(A67,econ!$A$2:$J$110,10,FALSE)</f>
        <v>#N/A</v>
      </c>
      <c r="F67" t="e">
        <f>VLOOKUP(A67,econ!$A$2:$I$110,7,FALSE)</f>
        <v>#N/A</v>
      </c>
      <c r="G67" t="e">
        <f>VLOOKUP(A67,econ!$A$2:$H$110,8,FALSE)</f>
        <v>#N/A</v>
      </c>
      <c r="H67" t="e">
        <f>VLOOKUP(A67,econ!$A$2:$L$110,12,FALSE)</f>
        <v>#N/A</v>
      </c>
      <c r="I67" t="e">
        <f t="shared" ref="I67:I87" si="2">H67/G67</f>
        <v>#N/A</v>
      </c>
      <c r="L67" t="e">
        <f>VLOOKUP(A67,econ!$A$2:$E$110,5,FALSE)</f>
        <v>#N/A</v>
      </c>
      <c r="M67" t="e">
        <f>VLOOKUP(A67,econ!$A$2:$E$110,2,FALSE)</f>
        <v>#N/A</v>
      </c>
      <c r="N67" t="e">
        <f>VLOOKUP(A67,econ!$A$2:$E$110,3,FALSE)</f>
        <v>#N/A</v>
      </c>
      <c r="O67" t="e">
        <f>VLOOKUP(A67,econ!$A$2:$L$110,12,FALSE)</f>
        <v>#N/A</v>
      </c>
      <c r="P67" t="e">
        <f t="shared" ref="P67:P87" si="3">O67/N67</f>
        <v>#N/A</v>
      </c>
      <c r="Q67">
        <f>B67/'2008'!$C$88</f>
        <v>6.4275037369207769E-2</v>
      </c>
      <c r="R67">
        <f>C67/'2012'!$C$100</f>
        <v>7.3333333333333334E-2</v>
      </c>
      <c r="S67">
        <v>0</v>
      </c>
    </row>
    <row r="68" spans="1:19" x14ac:dyDescent="0.2">
      <c r="A68" t="s">
        <v>72</v>
      </c>
      <c r="B68">
        <v>0</v>
      </c>
      <c r="C68">
        <f>VLOOKUP(A68,'2012'!$A$2:$F$100,3,FALSE)</f>
        <v>0</v>
      </c>
      <c r="D68" s="1">
        <f>VLOOKUP(A68,'2016'!$A$2:$C$100,3,FALSE)</f>
        <v>1</v>
      </c>
      <c r="E68" t="e">
        <f>VLOOKUP(A68,econ!$A$2:$J$110,10,FALSE)</f>
        <v>#N/A</v>
      </c>
      <c r="F68" t="e">
        <f>VLOOKUP(A68,econ!$A$2:$I$110,7,FALSE)</f>
        <v>#N/A</v>
      </c>
      <c r="G68" t="e">
        <f>VLOOKUP(A68,econ!$A$2:$H$110,8,FALSE)</f>
        <v>#N/A</v>
      </c>
      <c r="H68" t="e">
        <f>VLOOKUP(A68,econ!$A$2:$L$110,12,FALSE)</f>
        <v>#N/A</v>
      </c>
      <c r="I68" t="e">
        <f t="shared" si="2"/>
        <v>#N/A</v>
      </c>
      <c r="L68" t="e">
        <f>VLOOKUP(A68,econ!$A$2:$E$110,5,FALSE)</f>
        <v>#N/A</v>
      </c>
      <c r="M68" t="e">
        <f>VLOOKUP(A68,econ!$A$2:$E$110,2,FALSE)</f>
        <v>#N/A</v>
      </c>
      <c r="N68" t="e">
        <f>VLOOKUP(A68,econ!$A$2:$E$110,3,FALSE)</f>
        <v>#N/A</v>
      </c>
      <c r="O68" t="e">
        <f>VLOOKUP(A68,econ!$A$2:$L$110,12,FALSE)</f>
        <v>#N/A</v>
      </c>
      <c r="P68" t="e">
        <f t="shared" si="3"/>
        <v>#N/A</v>
      </c>
      <c r="Q68">
        <f>B68/'2008'!$C$88</f>
        <v>0</v>
      </c>
      <c r="R68">
        <f>C68/'2012'!$C$100</f>
        <v>0</v>
      </c>
      <c r="S68">
        <v>0</v>
      </c>
    </row>
    <row r="69" spans="1:19" x14ac:dyDescent="0.2">
      <c r="A69" t="s">
        <v>73</v>
      </c>
      <c r="B69">
        <v>1</v>
      </c>
      <c r="C69">
        <f>VLOOKUP(A69,'2012'!$A$2:$F$100,3,FALSE)</f>
        <v>1</v>
      </c>
      <c r="D69" s="1">
        <f>VLOOKUP(A69,'2016'!$A$2:$C$100,3,FALSE)</f>
        <v>1</v>
      </c>
      <c r="E69" t="e">
        <f>VLOOKUP(A69,econ!$A$2:$J$110,10,FALSE)</f>
        <v>#N/A</v>
      </c>
      <c r="F69" t="e">
        <f>VLOOKUP(A69,econ!$A$2:$I$110,7,FALSE)</f>
        <v>#N/A</v>
      </c>
      <c r="G69" t="e">
        <f>VLOOKUP(A69,econ!$A$2:$H$110,8,FALSE)</f>
        <v>#N/A</v>
      </c>
      <c r="H69" t="e">
        <f>VLOOKUP(A69,econ!$A$2:$L$110,12,FALSE)</f>
        <v>#N/A</v>
      </c>
      <c r="I69" t="e">
        <f t="shared" si="2"/>
        <v>#N/A</v>
      </c>
      <c r="L69" t="e">
        <f>VLOOKUP(A69,econ!$A$2:$E$110,5,FALSE)</f>
        <v>#N/A</v>
      </c>
      <c r="M69" t="e">
        <f>VLOOKUP(A69,econ!$A$2:$E$110,2,FALSE)</f>
        <v>#N/A</v>
      </c>
      <c r="N69" t="e">
        <f>VLOOKUP(A69,econ!$A$2:$E$110,3,FALSE)</f>
        <v>#N/A</v>
      </c>
      <c r="O69" t="e">
        <f>VLOOKUP(A69,econ!$A$2:$L$110,12,FALSE)</f>
        <v>#N/A</v>
      </c>
      <c r="P69" t="e">
        <f t="shared" si="3"/>
        <v>#N/A</v>
      </c>
      <c r="Q69">
        <f>B69/'2008'!$C$88</f>
        <v>1.4947683109118087E-3</v>
      </c>
      <c r="R69">
        <f>C69/'2012'!$C$100</f>
        <v>3.3333333333333335E-3</v>
      </c>
      <c r="S69">
        <v>0</v>
      </c>
    </row>
    <row r="70" spans="1:19" x14ac:dyDescent="0.2">
      <c r="A70" t="s">
        <v>74</v>
      </c>
      <c r="B70">
        <v>0</v>
      </c>
      <c r="C70">
        <f>VLOOKUP(A70,'2012'!$A$2:$F$100,3,FALSE)</f>
        <v>1</v>
      </c>
      <c r="D70" s="1">
        <f>VLOOKUP(A70,'2016'!$A$2:$C$100,3,FALSE)</f>
        <v>2</v>
      </c>
      <c r="E70">
        <f>VLOOKUP(A70,econ!$A$2:$J$110,10,FALSE)</f>
        <v>7.33</v>
      </c>
      <c r="F70">
        <f>VLOOKUP(A70,econ!$A$2:$I$110,7,FALSE)</f>
        <v>40742313861.099998</v>
      </c>
      <c r="G70">
        <f>VLOOKUP(A70,econ!$A$2:$H$110,8,FALSE)</f>
        <v>7199077</v>
      </c>
      <c r="H70">
        <f>VLOOKUP(A70,econ!$A$2:$L$110,12,FALSE)</f>
        <v>38.209000000000003</v>
      </c>
      <c r="I70">
        <f t="shared" si="2"/>
        <v>5.3074859457677707E-6</v>
      </c>
      <c r="L70">
        <f>VLOOKUP(A70,econ!$A$2:$E$110,5,FALSE)</f>
        <v>12.411</v>
      </c>
      <c r="M70">
        <f>VLOOKUP(A70,econ!$A$2:$E$110,2,FALSE)</f>
        <v>49259526052.699997</v>
      </c>
      <c r="N70">
        <f>VLOOKUP(A70,econ!$A$2:$E$110,3,FALSE)</f>
        <v>7350222</v>
      </c>
      <c r="O70">
        <f>VLOOKUP(A70,econ!$A$2:$L$110,12,FALSE)</f>
        <v>38.209000000000003</v>
      </c>
      <c r="P70">
        <f t="shared" si="3"/>
        <v>5.198346390081824E-6</v>
      </c>
      <c r="Q70">
        <f>B70/'2008'!$C$88</f>
        <v>0</v>
      </c>
      <c r="R70">
        <f>C70/'2012'!$C$100</f>
        <v>3.3333333333333335E-3</v>
      </c>
      <c r="S70">
        <v>0</v>
      </c>
    </row>
    <row r="71" spans="1:19" x14ac:dyDescent="0.2">
      <c r="A71" t="s">
        <v>75</v>
      </c>
      <c r="B71">
        <v>0</v>
      </c>
      <c r="C71" t="e">
        <f>VLOOKUP(A71,'2012'!$A$2:$F$100,3,FALSE)</f>
        <v>#N/A</v>
      </c>
      <c r="D71" s="1" t="e">
        <f>VLOOKUP(A71,'2016'!$A$2:$C$100,3,FALSE)</f>
        <v>#N/A</v>
      </c>
      <c r="E71" t="e">
        <f>VLOOKUP(A71,econ!$A$2:$J$110,10,FALSE)</f>
        <v>#N/A</v>
      </c>
      <c r="F71" t="e">
        <f>VLOOKUP(A71,econ!$A$2:$I$110,7,FALSE)</f>
        <v>#N/A</v>
      </c>
      <c r="G71" t="e">
        <f>VLOOKUP(A71,econ!$A$2:$H$110,8,FALSE)</f>
        <v>#N/A</v>
      </c>
      <c r="H71" t="e">
        <f>VLOOKUP(A71,econ!$A$2:$L$110,12,FALSE)</f>
        <v>#N/A</v>
      </c>
      <c r="I71" t="e">
        <f t="shared" si="2"/>
        <v>#N/A</v>
      </c>
      <c r="L71" t="e">
        <f>VLOOKUP(A71,econ!$A$2:$E$110,5,FALSE)</f>
        <v>#N/A</v>
      </c>
      <c r="M71" t="e">
        <f>VLOOKUP(A71,econ!$A$2:$E$110,2,FALSE)</f>
        <v>#N/A</v>
      </c>
      <c r="N71" t="e">
        <f>VLOOKUP(A71,econ!$A$2:$E$110,3,FALSE)</f>
        <v>#N/A</v>
      </c>
      <c r="O71" t="e">
        <f>VLOOKUP(A71,econ!$A$2:$L$110,12,FALSE)</f>
        <v>#N/A</v>
      </c>
      <c r="P71" t="e">
        <f t="shared" si="3"/>
        <v>#N/A</v>
      </c>
      <c r="Q71">
        <f>B71/'2008'!$C$88</f>
        <v>0</v>
      </c>
      <c r="R71" t="e">
        <f>C71/'2012'!$C$100</f>
        <v>#N/A</v>
      </c>
      <c r="S71">
        <v>0</v>
      </c>
    </row>
    <row r="72" spans="1:19" x14ac:dyDescent="0.2">
      <c r="A72" t="s">
        <v>76</v>
      </c>
      <c r="B72">
        <v>3</v>
      </c>
      <c r="C72">
        <f>VLOOKUP(A72,'2012'!$A$2:$F$100,3,FALSE)</f>
        <v>2</v>
      </c>
      <c r="D72" s="1">
        <f>VLOOKUP(A72,'2016'!$A$2:$C$100,3,FALSE)</f>
        <v>3</v>
      </c>
      <c r="E72" t="e">
        <f>VLOOKUP(A72,econ!$A$2:$J$110,10,FALSE)</f>
        <v>#N/A</v>
      </c>
      <c r="F72" t="e">
        <f>VLOOKUP(A72,econ!$A$2:$I$110,7,FALSE)</f>
        <v>#N/A</v>
      </c>
      <c r="G72" t="e">
        <f>VLOOKUP(A72,econ!$A$2:$H$110,8,FALSE)</f>
        <v>#N/A</v>
      </c>
      <c r="H72" t="e">
        <f>VLOOKUP(A72,econ!$A$2:$L$110,12,FALSE)</f>
        <v>#N/A</v>
      </c>
      <c r="I72" t="e">
        <f t="shared" si="2"/>
        <v>#N/A</v>
      </c>
      <c r="L72" t="e">
        <f>VLOOKUP(A72,econ!$A$2:$E$110,5,FALSE)</f>
        <v>#N/A</v>
      </c>
      <c r="M72" t="e">
        <f>VLOOKUP(A72,econ!$A$2:$E$110,2,FALSE)</f>
        <v>#N/A</v>
      </c>
      <c r="N72" t="e">
        <f>VLOOKUP(A72,econ!$A$2:$E$110,3,FALSE)</f>
        <v>#N/A</v>
      </c>
      <c r="O72" t="e">
        <f>VLOOKUP(A72,econ!$A$2:$L$110,12,FALSE)</f>
        <v>#N/A</v>
      </c>
      <c r="P72" t="e">
        <f t="shared" si="3"/>
        <v>#N/A</v>
      </c>
      <c r="Q72">
        <f>B72/'2008'!$C$88</f>
        <v>4.4843049327354259E-3</v>
      </c>
      <c r="R72">
        <f>C72/'2012'!$C$100</f>
        <v>6.6666666666666671E-3</v>
      </c>
      <c r="S72">
        <v>0</v>
      </c>
    </row>
    <row r="73" spans="1:19" x14ac:dyDescent="0.2">
      <c r="A73" t="s">
        <v>77</v>
      </c>
      <c r="B73">
        <v>4</v>
      </c>
      <c r="C73">
        <f>VLOOKUP(A73,'2012'!$A$2:$F$100,3,FALSE)</f>
        <v>0</v>
      </c>
      <c r="D73" s="1">
        <f>VLOOKUP(A73,'2016'!$A$2:$C$100,3,FALSE)</f>
        <v>2</v>
      </c>
      <c r="E73" t="e">
        <f>VLOOKUP(A73,econ!$A$2:$J$110,10,FALSE)</f>
        <v>#N/A</v>
      </c>
      <c r="F73" t="e">
        <f>VLOOKUP(A73,econ!$A$2:$I$110,7,FALSE)</f>
        <v>#N/A</v>
      </c>
      <c r="G73" t="e">
        <f>VLOOKUP(A73,econ!$A$2:$H$110,8,FALSE)</f>
        <v>#N/A</v>
      </c>
      <c r="H73" t="e">
        <f>VLOOKUP(A73,econ!$A$2:$L$110,12,FALSE)</f>
        <v>#N/A</v>
      </c>
      <c r="I73" t="e">
        <f t="shared" si="2"/>
        <v>#N/A</v>
      </c>
      <c r="L73" t="e">
        <f>VLOOKUP(A73,econ!$A$2:$E$110,5,FALSE)</f>
        <v>#N/A</v>
      </c>
      <c r="M73" t="e">
        <f>VLOOKUP(A73,econ!$A$2:$E$110,2,FALSE)</f>
        <v>#N/A</v>
      </c>
      <c r="N73" t="e">
        <f>VLOOKUP(A73,econ!$A$2:$E$110,3,FALSE)</f>
        <v>#N/A</v>
      </c>
      <c r="O73" t="e">
        <f>VLOOKUP(A73,econ!$A$2:$L$110,12,FALSE)</f>
        <v>#N/A</v>
      </c>
      <c r="P73" t="e">
        <f t="shared" si="3"/>
        <v>#N/A</v>
      </c>
      <c r="Q73">
        <f>B73/'2008'!$C$88</f>
        <v>5.9790732436472349E-3</v>
      </c>
      <c r="R73">
        <f>C73/'2012'!$C$100</f>
        <v>0</v>
      </c>
      <c r="S73">
        <v>0</v>
      </c>
    </row>
    <row r="74" spans="1:19" x14ac:dyDescent="0.2">
      <c r="A74" t="s">
        <v>78</v>
      </c>
      <c r="B74">
        <v>0</v>
      </c>
      <c r="C74">
        <f>VLOOKUP(A74,'2012'!$A$2:$F$100,3,FALSE)</f>
        <v>1</v>
      </c>
      <c r="D74" s="1">
        <f>VLOOKUP(A74,'2016'!$A$2:$C$100,3,FALSE)</f>
        <v>2</v>
      </c>
      <c r="E74">
        <f>VLOOKUP(A74,econ!$A$2:$J$110,10,FALSE)</f>
        <v>0.88800000000000001</v>
      </c>
      <c r="F74">
        <f>VLOOKUP(A74,econ!$A$2:$I$110,7,FALSE)</f>
        <v>543880647757</v>
      </c>
      <c r="G74">
        <f>VLOOKUP(A74,econ!$A$2:$H$110,8,FALSE)</f>
        <v>9519374</v>
      </c>
      <c r="H74">
        <f>VLOOKUP(A74,econ!$A$2:$L$110,12,FALSE)</f>
        <v>33.383000000000003</v>
      </c>
      <c r="I74">
        <f t="shared" si="2"/>
        <v>3.5068482444328801E-6</v>
      </c>
      <c r="L74">
        <f>VLOOKUP(A74,econ!$A$2:$E$110,5,FALSE)</f>
        <v>3.4369999999999998</v>
      </c>
      <c r="M74">
        <f>VLOOKUP(A74,econ!$A$2:$E$110,2,FALSE)</f>
        <v>513965650650</v>
      </c>
      <c r="N74">
        <f>VLOOKUP(A74,econ!$A$2:$E$110,3,FALSE)</f>
        <v>9219637</v>
      </c>
      <c r="O74">
        <f>VLOOKUP(A74,econ!$A$2:$L$110,12,FALSE)</f>
        <v>33.383000000000003</v>
      </c>
      <c r="P74">
        <f t="shared" si="3"/>
        <v>3.6208583917132533E-6</v>
      </c>
      <c r="Q74">
        <f>B74/'2008'!$C$88</f>
        <v>0</v>
      </c>
      <c r="R74">
        <f>C74/'2012'!$C$100</f>
        <v>3.3333333333333335E-3</v>
      </c>
      <c r="S74">
        <v>0</v>
      </c>
    </row>
    <row r="75" spans="1:19" x14ac:dyDescent="0.2">
      <c r="A75" t="s">
        <v>79</v>
      </c>
      <c r="B75">
        <v>2</v>
      </c>
      <c r="C75">
        <f>VLOOKUP(A75,'2012'!$A$2:$F$100,3,FALSE)</f>
        <v>0</v>
      </c>
      <c r="D75" s="1">
        <f>VLOOKUP(A75,'2016'!$A$2:$C$100,3,FALSE)</f>
        <v>2</v>
      </c>
      <c r="E75">
        <f>VLOOKUP(A75,econ!$A$2:$J$110,10,FALSE)</f>
        <v>3.02</v>
      </c>
      <c r="F75">
        <f>VLOOKUP(A75,econ!$A$2:$I$110,7,FALSE)</f>
        <v>397290682075</v>
      </c>
      <c r="G75">
        <f>VLOOKUP(A75,econ!$A$2:$H$110,8,FALSE)</f>
        <v>67164130</v>
      </c>
      <c r="H75">
        <f>VLOOKUP(A75,econ!$A$2:$L$110,12,FALSE)</f>
        <v>18.818999999999999</v>
      </c>
      <c r="I75">
        <f t="shared" si="2"/>
        <v>2.8019420485309641E-7</v>
      </c>
      <c r="L75">
        <f>VLOOKUP(A75,econ!$A$2:$E$110,5,FALSE)</f>
        <v>5.468</v>
      </c>
      <c r="M75">
        <f>VLOOKUP(A75,econ!$A$2:$E$110,2,FALSE)</f>
        <v>291383081232</v>
      </c>
      <c r="N75">
        <f>VLOOKUP(A75,econ!$A$2:$E$110,3,FALSE)</f>
        <v>66453255</v>
      </c>
      <c r="O75">
        <f>VLOOKUP(A75,econ!$A$2:$L$110,12,FALSE)</f>
        <v>18.818999999999999</v>
      </c>
      <c r="P75">
        <f t="shared" si="3"/>
        <v>2.8319154569629431E-7</v>
      </c>
      <c r="Q75">
        <f>B75/'2008'!$C$88</f>
        <v>2.9895366218236174E-3</v>
      </c>
      <c r="R75">
        <f>C75/'2012'!$C$100</f>
        <v>0</v>
      </c>
      <c r="S75">
        <v>0</v>
      </c>
    </row>
    <row r="76" spans="1:19" x14ac:dyDescent="0.2">
      <c r="A76" t="s">
        <v>80</v>
      </c>
      <c r="B76">
        <v>0</v>
      </c>
      <c r="C76">
        <f>VLOOKUP(A76,'2012'!$A$2:$F$100,3,FALSE)</f>
        <v>0</v>
      </c>
      <c r="D76" s="1">
        <f>VLOOKUP(A76,'2016'!$A$2:$C$100,3,FALSE)</f>
        <v>1</v>
      </c>
      <c r="E76">
        <f>VLOOKUP(A76,econ!$A$2:$J$110,10,FALSE)</f>
        <v>5.8310000000000004</v>
      </c>
      <c r="F76">
        <f>VLOOKUP(A76,econ!$A$2:$I$110,7,FALSE)</f>
        <v>7633036366.0299997</v>
      </c>
      <c r="G76">
        <f>VLOOKUP(A76,econ!$A$2:$H$110,8,FALSE)</f>
        <v>7930929</v>
      </c>
      <c r="H76">
        <f>VLOOKUP(A76,econ!$A$2:$L$110,12,FALSE)</f>
        <v>0</v>
      </c>
      <c r="I76">
        <f t="shared" si="2"/>
        <v>0</v>
      </c>
      <c r="L76">
        <f>VLOOKUP(A76,econ!$A$2:$E$110,5,FALSE)</f>
        <v>20.471</v>
      </c>
      <c r="M76">
        <f>VLOOKUP(A76,econ!$A$2:$E$110,2,FALSE)</f>
        <v>5161298559.3400002</v>
      </c>
      <c r="N76">
        <f>VLOOKUP(A76,econ!$A$2:$E$110,3,FALSE)</f>
        <v>7254072</v>
      </c>
      <c r="O76">
        <f>VLOOKUP(A76,econ!$A$2:$L$110,12,FALSE)</f>
        <v>0</v>
      </c>
      <c r="P76">
        <f t="shared" si="3"/>
        <v>0</v>
      </c>
      <c r="Q76">
        <f>B76/'2008'!$C$88</f>
        <v>0</v>
      </c>
      <c r="R76">
        <f>C76/'2012'!$C$100</f>
        <v>0</v>
      </c>
      <c r="S76">
        <v>0</v>
      </c>
    </row>
    <row r="77" spans="1:19" x14ac:dyDescent="0.2">
      <c r="A77" t="s">
        <v>81</v>
      </c>
      <c r="B77">
        <v>0</v>
      </c>
      <c r="C77" t="e">
        <f>VLOOKUP(A77,'2012'!$A$2:$F$100,3,FALSE)</f>
        <v>#N/A</v>
      </c>
      <c r="D77" s="1" t="e">
        <f>VLOOKUP(A77,'2016'!$A$2:$C$100,3,FALSE)</f>
        <v>#N/A</v>
      </c>
      <c r="E77" t="e">
        <f>VLOOKUP(A77,econ!$A$2:$J$110,10,FALSE)</f>
        <v>#N/A</v>
      </c>
      <c r="F77" t="e">
        <f>VLOOKUP(A77,econ!$A$2:$I$110,7,FALSE)</f>
        <v>#N/A</v>
      </c>
      <c r="G77" t="e">
        <f>VLOOKUP(A77,econ!$A$2:$H$110,8,FALSE)</f>
        <v>#N/A</v>
      </c>
      <c r="H77" t="e">
        <f>VLOOKUP(A77,econ!$A$2:$L$110,12,FALSE)</f>
        <v>#N/A</v>
      </c>
      <c r="I77" t="e">
        <f t="shared" si="2"/>
        <v>#N/A</v>
      </c>
      <c r="L77" t="e">
        <f>VLOOKUP(A77,econ!$A$2:$E$110,5,FALSE)</f>
        <v>#N/A</v>
      </c>
      <c r="M77" t="e">
        <f>VLOOKUP(A77,econ!$A$2:$E$110,2,FALSE)</f>
        <v>#N/A</v>
      </c>
      <c r="N77" t="e">
        <f>VLOOKUP(A77,econ!$A$2:$E$110,3,FALSE)</f>
        <v>#N/A</v>
      </c>
      <c r="O77" t="e">
        <f>VLOOKUP(A77,econ!$A$2:$L$110,12,FALSE)</f>
        <v>#N/A</v>
      </c>
      <c r="P77" t="e">
        <f t="shared" si="3"/>
        <v>#N/A</v>
      </c>
      <c r="Q77">
        <f>B77/'2008'!$C$88</f>
        <v>0</v>
      </c>
      <c r="R77" t="e">
        <f>C77/'2012'!$C$100</f>
        <v>#N/A</v>
      </c>
      <c r="S77">
        <v>0</v>
      </c>
    </row>
    <row r="78" spans="1:19" x14ac:dyDescent="0.2">
      <c r="A78" t="s">
        <v>82</v>
      </c>
      <c r="B78">
        <v>0</v>
      </c>
      <c r="C78">
        <f>VLOOKUP(A78,'2012'!$A$2:$F$100,3,FALSE)</f>
        <v>0</v>
      </c>
      <c r="D78" s="1">
        <f>VLOOKUP(A78,'2016'!$A$2:$C$100,3,FALSE)</f>
        <v>1</v>
      </c>
      <c r="E78" t="e">
        <f>VLOOKUP(A78,econ!$A$2:$J$110,10,FALSE)</f>
        <v>#N/A</v>
      </c>
      <c r="F78" t="e">
        <f>VLOOKUP(A78,econ!$A$2:$I$110,7,FALSE)</f>
        <v>#N/A</v>
      </c>
      <c r="G78" t="e">
        <f>VLOOKUP(A78,econ!$A$2:$H$110,8,FALSE)</f>
        <v>#N/A</v>
      </c>
      <c r="H78" t="e">
        <f>VLOOKUP(A78,econ!$A$2:$L$110,12,FALSE)</f>
        <v>#N/A</v>
      </c>
      <c r="I78" t="e">
        <f t="shared" si="2"/>
        <v>#N/A</v>
      </c>
      <c r="L78" t="e">
        <f>VLOOKUP(A78,econ!$A$2:$E$110,5,FALSE)</f>
        <v>#N/A</v>
      </c>
      <c r="M78" t="e">
        <f>VLOOKUP(A78,econ!$A$2:$E$110,2,FALSE)</f>
        <v>#N/A</v>
      </c>
      <c r="N78" t="e">
        <f>VLOOKUP(A78,econ!$A$2:$E$110,3,FALSE)</f>
        <v>#N/A</v>
      </c>
      <c r="O78" t="e">
        <f>VLOOKUP(A78,econ!$A$2:$L$110,12,FALSE)</f>
        <v>#N/A</v>
      </c>
      <c r="P78" t="e">
        <f t="shared" si="3"/>
        <v>#N/A</v>
      </c>
      <c r="Q78">
        <f>B78/'2008'!$C$88</f>
        <v>0</v>
      </c>
      <c r="R78">
        <f>C78/'2012'!$C$100</f>
        <v>0</v>
      </c>
      <c r="S78">
        <v>0</v>
      </c>
    </row>
    <row r="79" spans="1:19" x14ac:dyDescent="0.2">
      <c r="A79" t="s">
        <v>83</v>
      </c>
      <c r="B79">
        <v>0</v>
      </c>
      <c r="C79">
        <f>VLOOKUP(A79,'2012'!$A$2:$F$100,3,FALSE)</f>
        <v>1</v>
      </c>
      <c r="D79" s="1">
        <f>VLOOKUP(A79,'2016'!$A$2:$C$100,3,FALSE)</f>
        <v>0</v>
      </c>
      <c r="E79" t="e">
        <f>VLOOKUP(A79,econ!$A$2:$J$110,10,FALSE)</f>
        <v>#N/A</v>
      </c>
      <c r="F79" t="e">
        <f>VLOOKUP(A79,econ!$A$2:$I$110,7,FALSE)</f>
        <v>#N/A</v>
      </c>
      <c r="G79" t="e">
        <f>VLOOKUP(A79,econ!$A$2:$H$110,8,FALSE)</f>
        <v>#N/A</v>
      </c>
      <c r="H79" t="e">
        <f>VLOOKUP(A79,econ!$A$2:$L$110,12,FALSE)</f>
        <v>#N/A</v>
      </c>
      <c r="I79" t="e">
        <f t="shared" si="2"/>
        <v>#N/A</v>
      </c>
      <c r="L79" t="e">
        <f>VLOOKUP(A79,econ!$A$2:$E$110,5,FALSE)</f>
        <v>#N/A</v>
      </c>
      <c r="M79" t="e">
        <f>VLOOKUP(A79,econ!$A$2:$E$110,2,FALSE)</f>
        <v>#N/A</v>
      </c>
      <c r="N79" t="e">
        <f>VLOOKUP(A79,econ!$A$2:$E$110,3,FALSE)</f>
        <v>#N/A</v>
      </c>
      <c r="O79" t="e">
        <f>VLOOKUP(A79,econ!$A$2:$L$110,12,FALSE)</f>
        <v>#N/A</v>
      </c>
      <c r="P79" t="e">
        <f t="shared" si="3"/>
        <v>#N/A</v>
      </c>
      <c r="Q79">
        <f>B79/'2008'!$C$88</f>
        <v>0</v>
      </c>
      <c r="R79">
        <f>C79/'2012'!$C$100</f>
        <v>3.3333333333333335E-3</v>
      </c>
      <c r="S79">
        <v>0</v>
      </c>
    </row>
    <row r="80" spans="1:19" x14ac:dyDescent="0.2">
      <c r="A80" t="s">
        <v>84</v>
      </c>
      <c r="B80">
        <v>1</v>
      </c>
      <c r="C80">
        <f>VLOOKUP(A80,'2012'!$A$2:$F$100,3,FALSE)</f>
        <v>2</v>
      </c>
      <c r="D80" s="1">
        <f>VLOOKUP(A80,'2016'!$A$2:$C$100,3,FALSE)</f>
        <v>0</v>
      </c>
      <c r="E80">
        <f>VLOOKUP(A80,econ!$A$2:$J$110,10,FALSE)</f>
        <v>5.1379999999999999</v>
      </c>
      <c r="F80">
        <f>VLOOKUP(A80,econ!$A$2:$I$110,7,FALSE)</f>
        <v>45044176964</v>
      </c>
      <c r="G80">
        <f>VLOOKUP(A80,econ!$A$2:$H$110,8,FALSE)</f>
        <v>10777500</v>
      </c>
      <c r="H80">
        <f>VLOOKUP(A80,econ!$A$2:$L$110,12,FALSE)</f>
        <v>29.178999999999998</v>
      </c>
      <c r="I80">
        <f t="shared" si="2"/>
        <v>2.7073996752493622E-6</v>
      </c>
      <c r="L80">
        <f>VLOOKUP(A80,econ!$A$2:$E$110,5,FALSE)</f>
        <v>4.9210000000000003</v>
      </c>
      <c r="M80">
        <f>VLOOKUP(A80,econ!$A$2:$E$110,2,FALSE)</f>
        <v>44856586316</v>
      </c>
      <c r="N80">
        <f>VLOOKUP(A80,econ!$A$2:$E$110,3,FALSE)</f>
        <v>10328900</v>
      </c>
      <c r="O80">
        <f>VLOOKUP(A80,econ!$A$2:$L$110,12,FALSE)</f>
        <v>29.178999999999998</v>
      </c>
      <c r="P80">
        <f t="shared" si="3"/>
        <v>2.8249862037583864E-6</v>
      </c>
      <c r="Q80">
        <f>B80/'2008'!$C$88</f>
        <v>1.4947683109118087E-3</v>
      </c>
      <c r="R80">
        <f>C80/'2012'!$C$100</f>
        <v>6.6666666666666671E-3</v>
      </c>
      <c r="S80">
        <v>0</v>
      </c>
    </row>
    <row r="81" spans="1:19" x14ac:dyDescent="0.2">
      <c r="A81" t="s">
        <v>85</v>
      </c>
      <c r="B81">
        <v>1</v>
      </c>
      <c r="C81">
        <f>VLOOKUP(A81,'2012'!$A$2:$F$100,3,FALSE)</f>
        <v>1</v>
      </c>
      <c r="D81" s="1">
        <f>VLOOKUP(A81,'2016'!$A$2:$C$100,3,FALSE)</f>
        <v>1</v>
      </c>
      <c r="E81">
        <f>VLOOKUP(A81,econ!$A$2:$J$110,10,FALSE)</f>
        <v>8.8919999999999995</v>
      </c>
      <c r="F81">
        <f>VLOOKUP(A81,econ!$A$2:$I$110,7,FALSE)</f>
        <v>788863301225</v>
      </c>
      <c r="G81">
        <f>VLOOKUP(A81,econ!$A$2:$H$110,8,FALSE)</f>
        <v>74849187</v>
      </c>
      <c r="H81">
        <f>VLOOKUP(A81,econ!$A$2:$L$110,12,FALSE)</f>
        <v>31.166</v>
      </c>
      <c r="I81">
        <f t="shared" si="2"/>
        <v>4.1638394816499477E-7</v>
      </c>
      <c r="L81">
        <f>VLOOKUP(A81,econ!$A$2:$E$110,5,FALSE)</f>
        <v>10.444000000000001</v>
      </c>
      <c r="M81">
        <f>VLOOKUP(A81,econ!$A$2:$E$110,2,FALSE)</f>
        <v>730337495198</v>
      </c>
      <c r="N81">
        <f>VLOOKUP(A81,econ!$A$2:$E$110,3,FALSE)</f>
        <v>70344357</v>
      </c>
      <c r="O81">
        <f>VLOOKUP(A81,econ!$A$2:$L$110,12,FALSE)</f>
        <v>31.166</v>
      </c>
      <c r="P81">
        <f t="shared" si="3"/>
        <v>4.4304904229915701E-7</v>
      </c>
      <c r="Q81">
        <f>B81/'2008'!$C$88</f>
        <v>1.4947683109118087E-3</v>
      </c>
      <c r="R81">
        <f>C81/'2012'!$C$100</f>
        <v>3.3333333333333335E-3</v>
      </c>
      <c r="S81">
        <v>0</v>
      </c>
    </row>
    <row r="82" spans="1:19" x14ac:dyDescent="0.2">
      <c r="A82" t="s">
        <v>86</v>
      </c>
      <c r="B82">
        <v>10</v>
      </c>
      <c r="C82">
        <f>VLOOKUP(A82,'2012'!$A$2:$F$100,3,FALSE)</f>
        <v>6</v>
      </c>
      <c r="D82" s="1">
        <f>VLOOKUP(A82,'2016'!$A$2:$C$100,3,FALSE)</f>
        <v>2</v>
      </c>
      <c r="E82">
        <f>VLOOKUP(A82,econ!$A$2:$J$110,10,FALSE)</f>
        <v>0.55600000000000005</v>
      </c>
      <c r="F82">
        <f>VLOOKUP(A82,econ!$A$2:$I$110,7,FALSE)</f>
        <v>175781379051</v>
      </c>
      <c r="G82">
        <f>VLOOKUP(A82,econ!$A$2:$H$110,8,FALSE)</f>
        <v>45593300</v>
      </c>
      <c r="H82">
        <f>VLOOKUP(A82,econ!$A$2:$L$110,12,FALSE)</f>
        <v>35.822000000000003</v>
      </c>
      <c r="I82">
        <f t="shared" si="2"/>
        <v>7.8568561608832878E-7</v>
      </c>
      <c r="L82">
        <f>VLOOKUP(A82,econ!$A$2:$E$110,5,FALSE)</f>
        <v>25.231999999999999</v>
      </c>
      <c r="M82">
        <f>VLOOKUP(A82,econ!$A$2:$E$110,2,FALSE)</f>
        <v>179992405832</v>
      </c>
      <c r="N82">
        <f>VLOOKUP(A82,econ!$A$2:$E$110,3,FALSE)</f>
        <v>46258200</v>
      </c>
      <c r="O82">
        <f>VLOOKUP(A82,econ!$A$2:$L$110,12,FALSE)</f>
        <v>35.822000000000003</v>
      </c>
      <c r="P82">
        <f t="shared" si="3"/>
        <v>7.7439243204448079E-7</v>
      </c>
      <c r="Q82">
        <f>B82/'2008'!$C$88</f>
        <v>1.4947683109118086E-2</v>
      </c>
      <c r="R82">
        <f>C82/'2012'!$C$100</f>
        <v>0.02</v>
      </c>
      <c r="S82">
        <v>0</v>
      </c>
    </row>
    <row r="83" spans="1:19" x14ac:dyDescent="0.2">
      <c r="A83" t="s">
        <v>87</v>
      </c>
      <c r="B83">
        <v>125</v>
      </c>
      <c r="C83">
        <f>VLOOKUP(A83,'2012'!$A$2:$F$100,3,FALSE)</f>
        <v>46</v>
      </c>
      <c r="D83" s="1">
        <f>VLOOKUP(A83,'2016'!$A$2:$C$100,3,FALSE)</f>
        <v>46</v>
      </c>
      <c r="E83">
        <f>VLOOKUP(A83,econ!$A$2:$J$110,10,FALSE)</f>
        <v>2.069</v>
      </c>
      <c r="F83">
        <f>VLOOKUP(A83,econ!$A$2:$I$110,7,FALSE)</f>
        <v>16155255000000</v>
      </c>
      <c r="G83">
        <f>VLOOKUP(A83,econ!$A$2:$H$110,8,FALSE)</f>
        <v>314102623</v>
      </c>
      <c r="H83">
        <f>VLOOKUP(A83,econ!$A$2:$L$110,12,FALSE)</f>
        <v>17.771000000000001</v>
      </c>
      <c r="I83">
        <f t="shared" si="2"/>
        <v>5.6577050615715489E-8</v>
      </c>
      <c r="L83">
        <f>VLOOKUP(A83,econ!$A$2:$E$110,5,FALSE)</f>
        <v>3.839</v>
      </c>
      <c r="M83">
        <f>VLOOKUP(A83,econ!$A$2:$E$110,2,FALSE)</f>
        <v>14718582000000</v>
      </c>
      <c r="N83">
        <f>VLOOKUP(A83,econ!$A$2:$E$110,3,FALSE)</f>
        <v>304093966</v>
      </c>
      <c r="O83">
        <f>VLOOKUP(A83,econ!$A$2:$L$110,12,FALSE)</f>
        <v>17.771000000000001</v>
      </c>
      <c r="P83">
        <f t="shared" si="3"/>
        <v>5.8439173370510088E-8</v>
      </c>
      <c r="Q83">
        <f>B83/'2008'!$C$88</f>
        <v>0.18684603886397608</v>
      </c>
      <c r="R83">
        <f>C83/'2012'!$C$100</f>
        <v>0.15333333333333332</v>
      </c>
      <c r="S83">
        <v>0</v>
      </c>
    </row>
    <row r="84" spans="1:19" x14ac:dyDescent="0.2">
      <c r="A84" t="s">
        <v>88</v>
      </c>
      <c r="B84">
        <v>1</v>
      </c>
      <c r="C84">
        <f>VLOOKUP(A84,'2012'!$A$2:$F$100,3,FALSE)</f>
        <v>1</v>
      </c>
      <c r="D84" s="1">
        <f>VLOOKUP(A84,'2016'!$A$2:$C$100,3,FALSE)</f>
        <v>4</v>
      </c>
      <c r="E84">
        <f>VLOOKUP(A84,econ!$A$2:$J$110,10,FALSE)</f>
        <v>0</v>
      </c>
      <c r="F84">
        <f>VLOOKUP(A84,econ!$A$2:$I$110,7,FALSE)</f>
        <v>51183443225</v>
      </c>
      <c r="G84">
        <f>VLOOKUP(A84,econ!$A$2:$H$110,8,FALSE)</f>
        <v>29774500</v>
      </c>
      <c r="H84">
        <f>VLOOKUP(A84,econ!$A$2:$L$110,12,FALSE)</f>
        <v>0</v>
      </c>
      <c r="I84">
        <f t="shared" si="2"/>
        <v>0</v>
      </c>
      <c r="L84">
        <f>VLOOKUP(A84,econ!$A$2:$E$110,5,FALSE)</f>
        <v>0</v>
      </c>
      <c r="M84">
        <f>VLOOKUP(A84,econ!$A$2:$E$110,2,FALSE)</f>
        <v>27934030937.200001</v>
      </c>
      <c r="N84">
        <f>VLOOKUP(A84,econ!$A$2:$E$110,3,FALSE)</f>
        <v>27302800</v>
      </c>
      <c r="O84">
        <f>VLOOKUP(A84,econ!$A$2:$L$110,12,FALSE)</f>
        <v>0</v>
      </c>
      <c r="P84">
        <f t="shared" si="3"/>
        <v>0</v>
      </c>
      <c r="Q84">
        <f>B84/'2008'!$C$88</f>
        <v>1.4947683109118087E-3</v>
      </c>
      <c r="R84">
        <f>C84/'2012'!$C$100</f>
        <v>3.3333333333333335E-3</v>
      </c>
      <c r="S84">
        <v>0</v>
      </c>
    </row>
    <row r="85" spans="1:19" x14ac:dyDescent="0.2">
      <c r="A85" t="s">
        <v>89</v>
      </c>
      <c r="B85">
        <v>0</v>
      </c>
      <c r="C85">
        <f>VLOOKUP(A85,'2012'!$A$2:$F$100,3,FALSE)</f>
        <v>1</v>
      </c>
      <c r="D85" s="1">
        <f>VLOOKUP(A85,'2016'!$A$2:$C$100,3,FALSE)</f>
        <v>0</v>
      </c>
      <c r="E85" t="e">
        <f>VLOOKUP(A85,econ!$A$2:$J$110,10,FALSE)</f>
        <v>#N/A</v>
      </c>
      <c r="F85" t="e">
        <f>VLOOKUP(A85,econ!$A$2:$I$110,7,FALSE)</f>
        <v>#N/A</v>
      </c>
      <c r="G85" t="e">
        <f>VLOOKUP(A85,econ!$A$2:$H$110,8,FALSE)</f>
        <v>#N/A</v>
      </c>
      <c r="H85" t="e">
        <f>VLOOKUP(A85,econ!$A$2:$L$110,12,FALSE)</f>
        <v>#N/A</v>
      </c>
      <c r="I85" t="e">
        <f t="shared" si="2"/>
        <v>#N/A</v>
      </c>
      <c r="L85" t="e">
        <f>VLOOKUP(A85,econ!$A$2:$E$110,5,FALSE)</f>
        <v>#N/A</v>
      </c>
      <c r="M85" t="e">
        <f>VLOOKUP(A85,econ!$A$2:$E$110,2,FALSE)</f>
        <v>#N/A</v>
      </c>
      <c r="N85" t="e">
        <f>VLOOKUP(A85,econ!$A$2:$E$110,3,FALSE)</f>
        <v>#N/A</v>
      </c>
      <c r="O85" t="e">
        <f>VLOOKUP(A85,econ!$A$2:$L$110,12,FALSE)</f>
        <v>#N/A</v>
      </c>
      <c r="P85" t="e">
        <f t="shared" si="3"/>
        <v>#N/A</v>
      </c>
      <c r="Q85">
        <f>B85/'2008'!$C$88</f>
        <v>0</v>
      </c>
      <c r="R85">
        <f>C85/'2012'!$C$100</f>
        <v>3.3333333333333335E-3</v>
      </c>
      <c r="S85">
        <v>0</v>
      </c>
    </row>
    <row r="86" spans="1:19" x14ac:dyDescent="0.2">
      <c r="A86" t="s">
        <v>90</v>
      </c>
      <c r="B86">
        <v>0</v>
      </c>
      <c r="C86">
        <f>VLOOKUP(A86,'2012'!$A$2:$F$100,3,FALSE)</f>
        <v>0</v>
      </c>
      <c r="D86" s="1">
        <f>VLOOKUP(A86,'2016'!$A$2:$C$100,3,FALSE)</f>
        <v>1</v>
      </c>
      <c r="E86" t="e">
        <f>VLOOKUP(A86,econ!$A$2:$J$110,10,FALSE)</f>
        <v>#N/A</v>
      </c>
      <c r="F86" t="e">
        <f>VLOOKUP(A86,econ!$A$2:$I$110,7,FALSE)</f>
        <v>#N/A</v>
      </c>
      <c r="G86" t="e">
        <f>VLOOKUP(A86,econ!$A$2:$H$110,8,FALSE)</f>
        <v>#N/A</v>
      </c>
      <c r="H86" t="e">
        <f>VLOOKUP(A86,econ!$A$2:$L$110,12,FALSE)</f>
        <v>#N/A</v>
      </c>
      <c r="I86" t="e">
        <f t="shared" si="2"/>
        <v>#N/A</v>
      </c>
      <c r="L86" t="e">
        <f>VLOOKUP(A86,econ!$A$2:$E$110,5,FALSE)</f>
        <v>#N/A</v>
      </c>
      <c r="M86" t="e">
        <f>VLOOKUP(A86,econ!$A$2:$E$110,2,FALSE)</f>
        <v>#N/A</v>
      </c>
      <c r="N86" t="e">
        <f>VLOOKUP(A86,econ!$A$2:$E$110,3,FALSE)</f>
        <v>#N/A</v>
      </c>
      <c r="O86" t="e">
        <f>VLOOKUP(A86,econ!$A$2:$L$110,12,FALSE)</f>
        <v>#N/A</v>
      </c>
      <c r="P86" t="e">
        <f t="shared" si="3"/>
        <v>#N/A</v>
      </c>
      <c r="Q86">
        <f>B86/'2008'!$C$88</f>
        <v>0</v>
      </c>
      <c r="R86">
        <f>C86/'2012'!$C$100</f>
        <v>0</v>
      </c>
      <c r="S86">
        <v>0</v>
      </c>
    </row>
    <row r="87" spans="1:19" x14ac:dyDescent="0.2">
      <c r="A87" t="s">
        <v>91</v>
      </c>
      <c r="B87">
        <v>1</v>
      </c>
      <c r="C87" t="e">
        <f>VLOOKUP(A87,'2012'!$A$2:$F$100,3,FALSE)</f>
        <v>#N/A</v>
      </c>
      <c r="D87" s="1" t="e">
        <f>VLOOKUP(A87,'2016'!$A$2:$C$100,3,FALSE)</f>
        <v>#N/A</v>
      </c>
      <c r="E87" t="e">
        <f>VLOOKUP(A87,econ!$A$2:$J$110,10,FALSE)</f>
        <v>#N/A</v>
      </c>
      <c r="F87" t="e">
        <f>VLOOKUP(A87,econ!$A$2:$I$110,7,FALSE)</f>
        <v>#N/A</v>
      </c>
      <c r="G87" t="e">
        <f>VLOOKUP(A87,econ!$A$2:$H$110,8,FALSE)</f>
        <v>#N/A</v>
      </c>
      <c r="H87" t="e">
        <f>VLOOKUP(A87,econ!$A$2:$L$110,12,FALSE)</f>
        <v>#N/A</v>
      </c>
      <c r="I87" t="e">
        <f t="shared" si="2"/>
        <v>#N/A</v>
      </c>
      <c r="L87" t="e">
        <f>VLOOKUP(A87,econ!$A$2:$E$110,5,FALSE)</f>
        <v>#N/A</v>
      </c>
      <c r="M87" t="e">
        <f>VLOOKUP(A87,econ!$A$2:$E$110,2,FALSE)</f>
        <v>#N/A</v>
      </c>
      <c r="N87" t="e">
        <f>VLOOKUP(A87,econ!$A$2:$E$110,3,FALSE)</f>
        <v>#N/A</v>
      </c>
      <c r="O87" t="e">
        <f>VLOOKUP(A87,econ!$A$2:$L$110,12,FALSE)</f>
        <v>#N/A</v>
      </c>
      <c r="P87" t="e">
        <f t="shared" si="3"/>
        <v>#N/A</v>
      </c>
      <c r="Q87">
        <f>B87/'2008'!$C$88</f>
        <v>1.4947683109118087E-3</v>
      </c>
      <c r="R87" t="e">
        <f>C87/'2012'!$C$100</f>
        <v>#N/A</v>
      </c>
      <c r="S8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workbookViewId="0">
      <selection activeCell="O1" sqref="O1:O1048576"/>
    </sheetView>
  </sheetViews>
  <sheetFormatPr baseColWidth="10" defaultRowHeight="16" x14ac:dyDescent="0.2"/>
  <cols>
    <col min="2" max="2" width="20.6640625" customWidth="1"/>
    <col min="4" max="4" width="10.83203125" style="1"/>
    <col min="6" max="6" width="12.1640625" bestFit="1" customWidth="1"/>
    <col min="9" max="9" width="11.83203125" bestFit="1" customWidth="1"/>
    <col min="11" max="11" width="12.1640625" bestFit="1" customWidth="1"/>
    <col min="14" max="14" width="11.83203125" bestFit="1" customWidth="1"/>
    <col min="15" max="16" width="10.83203125" style="3"/>
    <col min="18" max="19" width="10.83203125" style="3"/>
  </cols>
  <sheetData>
    <row r="1" spans="1:19" x14ac:dyDescent="0.2">
      <c r="A1" t="s">
        <v>2</v>
      </c>
      <c r="B1">
        <v>2008</v>
      </c>
      <c r="C1">
        <v>2012</v>
      </c>
      <c r="D1" s="1">
        <v>2016</v>
      </c>
      <c r="E1" t="s">
        <v>217</v>
      </c>
      <c r="F1" t="s">
        <v>218</v>
      </c>
      <c r="G1" t="s">
        <v>219</v>
      </c>
      <c r="H1" t="s">
        <v>287</v>
      </c>
      <c r="I1" t="s">
        <v>288</v>
      </c>
      <c r="J1" t="s">
        <v>223</v>
      </c>
      <c r="K1" t="s">
        <v>224</v>
      </c>
      <c r="L1" t="s">
        <v>225</v>
      </c>
      <c r="M1" t="s">
        <v>286</v>
      </c>
      <c r="N1" t="s">
        <v>289</v>
      </c>
      <c r="O1" s="3" t="s">
        <v>226</v>
      </c>
      <c r="P1" s="3" t="s">
        <v>227</v>
      </c>
      <c r="Q1" s="2" t="s">
        <v>228</v>
      </c>
      <c r="R1" s="3" t="s">
        <v>221</v>
      </c>
      <c r="S1" s="3" t="s">
        <v>222</v>
      </c>
    </row>
    <row r="2" spans="1:19" x14ac:dyDescent="0.2">
      <c r="A2" t="s">
        <v>0</v>
      </c>
      <c r="B2">
        <v>0</v>
      </c>
      <c r="C2">
        <f>VLOOKUP(A2,'2012'!$A$2:$F$100,3,FALSE)</f>
        <v>0</v>
      </c>
      <c r="D2" s="1">
        <f>VLOOKUP(A2,'2016'!$A$2:$C$100,3,FALSE)</f>
        <v>0</v>
      </c>
      <c r="E2">
        <f>VLOOKUP(A2,econ!$A$2:$J$110,10,FALSE)</f>
        <v>7.218</v>
      </c>
      <c r="F2">
        <f>VLOOKUP(A2,econ!$A$2:$I$110,7,FALSE)</f>
        <v>20536542736.700001</v>
      </c>
      <c r="G2">
        <f>VLOOKUP(A2,econ!$A$2:$H$110,8,FALSE)</f>
        <v>29726803</v>
      </c>
      <c r="H2">
        <f>VLOOKUP(A2,econ!$A$2:$L$110,12,FALSE)</f>
        <v>7.9889999999999999</v>
      </c>
      <c r="I2">
        <f>H2/G2</f>
        <v>2.687473658031777E-7</v>
      </c>
      <c r="J2">
        <f>VLOOKUP(A2,econ!$A$2:$E$110,5,FALSE)</f>
        <v>30.555</v>
      </c>
      <c r="K2">
        <f>VLOOKUP(A2,econ!$A$2:$E$110,2,FALSE)</f>
        <v>10190529882.5</v>
      </c>
      <c r="L2">
        <f>VLOOKUP(A2,econ!$A$2:$E$110,3,FALSE)</f>
        <v>26528741</v>
      </c>
      <c r="M2">
        <f>VLOOKUP(A2,econ!$A$2:$L$110,12,FALSE)</f>
        <v>7.9889999999999999</v>
      </c>
      <c r="N2">
        <f>M2/L2</f>
        <v>3.0114508638008865E-7</v>
      </c>
      <c r="O2" s="3">
        <f>B2/'2008'!$C$88</f>
        <v>0</v>
      </c>
      <c r="P2" s="3">
        <f>C2/'2012'!$C$100</f>
        <v>0</v>
      </c>
      <c r="Q2">
        <v>0</v>
      </c>
      <c r="R2" s="3">
        <f t="shared" ref="R2:R49" si="0">(B2-AVERAGE($B$2:$B$49))/_xlfn.STDEV.S($B$2:$B$49)</f>
        <v>-0.46675212372394376</v>
      </c>
      <c r="S2" s="3">
        <f t="shared" ref="S2:S49" si="1">(C2-AVERAGE($C$2:$C$49))/_xlfn.STDEV.S($C$2:$C$49)</f>
        <v>-0.50517881080075255</v>
      </c>
    </row>
    <row r="3" spans="1:19" x14ac:dyDescent="0.2">
      <c r="A3" t="s">
        <v>8</v>
      </c>
      <c r="B3">
        <v>20</v>
      </c>
      <c r="C3">
        <f>VLOOKUP(A3,'2012'!$A$2:$F$100,3,FALSE)</f>
        <v>1</v>
      </c>
      <c r="D3" s="1">
        <f>VLOOKUP(A3,'2016'!$A$2:$C$100,3,FALSE)</f>
        <v>3</v>
      </c>
      <c r="E3">
        <f>VLOOKUP(A3,econ!$A$2:$J$110,10,FALSE)</f>
        <v>10.029999999999999</v>
      </c>
      <c r="F3">
        <f>VLOOKUP(A3,econ!$A$2:$I$110,7,FALSE)</f>
        <v>548934618736</v>
      </c>
      <c r="G3">
        <f>VLOOKUP(A3,econ!$A$2:$H$110,8,FALSE)</f>
        <v>42095224</v>
      </c>
      <c r="H3">
        <f>VLOOKUP(A3,econ!$A$2:$L$110,12,FALSE)</f>
        <v>0</v>
      </c>
      <c r="I3">
        <f t="shared" ref="I3:I40" si="2">H3/G3</f>
        <v>0</v>
      </c>
      <c r="J3">
        <f>VLOOKUP(A3,econ!$A$2:$E$110,5,FALSE)</f>
        <v>8.5839999999999996</v>
      </c>
      <c r="K3">
        <f>VLOOKUP(A3,econ!$A$2:$E$110,2,FALSE)</f>
        <v>363137495040</v>
      </c>
      <c r="L3">
        <f>VLOOKUP(A3,econ!$A$2:$E$110,3,FALSE)</f>
        <v>40381860</v>
      </c>
      <c r="M3">
        <f>VLOOKUP(A3,econ!$A$2:$L$110,12,FALSE)</f>
        <v>0</v>
      </c>
      <c r="N3">
        <f t="shared" ref="N3:N40" si="3">M3/L3</f>
        <v>0</v>
      </c>
      <c r="O3" s="3">
        <f>B3/'2008'!$C$88</f>
        <v>2.9895366218236172E-2</v>
      </c>
      <c r="P3" s="3">
        <f>C3/'2012'!$C$100</f>
        <v>3.3333333333333335E-3</v>
      </c>
      <c r="Q3">
        <v>0</v>
      </c>
      <c r="R3" s="3">
        <f t="shared" si="0"/>
        <v>0.47459669723190928</v>
      </c>
      <c r="S3" s="3">
        <f t="shared" si="1"/>
        <v>-0.39644077080776546</v>
      </c>
    </row>
    <row r="4" spans="1:19" x14ac:dyDescent="0.2">
      <c r="A4" t="s">
        <v>9</v>
      </c>
      <c r="B4">
        <v>0</v>
      </c>
      <c r="C4">
        <f>VLOOKUP(A4,'2012'!$A$2:$F$100,3,FALSE)</f>
        <v>0</v>
      </c>
      <c r="D4" s="1">
        <f>VLOOKUP(A4,'2016'!$A$2:$C$100,3,FALSE)</f>
        <v>1</v>
      </c>
      <c r="E4">
        <f>VLOOKUP(A4,econ!$A$2:$J$110,10,FALSE)</f>
        <v>2.5550000000000002</v>
      </c>
      <c r="F4">
        <f>VLOOKUP(A4,econ!$A$2:$I$110,7,FALSE)</f>
        <v>10619320048.6</v>
      </c>
      <c r="G4">
        <f>VLOOKUP(A4,econ!$A$2:$H$110,8,FALSE)</f>
        <v>2978339</v>
      </c>
      <c r="H4">
        <f>VLOOKUP(A4,econ!$A$2:$L$110,12,FALSE)</f>
        <v>22.86</v>
      </c>
      <c r="I4">
        <f t="shared" si="2"/>
        <v>7.6754190842613956E-6</v>
      </c>
      <c r="J4">
        <f>VLOOKUP(A4,econ!$A$2:$E$110,5,FALSE)</f>
        <v>8.9499999999999993</v>
      </c>
      <c r="K4">
        <f>VLOOKUP(A4,econ!$A$2:$E$110,2,FALSE)</f>
        <v>11662040713.9</v>
      </c>
      <c r="L4">
        <f>VLOOKUP(A4,econ!$A$2:$E$110,3,FALSE)</f>
        <v>2975029</v>
      </c>
      <c r="M4">
        <f>VLOOKUP(A4,econ!$A$2:$L$110,12,FALSE)</f>
        <v>22.86</v>
      </c>
      <c r="N4">
        <f t="shared" si="3"/>
        <v>7.683958710990716E-6</v>
      </c>
      <c r="O4" s="3">
        <f>B4/'2008'!$C$88</f>
        <v>0</v>
      </c>
      <c r="P4" s="3">
        <f>C4/'2012'!$C$100</f>
        <v>0</v>
      </c>
      <c r="Q4">
        <v>0</v>
      </c>
      <c r="R4" s="3">
        <f t="shared" si="0"/>
        <v>-0.46675212372394376</v>
      </c>
      <c r="S4" s="3">
        <f t="shared" si="1"/>
        <v>-0.50517881080075255</v>
      </c>
    </row>
    <row r="5" spans="1:19" x14ac:dyDescent="0.2">
      <c r="A5" t="s">
        <v>10</v>
      </c>
      <c r="B5">
        <v>31</v>
      </c>
      <c r="C5">
        <f>VLOOKUP(A5,'2012'!$A$2:$F$100,3,FALSE)</f>
        <v>8</v>
      </c>
      <c r="D5" s="1">
        <f>VLOOKUP(A5,'2016'!$A$2:$C$100,3,FALSE)</f>
        <v>8</v>
      </c>
      <c r="E5">
        <f>VLOOKUP(A5,econ!$A$2:$J$110,10,FALSE)</f>
        <v>1.7629999999999999</v>
      </c>
      <c r="F5">
        <f>VLOOKUP(A5,econ!$A$2:$I$110,7,FALSE)</f>
        <v>1537477830480</v>
      </c>
      <c r="G5">
        <f>VLOOKUP(A5,econ!$A$2:$H$110,8,FALSE)</f>
        <v>22728254</v>
      </c>
      <c r="H5">
        <f>VLOOKUP(A5,econ!$A$2:$L$110,12,FALSE)</f>
        <v>26.596</v>
      </c>
      <c r="I5">
        <f t="shared" si="2"/>
        <v>1.1701734765899747E-6</v>
      </c>
      <c r="J5">
        <f>VLOOKUP(A5,econ!$A$2:$E$110,5,FALSE)</f>
        <v>4.3529999999999998</v>
      </c>
      <c r="K5">
        <f>VLOOKUP(A5,econ!$A$2:$E$110,2,FALSE)</f>
        <v>1054557743960</v>
      </c>
      <c r="L5">
        <f>VLOOKUP(A5,econ!$A$2:$E$110,3,FALSE)</f>
        <v>21249200</v>
      </c>
      <c r="M5">
        <f>VLOOKUP(A5,econ!$A$2:$L$110,12,FALSE)</f>
        <v>26.596</v>
      </c>
      <c r="N5">
        <f t="shared" si="3"/>
        <v>1.251623590535173E-6</v>
      </c>
      <c r="O5" s="3">
        <f>B5/'2008'!$C$88</f>
        <v>4.6337817638266068E-2</v>
      </c>
      <c r="P5" s="3">
        <f>C5/'2012'!$C$100</f>
        <v>2.6666666666666668E-2</v>
      </c>
      <c r="Q5">
        <v>0</v>
      </c>
      <c r="R5" s="3">
        <f t="shared" si="0"/>
        <v>0.9923385487576285</v>
      </c>
      <c r="S5" s="3">
        <f t="shared" si="1"/>
        <v>0.36472550914314428</v>
      </c>
    </row>
    <row r="6" spans="1:19" x14ac:dyDescent="0.2">
      <c r="A6" t="s">
        <v>11</v>
      </c>
      <c r="B6">
        <v>0</v>
      </c>
      <c r="C6">
        <f>VLOOKUP(A6,'2012'!$A$2:$F$100,3,FALSE)</f>
        <v>0</v>
      </c>
      <c r="D6" s="1">
        <f>VLOOKUP(A6,'2016'!$A$2:$C$100,3,FALSE)</f>
        <v>0</v>
      </c>
      <c r="E6">
        <f>VLOOKUP(A6,econ!$A$2:$J$110,10,FALSE)</f>
        <v>2.4860000000000002</v>
      </c>
      <c r="F6">
        <f>VLOOKUP(A6,econ!$A$2:$I$110,7,FALSE)</f>
        <v>407373026612</v>
      </c>
      <c r="G6">
        <f>VLOOKUP(A6,econ!$A$2:$H$110,8,FALSE)</f>
        <v>8429991</v>
      </c>
      <c r="H6">
        <f>VLOOKUP(A6,econ!$A$2:$L$110,12,FALSE)</f>
        <v>43.564999999999998</v>
      </c>
      <c r="I6">
        <f t="shared" si="2"/>
        <v>5.1678584235736426E-6</v>
      </c>
      <c r="J6">
        <f>VLOOKUP(A6,econ!$A$2:$E$110,5,FALSE)</f>
        <v>3.2160000000000002</v>
      </c>
      <c r="K6">
        <f>VLOOKUP(A6,econ!$A$2:$E$110,2,FALSE)</f>
        <v>427611527757</v>
      </c>
      <c r="L6">
        <f>VLOOKUP(A6,econ!$A$2:$E$110,3,FALSE)</f>
        <v>8321496</v>
      </c>
      <c r="M6">
        <f>VLOOKUP(A6,econ!$A$2:$L$110,12,FALSE)</f>
        <v>43.564999999999998</v>
      </c>
      <c r="N6">
        <f t="shared" si="3"/>
        <v>5.2352365488128572E-6</v>
      </c>
      <c r="O6" s="3">
        <f>B6/'2008'!$C$88</f>
        <v>0</v>
      </c>
      <c r="P6" s="3">
        <f>C6/'2012'!$C$100</f>
        <v>0</v>
      </c>
      <c r="Q6">
        <v>0</v>
      </c>
      <c r="R6" s="3">
        <f t="shared" si="0"/>
        <v>-0.46675212372394376</v>
      </c>
      <c r="S6" s="3">
        <f t="shared" si="1"/>
        <v>-0.50517881080075255</v>
      </c>
    </row>
    <row r="7" spans="1:19" x14ac:dyDescent="0.2">
      <c r="A7" t="s">
        <v>12</v>
      </c>
      <c r="B7">
        <v>1</v>
      </c>
      <c r="C7">
        <f>VLOOKUP(A7,'2012'!$A$2:$F$100,3,FALSE)</f>
        <v>2</v>
      </c>
      <c r="D7" s="1">
        <f>VLOOKUP(A7,'2016'!$A$2:$C$100,3,FALSE)</f>
        <v>1</v>
      </c>
      <c r="E7">
        <f>VLOOKUP(A7,econ!$A$2:$J$110,10,FALSE)</f>
        <v>1.014</v>
      </c>
      <c r="F7">
        <f>VLOOKUP(A7,econ!$A$2:$I$110,7,FALSE)</f>
        <v>68730906313.600006</v>
      </c>
      <c r="G7">
        <f>VLOOKUP(A7,econ!$A$2:$H$110,8,FALSE)</f>
        <v>9295784</v>
      </c>
      <c r="H7">
        <f>VLOOKUP(A7,econ!$A$2:$L$110,12,FALSE)</f>
        <v>49.302</v>
      </c>
      <c r="I7">
        <f t="shared" si="2"/>
        <v>5.3036946641617315E-6</v>
      </c>
      <c r="J7">
        <f>VLOOKUP(A7,econ!$A$2:$E$110,5,FALSE)</f>
        <v>20.792000000000002</v>
      </c>
      <c r="K7">
        <f>VLOOKUP(A7,econ!$A$2:$E$110,2,FALSE)</f>
        <v>48852482960.099998</v>
      </c>
      <c r="L7">
        <f>VLOOKUP(A7,econ!$A$2:$E$110,3,FALSE)</f>
        <v>8763400</v>
      </c>
      <c r="M7">
        <f>VLOOKUP(A7,econ!$A$2:$L$110,12,FALSE)</f>
        <v>49.302</v>
      </c>
      <c r="N7">
        <f t="shared" si="3"/>
        <v>5.6258986238218045E-6</v>
      </c>
      <c r="O7" s="3">
        <f>B7/'2008'!$C$88</f>
        <v>1.4947683109118087E-3</v>
      </c>
      <c r="P7" s="3">
        <f>C7/'2012'!$C$100</f>
        <v>6.6666666666666671E-3</v>
      </c>
      <c r="Q7">
        <v>0</v>
      </c>
      <c r="R7" s="3">
        <f t="shared" si="0"/>
        <v>-0.41968468267615111</v>
      </c>
      <c r="S7" s="3">
        <f t="shared" si="1"/>
        <v>-0.28770273081477837</v>
      </c>
    </row>
    <row r="8" spans="1:19" x14ac:dyDescent="0.2">
      <c r="A8" t="s">
        <v>14</v>
      </c>
      <c r="B8">
        <v>1</v>
      </c>
      <c r="C8">
        <f>VLOOKUP(A8,'2012'!$A$2:$F$100,3,FALSE)</f>
        <v>0</v>
      </c>
      <c r="D8" s="1">
        <f>VLOOKUP(A8,'2016'!$A$2:$C$100,3,FALSE)</f>
        <v>2</v>
      </c>
      <c r="E8">
        <f>VLOOKUP(A8,econ!$A$2:$J$110,10,FALSE)</f>
        <v>2.84</v>
      </c>
      <c r="F8">
        <f>VLOOKUP(A8,econ!$A$2:$I$110,7,FALSE)</f>
        <v>497815990388</v>
      </c>
      <c r="G8">
        <f>VLOOKUP(A8,econ!$A$2:$H$110,8,FALSE)</f>
        <v>11128246</v>
      </c>
      <c r="H8">
        <f>VLOOKUP(A8,econ!$A$2:$L$110,12,FALSE)</f>
        <v>40.716999999999999</v>
      </c>
      <c r="I8">
        <f t="shared" si="2"/>
        <v>3.6588874832565708E-6</v>
      </c>
      <c r="J8">
        <f>VLOOKUP(A8,econ!$A$2:$E$110,5,FALSE)</f>
        <v>4.4889999999999999</v>
      </c>
      <c r="K8">
        <f>VLOOKUP(A8,econ!$A$2:$E$110,2,FALSE)</f>
        <v>518626043650</v>
      </c>
      <c r="L8">
        <f>VLOOKUP(A8,econ!$A$2:$E$110,3,FALSE)</f>
        <v>10709973</v>
      </c>
      <c r="M8">
        <f>VLOOKUP(A8,econ!$A$2:$L$110,12,FALSE)</f>
        <v>40.716999999999999</v>
      </c>
      <c r="N8">
        <f t="shared" si="3"/>
        <v>3.8017836272789857E-6</v>
      </c>
      <c r="O8" s="3">
        <f>B8/'2008'!$C$88</f>
        <v>1.4947683109118087E-3</v>
      </c>
      <c r="P8" s="3">
        <f>C8/'2012'!$C$100</f>
        <v>0</v>
      </c>
      <c r="Q8">
        <v>0</v>
      </c>
      <c r="R8" s="3">
        <f t="shared" si="0"/>
        <v>-0.41968468267615111</v>
      </c>
      <c r="S8" s="3">
        <f t="shared" si="1"/>
        <v>-0.50517881080075255</v>
      </c>
    </row>
    <row r="9" spans="1:19" x14ac:dyDescent="0.2">
      <c r="A9" t="s">
        <v>15</v>
      </c>
      <c r="B9">
        <v>8</v>
      </c>
      <c r="C9">
        <f>VLOOKUP(A9,'2012'!$A$2:$F$100,3,FALSE)</f>
        <v>2</v>
      </c>
      <c r="D9" s="1">
        <f>VLOOKUP(A9,'2016'!$A$2:$C$100,3,FALSE)</f>
        <v>1</v>
      </c>
      <c r="E9">
        <f>VLOOKUP(A9,econ!$A$2:$J$110,10,FALSE)</f>
        <v>59.22</v>
      </c>
      <c r="F9">
        <f>VLOOKUP(A9,econ!$A$2:$I$110,7,FALSE)</f>
        <v>63615445566.800003</v>
      </c>
      <c r="G9">
        <f>VLOOKUP(A9,econ!$A$2:$H$110,8,FALSE)</f>
        <v>9464000</v>
      </c>
      <c r="H9">
        <f>VLOOKUP(A9,econ!$A$2:$L$110,12,FALSE)</f>
        <v>38.892000000000003</v>
      </c>
      <c r="I9">
        <f t="shared" si="2"/>
        <v>4.1094674556213025E-6</v>
      </c>
      <c r="J9">
        <f>VLOOKUP(A9,econ!$A$2:$E$110,5,FALSE)</f>
        <v>14.837999999999999</v>
      </c>
      <c r="K9">
        <f>VLOOKUP(A9,econ!$A$2:$E$110,2,FALSE)</f>
        <v>60752177438.900002</v>
      </c>
      <c r="L9">
        <f>VLOOKUP(A9,econ!$A$2:$E$110,3,FALSE)</f>
        <v>9528000</v>
      </c>
      <c r="M9">
        <f>VLOOKUP(A9,econ!$A$2:$L$110,12,FALSE)</f>
        <v>38.892000000000003</v>
      </c>
      <c r="N9">
        <f t="shared" si="3"/>
        <v>4.0818639798488665E-6</v>
      </c>
      <c r="O9" s="3">
        <f>B9/'2008'!$C$88</f>
        <v>1.195814648729447E-2</v>
      </c>
      <c r="P9" s="3">
        <f>C9/'2012'!$C$100</f>
        <v>6.6666666666666671E-3</v>
      </c>
      <c r="Q9">
        <v>0</v>
      </c>
      <c r="R9" s="3">
        <f t="shared" si="0"/>
        <v>-9.0212595341602558E-2</v>
      </c>
      <c r="S9" s="3">
        <f t="shared" si="1"/>
        <v>-0.28770273081477837</v>
      </c>
    </row>
    <row r="10" spans="1:19" x14ac:dyDescent="0.2">
      <c r="A10" t="s">
        <v>16</v>
      </c>
      <c r="B10">
        <v>14</v>
      </c>
      <c r="C10">
        <f>VLOOKUP(A10,'2012'!$A$2:$F$100,3,FALSE)</f>
        <v>3</v>
      </c>
      <c r="D10" s="1">
        <f>VLOOKUP(A10,'2016'!$A$2:$C$100,3,FALSE)</f>
        <v>7</v>
      </c>
      <c r="E10">
        <f>VLOOKUP(A10,econ!$A$2:$J$110,10,FALSE)</f>
        <v>5.4020000000000001</v>
      </c>
      <c r="F10">
        <f>VLOOKUP(A10,econ!$A$2:$I$110,7,FALSE)</f>
        <v>2460658440430</v>
      </c>
      <c r="G10">
        <f>VLOOKUP(A10,econ!$A$2:$H$110,8,FALSE)</f>
        <v>202401584</v>
      </c>
      <c r="H10">
        <f>VLOOKUP(A10,econ!$A$2:$L$110,12,FALSE)</f>
        <v>25.837</v>
      </c>
      <c r="I10">
        <f t="shared" si="2"/>
        <v>1.2765216303840783E-7</v>
      </c>
      <c r="J10">
        <f>VLOOKUP(A10,econ!$A$2:$E$110,5,FALSE)</f>
        <v>5.6630000000000003</v>
      </c>
      <c r="K10">
        <f>VLOOKUP(A10,econ!$A$2:$E$110,2,FALSE)</f>
        <v>1695824517400</v>
      </c>
      <c r="L10">
        <f>VLOOKUP(A10,econ!$A$2:$E$110,3,FALSE)</f>
        <v>194769696</v>
      </c>
      <c r="M10">
        <f>VLOOKUP(A10,econ!$A$2:$L$110,12,FALSE)</f>
        <v>25.837</v>
      </c>
      <c r="N10">
        <f t="shared" si="3"/>
        <v>1.3265410651973294E-7</v>
      </c>
      <c r="O10" s="3">
        <f>B10/'2008'!$C$88</f>
        <v>2.0926756352765322E-2</v>
      </c>
      <c r="P10" s="3">
        <f>C10/'2012'!$C$100</f>
        <v>0.01</v>
      </c>
      <c r="Q10">
        <v>1</v>
      </c>
      <c r="R10" s="3">
        <f t="shared" si="0"/>
        <v>0.19219205094515335</v>
      </c>
      <c r="S10" s="3">
        <f t="shared" si="1"/>
        <v>-0.17896469082179126</v>
      </c>
    </row>
    <row r="11" spans="1:19" x14ac:dyDescent="0.2">
      <c r="A11" t="s">
        <v>18</v>
      </c>
      <c r="B11">
        <v>11</v>
      </c>
      <c r="C11">
        <f>VLOOKUP(A11,'2012'!$A$2:$F$100,3,FALSE)</f>
        <v>1</v>
      </c>
      <c r="D11" s="1">
        <f>VLOOKUP(A11,'2016'!$A$2:$C$100,3,FALSE)</f>
        <v>4</v>
      </c>
      <c r="E11">
        <f>VLOOKUP(A11,econ!$A$2:$J$110,10,FALSE)</f>
        <v>1.516</v>
      </c>
      <c r="F11">
        <f>VLOOKUP(A11,econ!$A$2:$I$110,7,FALSE)</f>
        <v>1824288757450</v>
      </c>
      <c r="G11">
        <f>VLOOKUP(A11,econ!$A$2:$H$110,8,FALSE)</f>
        <v>34751476</v>
      </c>
      <c r="H11">
        <f>VLOOKUP(A11,econ!$A$2:$L$110,12,FALSE)</f>
        <v>17.72</v>
      </c>
      <c r="I11">
        <f t="shared" si="2"/>
        <v>5.0990639937135333E-7</v>
      </c>
      <c r="J11">
        <f>VLOOKUP(A11,econ!$A$2:$E$110,5,FALSE)</f>
        <v>2.37</v>
      </c>
      <c r="K11">
        <f>VLOOKUP(A11,econ!$A$2:$E$110,2,FALSE)</f>
        <v>1549131209000</v>
      </c>
      <c r="L11">
        <f>VLOOKUP(A11,econ!$A$2:$E$110,3,FALSE)</f>
        <v>33245773</v>
      </c>
      <c r="M11">
        <f>VLOOKUP(A11,econ!$A$2:$L$110,12,FALSE)</f>
        <v>17.72</v>
      </c>
      <c r="N11">
        <f t="shared" si="3"/>
        <v>5.3300008996632444E-7</v>
      </c>
      <c r="O11" s="3">
        <f>B11/'2008'!$C$88</f>
        <v>1.6442451420029897E-2</v>
      </c>
      <c r="P11" s="3">
        <f>C11/'2012'!$C$100</f>
        <v>3.3333333333333335E-3</v>
      </c>
      <c r="Q11">
        <v>0</v>
      </c>
      <c r="R11" s="3">
        <f t="shared" si="0"/>
        <v>5.0989727801775402E-2</v>
      </c>
      <c r="S11" s="3">
        <f t="shared" si="1"/>
        <v>-0.39644077080776546</v>
      </c>
    </row>
    <row r="12" spans="1:19" x14ac:dyDescent="0.2">
      <c r="A12" t="s">
        <v>20</v>
      </c>
      <c r="B12">
        <v>74</v>
      </c>
      <c r="C12">
        <f>VLOOKUP(A12,'2012'!$A$2:$F$100,3,FALSE)</f>
        <v>38</v>
      </c>
      <c r="D12" s="1">
        <f>VLOOKUP(A12,'2016'!$A$2:$C$100,3,FALSE)</f>
        <v>26</v>
      </c>
      <c r="E12">
        <f>VLOOKUP(A12,econ!$A$2:$J$110,10,FALSE)</f>
        <v>2.625</v>
      </c>
      <c r="F12">
        <f>VLOOKUP(A12,econ!$A$2:$I$110,7,FALSE)</f>
        <v>8461623162710</v>
      </c>
      <c r="G12">
        <f>VLOOKUP(A12,econ!$A$2:$H$110,8,FALSE)</f>
        <v>1350695000</v>
      </c>
      <c r="H12">
        <f>VLOOKUP(A12,econ!$A$2:$L$110,12,FALSE)</f>
        <v>11.164</v>
      </c>
      <c r="I12">
        <f t="shared" si="2"/>
        <v>8.2653744923909543E-9</v>
      </c>
      <c r="J12">
        <f>VLOOKUP(A12,econ!$A$2:$E$110,5,FALSE)</f>
        <v>5.8639999999999999</v>
      </c>
      <c r="K12">
        <f>VLOOKUP(A12,econ!$A$2:$E$110,2,FALSE)</f>
        <v>4558431073440</v>
      </c>
      <c r="L12">
        <f>VLOOKUP(A12,econ!$A$2:$E$110,3,FALSE)</f>
        <v>1324655000</v>
      </c>
      <c r="M12">
        <f>VLOOKUP(A12,econ!$A$2:$L$110,12,FALSE)</f>
        <v>11.164</v>
      </c>
      <c r="N12">
        <f t="shared" si="3"/>
        <v>8.4278547999290373E-9</v>
      </c>
      <c r="O12" s="3">
        <f>B12/'2008'!$C$88</f>
        <v>0.11061285500747384</v>
      </c>
      <c r="P12" s="3">
        <f>C12/'2012'!$C$100</f>
        <v>0.12666666666666668</v>
      </c>
      <c r="Q12">
        <v>0</v>
      </c>
      <c r="R12" s="3">
        <f t="shared" si="0"/>
        <v>3.0162385138127124</v>
      </c>
      <c r="S12" s="3">
        <f t="shared" si="1"/>
        <v>3.6268667089327575</v>
      </c>
    </row>
    <row r="13" spans="1:19" x14ac:dyDescent="0.2">
      <c r="A13" t="s">
        <v>22</v>
      </c>
      <c r="B13">
        <v>0</v>
      </c>
      <c r="C13">
        <f>VLOOKUP(A13,'2012'!$A$2:$F$100,3,FALSE)</f>
        <v>1</v>
      </c>
      <c r="D13" s="1">
        <f>VLOOKUP(A13,'2016'!$A$2:$C$100,3,FALSE)</f>
        <v>3</v>
      </c>
      <c r="E13">
        <f>VLOOKUP(A13,econ!$A$2:$J$110,10,FALSE)</f>
        <v>3.177</v>
      </c>
      <c r="F13">
        <f>VLOOKUP(A13,econ!$A$2:$I$110,7,FALSE)</f>
        <v>369659700376</v>
      </c>
      <c r="G13">
        <f>VLOOKUP(A13,econ!$A$2:$H$110,8,FALSE)</f>
        <v>46881018</v>
      </c>
      <c r="H13">
        <f>VLOOKUP(A13,econ!$A$2:$L$110,12,FALSE)</f>
        <v>21.74</v>
      </c>
      <c r="I13">
        <f t="shared" si="2"/>
        <v>4.6372713152261325E-7</v>
      </c>
      <c r="J13">
        <f>VLOOKUP(A13,econ!$A$2:$E$110,5,FALSE)</f>
        <v>6.9969999999999999</v>
      </c>
      <c r="K13">
        <f>VLOOKUP(A13,econ!$A$2:$E$110,2,FALSE)</f>
        <v>243982437871</v>
      </c>
      <c r="L13">
        <f>VLOOKUP(A13,econ!$A$2:$E$110,3,FALSE)</f>
        <v>44901660</v>
      </c>
      <c r="M13">
        <f>VLOOKUP(A13,econ!$A$2:$L$110,12,FALSE)</f>
        <v>21.74</v>
      </c>
      <c r="N13">
        <f t="shared" si="3"/>
        <v>4.8416918216386654E-7</v>
      </c>
      <c r="O13" s="3">
        <f>B13/'2008'!$C$88</f>
        <v>0</v>
      </c>
      <c r="P13" s="3">
        <f>C13/'2012'!$C$100</f>
        <v>3.3333333333333335E-3</v>
      </c>
      <c r="Q13">
        <v>0</v>
      </c>
      <c r="R13" s="3">
        <f t="shared" si="0"/>
        <v>-0.46675212372394376</v>
      </c>
      <c r="S13" s="3">
        <f t="shared" si="1"/>
        <v>-0.39644077080776546</v>
      </c>
    </row>
    <row r="14" spans="1:19" x14ac:dyDescent="0.2">
      <c r="A14" t="s">
        <v>24</v>
      </c>
      <c r="B14">
        <v>2</v>
      </c>
      <c r="C14">
        <f>VLOOKUP(A14,'2012'!$A$2:$F$100,3,FALSE)</f>
        <v>5</v>
      </c>
      <c r="D14" s="1">
        <f>VLOOKUP(A14,'2016'!$A$2:$C$100,3,FALSE)</f>
        <v>5</v>
      </c>
      <c r="E14">
        <f>VLOOKUP(A14,econ!$A$2:$J$110,10,FALSE)</f>
        <v>0</v>
      </c>
      <c r="F14">
        <f>VLOOKUP(A14,econ!$A$2:$I$110,7,FALSE)</f>
        <v>73139050000</v>
      </c>
      <c r="G14">
        <f>VLOOKUP(A14,econ!$A$2:$H$110,8,FALSE)</f>
        <v>11342631</v>
      </c>
      <c r="H14">
        <f>VLOOKUP(A14,econ!$A$2:$L$110,12,FALSE)</f>
        <v>0</v>
      </c>
      <c r="I14">
        <f t="shared" si="2"/>
        <v>0</v>
      </c>
      <c r="J14">
        <f>VLOOKUP(A14,econ!$A$2:$E$110,5,FALSE)</f>
        <v>0</v>
      </c>
      <c r="K14">
        <f>VLOOKUP(A14,econ!$A$2:$E$110,2,FALSE)</f>
        <v>60806300000</v>
      </c>
      <c r="L14">
        <f>VLOOKUP(A14,econ!$A$2:$E$110,3,FALSE)</f>
        <v>11290239</v>
      </c>
      <c r="M14">
        <f>VLOOKUP(A14,econ!$A$2:$L$110,12,FALSE)</f>
        <v>0</v>
      </c>
      <c r="N14">
        <f t="shared" si="3"/>
        <v>0</v>
      </c>
      <c r="O14" s="3">
        <f>B14/'2008'!$C$88</f>
        <v>2.9895366218236174E-3</v>
      </c>
      <c r="P14" s="3">
        <f>C14/'2012'!$C$100</f>
        <v>1.6666666666666666E-2</v>
      </c>
      <c r="Q14">
        <v>0</v>
      </c>
      <c r="R14" s="3">
        <f t="shared" si="0"/>
        <v>-0.37261724162835846</v>
      </c>
      <c r="S14" s="3">
        <f t="shared" si="1"/>
        <v>3.8511389164182966E-2</v>
      </c>
    </row>
    <row r="15" spans="1:19" x14ac:dyDescent="0.2">
      <c r="A15" t="s">
        <v>25</v>
      </c>
      <c r="B15">
        <v>3</v>
      </c>
      <c r="C15">
        <f>VLOOKUP(A15,'2012'!$A$2:$F$100,3,FALSE)</f>
        <v>4</v>
      </c>
      <c r="D15" s="1">
        <f>VLOOKUP(A15,'2016'!$A$2:$C$100,3,FALSE)</f>
        <v>1</v>
      </c>
      <c r="E15">
        <f>VLOOKUP(A15,econ!$A$2:$J$110,10,FALSE)</f>
        <v>3.2989999999999999</v>
      </c>
      <c r="F15">
        <f>VLOOKUP(A15,econ!$A$2:$I$110,7,FALSE)</f>
        <v>206441578342</v>
      </c>
      <c r="G15">
        <f>VLOOKUP(A15,econ!$A$2:$H$110,8,FALSE)</f>
        <v>10510785</v>
      </c>
      <c r="H15">
        <f>VLOOKUP(A15,econ!$A$2:$L$110,12,FALSE)</f>
        <v>28.873999999999999</v>
      </c>
      <c r="I15">
        <f t="shared" si="2"/>
        <v>2.7470831151051038E-6</v>
      </c>
      <c r="J15">
        <f>VLOOKUP(A15,econ!$A$2:$E$110,5,FALSE)</f>
        <v>6.351</v>
      </c>
      <c r="K15">
        <f>VLOOKUP(A15,econ!$A$2:$E$110,2,FALSE)</f>
        <v>235204812643</v>
      </c>
      <c r="L15">
        <f>VLOOKUP(A15,econ!$A$2:$E$110,3,FALSE)</f>
        <v>10384603</v>
      </c>
      <c r="M15">
        <f>VLOOKUP(A15,econ!$A$2:$L$110,12,FALSE)</f>
        <v>28.873999999999999</v>
      </c>
      <c r="N15">
        <f t="shared" si="3"/>
        <v>2.7804625752183301E-6</v>
      </c>
      <c r="O15" s="3">
        <f>B15/'2008'!$C$88</f>
        <v>4.4843049327354259E-3</v>
      </c>
      <c r="P15" s="3">
        <f>C15/'2012'!$C$100</f>
        <v>1.3333333333333334E-2</v>
      </c>
      <c r="Q15">
        <v>0</v>
      </c>
      <c r="R15" s="3">
        <f t="shared" si="0"/>
        <v>-0.32554980058056582</v>
      </c>
      <c r="S15" s="3">
        <f t="shared" si="1"/>
        <v>-7.0226650828804138E-2</v>
      </c>
    </row>
    <row r="16" spans="1:19" x14ac:dyDescent="0.2">
      <c r="A16" t="s">
        <v>27</v>
      </c>
      <c r="B16">
        <v>1</v>
      </c>
      <c r="C16">
        <f>VLOOKUP(A16,'2012'!$A$2:$F$100,3,FALSE)</f>
        <v>1</v>
      </c>
      <c r="D16" s="1">
        <f>VLOOKUP(A16,'2016'!$A$2:$C$100,3,FALSE)</f>
        <v>0</v>
      </c>
      <c r="E16">
        <f>VLOOKUP(A16,econ!$A$2:$J$110,10,FALSE)</f>
        <v>3.6949999999999998</v>
      </c>
      <c r="F16">
        <f>VLOOKUP(A16,econ!$A$2:$I$110,7,FALSE)</f>
        <v>60595109805.099998</v>
      </c>
      <c r="G16">
        <f>VLOOKUP(A16,econ!$A$2:$H$110,8,FALSE)</f>
        <v>10155036</v>
      </c>
      <c r="H16">
        <f>VLOOKUP(A16,econ!$A$2:$L$110,12,FALSE)</f>
        <v>15.557</v>
      </c>
      <c r="I16">
        <f t="shared" si="2"/>
        <v>1.5319492712778173E-6</v>
      </c>
      <c r="J16">
        <f>VLOOKUP(A16,econ!$A$2:$E$110,5,FALSE)</f>
        <v>10.645</v>
      </c>
      <c r="K16">
        <f>VLOOKUP(A16,econ!$A$2:$E$110,2,FALSE)</f>
        <v>48152993004.300003</v>
      </c>
      <c r="L16">
        <f>VLOOKUP(A16,econ!$A$2:$E$110,3,FALSE)</f>
        <v>9636491</v>
      </c>
      <c r="M16">
        <f>VLOOKUP(A16,econ!$A$2:$L$110,12,FALSE)</f>
        <v>15.557</v>
      </c>
      <c r="N16">
        <f t="shared" si="3"/>
        <v>1.6143843230902204E-6</v>
      </c>
      <c r="O16" s="3">
        <f>B16/'2008'!$C$88</f>
        <v>1.4947683109118087E-3</v>
      </c>
      <c r="P16" s="3">
        <f>C16/'2012'!$C$100</f>
        <v>3.3333333333333335E-3</v>
      </c>
      <c r="Q16">
        <v>0</v>
      </c>
      <c r="R16" s="3">
        <f t="shared" si="0"/>
        <v>-0.41968468267615111</v>
      </c>
      <c r="S16" s="3">
        <f t="shared" si="1"/>
        <v>-0.39644077080776546</v>
      </c>
    </row>
    <row r="17" spans="1:19" x14ac:dyDescent="0.2">
      <c r="A17" t="s">
        <v>30</v>
      </c>
      <c r="B17">
        <v>7</v>
      </c>
      <c r="C17">
        <f>VLOOKUP(A17,'2012'!$A$2:$F$100,3,FALSE)</f>
        <v>3</v>
      </c>
      <c r="D17" s="1">
        <f>VLOOKUP(A17,'2016'!$A$2:$C$100,3,FALSE)</f>
        <v>7</v>
      </c>
      <c r="E17">
        <f>VLOOKUP(A17,econ!$A$2:$J$110,10,FALSE)</f>
        <v>2.4460000000000002</v>
      </c>
      <c r="F17">
        <f>VLOOKUP(A17,econ!$A$2:$I$110,7,FALSE)</f>
        <v>1339946773440</v>
      </c>
      <c r="G17">
        <f>VLOOKUP(A17,econ!$A$2:$H$110,8,FALSE)</f>
        <v>46773055</v>
      </c>
      <c r="H17">
        <f>VLOOKUP(A17,econ!$A$2:$L$110,12,FALSE)</f>
        <v>14.946</v>
      </c>
      <c r="I17">
        <f t="shared" si="2"/>
        <v>3.1954295052995788E-7</v>
      </c>
      <c r="J17">
        <f>VLOOKUP(A17,econ!$A$2:$E$110,5,FALSE)</f>
        <v>4.0759999999999996</v>
      </c>
      <c r="K17">
        <f>VLOOKUP(A17,econ!$A$2:$E$110,2,FALSE)</f>
        <v>1634989014210</v>
      </c>
      <c r="L17">
        <f>VLOOKUP(A17,econ!$A$2:$E$110,3,FALSE)</f>
        <v>45954106</v>
      </c>
      <c r="M17">
        <f>VLOOKUP(A17,econ!$A$2:$L$110,12,FALSE)</f>
        <v>14.946</v>
      </c>
      <c r="N17">
        <f t="shared" si="3"/>
        <v>3.2523753154941147E-7</v>
      </c>
      <c r="O17" s="3">
        <f>B17/'2008'!$C$88</f>
        <v>1.0463378176382661E-2</v>
      </c>
      <c r="P17" s="3">
        <f>C17/'2012'!$C$100</f>
        <v>0.01</v>
      </c>
      <c r="Q17">
        <v>0</v>
      </c>
      <c r="R17" s="3">
        <f t="shared" si="0"/>
        <v>-0.1372800363893952</v>
      </c>
      <c r="S17" s="3">
        <f t="shared" si="1"/>
        <v>-0.17896469082179126</v>
      </c>
    </row>
    <row r="18" spans="1:19" x14ac:dyDescent="0.2">
      <c r="A18" t="s">
        <v>31</v>
      </c>
      <c r="B18">
        <v>1</v>
      </c>
      <c r="C18">
        <f>VLOOKUP(A18,'2012'!$A$2:$F$100,3,FALSE)</f>
        <v>0</v>
      </c>
      <c r="D18" s="1">
        <f>VLOOKUP(A18,'2016'!$A$2:$C$100,3,FALSE)</f>
        <v>0</v>
      </c>
      <c r="E18">
        <f>VLOOKUP(A18,econ!$A$2:$J$110,10,FALSE)</f>
        <v>3.9350000000000001</v>
      </c>
      <c r="F18">
        <f>VLOOKUP(A18,econ!$A$2:$I$110,7,FALSE)</f>
        <v>23135266649.099998</v>
      </c>
      <c r="G18">
        <f>VLOOKUP(A18,econ!$A$2:$H$110,8,FALSE)</f>
        <v>1322696</v>
      </c>
      <c r="H18">
        <f>VLOOKUP(A18,econ!$A$2:$L$110,12,FALSE)</f>
        <v>1.9770000000000001</v>
      </c>
      <c r="I18">
        <f t="shared" si="2"/>
        <v>1.4946745132668429E-6</v>
      </c>
      <c r="J18">
        <f>VLOOKUP(A18,econ!$A$2:$E$110,5,FALSE)</f>
        <v>10.366</v>
      </c>
      <c r="K18">
        <f>VLOOKUP(A18,econ!$A$2:$E$110,2,FALSE)</f>
        <v>24194038377</v>
      </c>
      <c r="L18">
        <f>VLOOKUP(A18,econ!$A$2:$E$110,3,FALSE)</f>
        <v>1337090</v>
      </c>
      <c r="M18">
        <f>VLOOKUP(A18,econ!$A$2:$L$110,12,FALSE)</f>
        <v>1.9770000000000001</v>
      </c>
      <c r="N18">
        <f t="shared" si="3"/>
        <v>1.4785840893283175E-6</v>
      </c>
      <c r="O18" s="3">
        <f>B18/'2008'!$C$88</f>
        <v>1.4947683109118087E-3</v>
      </c>
      <c r="P18" s="3">
        <f>C18/'2012'!$C$100</f>
        <v>0</v>
      </c>
      <c r="Q18">
        <v>0</v>
      </c>
      <c r="R18" s="3">
        <f t="shared" si="0"/>
        <v>-0.41968468267615111</v>
      </c>
      <c r="S18" s="3">
        <f t="shared" si="1"/>
        <v>-0.50517881080075255</v>
      </c>
    </row>
    <row r="19" spans="1:19" x14ac:dyDescent="0.2">
      <c r="A19" t="s">
        <v>32</v>
      </c>
      <c r="B19">
        <v>4</v>
      </c>
      <c r="C19">
        <f>VLOOKUP(A19,'2012'!$A$2:$F$100,3,FALSE)</f>
        <v>3</v>
      </c>
      <c r="D19" s="1">
        <f>VLOOKUP(A19,'2016'!$A$2:$C$100,3,FALSE)</f>
        <v>1</v>
      </c>
      <c r="E19">
        <f>VLOOKUP(A19,econ!$A$2:$J$110,10,FALSE)</f>
        <v>22.77</v>
      </c>
      <c r="F19">
        <f>VLOOKUP(A19,econ!$A$2:$I$110,7,FALSE)</f>
        <v>43310721414.099998</v>
      </c>
      <c r="G19">
        <f>VLOOKUP(A19,econ!$A$2:$H$110,8,FALSE)</f>
        <v>92191211</v>
      </c>
      <c r="H19">
        <f>VLOOKUP(A19,econ!$A$2:$L$110,12,FALSE)</f>
        <v>10.143000000000001</v>
      </c>
      <c r="I19">
        <f t="shared" si="2"/>
        <v>1.1002133381239563E-7</v>
      </c>
      <c r="J19">
        <f>VLOOKUP(A19,econ!$A$2:$E$110,5,FALSE)</f>
        <v>44.390999999999998</v>
      </c>
      <c r="K19">
        <f>VLOOKUP(A19,econ!$A$2:$E$110,2,FALSE)</f>
        <v>27066912635.200001</v>
      </c>
      <c r="L19">
        <f>VLOOKUP(A19,econ!$A$2:$E$110,3,FALSE)</f>
        <v>83079608</v>
      </c>
      <c r="M19">
        <f>VLOOKUP(A19,econ!$A$2:$L$110,12,FALSE)</f>
        <v>10.143000000000001</v>
      </c>
      <c r="N19">
        <f t="shared" si="3"/>
        <v>1.2208772097239554E-7</v>
      </c>
      <c r="O19" s="3">
        <f>B19/'2008'!$C$88</f>
        <v>5.9790732436472349E-3</v>
      </c>
      <c r="P19" s="3">
        <f>C19/'2012'!$C$100</f>
        <v>0.01</v>
      </c>
      <c r="Q19">
        <v>0</v>
      </c>
      <c r="R19" s="3">
        <f t="shared" si="0"/>
        <v>-0.27848235953277317</v>
      </c>
      <c r="S19" s="3">
        <f t="shared" si="1"/>
        <v>-0.17896469082179126</v>
      </c>
    </row>
    <row r="20" spans="1:19" x14ac:dyDescent="0.2">
      <c r="A20" t="s">
        <v>33</v>
      </c>
      <c r="B20">
        <v>1</v>
      </c>
      <c r="C20">
        <f>VLOOKUP(A20,'2012'!$A$2:$F$100,3,FALSE)</f>
        <v>0</v>
      </c>
      <c r="D20" s="1">
        <f>VLOOKUP(A20,'2016'!$A$2:$C$100,3,FALSE)</f>
        <v>0</v>
      </c>
      <c r="E20">
        <f>VLOOKUP(A20,econ!$A$2:$J$110,10,FALSE)</f>
        <v>2.8079999999999998</v>
      </c>
      <c r="F20">
        <f>VLOOKUP(A20,econ!$A$2:$I$110,7,FALSE)</f>
        <v>256706466091</v>
      </c>
      <c r="G20">
        <f>VLOOKUP(A20,econ!$A$2:$H$110,8,FALSE)</f>
        <v>5413971</v>
      </c>
      <c r="H20">
        <f>VLOOKUP(A20,econ!$A$2:$L$110,12,FALSE)</f>
        <v>38.94</v>
      </c>
      <c r="I20">
        <f t="shared" si="2"/>
        <v>7.192502508786988E-6</v>
      </c>
      <c r="J20">
        <f>VLOOKUP(A20,econ!$A$2:$E$110,5,FALSE)</f>
        <v>4.0659999999999998</v>
      </c>
      <c r="K20">
        <f>VLOOKUP(A20,econ!$A$2:$E$110,2,FALSE)</f>
        <v>283742493042</v>
      </c>
      <c r="L20">
        <f>VLOOKUP(A20,econ!$A$2:$E$110,3,FALSE)</f>
        <v>5313399</v>
      </c>
      <c r="M20">
        <f>VLOOKUP(A20,econ!$A$2:$L$110,12,FALSE)</f>
        <v>38.94</v>
      </c>
      <c r="N20">
        <f t="shared" si="3"/>
        <v>7.3286421742466538E-6</v>
      </c>
      <c r="O20" s="3">
        <f>B20/'2008'!$C$88</f>
        <v>1.4947683109118087E-3</v>
      </c>
      <c r="P20" s="3">
        <f>C20/'2012'!$C$100</f>
        <v>0</v>
      </c>
      <c r="Q20">
        <v>0</v>
      </c>
      <c r="R20" s="3">
        <f t="shared" si="0"/>
        <v>-0.41968468267615111</v>
      </c>
      <c r="S20" s="3">
        <f t="shared" si="1"/>
        <v>-0.50517881080075255</v>
      </c>
    </row>
    <row r="21" spans="1:19" x14ac:dyDescent="0.2">
      <c r="A21" t="s">
        <v>34</v>
      </c>
      <c r="B21">
        <v>25</v>
      </c>
      <c r="C21">
        <f>VLOOKUP(A21,'2012'!$A$2:$F$100,3,FALSE)</f>
        <v>11</v>
      </c>
      <c r="D21" s="1">
        <f>VLOOKUP(A21,'2016'!$A$2:$C$100,3,FALSE)</f>
        <v>10</v>
      </c>
      <c r="E21">
        <f>VLOOKUP(A21,econ!$A$2:$J$110,10,FALSE)</f>
        <v>1.956</v>
      </c>
      <c r="F21">
        <f>VLOOKUP(A21,econ!$A$2:$I$110,7,FALSE)</f>
        <v>2681416108540</v>
      </c>
      <c r="G21">
        <f>VLOOKUP(A21,econ!$A$2:$H$110,8,FALSE)</f>
        <v>65659790</v>
      </c>
      <c r="H21">
        <f>VLOOKUP(A21,econ!$A$2:$L$110,12,FALSE)</f>
        <v>42.378</v>
      </c>
      <c r="I21">
        <f t="shared" si="2"/>
        <v>6.4541784248776914E-7</v>
      </c>
      <c r="J21">
        <f>VLOOKUP(A21,econ!$A$2:$E$110,5,FALSE)</f>
        <v>2.8140000000000001</v>
      </c>
      <c r="K21">
        <f>VLOOKUP(A21,econ!$A$2:$E$110,2,FALSE)</f>
        <v>2923465651090</v>
      </c>
      <c r="L21">
        <f>VLOOKUP(A21,econ!$A$2:$E$110,3,FALSE)</f>
        <v>64374990</v>
      </c>
      <c r="M21">
        <f>VLOOKUP(A21,econ!$A$2:$L$110,12,FALSE)</f>
        <v>42.378</v>
      </c>
      <c r="N21">
        <f t="shared" si="3"/>
        <v>6.5829913138627279E-7</v>
      </c>
      <c r="O21" s="3">
        <f>B21/'2008'!$C$88</f>
        <v>3.7369207772795218E-2</v>
      </c>
      <c r="P21" s="3">
        <f>C21/'2012'!$C$100</f>
        <v>3.6666666666666667E-2</v>
      </c>
      <c r="Q21">
        <v>0</v>
      </c>
      <c r="R21" s="3">
        <f t="shared" si="0"/>
        <v>0.70993390247087251</v>
      </c>
      <c r="S21" s="3">
        <f t="shared" si="1"/>
        <v>0.6909396291221056</v>
      </c>
    </row>
    <row r="22" spans="1:19" x14ac:dyDescent="0.2">
      <c r="A22" t="s">
        <v>35</v>
      </c>
      <c r="B22">
        <v>31</v>
      </c>
      <c r="C22">
        <f>VLOOKUP(A22,'2012'!$A$2:$F$100,3,FALSE)</f>
        <v>29</v>
      </c>
      <c r="D22" s="1">
        <f>VLOOKUP(A22,'2016'!$A$2:$C$100,3,FALSE)</f>
        <v>27</v>
      </c>
      <c r="E22">
        <f>VLOOKUP(A22,econ!$A$2:$J$110,10,FALSE)</f>
        <v>2.8220000000000001</v>
      </c>
      <c r="F22">
        <f>VLOOKUP(A22,econ!$A$2:$I$110,7,FALSE)</f>
        <v>2630472981170</v>
      </c>
      <c r="G22">
        <f>VLOOKUP(A22,econ!$A$2:$H$110,8,FALSE)</f>
        <v>63700300</v>
      </c>
      <c r="H22">
        <f>VLOOKUP(A22,econ!$A$2:$L$110,12,FALSE)</f>
        <v>37.546999999999997</v>
      </c>
      <c r="I22">
        <f t="shared" si="2"/>
        <v>5.8943207488818732E-7</v>
      </c>
      <c r="J22">
        <f>VLOOKUP(A22,econ!$A$2:$E$110,5,FALSE)</f>
        <v>3.613</v>
      </c>
      <c r="K22">
        <f>VLOOKUP(A22,econ!$A$2:$E$110,2,FALSE)</f>
        <v>2793376838240</v>
      </c>
      <c r="L22">
        <f>VLOOKUP(A22,econ!$A$2:$E$110,3,FALSE)</f>
        <v>61806995</v>
      </c>
      <c r="M22">
        <f>VLOOKUP(A22,econ!$A$2:$L$110,12,FALSE)</f>
        <v>37.546999999999997</v>
      </c>
      <c r="N22">
        <f t="shared" si="3"/>
        <v>6.0748787414757819E-7</v>
      </c>
      <c r="O22" s="3">
        <f>B22/'2008'!$C$88</f>
        <v>4.6337817638266068E-2</v>
      </c>
      <c r="P22" s="3">
        <f>C22/'2012'!$C$100</f>
        <v>9.6666666666666665E-2</v>
      </c>
      <c r="Q22">
        <v>0</v>
      </c>
      <c r="R22" s="3">
        <f t="shared" si="0"/>
        <v>0.9923385487576285</v>
      </c>
      <c r="S22" s="3">
        <f t="shared" si="1"/>
        <v>2.6482243489958739</v>
      </c>
    </row>
    <row r="23" spans="1:19" x14ac:dyDescent="0.2">
      <c r="A23" t="s">
        <v>36</v>
      </c>
      <c r="B23">
        <v>3</v>
      </c>
      <c r="C23">
        <f>VLOOKUP(A23,'2012'!$A$2:$F$100,3,FALSE)</f>
        <v>1</v>
      </c>
      <c r="D23" s="1">
        <f>VLOOKUP(A23,'2016'!$A$2:$C$100,3,FALSE)</f>
        <v>2</v>
      </c>
      <c r="E23">
        <f>VLOOKUP(A23,econ!$A$2:$J$110,10,FALSE)</f>
        <v>-0.94399999999999995</v>
      </c>
      <c r="F23">
        <f>VLOOKUP(A23,econ!$A$2:$I$110,7,FALSE)</f>
        <v>15846474595.799999</v>
      </c>
      <c r="G23">
        <f>VLOOKUP(A23,econ!$A$2:$H$110,8,FALSE)</f>
        <v>3825000</v>
      </c>
      <c r="H23">
        <f>VLOOKUP(A23,econ!$A$2:$L$110,12,FALSE)</f>
        <v>25.690999999999999</v>
      </c>
      <c r="I23">
        <f t="shared" si="2"/>
        <v>6.7166013071895422E-6</v>
      </c>
      <c r="J23">
        <f>VLOOKUP(A23,econ!$A$2:$E$110,5,FALSE)</f>
        <v>9.9990000000000006</v>
      </c>
      <c r="K23">
        <f>VLOOKUP(A23,econ!$A$2:$E$110,2,FALSE)</f>
        <v>12795044472.799999</v>
      </c>
      <c r="L23">
        <f>VLOOKUP(A23,econ!$A$2:$E$110,3,FALSE)</f>
        <v>4030000</v>
      </c>
      <c r="M23">
        <f>VLOOKUP(A23,econ!$A$2:$L$110,12,FALSE)</f>
        <v>25.690999999999999</v>
      </c>
      <c r="N23">
        <f t="shared" si="3"/>
        <v>6.3749379652605458E-6</v>
      </c>
      <c r="O23" s="3">
        <f>B23/'2008'!$C$88</f>
        <v>4.4843049327354259E-3</v>
      </c>
      <c r="P23" s="3">
        <f>C23/'2012'!$C$100</f>
        <v>3.3333333333333335E-3</v>
      </c>
      <c r="Q23">
        <v>0</v>
      </c>
      <c r="R23" s="3">
        <f t="shared" si="0"/>
        <v>-0.32554980058056582</v>
      </c>
      <c r="S23" s="3">
        <f t="shared" si="1"/>
        <v>-0.39644077080776546</v>
      </c>
    </row>
    <row r="24" spans="1:19" x14ac:dyDescent="0.2">
      <c r="A24" t="s">
        <v>39</v>
      </c>
      <c r="B24">
        <v>16</v>
      </c>
      <c r="C24">
        <f>VLOOKUP(A24,'2012'!$A$2:$F$100,3,FALSE)</f>
        <v>8</v>
      </c>
      <c r="D24" s="1">
        <f>VLOOKUP(A24,'2016'!$A$2:$C$100,3,FALSE)</f>
        <v>8</v>
      </c>
      <c r="E24">
        <f>VLOOKUP(A24,econ!$A$2:$J$110,10,FALSE)</f>
        <v>5.6680000000000001</v>
      </c>
      <c r="F24">
        <f>VLOOKUP(A24,econ!$A$2:$I$110,7,FALSE)</f>
        <v>127176184359</v>
      </c>
      <c r="G24">
        <f>VLOOKUP(A24,econ!$A$2:$H$110,8,FALSE)</f>
        <v>9920362</v>
      </c>
      <c r="H24">
        <f>VLOOKUP(A24,econ!$A$2:$L$110,12,FALSE)</f>
        <v>40.981000000000002</v>
      </c>
      <c r="I24">
        <f t="shared" si="2"/>
        <v>4.1309984454196329E-6</v>
      </c>
      <c r="J24">
        <f>VLOOKUP(A24,econ!$A$2:$E$110,5,FALSE)</f>
        <v>6.0659999999999998</v>
      </c>
      <c r="K24">
        <f>VLOOKUP(A24,econ!$A$2:$E$110,2,FALSE)</f>
        <v>157094861350</v>
      </c>
      <c r="L24">
        <f>VLOOKUP(A24,econ!$A$2:$E$110,3,FALSE)</f>
        <v>10038188</v>
      </c>
      <c r="M24">
        <f>VLOOKUP(A24,econ!$A$2:$L$110,12,FALSE)</f>
        <v>40.981000000000002</v>
      </c>
      <c r="N24">
        <f t="shared" si="3"/>
        <v>4.0825097119121499E-6</v>
      </c>
      <c r="O24" s="3">
        <f>B24/'2008'!$C$88</f>
        <v>2.391629297458894E-2</v>
      </c>
      <c r="P24" s="3">
        <f>C24/'2012'!$C$100</f>
        <v>2.6666666666666668E-2</v>
      </c>
      <c r="Q24">
        <v>0</v>
      </c>
      <c r="R24" s="3">
        <f t="shared" si="0"/>
        <v>0.28632693304073864</v>
      </c>
      <c r="S24" s="3">
        <f t="shared" si="1"/>
        <v>0.36472550914314428</v>
      </c>
    </row>
    <row r="25" spans="1:19" x14ac:dyDescent="0.2">
      <c r="A25" t="s">
        <v>41</v>
      </c>
      <c r="B25">
        <v>1</v>
      </c>
      <c r="C25">
        <f>VLOOKUP(A25,'2012'!$A$2:$F$100,3,FALSE)</f>
        <v>0</v>
      </c>
      <c r="D25" s="1">
        <f>VLOOKUP(A25,'2016'!$A$2:$C$100,3,FALSE)</f>
        <v>0</v>
      </c>
      <c r="E25">
        <f>VLOOKUP(A25,econ!$A$2:$J$110,10,FALSE)</f>
        <v>9.3119999999999994</v>
      </c>
      <c r="F25">
        <f>VLOOKUP(A25,econ!$A$2:$I$110,7,FALSE)</f>
        <v>1824960308640</v>
      </c>
      <c r="G25">
        <f>VLOOKUP(A25,econ!$A$2:$H$110,8,FALSE)</f>
        <v>1263589639</v>
      </c>
      <c r="H25">
        <f>VLOOKUP(A25,econ!$A$2:$L$110,12,FALSE)</f>
        <v>12.497</v>
      </c>
      <c r="I25">
        <f t="shared" si="2"/>
        <v>9.8900779290103056E-9</v>
      </c>
      <c r="J25">
        <f>VLOOKUP(A25,econ!$A$2:$E$110,5,FALSE)</f>
        <v>8.3520000000000003</v>
      </c>
      <c r="K25">
        <f>VLOOKUP(A25,econ!$A$2:$E$110,2,FALSE)</f>
        <v>1224097069460</v>
      </c>
      <c r="L25">
        <f>VLOOKUP(A25,econ!$A$2:$E$110,3,FALSE)</f>
        <v>1197070109</v>
      </c>
      <c r="M25">
        <f>VLOOKUP(A25,econ!$A$2:$L$110,12,FALSE)</f>
        <v>12.497</v>
      </c>
      <c r="N25">
        <f t="shared" si="3"/>
        <v>1.0439655878167116E-8</v>
      </c>
      <c r="O25" s="3">
        <f>B25/'2008'!$C$88</f>
        <v>1.4947683109118087E-3</v>
      </c>
      <c r="P25" s="3">
        <f>C25/'2012'!$C$100</f>
        <v>0</v>
      </c>
      <c r="Q25">
        <v>0</v>
      </c>
      <c r="R25" s="3">
        <f t="shared" si="0"/>
        <v>-0.41968468267615111</v>
      </c>
      <c r="S25" s="3">
        <f t="shared" si="1"/>
        <v>-0.50517881080075255</v>
      </c>
    </row>
    <row r="26" spans="1:19" x14ac:dyDescent="0.2">
      <c r="A26" t="s">
        <v>43</v>
      </c>
      <c r="B26">
        <v>0</v>
      </c>
      <c r="C26">
        <f>VLOOKUP(A26,'2012'!$A$2:$F$100,3,FALSE)</f>
        <v>1</v>
      </c>
      <c r="D26" s="1">
        <f>VLOOKUP(A26,'2016'!$A$2:$C$100,3,FALSE)</f>
        <v>0</v>
      </c>
      <c r="E26">
        <f>VLOOKUP(A26,econ!$A$2:$J$110,10,FALSE)</f>
        <v>1.6930000000000001</v>
      </c>
      <c r="F26">
        <f>VLOOKUP(A26,econ!$A$2:$I$110,7,FALSE)</f>
        <v>224652132155</v>
      </c>
      <c r="G26">
        <f>VLOOKUP(A26,econ!$A$2:$H$110,8,FALSE)</f>
        <v>4586897</v>
      </c>
      <c r="H26">
        <f>VLOOKUP(A26,econ!$A$2:$L$110,12,FALSE)</f>
        <v>31.872</v>
      </c>
      <c r="I26">
        <f t="shared" si="2"/>
        <v>6.9484882699567925E-6</v>
      </c>
      <c r="J26">
        <f>VLOOKUP(A26,econ!$A$2:$E$110,5,FALSE)</f>
        <v>4.0540000000000003</v>
      </c>
      <c r="K26">
        <f>VLOOKUP(A26,econ!$A$2:$E$110,2,FALSE)</f>
        <v>274713996338</v>
      </c>
      <c r="L26">
        <f>VLOOKUP(A26,econ!$A$2:$E$110,3,FALSE)</f>
        <v>4489544</v>
      </c>
      <c r="M26">
        <f>VLOOKUP(A26,econ!$A$2:$L$110,12,FALSE)</f>
        <v>31.872</v>
      </c>
      <c r="N26">
        <f t="shared" si="3"/>
        <v>7.0991619638876464E-6</v>
      </c>
      <c r="O26" s="3">
        <f>B26/'2008'!$C$88</f>
        <v>0</v>
      </c>
      <c r="P26" s="3">
        <f>C26/'2012'!$C$100</f>
        <v>3.3333333333333335E-3</v>
      </c>
      <c r="Q26">
        <v>0</v>
      </c>
      <c r="R26" s="3">
        <f t="shared" si="0"/>
        <v>-0.46675212372394376</v>
      </c>
      <c r="S26" s="3">
        <f t="shared" si="1"/>
        <v>-0.39644077080776546</v>
      </c>
    </row>
    <row r="27" spans="1:19" x14ac:dyDescent="0.2">
      <c r="A27" t="s">
        <v>45</v>
      </c>
      <c r="B27">
        <v>0</v>
      </c>
      <c r="C27">
        <f>VLOOKUP(A27,'2012'!$A$2:$F$100,3,FALSE)</f>
        <v>0</v>
      </c>
      <c r="D27" s="1">
        <f>VLOOKUP(A27,'2016'!$A$2:$C$100,3,FALSE)</f>
        <v>0</v>
      </c>
      <c r="E27">
        <f>VLOOKUP(A27,econ!$A$2:$J$110,10,FALSE)</f>
        <v>1.708</v>
      </c>
      <c r="F27">
        <f>VLOOKUP(A27,econ!$A$2:$I$110,7,FALSE)</f>
        <v>259613579190</v>
      </c>
      <c r="G27">
        <f>VLOOKUP(A27,econ!$A$2:$H$110,8,FALSE)</f>
        <v>7910500</v>
      </c>
      <c r="H27">
        <f>VLOOKUP(A27,econ!$A$2:$L$110,12,FALSE)</f>
        <v>34.064999999999998</v>
      </c>
      <c r="I27">
        <f t="shared" si="2"/>
        <v>4.306301750837494E-6</v>
      </c>
      <c r="J27">
        <f>VLOOKUP(A27,econ!$A$2:$E$110,5,FALSE)</f>
        <v>4.5970000000000004</v>
      </c>
      <c r="K27">
        <f>VLOOKUP(A27,econ!$A$2:$E$110,2,FALSE)</f>
        <v>216760312152</v>
      </c>
      <c r="L27">
        <f>VLOOKUP(A27,econ!$A$2:$E$110,3,FALSE)</f>
        <v>7308800</v>
      </c>
      <c r="M27">
        <f>VLOOKUP(A27,econ!$A$2:$L$110,12,FALSE)</f>
        <v>34.064999999999998</v>
      </c>
      <c r="N27">
        <f t="shared" si="3"/>
        <v>4.6608198336252185E-6</v>
      </c>
      <c r="O27" s="3">
        <f>B27/'2008'!$C$88</f>
        <v>0</v>
      </c>
      <c r="P27" s="3">
        <f>C27/'2012'!$C$100</f>
        <v>0</v>
      </c>
      <c r="Q27">
        <v>0</v>
      </c>
      <c r="R27" s="3">
        <f t="shared" si="0"/>
        <v>-0.46675212372394376</v>
      </c>
      <c r="S27" s="3">
        <f t="shared" si="1"/>
        <v>-0.50517881080075255</v>
      </c>
    </row>
    <row r="28" spans="1:19" x14ac:dyDescent="0.2">
      <c r="A28" t="s">
        <v>46</v>
      </c>
      <c r="B28">
        <v>8</v>
      </c>
      <c r="C28">
        <f>VLOOKUP(A28,'2012'!$A$2:$F$100,3,FALSE)</f>
        <v>8</v>
      </c>
      <c r="D28" s="1">
        <f>VLOOKUP(A28,'2016'!$A$2:$C$100,3,FALSE)</f>
        <v>8</v>
      </c>
      <c r="E28">
        <f>VLOOKUP(A28,econ!$A$2:$J$110,10,FALSE)</f>
        <v>3.0409999999999999</v>
      </c>
      <c r="F28">
        <f>VLOOKUP(A28,econ!$A$2:$I$110,7,FALSE)</f>
        <v>2072823111960</v>
      </c>
      <c r="G28">
        <f>VLOOKUP(A28,econ!$A$2:$H$110,8,FALSE)</f>
        <v>59539717</v>
      </c>
      <c r="H28">
        <f>VLOOKUP(A28,econ!$A$2:$L$110,12,FALSE)</f>
        <v>36.590000000000003</v>
      </c>
      <c r="I28">
        <f t="shared" si="2"/>
        <v>6.1454776481386372E-7</v>
      </c>
      <c r="J28">
        <f>VLOOKUP(A28,econ!$A$2:$E$110,5,FALSE)</f>
        <v>3.375</v>
      </c>
      <c r="K28">
        <f>VLOOKUP(A28,econ!$A$2:$E$110,2,FALSE)</f>
        <v>2390729210490</v>
      </c>
      <c r="L28">
        <f>VLOOKUP(A28,econ!$A$2:$E$110,3,FALSE)</f>
        <v>58826731</v>
      </c>
      <c r="M28">
        <f>VLOOKUP(A28,econ!$A$2:$L$110,12,FALSE)</f>
        <v>36.590000000000003</v>
      </c>
      <c r="N28">
        <f t="shared" si="3"/>
        <v>6.2199614661572819E-7</v>
      </c>
      <c r="O28" s="3">
        <f>B28/'2008'!$C$88</f>
        <v>1.195814648729447E-2</v>
      </c>
      <c r="P28" s="3">
        <f>C28/'2012'!$C$100</f>
        <v>2.6666666666666668E-2</v>
      </c>
      <c r="Q28">
        <v>0</v>
      </c>
      <c r="R28" s="3">
        <f t="shared" si="0"/>
        <v>-9.0212595341602558E-2</v>
      </c>
      <c r="S28" s="3">
        <f t="shared" si="1"/>
        <v>0.36472550914314428</v>
      </c>
    </row>
    <row r="29" spans="1:19" x14ac:dyDescent="0.2">
      <c r="A29" t="s">
        <v>47</v>
      </c>
      <c r="B29">
        <v>9</v>
      </c>
      <c r="C29">
        <f>VLOOKUP(A29,'2012'!$A$2:$F$100,3,FALSE)</f>
        <v>4</v>
      </c>
      <c r="D29" s="1">
        <f>VLOOKUP(A29,'2016'!$A$2:$C$100,3,FALSE)</f>
        <v>6</v>
      </c>
      <c r="E29">
        <f>VLOOKUP(A29,econ!$A$2:$J$110,10,FALSE)</f>
        <v>6.8979999999999997</v>
      </c>
      <c r="F29">
        <f>VLOOKUP(A29,econ!$A$2:$I$110,7,FALSE)</f>
        <v>14746420946.200001</v>
      </c>
      <c r="G29">
        <f>VLOOKUP(A29,econ!$A$2:$H$110,8,FALSE)</f>
        <v>2707805</v>
      </c>
      <c r="H29">
        <f>VLOOKUP(A29,econ!$A$2:$L$110,12,FALSE)</f>
        <v>31.702000000000002</v>
      </c>
      <c r="I29">
        <f t="shared" si="2"/>
        <v>1.1707637736099904E-5</v>
      </c>
      <c r="J29">
        <f>VLOOKUP(A29,econ!$A$2:$E$110,5,FALSE)</f>
        <v>22.021000000000001</v>
      </c>
      <c r="K29">
        <f>VLOOKUP(A29,econ!$A$2:$E$110,2,FALSE)</f>
        <v>13678551837.6</v>
      </c>
      <c r="L29">
        <f>VLOOKUP(A29,econ!$A$2:$E$110,3,FALSE)</f>
        <v>2671934</v>
      </c>
      <c r="M29">
        <f>VLOOKUP(A29,econ!$A$2:$L$110,12,FALSE)</f>
        <v>31.702000000000002</v>
      </c>
      <c r="N29">
        <f t="shared" si="3"/>
        <v>1.1864814026094956E-5</v>
      </c>
      <c r="O29" s="3">
        <f>B29/'2008'!$C$88</f>
        <v>1.3452914798206279E-2</v>
      </c>
      <c r="P29" s="3">
        <f>C29/'2012'!$C$100</f>
        <v>1.3333333333333334E-2</v>
      </c>
      <c r="Q29">
        <v>0</v>
      </c>
      <c r="R29" s="3">
        <f t="shared" si="0"/>
        <v>-4.3145154293809905E-2</v>
      </c>
      <c r="S29" s="3">
        <f t="shared" si="1"/>
        <v>-7.0226650828804138E-2</v>
      </c>
    </row>
    <row r="30" spans="1:19" x14ac:dyDescent="0.2">
      <c r="A30" t="s">
        <v>48</v>
      </c>
      <c r="B30">
        <v>23</v>
      </c>
      <c r="C30">
        <f>VLOOKUP(A30,'2012'!$A$2:$F$100,3,FALSE)</f>
        <v>7</v>
      </c>
      <c r="D30" s="1">
        <f>VLOOKUP(A30,'2016'!$A$2:$C$100,3,FALSE)</f>
        <v>12</v>
      </c>
      <c r="E30">
        <f>VLOOKUP(A30,econ!$A$2:$J$110,10,FALSE)</f>
        <v>-3.3000000000000002E-2</v>
      </c>
      <c r="F30">
        <f>VLOOKUP(A30,econ!$A$2:$I$110,7,FALSE)</f>
        <v>5957250118650</v>
      </c>
      <c r="G30">
        <f>VLOOKUP(A30,econ!$A$2:$H$110,8,FALSE)</f>
        <v>127561489</v>
      </c>
      <c r="H30">
        <f>VLOOKUP(A30,econ!$A$2:$L$110,12,FALSE)</f>
        <v>12.930999999999999</v>
      </c>
      <c r="I30">
        <f t="shared" si="2"/>
        <v>1.0137072012384553E-7</v>
      </c>
      <c r="J30">
        <f>VLOOKUP(A30,econ!$A$2:$E$110,5,FALSE)</f>
        <v>1.373</v>
      </c>
      <c r="K30">
        <f>VLOOKUP(A30,econ!$A$2:$E$110,2,FALSE)</f>
        <v>4849184641950</v>
      </c>
      <c r="L30">
        <f>VLOOKUP(A30,econ!$A$2:$E$110,3,FALSE)</f>
        <v>128063000</v>
      </c>
      <c r="M30">
        <f>VLOOKUP(A30,econ!$A$2:$L$110,12,FALSE)</f>
        <v>12.930999999999999</v>
      </c>
      <c r="N30">
        <f t="shared" si="3"/>
        <v>1.0097373948759594E-7</v>
      </c>
      <c r="O30" s="3">
        <f>B30/'2008'!$C$88</f>
        <v>3.4379671150971597E-2</v>
      </c>
      <c r="P30" s="3">
        <f>C30/'2012'!$C$100</f>
        <v>2.3333333333333334E-2</v>
      </c>
      <c r="Q30">
        <v>0</v>
      </c>
      <c r="R30" s="3">
        <f t="shared" si="0"/>
        <v>0.61579902037528722</v>
      </c>
      <c r="S30" s="3">
        <f t="shared" si="1"/>
        <v>0.25598746915015719</v>
      </c>
    </row>
    <row r="31" spans="1:19" x14ac:dyDescent="0.2">
      <c r="A31" t="s">
        <v>49</v>
      </c>
      <c r="B31">
        <v>2</v>
      </c>
      <c r="C31">
        <f>VLOOKUP(A31,'2012'!$A$2:$F$100,3,FALSE)</f>
        <v>7</v>
      </c>
      <c r="D31" s="1">
        <f>VLOOKUP(A31,'2016'!$A$2:$C$100,3,FALSE)</f>
        <v>3</v>
      </c>
      <c r="E31">
        <f>VLOOKUP(A31,econ!$A$2:$J$110,10,FALSE)</f>
        <v>5.1139999999999999</v>
      </c>
      <c r="F31">
        <f>VLOOKUP(A31,econ!$A$2:$I$110,7,FALSE)</f>
        <v>215902443457</v>
      </c>
      <c r="G31">
        <f>VLOOKUP(A31,econ!$A$2:$H$110,8,FALSE)</f>
        <v>16791425</v>
      </c>
      <c r="H31">
        <f>VLOOKUP(A31,econ!$A$2:$L$110,12,FALSE)</f>
        <v>0</v>
      </c>
      <c r="I31">
        <f t="shared" si="2"/>
        <v>0</v>
      </c>
      <c r="J31">
        <f>VLOOKUP(A31,econ!$A$2:$E$110,5,FALSE)</f>
        <v>17.152000000000001</v>
      </c>
      <c r="K31">
        <f>VLOOKUP(A31,econ!$A$2:$E$110,2,FALSE)</f>
        <v>133441612247</v>
      </c>
      <c r="L31">
        <f>VLOOKUP(A31,econ!$A$2:$E$110,3,FALSE)</f>
        <v>15674000</v>
      </c>
      <c r="M31">
        <f>VLOOKUP(A31,econ!$A$2:$L$110,12,FALSE)</f>
        <v>0</v>
      </c>
      <c r="N31">
        <f t="shared" si="3"/>
        <v>0</v>
      </c>
      <c r="O31" s="3">
        <f>B31/'2008'!$C$88</f>
        <v>2.9895366218236174E-3</v>
      </c>
      <c r="P31" s="3">
        <f>C31/'2012'!$C$100</f>
        <v>2.3333333333333334E-2</v>
      </c>
      <c r="Q31">
        <v>0</v>
      </c>
      <c r="R31" s="3">
        <f t="shared" si="0"/>
        <v>-0.37261724162835846</v>
      </c>
      <c r="S31" s="3">
        <f t="shared" si="1"/>
        <v>0.25598746915015719</v>
      </c>
    </row>
    <row r="32" spans="1:19" x14ac:dyDescent="0.2">
      <c r="A32" t="s">
        <v>50</v>
      </c>
      <c r="B32">
        <v>6</v>
      </c>
      <c r="C32">
        <f>VLOOKUP(A32,'2012'!$A$2:$F$100,3,FALSE)</f>
        <v>2</v>
      </c>
      <c r="D32" s="1">
        <f>VLOOKUP(A32,'2016'!$A$2:$C$100,3,FALSE)</f>
        <v>6</v>
      </c>
      <c r="E32">
        <f>VLOOKUP(A32,econ!$A$2:$J$110,10,FALSE)</f>
        <v>9.3780000000000001</v>
      </c>
      <c r="F32">
        <f>VLOOKUP(A32,econ!$A$2:$I$110,7,FALSE)</f>
        <v>50410164013.599998</v>
      </c>
      <c r="G32">
        <f>VLOOKUP(A32,econ!$A$2:$H$110,8,FALSE)</f>
        <v>42542978</v>
      </c>
      <c r="H32">
        <f>VLOOKUP(A32,econ!$A$2:$L$110,12,FALSE)</f>
        <v>16.472999999999999</v>
      </c>
      <c r="I32">
        <f t="shared" si="2"/>
        <v>3.8720843660732916E-7</v>
      </c>
      <c r="J32">
        <f>VLOOKUP(A32,econ!$A$2:$E$110,5,FALSE)</f>
        <v>26.24</v>
      </c>
      <c r="K32">
        <f>VLOOKUP(A32,econ!$A$2:$E$110,2,FALSE)</f>
        <v>35895153327.800003</v>
      </c>
      <c r="L32">
        <f>VLOOKUP(A32,econ!$A$2:$E$110,3,FALSE)</f>
        <v>38244442</v>
      </c>
      <c r="M32">
        <f>VLOOKUP(A32,econ!$A$2:$L$110,12,FALSE)</f>
        <v>16.472999999999999</v>
      </c>
      <c r="N32">
        <f t="shared" si="3"/>
        <v>4.3072925472412432E-7</v>
      </c>
      <c r="O32" s="3">
        <f>B32/'2008'!$C$88</f>
        <v>8.9686098654708519E-3</v>
      </c>
      <c r="P32" s="3">
        <f>C32/'2012'!$C$100</f>
        <v>6.6666666666666671E-3</v>
      </c>
      <c r="Q32">
        <v>0</v>
      </c>
      <c r="R32" s="3">
        <f t="shared" si="0"/>
        <v>-0.18434747743718785</v>
      </c>
      <c r="S32" s="3">
        <f t="shared" si="1"/>
        <v>-0.28770273081477837</v>
      </c>
    </row>
    <row r="33" spans="1:19" x14ac:dyDescent="0.2">
      <c r="A33" t="s">
        <v>54</v>
      </c>
      <c r="B33">
        <v>0</v>
      </c>
      <c r="C33">
        <f>VLOOKUP(A33,'2012'!$A$2:$F$100,3,FALSE)</f>
        <v>2</v>
      </c>
      <c r="D33" s="1">
        <f>VLOOKUP(A33,'2016'!$A$2:$C$100,3,FALSE)</f>
        <v>0</v>
      </c>
      <c r="E33">
        <f>VLOOKUP(A33,econ!$A$2:$J$110,10,FALSE)</f>
        <v>3.0870000000000002</v>
      </c>
      <c r="F33">
        <f>VLOOKUP(A33,econ!$A$2:$I$110,7,FALSE)</f>
        <v>42852204396.5</v>
      </c>
      <c r="G33">
        <f>VLOOKUP(A33,econ!$A$2:$H$110,8,FALSE)</f>
        <v>2987773</v>
      </c>
      <c r="H33">
        <f>VLOOKUP(A33,econ!$A$2:$L$110,12,FALSE)</f>
        <v>9.17</v>
      </c>
      <c r="I33">
        <f t="shared" si="2"/>
        <v>3.069175603367458E-6</v>
      </c>
      <c r="J33">
        <f>VLOOKUP(A33,econ!$A$2:$E$110,5,FALSE)</f>
        <v>10.927</v>
      </c>
      <c r="K33">
        <f>VLOOKUP(A33,econ!$A$2:$E$110,2,FALSE)</f>
        <v>47850551148.800003</v>
      </c>
      <c r="L33">
        <f>VLOOKUP(A33,econ!$A$2:$E$110,3,FALSE)</f>
        <v>3198231</v>
      </c>
      <c r="M33">
        <f>VLOOKUP(A33,econ!$A$2:$L$110,12,FALSE)</f>
        <v>9.17</v>
      </c>
      <c r="N33">
        <f t="shared" si="3"/>
        <v>2.8672100295444576E-6</v>
      </c>
      <c r="O33" s="3">
        <f>B33/'2008'!$C$88</f>
        <v>0</v>
      </c>
      <c r="P33" s="3">
        <f>C33/'2012'!$C$100</f>
        <v>6.6666666666666671E-3</v>
      </c>
      <c r="Q33">
        <v>0</v>
      </c>
      <c r="R33" s="3">
        <f t="shared" si="0"/>
        <v>-0.46675212372394376</v>
      </c>
      <c r="S33" s="3">
        <f t="shared" si="1"/>
        <v>-0.28770273081477837</v>
      </c>
    </row>
    <row r="34" spans="1:19" x14ac:dyDescent="0.2">
      <c r="A34" t="s">
        <v>55</v>
      </c>
      <c r="B34">
        <v>0</v>
      </c>
      <c r="C34">
        <f>VLOOKUP(A34,'2012'!$A$2:$F$100,3,FALSE)</f>
        <v>0</v>
      </c>
      <c r="D34" s="1">
        <f>VLOOKUP(A34,'2016'!$A$2:$C$100,3,FALSE)</f>
        <v>0</v>
      </c>
      <c r="E34">
        <f>VLOOKUP(A34,econ!$A$2:$J$110,10,FALSE)</f>
        <v>1.2789999999999999</v>
      </c>
      <c r="F34">
        <f>VLOOKUP(A34,econ!$A$2:$I$110,7,FALSE)</f>
        <v>98266306615.399994</v>
      </c>
      <c r="G34">
        <f>VLOOKUP(A34,econ!$A$2:$H$110,8,FALSE)</f>
        <v>32984190</v>
      </c>
      <c r="H34">
        <f>VLOOKUP(A34,econ!$A$2:$L$110,12,FALSE)</f>
        <v>34.942999999999998</v>
      </c>
      <c r="I34">
        <f t="shared" si="2"/>
        <v>1.0593863302388205E-6</v>
      </c>
      <c r="J34">
        <f>VLOOKUP(A34,econ!$A$2:$E$110,5,FALSE)</f>
        <v>3.7069999999999999</v>
      </c>
      <c r="K34">
        <f>VLOOKUP(A34,econ!$A$2:$E$110,2,FALSE)</f>
        <v>92507257783.600006</v>
      </c>
      <c r="L34">
        <f>VLOOKUP(A34,econ!$A$2:$E$110,3,FALSE)</f>
        <v>31350544</v>
      </c>
      <c r="M34">
        <f>VLOOKUP(A34,econ!$A$2:$L$110,12,FALSE)</f>
        <v>34.942999999999998</v>
      </c>
      <c r="N34">
        <f t="shared" si="3"/>
        <v>1.1145899095084282E-6</v>
      </c>
      <c r="O34" s="3">
        <f>B34/'2008'!$C$88</f>
        <v>0</v>
      </c>
      <c r="P34" s="3">
        <f>C34/'2012'!$C$100</f>
        <v>0</v>
      </c>
      <c r="Q34">
        <v>0</v>
      </c>
      <c r="R34" s="3">
        <f t="shared" si="0"/>
        <v>-0.46675212372394376</v>
      </c>
      <c r="S34" s="3">
        <f t="shared" si="1"/>
        <v>-0.50517881080075255</v>
      </c>
    </row>
    <row r="35" spans="1:19" x14ac:dyDescent="0.2">
      <c r="A35" t="s">
        <v>57</v>
      </c>
      <c r="B35">
        <v>0</v>
      </c>
      <c r="C35">
        <f>VLOOKUP(A35,'2012'!$A$2:$F$100,3,FALSE)</f>
        <v>0</v>
      </c>
      <c r="D35" s="1">
        <f>VLOOKUP(A35,'2016'!$A$2:$C$100,3,FALSE)</f>
        <v>0</v>
      </c>
      <c r="E35">
        <f>VLOOKUP(A35,econ!$A$2:$J$110,10,FALSE)</f>
        <v>4.6399999999999997</v>
      </c>
      <c r="F35">
        <f>VLOOKUP(A35,econ!$A$2:$I$110,7,FALSE)</f>
        <v>7284686576.2799997</v>
      </c>
      <c r="G35">
        <f>VLOOKUP(A35,econ!$A$2:$H$110,8,FALSE)</f>
        <v>3559519</v>
      </c>
      <c r="H35">
        <f>VLOOKUP(A35,econ!$A$2:$L$110,12,FALSE)</f>
        <v>34.360999999999997</v>
      </c>
      <c r="I35">
        <f t="shared" si="2"/>
        <v>9.653270568298693E-6</v>
      </c>
      <c r="J35">
        <f>VLOOKUP(A35,econ!$A$2:$E$110,5,FALSE)</f>
        <v>12.897</v>
      </c>
      <c r="K35">
        <f>VLOOKUP(A35,econ!$A$2:$E$110,2,FALSE)</f>
        <v>6054806100.8500004</v>
      </c>
      <c r="L35">
        <f>VLOOKUP(A35,econ!$A$2:$E$110,3,FALSE)</f>
        <v>3570108</v>
      </c>
      <c r="M35">
        <f>VLOOKUP(A35,econ!$A$2:$L$110,12,FALSE)</f>
        <v>34.360999999999997</v>
      </c>
      <c r="N35">
        <f t="shared" si="3"/>
        <v>9.6246388064450697E-6</v>
      </c>
      <c r="O35" s="3">
        <f>B35/'2008'!$C$88</f>
        <v>0</v>
      </c>
      <c r="P35" s="3">
        <f>C35/'2012'!$C$100</f>
        <v>0</v>
      </c>
      <c r="Q35">
        <v>0</v>
      </c>
      <c r="R35" s="3">
        <f t="shared" si="0"/>
        <v>-0.46675212372394376</v>
      </c>
      <c r="S35" s="3">
        <f t="shared" si="1"/>
        <v>-0.50517881080075255</v>
      </c>
    </row>
    <row r="36" spans="1:19" x14ac:dyDescent="0.2">
      <c r="A36" t="s">
        <v>58</v>
      </c>
      <c r="B36">
        <v>2</v>
      </c>
      <c r="C36">
        <f>VLOOKUP(A36,'2012'!$A$2:$F$100,3,FALSE)</f>
        <v>1</v>
      </c>
      <c r="D36" s="1">
        <f>VLOOKUP(A36,'2016'!$A$2:$C$100,3,FALSE)</f>
        <v>0</v>
      </c>
      <c r="E36">
        <f>VLOOKUP(A36,econ!$A$2:$J$110,10,FALSE)</f>
        <v>4.1120000000000001</v>
      </c>
      <c r="F36">
        <f>VLOOKUP(A36,econ!$A$2:$I$110,7,FALSE)</f>
        <v>1186598324460</v>
      </c>
      <c r="G36">
        <f>VLOOKUP(A36,econ!$A$2:$H$110,8,FALSE)</f>
        <v>122070963</v>
      </c>
      <c r="H36">
        <f>VLOOKUP(A36,econ!$A$2:$L$110,12,FALSE)</f>
        <v>0</v>
      </c>
      <c r="I36">
        <f t="shared" si="2"/>
        <v>0</v>
      </c>
      <c r="J36">
        <f>VLOOKUP(A36,econ!$A$2:$E$110,5,FALSE)</f>
        <v>5.125</v>
      </c>
      <c r="K36">
        <f>VLOOKUP(A36,econ!$A$2:$E$110,2,FALSE)</f>
        <v>1101275278670</v>
      </c>
      <c r="L36">
        <f>VLOOKUP(A36,econ!$A$2:$E$110,3,FALSE)</f>
        <v>114972821</v>
      </c>
      <c r="M36">
        <f>VLOOKUP(A36,econ!$A$2:$L$110,12,FALSE)</f>
        <v>0</v>
      </c>
      <c r="N36">
        <f t="shared" si="3"/>
        <v>0</v>
      </c>
      <c r="O36" s="3">
        <f>B36/'2008'!$C$88</f>
        <v>2.9895366218236174E-3</v>
      </c>
      <c r="P36" s="3">
        <f>C36/'2012'!$C$100</f>
        <v>3.3333333333333335E-3</v>
      </c>
      <c r="Q36">
        <v>0</v>
      </c>
      <c r="R36" s="3">
        <f t="shared" si="0"/>
        <v>-0.37261724162835846</v>
      </c>
      <c r="S36" s="3">
        <f t="shared" si="1"/>
        <v>-0.39644077080776546</v>
      </c>
    </row>
    <row r="37" spans="1:19" x14ac:dyDescent="0.2">
      <c r="A37" t="s">
        <v>63</v>
      </c>
      <c r="B37">
        <v>16</v>
      </c>
      <c r="C37">
        <f>VLOOKUP(A37,'2012'!$A$2:$F$100,3,FALSE)</f>
        <v>2</v>
      </c>
      <c r="D37" s="1">
        <f>VLOOKUP(A37,'2016'!$A$2:$C$100,3,FALSE)</f>
        <v>0</v>
      </c>
      <c r="E37">
        <f>VLOOKUP(A37,econ!$A$2:$J$110,10,FALSE)</f>
        <v>0.70899999999999996</v>
      </c>
      <c r="F37">
        <f>VLOOKUP(A37,econ!$A$2:$I$110,7,FALSE)</f>
        <v>509704856038</v>
      </c>
      <c r="G37">
        <f>VLOOKUP(A37,econ!$A$2:$H$110,8,FALSE)</f>
        <v>5018573</v>
      </c>
      <c r="H37">
        <f>VLOOKUP(A37,econ!$A$2:$L$110,12,FALSE)</f>
        <v>51.701000000000001</v>
      </c>
      <c r="I37">
        <f t="shared" si="2"/>
        <v>1.0301932441751868E-5</v>
      </c>
      <c r="J37">
        <f>VLOOKUP(A37,econ!$A$2:$E$110,5,FALSE)</f>
        <v>3.766</v>
      </c>
      <c r="K37">
        <f>VLOOKUP(A37,econ!$A$2:$E$110,2,FALSE)</f>
        <v>461946808511</v>
      </c>
      <c r="L37">
        <f>VLOOKUP(A37,econ!$A$2:$E$110,3,FALSE)</f>
        <v>4768212</v>
      </c>
      <c r="M37">
        <f>VLOOKUP(A37,econ!$A$2:$L$110,12,FALSE)</f>
        <v>51.701000000000001</v>
      </c>
      <c r="N37">
        <f t="shared" si="3"/>
        <v>1.084284843039697E-5</v>
      </c>
      <c r="O37" s="3">
        <f>B37/'2008'!$C$88</f>
        <v>2.391629297458894E-2</v>
      </c>
      <c r="P37" s="3">
        <f>C37/'2012'!$C$100</f>
        <v>6.6666666666666671E-3</v>
      </c>
      <c r="Q37">
        <v>0</v>
      </c>
      <c r="R37" s="3">
        <f t="shared" si="0"/>
        <v>0.28632693304073864</v>
      </c>
      <c r="S37" s="3">
        <f t="shared" si="1"/>
        <v>-0.28770273081477837</v>
      </c>
    </row>
    <row r="38" spans="1:19" x14ac:dyDescent="0.2">
      <c r="A38" t="s">
        <v>64</v>
      </c>
      <c r="B38">
        <v>4</v>
      </c>
      <c r="C38">
        <f>VLOOKUP(A38,'2012'!$A$2:$F$100,3,FALSE)</f>
        <v>6</v>
      </c>
      <c r="D38" s="1">
        <f>VLOOKUP(A38,'2016'!$A$2:$C$100,3,FALSE)</f>
        <v>4</v>
      </c>
      <c r="E38">
        <f>VLOOKUP(A38,econ!$A$2:$J$110,10,FALSE)</f>
        <v>0.88300000000000001</v>
      </c>
      <c r="F38">
        <f>VLOOKUP(A38,econ!$A$2:$I$110,7,FALSE)</f>
        <v>176617424297</v>
      </c>
      <c r="G38">
        <f>VLOOKUP(A38,econ!$A$2:$H$110,8,FALSE)</f>
        <v>4408100</v>
      </c>
      <c r="H38">
        <f>VLOOKUP(A38,econ!$A$2:$L$110,12,FALSE)</f>
        <v>36.268000000000001</v>
      </c>
      <c r="I38">
        <f t="shared" si="2"/>
        <v>8.2275810439872056E-6</v>
      </c>
      <c r="J38">
        <f>VLOOKUP(A38,econ!$A$2:$E$110,5,FALSE)</f>
        <v>3.9590000000000001</v>
      </c>
      <c r="K38">
        <f>VLOOKUP(A38,econ!$A$2:$E$110,2,FALSE)</f>
        <v>133278976594</v>
      </c>
      <c r="L38">
        <f>VLOOKUP(A38,econ!$A$2:$E$110,3,FALSE)</f>
        <v>4259800</v>
      </c>
      <c r="M38">
        <f>VLOOKUP(A38,econ!$A$2:$L$110,12,FALSE)</f>
        <v>36.268000000000001</v>
      </c>
      <c r="N38">
        <f t="shared" si="3"/>
        <v>8.5140147424761727E-6</v>
      </c>
      <c r="O38" s="3">
        <f>B38/'2008'!$C$88</f>
        <v>5.9790732436472349E-3</v>
      </c>
      <c r="P38" s="3">
        <f>C38/'2012'!$C$100</f>
        <v>0.02</v>
      </c>
      <c r="Q38">
        <v>0</v>
      </c>
      <c r="R38" s="3">
        <f t="shared" si="0"/>
        <v>-0.27848235953277317</v>
      </c>
      <c r="S38" s="3">
        <f t="shared" si="1"/>
        <v>0.14724942915717007</v>
      </c>
    </row>
    <row r="39" spans="1:19" x14ac:dyDescent="0.2">
      <c r="A39" t="s">
        <v>66</v>
      </c>
      <c r="B39">
        <v>6</v>
      </c>
      <c r="C39">
        <f>VLOOKUP(A39,'2012'!$A$2:$F$100,3,FALSE)</f>
        <v>2</v>
      </c>
      <c r="D39" s="1">
        <f>VLOOKUP(A39,'2016'!$A$2:$C$100,3,FALSE)</f>
        <v>2</v>
      </c>
      <c r="E39">
        <f>VLOOKUP(A39,econ!$A$2:$J$110,10,FALSE)</f>
        <v>3.5569999999999999</v>
      </c>
      <c r="F39">
        <f>VLOOKUP(A39,econ!$A$2:$I$110,7,FALSE)</f>
        <v>500227851988</v>
      </c>
      <c r="G39">
        <f>VLOOKUP(A39,econ!$A$2:$H$110,8,FALSE)</f>
        <v>38063164</v>
      </c>
      <c r="H39">
        <f>VLOOKUP(A39,econ!$A$2:$L$110,12,FALSE)</f>
        <v>32.661999999999999</v>
      </c>
      <c r="I39">
        <f t="shared" si="2"/>
        <v>8.5809997298175205E-7</v>
      </c>
      <c r="J39">
        <f>VLOOKUP(A39,econ!$A$2:$E$110,5,FALSE)</f>
        <v>4.3490000000000002</v>
      </c>
      <c r="K39">
        <f>VLOOKUP(A39,econ!$A$2:$E$110,2,FALSE)</f>
        <v>530185123693</v>
      </c>
      <c r="L39">
        <f>VLOOKUP(A39,econ!$A$2:$E$110,3,FALSE)</f>
        <v>38125759</v>
      </c>
      <c r="M39">
        <f>VLOOKUP(A39,econ!$A$2:$L$110,12,FALSE)</f>
        <v>32.661999999999999</v>
      </c>
      <c r="N39">
        <f t="shared" si="3"/>
        <v>8.5669114154553616E-7</v>
      </c>
      <c r="O39" s="3">
        <f>B39/'2008'!$C$88</f>
        <v>8.9686098654708519E-3</v>
      </c>
      <c r="P39" s="3">
        <f>C39/'2012'!$C$100</f>
        <v>6.6666666666666671E-3</v>
      </c>
      <c r="Q39">
        <v>0</v>
      </c>
      <c r="R39" s="3">
        <f t="shared" si="0"/>
        <v>-0.18434747743718785</v>
      </c>
      <c r="S39" s="3">
        <f t="shared" si="1"/>
        <v>-0.28770273081477837</v>
      </c>
    </row>
    <row r="40" spans="1:19" x14ac:dyDescent="0.2">
      <c r="A40" t="s">
        <v>69</v>
      </c>
      <c r="B40">
        <v>5</v>
      </c>
      <c r="C40">
        <f>VLOOKUP(A40,'2012'!$A$2:$F$100,3,FALSE)</f>
        <v>2</v>
      </c>
      <c r="D40" s="1">
        <f>VLOOKUP(A40,'2016'!$A$2:$C$100,3,FALSE)</f>
        <v>1</v>
      </c>
      <c r="E40">
        <f>VLOOKUP(A40,econ!$A$2:$J$110,10,FALSE)</f>
        <v>3.3340000000000001</v>
      </c>
      <c r="F40">
        <f>VLOOKUP(A40,econ!$A$2:$I$110,7,FALSE)</f>
        <v>171664638717</v>
      </c>
      <c r="G40">
        <f>VLOOKUP(A40,econ!$A$2:$H$110,8,FALSE)</f>
        <v>20058035</v>
      </c>
      <c r="H40">
        <f>VLOOKUP(A40,econ!$A$2:$L$110,12,FALSE)</f>
        <v>31.707999999999998</v>
      </c>
      <c r="I40">
        <f t="shared" si="2"/>
        <v>1.5808128762363809E-6</v>
      </c>
      <c r="J40">
        <f>VLOOKUP(A40,econ!$A$2:$E$110,5,FALSE)</f>
        <v>7.8479999999999999</v>
      </c>
      <c r="K40">
        <f>VLOOKUP(A40,econ!$A$2:$E$110,2,FALSE)</f>
        <v>208181626901</v>
      </c>
      <c r="L40">
        <f>VLOOKUP(A40,econ!$A$2:$E$110,3,FALSE)</f>
        <v>20537875</v>
      </c>
      <c r="M40">
        <f>VLOOKUP(A40,econ!$A$2:$L$110,12,FALSE)</f>
        <v>31.707999999999998</v>
      </c>
      <c r="N40">
        <f t="shared" si="3"/>
        <v>1.5438792961784021E-6</v>
      </c>
      <c r="O40" s="3">
        <f>B40/'2008'!$C$88</f>
        <v>7.4738415545590429E-3</v>
      </c>
      <c r="P40" s="3">
        <f>C40/'2012'!$C$100</f>
        <v>6.6666666666666671E-3</v>
      </c>
      <c r="Q40">
        <v>0</v>
      </c>
      <c r="R40" s="3">
        <f t="shared" si="0"/>
        <v>-0.2314149184849805</v>
      </c>
      <c r="S40" s="3">
        <f t="shared" si="1"/>
        <v>-0.28770273081477837</v>
      </c>
    </row>
    <row r="41" spans="1:19" x14ac:dyDescent="0.2">
      <c r="A41" t="s">
        <v>74</v>
      </c>
      <c r="B41">
        <v>0</v>
      </c>
      <c r="C41">
        <f>VLOOKUP(A41,'2012'!$A$2:$F$100,3,FALSE)</f>
        <v>1</v>
      </c>
      <c r="D41" s="1">
        <f>VLOOKUP(A41,'2016'!$A$2:$C$100,3,FALSE)</f>
        <v>2</v>
      </c>
      <c r="E41">
        <f>VLOOKUP(A41,econ!$A$2:$J$110,10,FALSE)</f>
        <v>7.33</v>
      </c>
      <c r="F41">
        <f>VLOOKUP(A41,econ!$A$2:$I$110,7,FALSE)</f>
        <v>40742313861.099998</v>
      </c>
      <c r="G41">
        <f>VLOOKUP(A41,econ!$A$2:$H$110,8,FALSE)</f>
        <v>7199077</v>
      </c>
      <c r="H41">
        <f>VLOOKUP(A41,econ!$A$2:$L$110,12,FALSE)</f>
        <v>38.209000000000003</v>
      </c>
      <c r="I41">
        <f t="shared" ref="I41:I49" si="4">H41/G41</f>
        <v>5.3074859457677707E-6</v>
      </c>
      <c r="J41">
        <f>VLOOKUP(A41,econ!$A$2:$E$110,5,FALSE)</f>
        <v>12.411</v>
      </c>
      <c r="K41">
        <f>VLOOKUP(A41,econ!$A$2:$E$110,2,FALSE)</f>
        <v>49259526052.699997</v>
      </c>
      <c r="L41">
        <f>VLOOKUP(A41,econ!$A$2:$E$110,3,FALSE)</f>
        <v>7350222</v>
      </c>
      <c r="M41">
        <f>VLOOKUP(A41,econ!$A$2:$L$110,12,FALSE)</f>
        <v>38.209000000000003</v>
      </c>
      <c r="N41">
        <f t="shared" ref="N41:N49" si="5">M41/L41</f>
        <v>5.198346390081824E-6</v>
      </c>
      <c r="O41" s="3">
        <f>B41/'2008'!$C$88</f>
        <v>0</v>
      </c>
      <c r="P41" s="3">
        <f>C41/'2012'!$C$100</f>
        <v>3.3333333333333335E-3</v>
      </c>
      <c r="Q41">
        <v>0</v>
      </c>
      <c r="R41" s="3">
        <f t="shared" si="0"/>
        <v>-0.46675212372394376</v>
      </c>
      <c r="S41" s="3">
        <f t="shared" si="1"/>
        <v>-0.39644077080776546</v>
      </c>
    </row>
    <row r="42" spans="1:19" x14ac:dyDescent="0.2">
      <c r="A42" t="s">
        <v>78</v>
      </c>
      <c r="B42">
        <v>0</v>
      </c>
      <c r="C42">
        <f>VLOOKUP(A42,'2012'!$A$2:$F$100,3,FALSE)</f>
        <v>1</v>
      </c>
      <c r="D42" s="1">
        <f>VLOOKUP(A42,'2016'!$A$2:$C$100,3,FALSE)</f>
        <v>2</v>
      </c>
      <c r="E42">
        <f>VLOOKUP(A42,econ!$A$2:$J$110,10,FALSE)</f>
        <v>0.88800000000000001</v>
      </c>
      <c r="F42">
        <f>VLOOKUP(A42,econ!$A$2:$I$110,7,FALSE)</f>
        <v>543880647757</v>
      </c>
      <c r="G42">
        <f>VLOOKUP(A42,econ!$A$2:$H$110,8,FALSE)</f>
        <v>9519374</v>
      </c>
      <c r="H42">
        <f>VLOOKUP(A42,econ!$A$2:$L$110,12,FALSE)</f>
        <v>33.383000000000003</v>
      </c>
      <c r="I42">
        <f t="shared" si="4"/>
        <v>3.5068482444328801E-6</v>
      </c>
      <c r="J42">
        <f>VLOOKUP(A42,econ!$A$2:$E$110,5,FALSE)</f>
        <v>3.4369999999999998</v>
      </c>
      <c r="K42">
        <f>VLOOKUP(A42,econ!$A$2:$E$110,2,FALSE)</f>
        <v>513965650650</v>
      </c>
      <c r="L42">
        <f>VLOOKUP(A42,econ!$A$2:$E$110,3,FALSE)</f>
        <v>9219637</v>
      </c>
      <c r="M42">
        <f>VLOOKUP(A42,econ!$A$2:$L$110,12,FALSE)</f>
        <v>33.383000000000003</v>
      </c>
      <c r="N42">
        <f t="shared" si="5"/>
        <v>3.6208583917132533E-6</v>
      </c>
      <c r="O42" s="3">
        <f>B42/'2008'!$C$88</f>
        <v>0</v>
      </c>
      <c r="P42" s="3">
        <f>C42/'2012'!$C$100</f>
        <v>3.3333333333333335E-3</v>
      </c>
      <c r="Q42">
        <v>0</v>
      </c>
      <c r="R42" s="3">
        <f t="shared" si="0"/>
        <v>-0.46675212372394376</v>
      </c>
      <c r="S42" s="3">
        <f t="shared" si="1"/>
        <v>-0.39644077080776546</v>
      </c>
    </row>
    <row r="43" spans="1:19" x14ac:dyDescent="0.2">
      <c r="A43" t="s">
        <v>79</v>
      </c>
      <c r="B43">
        <v>2</v>
      </c>
      <c r="C43">
        <f>VLOOKUP(A43,'2012'!$A$2:$F$100,3,FALSE)</f>
        <v>0</v>
      </c>
      <c r="D43" s="1">
        <f>VLOOKUP(A43,'2016'!$A$2:$C$100,3,FALSE)</f>
        <v>2</v>
      </c>
      <c r="E43">
        <f>VLOOKUP(A43,econ!$A$2:$J$110,10,FALSE)</f>
        <v>3.02</v>
      </c>
      <c r="F43">
        <f>VLOOKUP(A43,econ!$A$2:$I$110,7,FALSE)</f>
        <v>397290682075</v>
      </c>
      <c r="G43">
        <f>VLOOKUP(A43,econ!$A$2:$H$110,8,FALSE)</f>
        <v>67164130</v>
      </c>
      <c r="H43">
        <f>VLOOKUP(A43,econ!$A$2:$L$110,12,FALSE)</f>
        <v>18.818999999999999</v>
      </c>
      <c r="I43">
        <f t="shared" si="4"/>
        <v>2.8019420485309641E-7</v>
      </c>
      <c r="J43">
        <f>VLOOKUP(A43,econ!$A$2:$E$110,5,FALSE)</f>
        <v>5.468</v>
      </c>
      <c r="K43">
        <f>VLOOKUP(A43,econ!$A$2:$E$110,2,FALSE)</f>
        <v>291383081232</v>
      </c>
      <c r="L43">
        <f>VLOOKUP(A43,econ!$A$2:$E$110,3,FALSE)</f>
        <v>66453255</v>
      </c>
      <c r="M43">
        <f>VLOOKUP(A43,econ!$A$2:$L$110,12,FALSE)</f>
        <v>18.818999999999999</v>
      </c>
      <c r="N43">
        <f t="shared" si="5"/>
        <v>2.8319154569629431E-7</v>
      </c>
      <c r="O43" s="3">
        <f>B43/'2008'!$C$88</f>
        <v>2.9895366218236174E-3</v>
      </c>
      <c r="P43" s="3">
        <f>C43/'2012'!$C$100</f>
        <v>0</v>
      </c>
      <c r="Q43">
        <v>0</v>
      </c>
      <c r="R43" s="3">
        <f t="shared" si="0"/>
        <v>-0.37261724162835846</v>
      </c>
      <c r="S43" s="3">
        <f t="shared" si="1"/>
        <v>-0.50517881080075255</v>
      </c>
    </row>
    <row r="44" spans="1:19" x14ac:dyDescent="0.2">
      <c r="A44" t="s">
        <v>80</v>
      </c>
      <c r="B44">
        <v>0</v>
      </c>
      <c r="C44">
        <f>VLOOKUP(A44,'2012'!$A$2:$F$100,3,FALSE)</f>
        <v>0</v>
      </c>
      <c r="D44" s="1">
        <f>VLOOKUP(A44,'2016'!$A$2:$C$100,3,FALSE)</f>
        <v>1</v>
      </c>
      <c r="E44">
        <f>VLOOKUP(A44,econ!$A$2:$J$110,10,FALSE)</f>
        <v>5.8310000000000004</v>
      </c>
      <c r="F44">
        <f>VLOOKUP(A44,econ!$A$2:$I$110,7,FALSE)</f>
        <v>7633036366.0299997</v>
      </c>
      <c r="G44">
        <f>VLOOKUP(A44,econ!$A$2:$H$110,8,FALSE)</f>
        <v>7930929</v>
      </c>
      <c r="H44">
        <f>VLOOKUP(A44,econ!$A$2:$L$110,12,FALSE)</f>
        <v>0</v>
      </c>
      <c r="I44">
        <f t="shared" si="4"/>
        <v>0</v>
      </c>
      <c r="J44">
        <f>VLOOKUP(A44,econ!$A$2:$E$110,5,FALSE)</f>
        <v>20.471</v>
      </c>
      <c r="K44">
        <f>VLOOKUP(A44,econ!$A$2:$E$110,2,FALSE)</f>
        <v>5161298559.3400002</v>
      </c>
      <c r="L44">
        <f>VLOOKUP(A44,econ!$A$2:$E$110,3,FALSE)</f>
        <v>7254072</v>
      </c>
      <c r="M44">
        <f>VLOOKUP(A44,econ!$A$2:$L$110,12,FALSE)</f>
        <v>0</v>
      </c>
      <c r="N44">
        <f t="shared" si="5"/>
        <v>0</v>
      </c>
      <c r="O44" s="3">
        <f>B44/'2008'!$C$88</f>
        <v>0</v>
      </c>
      <c r="P44" s="3">
        <f>C44/'2012'!$C$100</f>
        <v>0</v>
      </c>
      <c r="Q44">
        <v>0</v>
      </c>
      <c r="R44" s="3">
        <f t="shared" si="0"/>
        <v>-0.46675212372394376</v>
      </c>
      <c r="S44" s="3">
        <f t="shared" si="1"/>
        <v>-0.50517881080075255</v>
      </c>
    </row>
    <row r="45" spans="1:19" x14ac:dyDescent="0.2">
      <c r="A45" t="s">
        <v>84</v>
      </c>
      <c r="B45">
        <v>1</v>
      </c>
      <c r="C45">
        <f>VLOOKUP(A45,'2012'!$A$2:$F$100,3,FALSE)</f>
        <v>2</v>
      </c>
      <c r="D45" s="1">
        <f>VLOOKUP(A45,'2016'!$A$2:$C$100,3,FALSE)</f>
        <v>0</v>
      </c>
      <c r="E45">
        <f>VLOOKUP(A45,econ!$A$2:$J$110,10,FALSE)</f>
        <v>5.1379999999999999</v>
      </c>
      <c r="F45">
        <f>VLOOKUP(A45,econ!$A$2:$I$110,7,FALSE)</f>
        <v>45044176964</v>
      </c>
      <c r="G45">
        <f>VLOOKUP(A45,econ!$A$2:$H$110,8,FALSE)</f>
        <v>10777500</v>
      </c>
      <c r="H45">
        <f>VLOOKUP(A45,econ!$A$2:$L$110,12,FALSE)</f>
        <v>29.178999999999998</v>
      </c>
      <c r="I45">
        <f t="shared" si="4"/>
        <v>2.7073996752493622E-6</v>
      </c>
      <c r="J45">
        <f>VLOOKUP(A45,econ!$A$2:$E$110,5,FALSE)</f>
        <v>4.9210000000000003</v>
      </c>
      <c r="K45">
        <f>VLOOKUP(A45,econ!$A$2:$E$110,2,FALSE)</f>
        <v>44856586316</v>
      </c>
      <c r="L45">
        <f>VLOOKUP(A45,econ!$A$2:$E$110,3,FALSE)</f>
        <v>10328900</v>
      </c>
      <c r="M45">
        <f>VLOOKUP(A45,econ!$A$2:$L$110,12,FALSE)</f>
        <v>29.178999999999998</v>
      </c>
      <c r="N45">
        <f t="shared" si="5"/>
        <v>2.8249862037583864E-6</v>
      </c>
      <c r="O45" s="3">
        <f>B45/'2008'!$C$88</f>
        <v>1.4947683109118087E-3</v>
      </c>
      <c r="P45" s="3">
        <f>C45/'2012'!$C$100</f>
        <v>6.6666666666666671E-3</v>
      </c>
      <c r="Q45">
        <v>0</v>
      </c>
      <c r="R45" s="3">
        <f t="shared" si="0"/>
        <v>-0.41968468267615111</v>
      </c>
      <c r="S45" s="3">
        <f t="shared" si="1"/>
        <v>-0.28770273081477837</v>
      </c>
    </row>
    <row r="46" spans="1:19" x14ac:dyDescent="0.2">
      <c r="A46" t="s">
        <v>85</v>
      </c>
      <c r="B46">
        <v>1</v>
      </c>
      <c r="C46">
        <f>VLOOKUP(A46,'2012'!$A$2:$F$100,3,FALSE)</f>
        <v>1</v>
      </c>
      <c r="D46" s="1">
        <f>VLOOKUP(A46,'2016'!$A$2:$C$100,3,FALSE)</f>
        <v>1</v>
      </c>
      <c r="E46">
        <f>VLOOKUP(A46,econ!$A$2:$J$110,10,FALSE)</f>
        <v>8.8919999999999995</v>
      </c>
      <c r="F46">
        <f>VLOOKUP(A46,econ!$A$2:$I$110,7,FALSE)</f>
        <v>788863301225</v>
      </c>
      <c r="G46">
        <f>VLOOKUP(A46,econ!$A$2:$H$110,8,FALSE)</f>
        <v>74849187</v>
      </c>
      <c r="H46">
        <f>VLOOKUP(A46,econ!$A$2:$L$110,12,FALSE)</f>
        <v>31.166</v>
      </c>
      <c r="I46">
        <f t="shared" si="4"/>
        <v>4.1638394816499477E-7</v>
      </c>
      <c r="J46">
        <f>VLOOKUP(A46,econ!$A$2:$E$110,5,FALSE)</f>
        <v>10.444000000000001</v>
      </c>
      <c r="K46">
        <f>VLOOKUP(A46,econ!$A$2:$E$110,2,FALSE)</f>
        <v>730337495198</v>
      </c>
      <c r="L46">
        <f>VLOOKUP(A46,econ!$A$2:$E$110,3,FALSE)</f>
        <v>70344357</v>
      </c>
      <c r="M46">
        <f>VLOOKUP(A46,econ!$A$2:$L$110,12,FALSE)</f>
        <v>31.166</v>
      </c>
      <c r="N46">
        <f t="shared" si="5"/>
        <v>4.4304904229915701E-7</v>
      </c>
      <c r="O46" s="3">
        <f>B46/'2008'!$C$88</f>
        <v>1.4947683109118087E-3</v>
      </c>
      <c r="P46" s="3">
        <f>C46/'2012'!$C$100</f>
        <v>3.3333333333333335E-3</v>
      </c>
      <c r="Q46">
        <v>0</v>
      </c>
      <c r="R46" s="3">
        <f t="shared" si="0"/>
        <v>-0.41968468267615111</v>
      </c>
      <c r="S46" s="3">
        <f t="shared" si="1"/>
        <v>-0.39644077080776546</v>
      </c>
    </row>
    <row r="47" spans="1:19" x14ac:dyDescent="0.2">
      <c r="A47" t="s">
        <v>86</v>
      </c>
      <c r="B47">
        <v>10</v>
      </c>
      <c r="C47">
        <f>VLOOKUP(A47,'2012'!$A$2:$F$100,3,FALSE)</f>
        <v>6</v>
      </c>
      <c r="D47" s="1">
        <f>VLOOKUP(A47,'2016'!$A$2:$C$100,3,FALSE)</f>
        <v>2</v>
      </c>
      <c r="E47">
        <f>VLOOKUP(A47,econ!$A$2:$J$110,10,FALSE)</f>
        <v>0.55600000000000005</v>
      </c>
      <c r="F47">
        <f>VLOOKUP(A47,econ!$A$2:$I$110,7,FALSE)</f>
        <v>175781379051</v>
      </c>
      <c r="G47">
        <f>VLOOKUP(A47,econ!$A$2:$H$110,8,FALSE)</f>
        <v>45593300</v>
      </c>
      <c r="H47">
        <f>VLOOKUP(A47,econ!$A$2:$L$110,12,FALSE)</f>
        <v>35.822000000000003</v>
      </c>
      <c r="I47">
        <f t="shared" si="4"/>
        <v>7.8568561608832878E-7</v>
      </c>
      <c r="J47">
        <f>VLOOKUP(A47,econ!$A$2:$E$110,5,FALSE)</f>
        <v>25.231999999999999</v>
      </c>
      <c r="K47">
        <f>VLOOKUP(A47,econ!$A$2:$E$110,2,FALSE)</f>
        <v>179992405832</v>
      </c>
      <c r="L47">
        <f>VLOOKUP(A47,econ!$A$2:$E$110,3,FALSE)</f>
        <v>46258200</v>
      </c>
      <c r="M47">
        <f>VLOOKUP(A47,econ!$A$2:$L$110,12,FALSE)</f>
        <v>35.822000000000003</v>
      </c>
      <c r="N47">
        <f t="shared" si="5"/>
        <v>7.7439243204448079E-7</v>
      </c>
      <c r="O47" s="3">
        <f>B47/'2008'!$C$88</f>
        <v>1.4947683109118086E-2</v>
      </c>
      <c r="P47" s="3">
        <f>C47/'2012'!$C$100</f>
        <v>0.02</v>
      </c>
      <c r="Q47">
        <v>0</v>
      </c>
      <c r="R47" s="3">
        <f t="shared" si="0"/>
        <v>3.9222867539827492E-3</v>
      </c>
      <c r="S47" s="3">
        <f t="shared" si="1"/>
        <v>0.14724942915717007</v>
      </c>
    </row>
    <row r="48" spans="1:19" x14ac:dyDescent="0.2">
      <c r="A48" t="s">
        <v>87</v>
      </c>
      <c r="B48">
        <v>125</v>
      </c>
      <c r="C48">
        <f>VLOOKUP(A48,'2012'!$A$2:$F$100,3,FALSE)</f>
        <v>46</v>
      </c>
      <c r="D48" s="1">
        <f>VLOOKUP(A48,'2016'!$A$2:$C$100,3,FALSE)</f>
        <v>46</v>
      </c>
      <c r="E48">
        <f>VLOOKUP(A48,econ!$A$2:$J$110,10,FALSE)</f>
        <v>2.069</v>
      </c>
      <c r="F48">
        <f>VLOOKUP(A48,econ!$A$2:$I$110,7,FALSE)</f>
        <v>16155255000000</v>
      </c>
      <c r="G48">
        <f>VLOOKUP(A48,econ!$A$2:$H$110,8,FALSE)</f>
        <v>314102623</v>
      </c>
      <c r="H48">
        <f>VLOOKUP(A48,econ!$A$2:$L$110,12,FALSE)</f>
        <v>17.771000000000001</v>
      </c>
      <c r="I48">
        <f t="shared" si="4"/>
        <v>5.6577050615715489E-8</v>
      </c>
      <c r="J48">
        <f>VLOOKUP(A48,econ!$A$2:$E$110,5,FALSE)</f>
        <v>3.839</v>
      </c>
      <c r="K48">
        <f>VLOOKUP(A48,econ!$A$2:$E$110,2,FALSE)</f>
        <v>14718582000000</v>
      </c>
      <c r="L48">
        <f>VLOOKUP(A48,econ!$A$2:$E$110,3,FALSE)</f>
        <v>304093966</v>
      </c>
      <c r="M48">
        <f>VLOOKUP(A48,econ!$A$2:$L$110,12,FALSE)</f>
        <v>17.771000000000001</v>
      </c>
      <c r="N48">
        <f t="shared" si="5"/>
        <v>5.8439173370510088E-8</v>
      </c>
      <c r="O48" s="3">
        <f>B48/'2008'!$C$88</f>
        <v>0.18684603886397608</v>
      </c>
      <c r="P48" s="3">
        <f>C48/'2012'!$C$100</f>
        <v>0.15333333333333332</v>
      </c>
      <c r="Q48">
        <v>0</v>
      </c>
      <c r="R48" s="3">
        <f t="shared" si="0"/>
        <v>5.4166780072501375</v>
      </c>
      <c r="S48" s="3">
        <f t="shared" si="1"/>
        <v>4.4967710288766547</v>
      </c>
    </row>
    <row r="49" spans="1:19" x14ac:dyDescent="0.2">
      <c r="A49" t="s">
        <v>88</v>
      </c>
      <c r="B49">
        <v>1</v>
      </c>
      <c r="C49">
        <f>VLOOKUP(A49,'2012'!$A$2:$F$100,3,FALSE)</f>
        <v>1</v>
      </c>
      <c r="D49" s="1">
        <f>VLOOKUP(A49,'2016'!$A$2:$C$100,3,FALSE)</f>
        <v>4</v>
      </c>
      <c r="E49">
        <f>VLOOKUP(A49,econ!$A$2:$J$110,10,FALSE)</f>
        <v>0</v>
      </c>
      <c r="F49">
        <f>VLOOKUP(A49,econ!$A$2:$I$110,7,FALSE)</f>
        <v>51183443225</v>
      </c>
      <c r="G49">
        <f>VLOOKUP(A49,econ!$A$2:$H$110,8,FALSE)</f>
        <v>29774500</v>
      </c>
      <c r="H49">
        <f>VLOOKUP(A49,econ!$A$2:$L$110,12,FALSE)</f>
        <v>0</v>
      </c>
      <c r="I49">
        <f t="shared" si="4"/>
        <v>0</v>
      </c>
      <c r="J49">
        <f>VLOOKUP(A49,econ!$A$2:$E$110,5,FALSE)</f>
        <v>0</v>
      </c>
      <c r="K49">
        <f>VLOOKUP(A49,econ!$A$2:$E$110,2,FALSE)</f>
        <v>27934030937.200001</v>
      </c>
      <c r="L49">
        <f>VLOOKUP(A49,econ!$A$2:$E$110,3,FALSE)</f>
        <v>27302800</v>
      </c>
      <c r="M49">
        <f>VLOOKUP(A49,econ!$A$2:$L$110,12,FALSE)</f>
        <v>0</v>
      </c>
      <c r="N49">
        <f t="shared" si="5"/>
        <v>0</v>
      </c>
      <c r="O49" s="3">
        <f>B49/'2008'!$C$88</f>
        <v>1.4947683109118087E-3</v>
      </c>
      <c r="P49" s="3">
        <f>C49/'2012'!$C$100</f>
        <v>3.3333333333333335E-3</v>
      </c>
      <c r="Q49">
        <v>0</v>
      </c>
      <c r="R49" s="3">
        <f t="shared" si="0"/>
        <v>-0.41968468267615111</v>
      </c>
      <c r="S49" s="3">
        <f t="shared" si="1"/>
        <v>-0.39644077080776546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B1" sqref="B1:D1048576"/>
    </sheetView>
  </sheetViews>
  <sheetFormatPr baseColWidth="10" defaultRowHeight="16" x14ac:dyDescent="0.2"/>
  <sheetData>
    <row r="1" spans="1:10" x14ac:dyDescent="0.2">
      <c r="A1" t="s">
        <v>2</v>
      </c>
      <c r="B1">
        <v>2008</v>
      </c>
      <c r="C1">
        <v>2012</v>
      </c>
      <c r="D1">
        <v>2016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</row>
    <row r="2" spans="1:10" x14ac:dyDescent="0.2">
      <c r="A2" t="s">
        <v>0</v>
      </c>
      <c r="B2">
        <v>0</v>
      </c>
      <c r="C2">
        <f>VLOOKUP(A2,'2012'!$A$2:$D$100,4,FALSE)</f>
        <v>0</v>
      </c>
      <c r="D2">
        <f>VLOOKUP(A2,'2016'!$A$2:$D$100,4,FALSE)</f>
        <v>0</v>
      </c>
    </row>
    <row r="3" spans="1:10" x14ac:dyDescent="0.2">
      <c r="A3" t="s">
        <v>1</v>
      </c>
      <c r="B3">
        <v>1</v>
      </c>
      <c r="C3">
        <f>VLOOKUP(A3,'2012'!$A$2:$D$100,4,FALSE)</f>
        <v>0</v>
      </c>
      <c r="D3">
        <f>VLOOKUP(A3,'2016'!$A$2:$D$100,4,FALSE)</f>
        <v>2</v>
      </c>
    </row>
    <row r="4" spans="1:10" x14ac:dyDescent="0.2">
      <c r="A4" t="s">
        <v>8</v>
      </c>
      <c r="B4">
        <v>0</v>
      </c>
      <c r="C4">
        <f>VLOOKUP(A4,'2012'!$A$2:$D$100,4,FALSE)</f>
        <v>1</v>
      </c>
      <c r="D4">
        <f>VLOOKUP(A4,'2016'!$A$2:$D$100,4,FALSE)</f>
        <v>1</v>
      </c>
    </row>
    <row r="5" spans="1:10" x14ac:dyDescent="0.2">
      <c r="A5" t="s">
        <v>9</v>
      </c>
      <c r="B5">
        <v>0</v>
      </c>
      <c r="C5">
        <f>VLOOKUP(A5,'2012'!$A$2:$D$100,4,FALSE)</f>
        <v>1</v>
      </c>
      <c r="D5">
        <f>VLOOKUP(A5,'2016'!$A$2:$D$100,4,FALSE)</f>
        <v>3</v>
      </c>
    </row>
    <row r="6" spans="1:10" x14ac:dyDescent="0.2">
      <c r="A6" t="s">
        <v>10</v>
      </c>
      <c r="B6">
        <v>42</v>
      </c>
      <c r="C6">
        <f>VLOOKUP(A6,'2012'!$A$2:$D$100,4,FALSE)</f>
        <v>17</v>
      </c>
      <c r="D6">
        <f>VLOOKUP(A6,'2016'!$A$2:$D$100,4,FALSE)</f>
        <v>11</v>
      </c>
    </row>
    <row r="7" spans="1:10" x14ac:dyDescent="0.2">
      <c r="A7" t="s">
        <v>11</v>
      </c>
      <c r="B7">
        <v>1</v>
      </c>
      <c r="C7">
        <f>VLOOKUP(A7,'2012'!$A$2:$D$100,4,FALSE)</f>
        <v>0</v>
      </c>
      <c r="D7">
        <f>VLOOKUP(A7,'2016'!$A$2:$D$100,4,FALSE)</f>
        <v>0</v>
      </c>
    </row>
    <row r="8" spans="1:10" x14ac:dyDescent="0.2">
      <c r="A8" t="s">
        <v>12</v>
      </c>
      <c r="B8">
        <v>2</v>
      </c>
      <c r="C8">
        <f>VLOOKUP(A8,'2012'!$A$2:$D$100,4,FALSE)</f>
        <v>2</v>
      </c>
      <c r="D8">
        <f>VLOOKUP(A8,'2016'!$A$2:$D$100,4,FALSE)</f>
        <v>7</v>
      </c>
    </row>
    <row r="9" spans="1:10" x14ac:dyDescent="0.2">
      <c r="A9" t="s">
        <v>13</v>
      </c>
      <c r="B9">
        <v>4</v>
      </c>
      <c r="C9">
        <f>VLOOKUP(A9,'2012'!$A$2:$D$100,4,FALSE)</f>
        <v>0</v>
      </c>
      <c r="D9">
        <f>VLOOKUP(A9,'2016'!$A$2:$D$100,4,FALSE)</f>
        <v>0</v>
      </c>
    </row>
    <row r="10" spans="1:10" x14ac:dyDescent="0.2">
      <c r="A10" t="s">
        <v>14</v>
      </c>
      <c r="B10">
        <v>4</v>
      </c>
      <c r="C10">
        <f>VLOOKUP(A10,'2012'!$A$2:$D$100,4,FALSE)</f>
        <v>1</v>
      </c>
      <c r="D10">
        <f>VLOOKUP(A10,'2016'!$A$2:$D$100,4,FALSE)</f>
        <v>2</v>
      </c>
    </row>
    <row r="11" spans="1:10" x14ac:dyDescent="0.2">
      <c r="A11" t="s">
        <v>15</v>
      </c>
      <c r="B11">
        <v>5</v>
      </c>
      <c r="C11">
        <f>VLOOKUP(A11,'2012'!$A$2:$D$100,4,FALSE)</f>
        <v>5</v>
      </c>
      <c r="D11">
        <f>VLOOKUP(A11,'2016'!$A$2:$D$100,4,FALSE)</f>
        <v>4</v>
      </c>
    </row>
    <row r="12" spans="1:10" x14ac:dyDescent="0.2">
      <c r="A12" t="s">
        <v>16</v>
      </c>
      <c r="B12">
        <v>34</v>
      </c>
      <c r="C12">
        <f>VLOOKUP(A12,'2012'!$A$2:$D$100,4,FALSE)</f>
        <v>5</v>
      </c>
      <c r="D12">
        <f>VLOOKUP(A12,'2016'!$A$2:$D$100,4,FALSE)</f>
        <v>6</v>
      </c>
    </row>
    <row r="13" spans="1:10" x14ac:dyDescent="0.2">
      <c r="A13" t="s">
        <v>17</v>
      </c>
      <c r="B13">
        <v>1</v>
      </c>
      <c r="C13">
        <f>VLOOKUP(A13,'2012'!$A$2:$D$100,4,FALSE)</f>
        <v>1</v>
      </c>
      <c r="D13">
        <f>VLOOKUP(A13,'2016'!$A$2:$D$100,4,FALSE)</f>
        <v>1</v>
      </c>
    </row>
    <row r="14" spans="1:10" x14ac:dyDescent="0.2">
      <c r="A14" t="s">
        <v>18</v>
      </c>
      <c r="B14">
        <v>13</v>
      </c>
      <c r="C14">
        <f>VLOOKUP(A14,'2012'!$A$2:$D$100,4,FALSE)</f>
        <v>5</v>
      </c>
      <c r="D14">
        <f>VLOOKUP(A14,'2016'!$A$2:$D$100,4,FALSE)</f>
        <v>3</v>
      </c>
    </row>
    <row r="15" spans="1:10" x14ac:dyDescent="0.2">
      <c r="A15" t="s">
        <v>19</v>
      </c>
      <c r="B15">
        <v>1</v>
      </c>
      <c r="C15" t="e">
        <f>VLOOKUP(A15,'2012'!$A$2:$D$100,4,FALSE)</f>
        <v>#N/A</v>
      </c>
      <c r="D15" t="e">
        <f>VLOOKUP(A15,'2016'!$A$2:$D$100,4,FALSE)</f>
        <v>#N/A</v>
      </c>
    </row>
    <row r="16" spans="1:10" x14ac:dyDescent="0.2">
      <c r="A16" t="s">
        <v>20</v>
      </c>
      <c r="B16">
        <v>53</v>
      </c>
      <c r="C16">
        <f>VLOOKUP(A16,'2012'!$A$2:$D$100,4,FALSE)</f>
        <v>29</v>
      </c>
      <c r="D16">
        <f>VLOOKUP(A16,'2016'!$A$2:$D$100,4,FALSE)</f>
        <v>18</v>
      </c>
    </row>
    <row r="17" spans="1:4" x14ac:dyDescent="0.2">
      <c r="A17" t="s">
        <v>21</v>
      </c>
      <c r="B17">
        <v>0</v>
      </c>
      <c r="C17" t="e">
        <f>VLOOKUP(A17,'2012'!$A$2:$D$100,4,FALSE)</f>
        <v>#N/A</v>
      </c>
      <c r="D17" t="e">
        <f>VLOOKUP(A17,'2016'!$A$2:$D$100,4,FALSE)</f>
        <v>#N/A</v>
      </c>
    </row>
    <row r="18" spans="1:4" x14ac:dyDescent="0.2">
      <c r="A18" t="s">
        <v>22</v>
      </c>
      <c r="B18">
        <v>1</v>
      </c>
      <c r="C18">
        <f>VLOOKUP(A18,'2012'!$A$2:$D$100,4,FALSE)</f>
        <v>3</v>
      </c>
      <c r="D18">
        <f>VLOOKUP(A18,'2016'!$A$2:$D$100,4,FALSE)</f>
        <v>2</v>
      </c>
    </row>
    <row r="19" spans="1:4" x14ac:dyDescent="0.2">
      <c r="A19" t="s">
        <v>23</v>
      </c>
      <c r="B19">
        <v>2</v>
      </c>
      <c r="C19">
        <f>VLOOKUP(A19,'2012'!$A$2:$D$100,4,FALSE)</f>
        <v>1</v>
      </c>
      <c r="D19">
        <f>VLOOKUP(A19,'2016'!$A$2:$D$100,4,FALSE)</f>
        <v>3</v>
      </c>
    </row>
    <row r="20" spans="1:4" x14ac:dyDescent="0.2">
      <c r="A20" t="s">
        <v>24</v>
      </c>
      <c r="B20">
        <v>34</v>
      </c>
      <c r="C20">
        <f>VLOOKUP(A20,'2012'!$A$2:$D$100,4,FALSE)</f>
        <v>3</v>
      </c>
      <c r="D20">
        <f>VLOOKUP(A20,'2016'!$A$2:$D$100,4,FALSE)</f>
        <v>2</v>
      </c>
    </row>
    <row r="21" spans="1:4" x14ac:dyDescent="0.2">
      <c r="A21" t="s">
        <v>25</v>
      </c>
      <c r="B21">
        <v>4</v>
      </c>
      <c r="C21">
        <f>VLOOKUP(A21,'2012'!$A$2:$D$100,4,FALSE)</f>
        <v>3</v>
      </c>
      <c r="D21">
        <f>VLOOKUP(A21,'2016'!$A$2:$D$100,4,FALSE)</f>
        <v>2</v>
      </c>
    </row>
    <row r="22" spans="1:4" x14ac:dyDescent="0.2">
      <c r="A22" t="s">
        <v>26</v>
      </c>
      <c r="B22">
        <v>6</v>
      </c>
      <c r="C22">
        <f>VLOOKUP(A22,'2012'!$A$2:$D$100,4,FALSE)</f>
        <v>4</v>
      </c>
      <c r="D22">
        <f>VLOOKUP(A22,'2016'!$A$2:$D$100,4,FALSE)</f>
        <v>6</v>
      </c>
    </row>
    <row r="23" spans="1:4" x14ac:dyDescent="0.2">
      <c r="A23" t="s">
        <v>27</v>
      </c>
      <c r="B23">
        <v>1</v>
      </c>
      <c r="C23">
        <f>VLOOKUP(A23,'2012'!$A$2:$D$100,4,FALSE)</f>
        <v>1</v>
      </c>
      <c r="D23">
        <f>VLOOKUP(A23,'2016'!$A$2:$D$100,4,FALSE)</f>
        <v>0</v>
      </c>
    </row>
    <row r="24" spans="1:4" x14ac:dyDescent="0.2">
      <c r="A24" t="s">
        <v>28</v>
      </c>
      <c r="B24">
        <v>1</v>
      </c>
      <c r="C24" t="e">
        <f>VLOOKUP(A24,'2012'!$A$2:$D$100,4,FALSE)</f>
        <v>#N/A</v>
      </c>
      <c r="D24" t="e">
        <f>VLOOKUP(A24,'2016'!$A$2:$D$100,4,FALSE)</f>
        <v>#N/A</v>
      </c>
    </row>
    <row r="25" spans="1:4" x14ac:dyDescent="0.2">
      <c r="A25" t="s">
        <v>29</v>
      </c>
      <c r="B25">
        <v>0</v>
      </c>
      <c r="C25">
        <f>VLOOKUP(A25,'2012'!$A$2:$D$100,4,FALSE)</f>
        <v>2</v>
      </c>
      <c r="D25">
        <f>VLOOKUP(A25,'2016'!$A$2:$D$100,4,FALSE)</f>
        <v>0</v>
      </c>
    </row>
    <row r="26" spans="1:4" x14ac:dyDescent="0.2">
      <c r="A26" t="s">
        <v>30</v>
      </c>
      <c r="B26">
        <v>48</v>
      </c>
      <c r="C26">
        <f>VLOOKUP(A26,'2012'!$A$2:$D$100,4,FALSE)</f>
        <v>10</v>
      </c>
      <c r="D26">
        <f>VLOOKUP(A26,'2016'!$A$2:$D$100,4,FALSE)</f>
        <v>4</v>
      </c>
    </row>
    <row r="27" spans="1:4" x14ac:dyDescent="0.2">
      <c r="A27" t="s">
        <v>31</v>
      </c>
      <c r="B27">
        <v>2</v>
      </c>
      <c r="C27">
        <f>VLOOKUP(A27,'2012'!$A$2:$D$100,4,FALSE)</f>
        <v>1</v>
      </c>
      <c r="D27">
        <f>VLOOKUP(A27,'2016'!$A$2:$D$100,4,FALSE)</f>
        <v>0</v>
      </c>
    </row>
    <row r="28" spans="1:4" x14ac:dyDescent="0.2">
      <c r="A28" t="s">
        <v>32</v>
      </c>
      <c r="B28">
        <v>1</v>
      </c>
      <c r="C28">
        <f>VLOOKUP(A28,'2012'!$A$2:$D$100,4,FALSE)</f>
        <v>1</v>
      </c>
      <c r="D28">
        <f>VLOOKUP(A28,'2016'!$A$2:$D$100,4,FALSE)</f>
        <v>2</v>
      </c>
    </row>
    <row r="29" spans="1:4" x14ac:dyDescent="0.2">
      <c r="A29" t="s">
        <v>33</v>
      </c>
      <c r="B29">
        <v>2</v>
      </c>
      <c r="C29">
        <f>VLOOKUP(A29,'2012'!$A$2:$D$100,4,FALSE)</f>
        <v>2</v>
      </c>
      <c r="D29">
        <f>VLOOKUP(A29,'2016'!$A$2:$D$100,4,FALSE)</f>
        <v>0</v>
      </c>
    </row>
    <row r="30" spans="1:4" x14ac:dyDescent="0.2">
      <c r="A30" t="s">
        <v>34</v>
      </c>
      <c r="B30">
        <v>23</v>
      </c>
      <c r="C30">
        <f>VLOOKUP(A30,'2012'!$A$2:$D$100,4,FALSE)</f>
        <v>11</v>
      </c>
      <c r="D30">
        <f>VLOOKUP(A30,'2016'!$A$2:$D$100,4,FALSE)</f>
        <v>18</v>
      </c>
    </row>
    <row r="31" spans="1:4" x14ac:dyDescent="0.2">
      <c r="A31" t="s">
        <v>35</v>
      </c>
      <c r="B31">
        <v>25</v>
      </c>
      <c r="C31">
        <f>VLOOKUP(A31,'2012'!$A$2:$D$100,4,FALSE)</f>
        <v>17</v>
      </c>
      <c r="D31">
        <f>VLOOKUP(A31,'2016'!$A$2:$D$100,4,FALSE)</f>
        <v>23</v>
      </c>
    </row>
    <row r="32" spans="1:4" x14ac:dyDescent="0.2">
      <c r="A32" t="s">
        <v>36</v>
      </c>
      <c r="B32">
        <v>0</v>
      </c>
      <c r="C32">
        <f>VLOOKUP(A32,'2012'!$A$2:$D$100,4,FALSE)</f>
        <v>3</v>
      </c>
      <c r="D32">
        <f>VLOOKUP(A32,'2016'!$A$2:$D$100,4,FALSE)</f>
        <v>1</v>
      </c>
    </row>
    <row r="33" spans="1:4" x14ac:dyDescent="0.2">
      <c r="A33" t="s">
        <v>37</v>
      </c>
      <c r="B33">
        <v>16</v>
      </c>
      <c r="C33">
        <f>VLOOKUP(A33,'2012'!$A$2:$D$100,4,FALSE)</f>
        <v>19</v>
      </c>
      <c r="D33">
        <f>VLOOKUP(A33,'2016'!$A$2:$D$100,4,FALSE)</f>
        <v>10</v>
      </c>
    </row>
    <row r="34" spans="1:4" x14ac:dyDescent="0.2">
      <c r="A34" t="s">
        <v>38</v>
      </c>
      <c r="B34">
        <v>3</v>
      </c>
      <c r="C34">
        <f>VLOOKUP(A34,'2012'!$A$2:$D$100,4,FALSE)</f>
        <v>0</v>
      </c>
      <c r="D34">
        <f>VLOOKUP(A34,'2016'!$A$2:$D$100,4,FALSE)</f>
        <v>1</v>
      </c>
    </row>
    <row r="35" spans="1:4" x14ac:dyDescent="0.2">
      <c r="A35" t="s">
        <v>39</v>
      </c>
      <c r="B35">
        <v>8</v>
      </c>
      <c r="C35">
        <f>VLOOKUP(A35,'2012'!$A$2:$D$100,4,FALSE)</f>
        <v>4</v>
      </c>
      <c r="D35">
        <f>VLOOKUP(A35,'2016'!$A$2:$D$100,4,FALSE)</f>
        <v>3</v>
      </c>
    </row>
    <row r="36" spans="1:4" x14ac:dyDescent="0.2">
      <c r="A36" t="s">
        <v>40</v>
      </c>
      <c r="B36">
        <v>2</v>
      </c>
      <c r="C36">
        <f>VLOOKUP(A36,'2012'!$A$2:$D$100,4,FALSE)</f>
        <v>1</v>
      </c>
      <c r="D36">
        <f>VLOOKUP(A36,'2016'!$A$2:$D$100,4,FALSE)</f>
        <v>2</v>
      </c>
    </row>
    <row r="37" spans="1:4" x14ac:dyDescent="0.2">
      <c r="A37" t="s">
        <v>41</v>
      </c>
      <c r="B37">
        <v>0</v>
      </c>
      <c r="C37">
        <f>VLOOKUP(A37,'2012'!$A$2:$D$100,4,FALSE)</f>
        <v>2</v>
      </c>
      <c r="D37">
        <f>VLOOKUP(A37,'2016'!$A$2:$D$100,4,FALSE)</f>
        <v>1</v>
      </c>
    </row>
    <row r="38" spans="1:4" x14ac:dyDescent="0.2">
      <c r="A38" t="s">
        <v>42</v>
      </c>
      <c r="B38">
        <v>0</v>
      </c>
      <c r="C38">
        <f>VLOOKUP(A38,'2012'!$A$2:$D$100,4,FALSE)</f>
        <v>5</v>
      </c>
      <c r="D38">
        <f>VLOOKUP(A38,'2016'!$A$2:$D$100,4,FALSE)</f>
        <v>1</v>
      </c>
    </row>
    <row r="39" spans="1:4" x14ac:dyDescent="0.2">
      <c r="A39" t="s">
        <v>43</v>
      </c>
      <c r="B39">
        <v>1</v>
      </c>
      <c r="C39">
        <f>VLOOKUP(A39,'2012'!$A$2:$D$100,4,FALSE)</f>
        <v>1</v>
      </c>
      <c r="D39">
        <f>VLOOKUP(A39,'2016'!$A$2:$D$100,4,FALSE)</f>
        <v>2</v>
      </c>
    </row>
    <row r="40" spans="1:4" x14ac:dyDescent="0.2">
      <c r="A40" t="s">
        <v>44</v>
      </c>
      <c r="B40">
        <v>14</v>
      </c>
      <c r="C40" t="e">
        <f>VLOOKUP(A40,'2012'!$A$2:$D$100,4,FALSE)</f>
        <v>#N/A</v>
      </c>
      <c r="D40" t="e">
        <f>VLOOKUP(A40,'2016'!$A$2:$D$100,4,FALSE)</f>
        <v>#N/A</v>
      </c>
    </row>
    <row r="41" spans="1:4" x14ac:dyDescent="0.2">
      <c r="A41" t="s">
        <v>45</v>
      </c>
      <c r="B41">
        <v>0</v>
      </c>
      <c r="C41">
        <f>VLOOKUP(A41,'2012'!$A$2:$D$100,4,FALSE)</f>
        <v>0</v>
      </c>
      <c r="D41">
        <f>VLOOKUP(A41,'2016'!$A$2:$D$100,4,FALSE)</f>
        <v>0</v>
      </c>
    </row>
    <row r="42" spans="1:4" x14ac:dyDescent="0.2">
      <c r="A42" t="s">
        <v>46</v>
      </c>
      <c r="B42">
        <v>14</v>
      </c>
      <c r="C42">
        <f>VLOOKUP(A42,'2012'!$A$2:$D$100,4,FALSE)</f>
        <v>9</v>
      </c>
      <c r="D42">
        <f>VLOOKUP(A42,'2016'!$A$2:$D$100,4,FALSE)</f>
        <v>12</v>
      </c>
    </row>
    <row r="43" spans="1:4" x14ac:dyDescent="0.2">
      <c r="A43" t="s">
        <v>47</v>
      </c>
      <c r="B43">
        <v>3</v>
      </c>
      <c r="C43">
        <f>VLOOKUP(A43,'2012'!$A$2:$D$100,4,FALSE)</f>
        <v>4</v>
      </c>
      <c r="D43">
        <f>VLOOKUP(A43,'2016'!$A$2:$D$100,4,FALSE)</f>
        <v>3</v>
      </c>
    </row>
    <row r="44" spans="1:4" x14ac:dyDescent="0.2">
      <c r="A44" t="s">
        <v>48</v>
      </c>
      <c r="B44">
        <v>11</v>
      </c>
      <c r="C44">
        <f>VLOOKUP(A44,'2012'!$A$2:$D$100,4,FALSE)</f>
        <v>14</v>
      </c>
      <c r="D44">
        <f>VLOOKUP(A44,'2016'!$A$2:$D$100,4,FALSE)</f>
        <v>8</v>
      </c>
    </row>
    <row r="45" spans="1:4" x14ac:dyDescent="0.2">
      <c r="A45" t="s">
        <v>49</v>
      </c>
      <c r="B45">
        <v>4</v>
      </c>
      <c r="C45">
        <f>VLOOKUP(A45,'2012'!$A$2:$D$100,4,FALSE)</f>
        <v>1</v>
      </c>
      <c r="D45">
        <f>VLOOKUP(A45,'2016'!$A$2:$D$100,4,FALSE)</f>
        <v>5</v>
      </c>
    </row>
    <row r="46" spans="1:4" x14ac:dyDescent="0.2">
      <c r="A46" t="s">
        <v>50</v>
      </c>
      <c r="B46">
        <v>4</v>
      </c>
      <c r="C46">
        <f>VLOOKUP(A46,'2012'!$A$2:$D$100,4,FALSE)</f>
        <v>4</v>
      </c>
      <c r="D46">
        <f>VLOOKUP(A46,'2016'!$A$2:$D$100,4,FALSE)</f>
        <v>6</v>
      </c>
    </row>
    <row r="47" spans="1:4" x14ac:dyDescent="0.2">
      <c r="A47" t="s">
        <v>51</v>
      </c>
      <c r="B47">
        <v>1</v>
      </c>
      <c r="C47" t="e">
        <f>VLOOKUP(A47,'2012'!$A$2:$D$100,4,FALSE)</f>
        <v>#N/A</v>
      </c>
      <c r="D47" t="e">
        <f>VLOOKUP(A47,'2016'!$A$2:$D$100,4,FALSE)</f>
        <v>#N/A</v>
      </c>
    </row>
    <row r="48" spans="1:4" x14ac:dyDescent="0.2">
      <c r="A48" t="s">
        <v>52</v>
      </c>
      <c r="B48">
        <v>11</v>
      </c>
      <c r="C48">
        <f>VLOOKUP(A48,'2012'!$A$2:$D$100,4,FALSE)</f>
        <v>8</v>
      </c>
      <c r="D48">
        <f>VLOOKUP(A48,'2016'!$A$2:$D$100,4,FALSE)</f>
        <v>3</v>
      </c>
    </row>
    <row r="49" spans="1:4" x14ac:dyDescent="0.2">
      <c r="A49" t="s">
        <v>53</v>
      </c>
      <c r="B49">
        <v>1</v>
      </c>
      <c r="C49">
        <f>VLOOKUP(A49,'2012'!$A$2:$D$100,4,FALSE)</f>
        <v>0</v>
      </c>
      <c r="D49">
        <f>VLOOKUP(A49,'2016'!$A$2:$D$100,4,FALSE)</f>
        <v>0</v>
      </c>
    </row>
    <row r="50" spans="1:4" x14ac:dyDescent="0.2">
      <c r="A50" t="s">
        <v>54</v>
      </c>
      <c r="B50">
        <v>2</v>
      </c>
      <c r="C50">
        <f>VLOOKUP(A50,'2012'!$A$2:$D$100,4,FALSE)</f>
        <v>1</v>
      </c>
      <c r="D50">
        <f>VLOOKUP(A50,'2016'!$A$2:$D$100,4,FALSE)</f>
        <v>1</v>
      </c>
    </row>
    <row r="51" spans="1:4" x14ac:dyDescent="0.2">
      <c r="A51" t="s">
        <v>55</v>
      </c>
      <c r="B51">
        <v>1</v>
      </c>
      <c r="C51">
        <f>VLOOKUP(A51,'2012'!$A$2:$D$100,4,FALSE)</f>
        <v>0</v>
      </c>
      <c r="D51">
        <f>VLOOKUP(A51,'2016'!$A$2:$D$100,4,FALSE)</f>
        <v>0</v>
      </c>
    </row>
    <row r="52" spans="1:4" x14ac:dyDescent="0.2">
      <c r="A52" t="s">
        <v>56</v>
      </c>
      <c r="B52">
        <v>1</v>
      </c>
      <c r="C52">
        <f>VLOOKUP(A52,'2012'!$A$2:$D$100,4,FALSE)</f>
        <v>1</v>
      </c>
      <c r="D52">
        <f>VLOOKUP(A52,'2016'!$A$2:$D$100,4,FALSE)</f>
        <v>4</v>
      </c>
    </row>
    <row r="53" spans="1:4" x14ac:dyDescent="0.2">
      <c r="A53" t="s">
        <v>57</v>
      </c>
      <c r="B53">
        <v>0</v>
      </c>
      <c r="C53">
        <f>VLOOKUP(A53,'2012'!$A$2:$D$100,4,FALSE)</f>
        <v>0</v>
      </c>
      <c r="D53">
        <f>VLOOKUP(A53,'2016'!$A$2:$D$100,4,FALSE)</f>
        <v>0</v>
      </c>
    </row>
    <row r="54" spans="1:4" x14ac:dyDescent="0.2">
      <c r="A54" t="s">
        <v>58</v>
      </c>
      <c r="B54">
        <v>0</v>
      </c>
      <c r="C54">
        <f>VLOOKUP(A54,'2012'!$A$2:$D$100,4,FALSE)</f>
        <v>3</v>
      </c>
      <c r="D54">
        <f>VLOOKUP(A54,'2016'!$A$2:$D$100,4,FALSE)</f>
        <v>3</v>
      </c>
    </row>
    <row r="55" spans="1:4" x14ac:dyDescent="0.2">
      <c r="A55" t="s">
        <v>59</v>
      </c>
      <c r="B55">
        <v>2</v>
      </c>
      <c r="C55">
        <f>VLOOKUP(A55,'2012'!$A$2:$D$100,4,FALSE)</f>
        <v>2</v>
      </c>
      <c r="D55">
        <f>VLOOKUP(A55,'2016'!$A$2:$D$100,4,FALSE)</f>
        <v>1</v>
      </c>
    </row>
    <row r="56" spans="1:4" x14ac:dyDescent="0.2">
      <c r="A56" t="s">
        <v>60</v>
      </c>
      <c r="B56">
        <v>0</v>
      </c>
      <c r="C56" t="e">
        <f>VLOOKUP(A56,'2012'!$A$2:$D$100,4,FALSE)</f>
        <v>#N/A</v>
      </c>
      <c r="D56" t="e">
        <f>VLOOKUP(A56,'2016'!$A$2:$D$100,4,FALSE)</f>
        <v>#N/A</v>
      </c>
    </row>
    <row r="57" spans="1:4" x14ac:dyDescent="0.2">
      <c r="A57" t="s">
        <v>61</v>
      </c>
      <c r="B57">
        <v>18</v>
      </c>
      <c r="C57">
        <f>VLOOKUP(A57,'2012'!$A$2:$D$100,4,FALSE)</f>
        <v>6</v>
      </c>
      <c r="D57">
        <f>VLOOKUP(A57,'2016'!$A$2:$D$100,4,FALSE)</f>
        <v>7</v>
      </c>
    </row>
    <row r="58" spans="1:4" x14ac:dyDescent="0.2">
      <c r="A58" t="s">
        <v>62</v>
      </c>
      <c r="B58">
        <v>18</v>
      </c>
      <c r="C58">
        <f>VLOOKUP(A58,'2012'!$A$2:$D$100,4,FALSE)</f>
        <v>0</v>
      </c>
      <c r="D58">
        <f>VLOOKUP(A58,'2016'!$A$2:$D$100,4,FALSE)</f>
        <v>0</v>
      </c>
    </row>
    <row r="59" spans="1:4" x14ac:dyDescent="0.2">
      <c r="A59" t="s">
        <v>63</v>
      </c>
      <c r="B59">
        <v>5</v>
      </c>
      <c r="C59">
        <f>VLOOKUP(A59,'2012'!$A$2:$D$100,4,FALSE)</f>
        <v>1</v>
      </c>
      <c r="D59">
        <f>VLOOKUP(A59,'2016'!$A$2:$D$100,4,FALSE)</f>
        <v>0</v>
      </c>
    </row>
    <row r="60" spans="1:4" x14ac:dyDescent="0.2">
      <c r="A60" t="s">
        <v>64</v>
      </c>
      <c r="B60">
        <v>2</v>
      </c>
      <c r="C60">
        <f>VLOOKUP(A60,'2012'!$A$2:$D$100,4,FALSE)</f>
        <v>2</v>
      </c>
      <c r="D60">
        <f>VLOOKUP(A60,'2016'!$A$2:$D$100,4,FALSE)</f>
        <v>9</v>
      </c>
    </row>
    <row r="61" spans="1:4" x14ac:dyDescent="0.2">
      <c r="A61" t="s">
        <v>65</v>
      </c>
      <c r="B61">
        <v>0</v>
      </c>
      <c r="C61" t="e">
        <f>VLOOKUP(A61,'2012'!$A$2:$D$100,4,FALSE)</f>
        <v>#N/A</v>
      </c>
      <c r="D61" t="e">
        <f>VLOOKUP(A61,'2016'!$A$2:$D$100,4,FALSE)</f>
        <v>#N/A</v>
      </c>
    </row>
    <row r="62" spans="1:4" x14ac:dyDescent="0.2">
      <c r="A62" t="s">
        <v>66</v>
      </c>
      <c r="B62">
        <v>13</v>
      </c>
      <c r="C62">
        <f>VLOOKUP(A62,'2012'!$A$2:$D$100,4,FALSE)</f>
        <v>2</v>
      </c>
      <c r="D62">
        <f>VLOOKUP(A62,'2016'!$A$2:$D$100,4,FALSE)</f>
        <v>3</v>
      </c>
    </row>
    <row r="63" spans="1:4" x14ac:dyDescent="0.2">
      <c r="A63" t="s">
        <v>67</v>
      </c>
      <c r="B63">
        <v>1</v>
      </c>
      <c r="C63">
        <f>VLOOKUP(A63,'2012'!$A$2:$D$100,4,FALSE)</f>
        <v>1</v>
      </c>
      <c r="D63">
        <f>VLOOKUP(A63,'2016'!$A$2:$D$100,4,FALSE)</f>
        <v>0</v>
      </c>
    </row>
    <row r="64" spans="1:4" x14ac:dyDescent="0.2">
      <c r="A64" t="s">
        <v>68</v>
      </c>
      <c r="B64">
        <v>1</v>
      </c>
      <c r="C64">
        <f>VLOOKUP(A64,'2012'!$A$2:$D$100,4,FALSE)</f>
        <v>0</v>
      </c>
      <c r="D64">
        <f>VLOOKUP(A64,'2016'!$A$2:$D$100,4,FALSE)</f>
        <v>3</v>
      </c>
    </row>
    <row r="65" spans="1:4" x14ac:dyDescent="0.2">
      <c r="A65" t="s">
        <v>69</v>
      </c>
      <c r="B65">
        <v>1</v>
      </c>
      <c r="C65">
        <f>VLOOKUP(A65,'2012'!$A$2:$D$100,4,FALSE)</f>
        <v>5</v>
      </c>
      <c r="D65">
        <f>VLOOKUP(A65,'2016'!$A$2:$D$100,4,FALSE)</f>
        <v>1</v>
      </c>
    </row>
    <row r="66" spans="1:4" x14ac:dyDescent="0.2">
      <c r="A66" t="s">
        <v>70</v>
      </c>
      <c r="B66">
        <v>1</v>
      </c>
      <c r="C66">
        <f>VLOOKUP(A66,'2012'!$A$2:$D$100,4,FALSE)</f>
        <v>2</v>
      </c>
      <c r="D66">
        <f>VLOOKUP(A66,'2016'!$A$2:$D$100,4,FALSE)</f>
        <v>6</v>
      </c>
    </row>
    <row r="67" spans="1:4" x14ac:dyDescent="0.2">
      <c r="A67" t="s">
        <v>71</v>
      </c>
      <c r="B67">
        <v>44</v>
      </c>
      <c r="C67">
        <f>VLOOKUP(A67,'2012'!$A$2:$D$100,4,FALSE)</f>
        <v>25</v>
      </c>
      <c r="D67">
        <f>VLOOKUP(A67,'2016'!$A$2:$D$100,4,FALSE)</f>
        <v>18</v>
      </c>
    </row>
    <row r="68" spans="1:4" x14ac:dyDescent="0.2">
      <c r="A68" t="s">
        <v>72</v>
      </c>
      <c r="B68">
        <v>3</v>
      </c>
      <c r="C68">
        <f>VLOOKUP(A68,'2012'!$A$2:$D$100,4,FALSE)</f>
        <v>0</v>
      </c>
      <c r="D68">
        <f>VLOOKUP(A68,'2016'!$A$2:$D$100,4,FALSE)</f>
        <v>0</v>
      </c>
    </row>
    <row r="69" spans="1:4" x14ac:dyDescent="0.2">
      <c r="A69" t="s">
        <v>73</v>
      </c>
      <c r="B69">
        <v>2</v>
      </c>
      <c r="C69">
        <f>VLOOKUP(A69,'2012'!$A$2:$D$100,4,FALSE)</f>
        <v>1</v>
      </c>
      <c r="D69">
        <f>VLOOKUP(A69,'2016'!$A$2:$D$100,4,FALSE)</f>
        <v>2</v>
      </c>
    </row>
    <row r="70" spans="1:4" x14ac:dyDescent="0.2">
      <c r="A70" t="s">
        <v>74</v>
      </c>
      <c r="B70">
        <v>1</v>
      </c>
      <c r="C70">
        <f>VLOOKUP(A70,'2012'!$A$2:$D$100,4,FALSE)</f>
        <v>1</v>
      </c>
      <c r="D70">
        <f>VLOOKUP(A70,'2016'!$A$2:$D$100,4,FALSE)</f>
        <v>4</v>
      </c>
    </row>
    <row r="71" spans="1:4" x14ac:dyDescent="0.2">
      <c r="A71" t="s">
        <v>75</v>
      </c>
      <c r="B71">
        <v>1</v>
      </c>
      <c r="C71" t="e">
        <f>VLOOKUP(A71,'2012'!$A$2:$D$100,4,FALSE)</f>
        <v>#N/A</v>
      </c>
      <c r="D71" t="e">
        <f>VLOOKUP(A71,'2016'!$A$2:$D$100,4,FALSE)</f>
        <v>#N/A</v>
      </c>
    </row>
    <row r="72" spans="1:4" x14ac:dyDescent="0.2">
      <c r="A72" t="s">
        <v>76</v>
      </c>
      <c r="B72">
        <v>0</v>
      </c>
      <c r="C72">
        <f>VLOOKUP(A72,'2012'!$A$2:$D$100,4,FALSE)</f>
        <v>2</v>
      </c>
      <c r="D72">
        <f>VLOOKUP(A72,'2016'!$A$2:$D$100,4,FALSE)</f>
        <v>2</v>
      </c>
    </row>
    <row r="73" spans="1:4" x14ac:dyDescent="0.2">
      <c r="A73" t="s">
        <v>77</v>
      </c>
      <c r="B73">
        <v>5</v>
      </c>
      <c r="C73">
        <f>VLOOKUP(A73,'2012'!$A$2:$D$100,4,FALSE)</f>
        <v>1</v>
      </c>
      <c r="D73">
        <f>VLOOKUP(A73,'2016'!$A$2:$D$100,4,FALSE)</f>
        <v>2</v>
      </c>
    </row>
    <row r="74" spans="1:4" x14ac:dyDescent="0.2">
      <c r="A74" t="s">
        <v>78</v>
      </c>
      <c r="B74">
        <v>5</v>
      </c>
      <c r="C74">
        <f>VLOOKUP(A74,'2012'!$A$2:$D$100,4,FALSE)</f>
        <v>4</v>
      </c>
      <c r="D74">
        <f>VLOOKUP(A74,'2016'!$A$2:$D$100,4,FALSE)</f>
        <v>6</v>
      </c>
    </row>
    <row r="75" spans="1:4" x14ac:dyDescent="0.2">
      <c r="A75" t="s">
        <v>79</v>
      </c>
      <c r="B75">
        <v>2</v>
      </c>
      <c r="C75">
        <f>VLOOKUP(A75,'2012'!$A$2:$D$100,4,FALSE)</f>
        <v>2</v>
      </c>
      <c r="D75">
        <f>VLOOKUP(A75,'2016'!$A$2:$D$100,4,FALSE)</f>
        <v>2</v>
      </c>
    </row>
    <row r="76" spans="1:4" x14ac:dyDescent="0.2">
      <c r="A76" t="s">
        <v>80</v>
      </c>
      <c r="B76">
        <v>1</v>
      </c>
      <c r="C76">
        <f>VLOOKUP(A76,'2012'!$A$2:$D$100,4,FALSE)</f>
        <v>0</v>
      </c>
      <c r="D76">
        <f>VLOOKUP(A76,'2016'!$A$2:$D$100,4,FALSE)</f>
        <v>0</v>
      </c>
    </row>
    <row r="77" spans="1:4" x14ac:dyDescent="0.2">
      <c r="A77" t="s">
        <v>81</v>
      </c>
      <c r="B77">
        <v>0</v>
      </c>
      <c r="C77" t="e">
        <f>VLOOKUP(A77,'2012'!$A$2:$D$100,4,FALSE)</f>
        <v>#N/A</v>
      </c>
      <c r="D77" t="e">
        <f>VLOOKUP(A77,'2016'!$A$2:$D$100,4,FALSE)</f>
        <v>#N/A</v>
      </c>
    </row>
    <row r="78" spans="1:4" x14ac:dyDescent="0.2">
      <c r="A78" t="s">
        <v>82</v>
      </c>
      <c r="B78">
        <v>0</v>
      </c>
      <c r="C78">
        <f>VLOOKUP(A78,'2012'!$A$2:$D$100,4,FALSE)</f>
        <v>1</v>
      </c>
      <c r="D78">
        <f>VLOOKUP(A78,'2016'!$A$2:$D$100,4,FALSE)</f>
        <v>0</v>
      </c>
    </row>
    <row r="79" spans="1:4" x14ac:dyDescent="0.2">
      <c r="A79" t="s">
        <v>83</v>
      </c>
      <c r="B79">
        <v>5</v>
      </c>
      <c r="C79">
        <f>VLOOKUP(A79,'2012'!$A$2:$D$100,4,FALSE)</f>
        <v>0</v>
      </c>
      <c r="D79">
        <f>VLOOKUP(A79,'2016'!$A$2:$D$100,4,FALSE)</f>
        <v>0</v>
      </c>
    </row>
    <row r="80" spans="1:4" x14ac:dyDescent="0.2">
      <c r="A80" t="s">
        <v>84</v>
      </c>
      <c r="B80">
        <v>0</v>
      </c>
      <c r="C80">
        <f>VLOOKUP(A80,'2012'!$A$2:$D$100,4,FALSE)</f>
        <v>0</v>
      </c>
      <c r="D80">
        <f>VLOOKUP(A80,'2016'!$A$2:$D$100,4,FALSE)</f>
        <v>0</v>
      </c>
    </row>
    <row r="81" spans="1:4" x14ac:dyDescent="0.2">
      <c r="A81" t="s">
        <v>85</v>
      </c>
      <c r="B81">
        <v>4</v>
      </c>
      <c r="C81">
        <f>VLOOKUP(A81,'2012'!$A$2:$D$100,4,FALSE)</f>
        <v>2</v>
      </c>
      <c r="D81">
        <f>VLOOKUP(A81,'2016'!$A$2:$D$100,4,FALSE)</f>
        <v>3</v>
      </c>
    </row>
    <row r="82" spans="1:4" x14ac:dyDescent="0.2">
      <c r="A82" t="s">
        <v>86</v>
      </c>
      <c r="B82">
        <v>5</v>
      </c>
      <c r="C82">
        <f>VLOOKUP(A82,'2012'!$A$2:$D$100,4,FALSE)</f>
        <v>4</v>
      </c>
      <c r="D82">
        <f>VLOOKUP(A82,'2016'!$A$2:$D$100,4,FALSE)</f>
        <v>5</v>
      </c>
    </row>
    <row r="83" spans="1:4" x14ac:dyDescent="0.2">
      <c r="A83" t="s">
        <v>87</v>
      </c>
      <c r="B83">
        <v>109</v>
      </c>
      <c r="C83">
        <f>VLOOKUP(A83,'2012'!$A$2:$D$100,4,FALSE)</f>
        <v>28</v>
      </c>
      <c r="D83">
        <f>VLOOKUP(A83,'2016'!$A$2:$D$100,4,FALSE)</f>
        <v>37</v>
      </c>
    </row>
    <row r="84" spans="1:4" x14ac:dyDescent="0.2">
      <c r="A84" t="s">
        <v>88</v>
      </c>
      <c r="B84">
        <v>2</v>
      </c>
      <c r="C84">
        <f>VLOOKUP(A84,'2012'!$A$2:$D$100,4,FALSE)</f>
        <v>0</v>
      </c>
      <c r="D84">
        <f>VLOOKUP(A84,'2016'!$A$2:$D$100,4,FALSE)</f>
        <v>2</v>
      </c>
    </row>
    <row r="85" spans="1:4" x14ac:dyDescent="0.2">
      <c r="A85" t="s">
        <v>89</v>
      </c>
      <c r="B85">
        <v>0</v>
      </c>
      <c r="C85">
        <f>VLOOKUP(A85,'2012'!$A$2:$D$100,4,FALSE)</f>
        <v>0</v>
      </c>
      <c r="D85">
        <f>VLOOKUP(A85,'2016'!$A$2:$D$100,4,FALSE)</f>
        <v>1</v>
      </c>
    </row>
    <row r="86" spans="1:4" x14ac:dyDescent="0.2">
      <c r="A86" t="s">
        <v>90</v>
      </c>
      <c r="B86">
        <v>1</v>
      </c>
      <c r="C86">
        <f>VLOOKUP(A86,'2012'!$A$2:$D$100,4,FALSE)</f>
        <v>0</v>
      </c>
      <c r="D86">
        <f>VLOOKUP(A86,'2016'!$A$2:$D$100,4,FALSE)</f>
        <v>1</v>
      </c>
    </row>
    <row r="87" spans="1:4" x14ac:dyDescent="0.2">
      <c r="A87" t="s">
        <v>91</v>
      </c>
      <c r="B87">
        <v>3</v>
      </c>
      <c r="C87" t="e">
        <f>VLOOKUP(A87,'2012'!$A$2:$D$100,4,FALSE)</f>
        <v>#N/A</v>
      </c>
      <c r="D87" t="e">
        <f>VLOOKUP(A87,'2016'!$A$2:$D$100,4,FALSE)</f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E2" sqref="E2"/>
    </sheetView>
  </sheetViews>
  <sheetFormatPr baseColWidth="10" defaultRowHeight="16" x14ac:dyDescent="0.2"/>
  <sheetData>
    <row r="1" spans="1:10" x14ac:dyDescent="0.2">
      <c r="A1" t="s">
        <v>2</v>
      </c>
      <c r="B1">
        <v>2008</v>
      </c>
      <c r="C1">
        <v>2012</v>
      </c>
      <c r="D1">
        <v>2016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</row>
    <row r="2" spans="1:10" x14ac:dyDescent="0.2">
      <c r="A2" t="s">
        <v>0</v>
      </c>
      <c r="B2">
        <v>1</v>
      </c>
      <c r="C2">
        <f>VLOOKUP(A2,'2012'!$A$2:$E$100,5,FALSE)</f>
        <v>1</v>
      </c>
      <c r="D2">
        <f>VLOOKUP(A2,'2016'!$A$2:$E$100,5,FALSE)</f>
        <v>0</v>
      </c>
    </row>
    <row r="3" spans="1:10" x14ac:dyDescent="0.2">
      <c r="A3" t="s">
        <v>1</v>
      </c>
      <c r="B3">
        <v>1</v>
      </c>
      <c r="C3">
        <f>VLOOKUP(A3,'2012'!$A$2:$E$100,5,FALSE)</f>
        <v>0</v>
      </c>
      <c r="D3">
        <f>VLOOKUP(A3,'2016'!$A$2:$E$100,5,FALSE)</f>
        <v>0</v>
      </c>
    </row>
    <row r="4" spans="1:10" x14ac:dyDescent="0.2">
      <c r="A4" t="s">
        <v>8</v>
      </c>
      <c r="B4">
        <v>31</v>
      </c>
      <c r="C4">
        <f>VLOOKUP(A4,'2012'!$A$2:$E$100,5,FALSE)</f>
        <v>2</v>
      </c>
      <c r="D4">
        <f>VLOOKUP(A4,'2016'!$A$2:$E$100,5,FALSE)</f>
        <v>0</v>
      </c>
    </row>
    <row r="5" spans="1:10" x14ac:dyDescent="0.2">
      <c r="A5" t="s">
        <v>9</v>
      </c>
      <c r="B5">
        <v>6</v>
      </c>
      <c r="C5">
        <f>VLOOKUP(A5,'2012'!$A$2:$E$100,5,FALSE)</f>
        <v>2</v>
      </c>
      <c r="D5">
        <f>VLOOKUP(A5,'2016'!$A$2:$E$100,5,FALSE)</f>
        <v>0</v>
      </c>
    </row>
    <row r="6" spans="1:10" x14ac:dyDescent="0.2">
      <c r="A6" t="s">
        <v>10</v>
      </c>
      <c r="B6">
        <v>76</v>
      </c>
      <c r="C6">
        <f>VLOOKUP(A6,'2012'!$A$2:$E$100,5,FALSE)</f>
        <v>12</v>
      </c>
      <c r="D6">
        <f>VLOOKUP(A6,'2016'!$A$2:$E$100,5,FALSE)</f>
        <v>10</v>
      </c>
    </row>
    <row r="7" spans="1:10" x14ac:dyDescent="0.2">
      <c r="A7" t="s">
        <v>11</v>
      </c>
      <c r="B7">
        <v>2</v>
      </c>
      <c r="C7">
        <f>VLOOKUP(A7,'2012'!$A$2:$E$100,5,FALSE)</f>
        <v>0</v>
      </c>
      <c r="D7">
        <f>VLOOKUP(A7,'2016'!$A$2:$E$100,5,FALSE)</f>
        <v>1</v>
      </c>
    </row>
    <row r="8" spans="1:10" x14ac:dyDescent="0.2">
      <c r="A8" t="s">
        <v>12</v>
      </c>
      <c r="B8">
        <v>4</v>
      </c>
      <c r="C8">
        <f>VLOOKUP(A8,'2012'!$A$2:$E$100,5,FALSE)</f>
        <v>6</v>
      </c>
      <c r="D8">
        <f>VLOOKUP(A8,'2016'!$A$2:$E$100,5,FALSE)</f>
        <v>10</v>
      </c>
    </row>
    <row r="9" spans="1:10" x14ac:dyDescent="0.2">
      <c r="A9" t="s">
        <v>13</v>
      </c>
      <c r="B9">
        <v>1</v>
      </c>
      <c r="C9">
        <f>VLOOKUP(A9,'2012'!$A$2:$E$100,5,FALSE)</f>
        <v>0</v>
      </c>
      <c r="D9">
        <f>VLOOKUP(A9,'2016'!$A$2:$E$100,5,FALSE)</f>
        <v>1</v>
      </c>
    </row>
    <row r="10" spans="1:10" x14ac:dyDescent="0.2">
      <c r="A10" t="s">
        <v>14</v>
      </c>
      <c r="B10">
        <v>0</v>
      </c>
      <c r="C10">
        <f>VLOOKUP(A10,'2012'!$A$2:$E$100,5,FALSE)</f>
        <v>2</v>
      </c>
      <c r="D10">
        <f>VLOOKUP(A10,'2016'!$A$2:$E$100,5,FALSE)</f>
        <v>2</v>
      </c>
    </row>
    <row r="11" spans="1:10" x14ac:dyDescent="0.2">
      <c r="A11" t="s">
        <v>15</v>
      </c>
      <c r="B11">
        <v>17</v>
      </c>
      <c r="C11">
        <f>VLOOKUP(A11,'2012'!$A$2:$E$100,5,FALSE)</f>
        <v>5</v>
      </c>
      <c r="D11">
        <f>VLOOKUP(A11,'2016'!$A$2:$E$100,5,FALSE)</f>
        <v>4</v>
      </c>
    </row>
    <row r="12" spans="1:10" x14ac:dyDescent="0.2">
      <c r="A12" t="s">
        <v>16</v>
      </c>
      <c r="B12">
        <v>27</v>
      </c>
      <c r="C12">
        <f>VLOOKUP(A12,'2012'!$A$2:$E$100,5,FALSE)</f>
        <v>9</v>
      </c>
      <c r="D12">
        <f>VLOOKUP(A12,'2016'!$A$2:$E$100,5,FALSE)</f>
        <v>6</v>
      </c>
    </row>
    <row r="13" spans="1:10" x14ac:dyDescent="0.2">
      <c r="A13" t="s">
        <v>17</v>
      </c>
      <c r="B13">
        <v>3</v>
      </c>
      <c r="C13">
        <f>VLOOKUP(A13,'2012'!$A$2:$E$100,5,FALSE)</f>
        <v>1</v>
      </c>
      <c r="D13">
        <f>VLOOKUP(A13,'2016'!$A$2:$E$100,5,FALSE)</f>
        <v>2</v>
      </c>
    </row>
    <row r="14" spans="1:10" x14ac:dyDescent="0.2">
      <c r="A14" t="s">
        <v>18</v>
      </c>
      <c r="B14">
        <v>10</v>
      </c>
      <c r="C14">
        <f>VLOOKUP(A14,'2012'!$A$2:$E$100,5,FALSE)</f>
        <v>12</v>
      </c>
      <c r="D14">
        <f>VLOOKUP(A14,'2016'!$A$2:$E$100,5,FALSE)</f>
        <v>15</v>
      </c>
    </row>
    <row r="15" spans="1:10" x14ac:dyDescent="0.2">
      <c r="A15" t="s">
        <v>19</v>
      </c>
      <c r="B15">
        <v>0</v>
      </c>
      <c r="C15" t="e">
        <f>VLOOKUP(A15,'2012'!$A$2:$E$100,5,FALSE)</f>
        <v>#N/A</v>
      </c>
      <c r="D15" t="e">
        <f>VLOOKUP(A15,'2016'!$A$2:$E$100,5,FALSE)</f>
        <v>#N/A</v>
      </c>
    </row>
    <row r="16" spans="1:10" x14ac:dyDescent="0.2">
      <c r="A16" t="s">
        <v>20</v>
      </c>
      <c r="B16">
        <v>57</v>
      </c>
      <c r="C16">
        <f>VLOOKUP(A16,'2012'!$A$2:$E$100,5,FALSE)</f>
        <v>21</v>
      </c>
      <c r="D16">
        <f>VLOOKUP(A16,'2016'!$A$2:$E$100,5,FALSE)</f>
        <v>26</v>
      </c>
    </row>
    <row r="17" spans="1:4" x14ac:dyDescent="0.2">
      <c r="A17" t="s">
        <v>21</v>
      </c>
      <c r="B17">
        <v>0</v>
      </c>
      <c r="C17" t="e">
        <f>VLOOKUP(A17,'2012'!$A$2:$E$100,5,FALSE)</f>
        <v>#N/A</v>
      </c>
      <c r="D17" t="e">
        <f>VLOOKUP(A17,'2016'!$A$2:$E$100,5,FALSE)</f>
        <v>#N/A</v>
      </c>
    </row>
    <row r="18" spans="1:4" x14ac:dyDescent="0.2">
      <c r="A18" t="s">
        <v>22</v>
      </c>
      <c r="B18">
        <v>1</v>
      </c>
      <c r="C18">
        <f>VLOOKUP(A18,'2012'!$A$2:$E$100,5,FALSE)</f>
        <v>4</v>
      </c>
      <c r="D18">
        <f>VLOOKUP(A18,'2016'!$A$2:$E$100,5,FALSE)</f>
        <v>3</v>
      </c>
    </row>
    <row r="19" spans="1:4" x14ac:dyDescent="0.2">
      <c r="A19" t="s">
        <v>23</v>
      </c>
      <c r="B19">
        <v>3</v>
      </c>
      <c r="C19">
        <f>VLOOKUP(A19,'2012'!$A$2:$E$100,5,FALSE)</f>
        <v>2</v>
      </c>
      <c r="D19">
        <f>VLOOKUP(A19,'2016'!$A$2:$E$100,5,FALSE)</f>
        <v>2</v>
      </c>
    </row>
    <row r="20" spans="1:4" x14ac:dyDescent="0.2">
      <c r="A20" t="s">
        <v>24</v>
      </c>
      <c r="B20">
        <v>11</v>
      </c>
      <c r="C20">
        <f>VLOOKUP(A20,'2012'!$A$2:$E$100,5,FALSE)</f>
        <v>7</v>
      </c>
      <c r="D20">
        <f>VLOOKUP(A20,'2016'!$A$2:$E$100,5,FALSE)</f>
        <v>4</v>
      </c>
    </row>
    <row r="21" spans="1:4" x14ac:dyDescent="0.2">
      <c r="A21" t="s">
        <v>25</v>
      </c>
      <c r="B21">
        <v>0</v>
      </c>
      <c r="C21">
        <f>VLOOKUP(A21,'2012'!$A$2:$E$100,5,FALSE)</f>
        <v>4</v>
      </c>
      <c r="D21">
        <f>VLOOKUP(A21,'2016'!$A$2:$E$100,5,FALSE)</f>
        <v>7</v>
      </c>
    </row>
    <row r="22" spans="1:4" x14ac:dyDescent="0.2">
      <c r="A22" t="s">
        <v>26</v>
      </c>
      <c r="B22">
        <v>6</v>
      </c>
      <c r="C22">
        <f>VLOOKUP(A22,'2012'!$A$2:$E$100,5,FALSE)</f>
        <v>3</v>
      </c>
      <c r="D22">
        <f>VLOOKUP(A22,'2016'!$A$2:$E$100,5,FALSE)</f>
        <v>7</v>
      </c>
    </row>
    <row r="23" spans="1:4" x14ac:dyDescent="0.2">
      <c r="A23" t="s">
        <v>27</v>
      </c>
      <c r="B23">
        <v>0</v>
      </c>
      <c r="C23">
        <f>VLOOKUP(A23,'2012'!$A$2:$E$100,5,FALSE)</f>
        <v>0</v>
      </c>
      <c r="D23">
        <f>VLOOKUP(A23,'2016'!$A$2:$E$100,5,FALSE)</f>
        <v>1</v>
      </c>
    </row>
    <row r="24" spans="1:4" x14ac:dyDescent="0.2">
      <c r="A24" t="s">
        <v>28</v>
      </c>
      <c r="B24">
        <v>0</v>
      </c>
      <c r="C24" t="e">
        <f>VLOOKUP(A24,'2012'!$A$2:$E$100,5,FALSE)</f>
        <v>#N/A</v>
      </c>
      <c r="D24" t="e">
        <f>VLOOKUP(A24,'2016'!$A$2:$E$100,5,FALSE)</f>
        <v>#N/A</v>
      </c>
    </row>
    <row r="25" spans="1:4" x14ac:dyDescent="0.2">
      <c r="A25" t="s">
        <v>29</v>
      </c>
      <c r="B25">
        <v>1</v>
      </c>
      <c r="C25">
        <f>VLOOKUP(A25,'2012'!$A$2:$E$100,5,FALSE)</f>
        <v>0</v>
      </c>
      <c r="D25">
        <f>VLOOKUP(A25,'2016'!$A$2:$E$100,5,FALSE)</f>
        <v>3</v>
      </c>
    </row>
    <row r="26" spans="1:4" x14ac:dyDescent="0.2">
      <c r="A26" t="s">
        <v>30</v>
      </c>
      <c r="B26">
        <v>16</v>
      </c>
      <c r="C26">
        <f>VLOOKUP(A26,'2012'!$A$2:$E$100,5,FALSE)</f>
        <v>4</v>
      </c>
      <c r="D26">
        <f>VLOOKUP(A26,'2016'!$A$2:$E$100,5,FALSE)</f>
        <v>6</v>
      </c>
    </row>
    <row r="27" spans="1:4" x14ac:dyDescent="0.2">
      <c r="A27" t="s">
        <v>31</v>
      </c>
      <c r="B27">
        <v>0</v>
      </c>
      <c r="C27">
        <f>VLOOKUP(A27,'2012'!$A$2:$E$100,5,FALSE)</f>
        <v>1</v>
      </c>
      <c r="D27">
        <f>VLOOKUP(A27,'2016'!$A$2:$E$100,5,FALSE)</f>
        <v>1</v>
      </c>
    </row>
    <row r="28" spans="1:4" x14ac:dyDescent="0.2">
      <c r="A28" t="s">
        <v>32</v>
      </c>
      <c r="B28">
        <v>2</v>
      </c>
      <c r="C28">
        <f>VLOOKUP(A28,'2012'!$A$2:$E$100,5,FALSE)</f>
        <v>3</v>
      </c>
      <c r="D28">
        <f>VLOOKUP(A28,'2016'!$A$2:$E$100,5,FALSE)</f>
        <v>5</v>
      </c>
    </row>
    <row r="29" spans="1:4" x14ac:dyDescent="0.2">
      <c r="A29" t="s">
        <v>33</v>
      </c>
      <c r="B29">
        <v>2</v>
      </c>
      <c r="C29">
        <f>VLOOKUP(A29,'2012'!$A$2:$E$100,5,FALSE)</f>
        <v>1</v>
      </c>
      <c r="D29">
        <f>VLOOKUP(A29,'2016'!$A$2:$E$100,5,FALSE)</f>
        <v>1</v>
      </c>
    </row>
    <row r="30" spans="1:4" x14ac:dyDescent="0.2">
      <c r="A30" t="s">
        <v>34</v>
      </c>
      <c r="B30">
        <v>28</v>
      </c>
      <c r="C30">
        <f>VLOOKUP(A30,'2012'!$A$2:$E$100,5,FALSE)</f>
        <v>12</v>
      </c>
      <c r="D30">
        <f>VLOOKUP(A30,'2016'!$A$2:$E$100,5,FALSE)</f>
        <v>14</v>
      </c>
    </row>
    <row r="31" spans="1:4" x14ac:dyDescent="0.2">
      <c r="A31" t="s">
        <v>35</v>
      </c>
      <c r="B31">
        <v>21</v>
      </c>
      <c r="C31">
        <f>VLOOKUP(A31,'2012'!$A$2:$E$100,5,FALSE)</f>
        <v>19</v>
      </c>
      <c r="D31">
        <f>VLOOKUP(A31,'2016'!$A$2:$E$100,5,FALSE)</f>
        <v>17</v>
      </c>
    </row>
    <row r="32" spans="1:4" x14ac:dyDescent="0.2">
      <c r="A32" t="s">
        <v>36</v>
      </c>
      <c r="B32">
        <v>3</v>
      </c>
      <c r="C32">
        <f>VLOOKUP(A32,'2012'!$A$2:$E$100,5,FALSE)</f>
        <v>3</v>
      </c>
      <c r="D32">
        <f>VLOOKUP(A32,'2016'!$A$2:$E$100,5,FALSE)</f>
        <v>4</v>
      </c>
    </row>
    <row r="33" spans="1:4" x14ac:dyDescent="0.2">
      <c r="A33" t="s">
        <v>37</v>
      </c>
      <c r="B33">
        <v>43</v>
      </c>
      <c r="C33">
        <f>VLOOKUP(A33,'2012'!$A$2:$E$100,5,FALSE)</f>
        <v>14</v>
      </c>
      <c r="D33">
        <f>VLOOKUP(A33,'2016'!$A$2:$E$100,5,FALSE)</f>
        <v>15</v>
      </c>
    </row>
    <row r="34" spans="1:4" x14ac:dyDescent="0.2">
      <c r="A34" t="s">
        <v>38</v>
      </c>
      <c r="B34">
        <v>4</v>
      </c>
      <c r="C34">
        <f>VLOOKUP(A34,'2012'!$A$2:$E$100,5,FALSE)</f>
        <v>2</v>
      </c>
      <c r="D34">
        <f>VLOOKUP(A34,'2016'!$A$2:$E$100,5,FALSE)</f>
        <v>2</v>
      </c>
    </row>
    <row r="35" spans="1:4" x14ac:dyDescent="0.2">
      <c r="A35" t="s">
        <v>39</v>
      </c>
      <c r="B35">
        <v>3</v>
      </c>
      <c r="C35">
        <f>VLOOKUP(A35,'2012'!$A$2:$E$100,5,FALSE)</f>
        <v>6</v>
      </c>
      <c r="D35">
        <f>VLOOKUP(A35,'2016'!$A$2:$E$100,5,FALSE)</f>
        <v>4</v>
      </c>
    </row>
    <row r="36" spans="1:4" x14ac:dyDescent="0.2">
      <c r="A36" t="s">
        <v>40</v>
      </c>
      <c r="B36">
        <v>3</v>
      </c>
      <c r="C36">
        <f>VLOOKUP(A36,'2012'!$A$2:$E$100,5,FALSE)</f>
        <v>1</v>
      </c>
      <c r="D36">
        <f>VLOOKUP(A36,'2016'!$A$2:$E$100,5,FALSE)</f>
        <v>0</v>
      </c>
    </row>
    <row r="37" spans="1:4" x14ac:dyDescent="0.2">
      <c r="A37" t="s">
        <v>41</v>
      </c>
      <c r="B37">
        <v>2</v>
      </c>
      <c r="C37">
        <f>VLOOKUP(A37,'2012'!$A$2:$E$100,5,FALSE)</f>
        <v>4</v>
      </c>
      <c r="D37">
        <f>VLOOKUP(A37,'2016'!$A$2:$E$100,5,FALSE)</f>
        <v>1</v>
      </c>
    </row>
    <row r="38" spans="1:4" x14ac:dyDescent="0.2">
      <c r="A38" t="s">
        <v>42</v>
      </c>
      <c r="B38">
        <v>1</v>
      </c>
      <c r="C38">
        <f>VLOOKUP(A38,'2012'!$A$2:$E$100,5,FALSE)</f>
        <v>3</v>
      </c>
      <c r="D38">
        <f>VLOOKUP(A38,'2016'!$A$2:$E$100,5,FALSE)</f>
        <v>4</v>
      </c>
    </row>
    <row r="39" spans="1:4" x14ac:dyDescent="0.2">
      <c r="A39" t="s">
        <v>43</v>
      </c>
      <c r="B39">
        <v>2</v>
      </c>
      <c r="C39">
        <f>VLOOKUP(A39,'2012'!$A$2:$E$100,5,FALSE)</f>
        <v>4</v>
      </c>
      <c r="D39">
        <f>VLOOKUP(A39,'2016'!$A$2:$E$100,5,FALSE)</f>
        <v>0</v>
      </c>
    </row>
    <row r="40" spans="1:4" x14ac:dyDescent="0.2">
      <c r="A40" t="s">
        <v>44</v>
      </c>
      <c r="B40">
        <v>0</v>
      </c>
      <c r="C40" t="e">
        <f>VLOOKUP(A40,'2012'!$A$2:$E$100,5,FALSE)</f>
        <v>#N/A</v>
      </c>
      <c r="D40" t="e">
        <f>VLOOKUP(A40,'2016'!$A$2:$E$100,5,FALSE)</f>
        <v>#N/A</v>
      </c>
    </row>
    <row r="41" spans="1:4" x14ac:dyDescent="0.2">
      <c r="A41" t="s">
        <v>45</v>
      </c>
      <c r="B41">
        <v>1</v>
      </c>
      <c r="C41">
        <f>VLOOKUP(A41,'2012'!$A$2:$E$100,5,FALSE)</f>
        <v>0</v>
      </c>
      <c r="D41">
        <f>VLOOKUP(A41,'2016'!$A$2:$E$100,5,FALSE)</f>
        <v>2</v>
      </c>
    </row>
    <row r="42" spans="1:4" x14ac:dyDescent="0.2">
      <c r="A42" t="s">
        <v>46</v>
      </c>
      <c r="B42">
        <v>20</v>
      </c>
      <c r="C42">
        <f>VLOOKUP(A42,'2012'!$A$2:$E$100,5,FALSE)</f>
        <v>11</v>
      </c>
      <c r="D42">
        <f>VLOOKUP(A42,'2016'!$A$2:$E$100,5,FALSE)</f>
        <v>8</v>
      </c>
    </row>
    <row r="43" spans="1:4" x14ac:dyDescent="0.2">
      <c r="A43" t="s">
        <v>47</v>
      </c>
      <c r="B43">
        <v>5</v>
      </c>
      <c r="C43">
        <f>VLOOKUP(A43,'2012'!$A$2:$E$100,5,FALSE)</f>
        <v>4</v>
      </c>
      <c r="D43">
        <f>VLOOKUP(A43,'2016'!$A$2:$E$100,5,FALSE)</f>
        <v>2</v>
      </c>
    </row>
    <row r="44" spans="1:4" x14ac:dyDescent="0.2">
      <c r="A44" t="s">
        <v>48</v>
      </c>
      <c r="B44">
        <v>17</v>
      </c>
      <c r="C44">
        <f>VLOOKUP(A44,'2012'!$A$2:$E$100,5,FALSE)</f>
        <v>17</v>
      </c>
      <c r="D44">
        <f>VLOOKUP(A44,'2016'!$A$2:$E$100,5,FALSE)</f>
        <v>21</v>
      </c>
    </row>
    <row r="45" spans="1:4" x14ac:dyDescent="0.2">
      <c r="A45" t="s">
        <v>49</v>
      </c>
      <c r="B45">
        <v>7</v>
      </c>
      <c r="C45">
        <f>VLOOKUP(A45,'2012'!$A$2:$E$100,5,FALSE)</f>
        <v>5</v>
      </c>
      <c r="D45">
        <f>VLOOKUP(A45,'2016'!$A$2:$E$100,5,FALSE)</f>
        <v>9</v>
      </c>
    </row>
    <row r="46" spans="1:4" x14ac:dyDescent="0.2">
      <c r="A46" t="s">
        <v>50</v>
      </c>
      <c r="B46">
        <v>4</v>
      </c>
      <c r="C46">
        <f>VLOOKUP(A46,'2012'!$A$2:$E$100,5,FALSE)</f>
        <v>5</v>
      </c>
      <c r="D46">
        <f>VLOOKUP(A46,'2016'!$A$2:$E$100,5,FALSE)</f>
        <v>1</v>
      </c>
    </row>
    <row r="47" spans="1:4" x14ac:dyDescent="0.2">
      <c r="A47" t="s">
        <v>51</v>
      </c>
      <c r="B47">
        <v>1</v>
      </c>
      <c r="C47" t="e">
        <f>VLOOKUP(A47,'2012'!$A$2:$E$100,5,FALSE)</f>
        <v>#N/A</v>
      </c>
      <c r="D47" t="e">
        <f>VLOOKUP(A47,'2016'!$A$2:$E$100,5,FALSE)</f>
        <v>#N/A</v>
      </c>
    </row>
    <row r="48" spans="1:4" x14ac:dyDescent="0.2">
      <c r="A48" t="s">
        <v>52</v>
      </c>
      <c r="B48">
        <v>26</v>
      </c>
      <c r="C48">
        <f>VLOOKUP(A48,'2012'!$A$2:$E$100,5,FALSE)</f>
        <v>7</v>
      </c>
      <c r="D48">
        <f>VLOOKUP(A48,'2016'!$A$2:$E$100,5,FALSE)</f>
        <v>9</v>
      </c>
    </row>
    <row r="49" spans="1:4" x14ac:dyDescent="0.2">
      <c r="A49" t="s">
        <v>53</v>
      </c>
      <c r="B49">
        <v>1</v>
      </c>
      <c r="C49">
        <f>VLOOKUP(A49,'2012'!$A$2:$E$100,5,FALSE)</f>
        <v>1</v>
      </c>
      <c r="D49">
        <f>VLOOKUP(A49,'2016'!$A$2:$E$100,5,FALSE)</f>
        <v>0</v>
      </c>
    </row>
    <row r="50" spans="1:4" x14ac:dyDescent="0.2">
      <c r="A50" t="s">
        <v>54</v>
      </c>
      <c r="B50">
        <v>3</v>
      </c>
      <c r="C50">
        <f>VLOOKUP(A50,'2012'!$A$2:$E$100,5,FALSE)</f>
        <v>2</v>
      </c>
      <c r="D50">
        <f>VLOOKUP(A50,'2016'!$A$2:$E$100,5,FALSE)</f>
        <v>3</v>
      </c>
    </row>
    <row r="51" spans="1:4" x14ac:dyDescent="0.2">
      <c r="A51" t="s">
        <v>55</v>
      </c>
      <c r="B51">
        <v>1</v>
      </c>
      <c r="C51">
        <f>VLOOKUP(A51,'2012'!$A$2:$E$100,5,FALSE)</f>
        <v>1</v>
      </c>
      <c r="D51">
        <f>VLOOKUP(A51,'2016'!$A$2:$E$100,5,FALSE)</f>
        <v>1</v>
      </c>
    </row>
    <row r="52" spans="1:4" x14ac:dyDescent="0.2">
      <c r="A52" t="s">
        <v>56</v>
      </c>
      <c r="B52">
        <v>0</v>
      </c>
      <c r="C52">
        <f>VLOOKUP(A52,'2012'!$A$2:$E$100,5,FALSE)</f>
        <v>1</v>
      </c>
      <c r="D52">
        <f>VLOOKUP(A52,'2016'!$A$2:$E$100,5,FALSE)</f>
        <v>1</v>
      </c>
    </row>
    <row r="53" spans="1:4" x14ac:dyDescent="0.2">
      <c r="A53" t="s">
        <v>57</v>
      </c>
      <c r="B53">
        <v>1</v>
      </c>
      <c r="C53">
        <f>VLOOKUP(A53,'2012'!$A$2:$E$100,5,FALSE)</f>
        <v>2</v>
      </c>
      <c r="D53">
        <f>VLOOKUP(A53,'2016'!$A$2:$E$100,5,FALSE)</f>
        <v>1</v>
      </c>
    </row>
    <row r="54" spans="1:4" x14ac:dyDescent="0.2">
      <c r="A54" t="s">
        <v>58</v>
      </c>
      <c r="B54">
        <v>2</v>
      </c>
      <c r="C54">
        <f>VLOOKUP(A54,'2012'!$A$2:$E$100,5,FALSE)</f>
        <v>3</v>
      </c>
      <c r="D54">
        <f>VLOOKUP(A54,'2016'!$A$2:$E$100,5,FALSE)</f>
        <v>2</v>
      </c>
    </row>
    <row r="55" spans="1:4" x14ac:dyDescent="0.2">
      <c r="A55" t="s">
        <v>59</v>
      </c>
      <c r="B55">
        <v>0</v>
      </c>
      <c r="C55">
        <f>VLOOKUP(A55,'2012'!$A$2:$E$100,5,FALSE)</f>
        <v>3</v>
      </c>
      <c r="D55">
        <f>VLOOKUP(A55,'2016'!$A$2:$E$100,5,FALSE)</f>
        <v>1</v>
      </c>
    </row>
    <row r="56" spans="1:4" x14ac:dyDescent="0.2">
      <c r="A56" t="s">
        <v>60</v>
      </c>
      <c r="B56">
        <v>1</v>
      </c>
      <c r="C56" t="e">
        <f>VLOOKUP(A56,'2012'!$A$2:$E$100,5,FALSE)</f>
        <v>#N/A</v>
      </c>
      <c r="D56" t="e">
        <f>VLOOKUP(A56,'2016'!$A$2:$E$100,5,FALSE)</f>
        <v>#N/A</v>
      </c>
    </row>
    <row r="57" spans="1:4" x14ac:dyDescent="0.2">
      <c r="A57" t="s">
        <v>61</v>
      </c>
      <c r="B57">
        <v>4</v>
      </c>
      <c r="C57">
        <f>VLOOKUP(A57,'2012'!$A$2:$E$100,5,FALSE)</f>
        <v>8</v>
      </c>
      <c r="D57">
        <f>VLOOKUP(A57,'2016'!$A$2:$E$100,5,FALSE)</f>
        <v>4</v>
      </c>
    </row>
    <row r="58" spans="1:4" x14ac:dyDescent="0.2">
      <c r="A58" t="s">
        <v>62</v>
      </c>
      <c r="B58">
        <v>6</v>
      </c>
      <c r="C58">
        <f>VLOOKUP(A58,'2012'!$A$2:$E$100,5,FALSE)</f>
        <v>0</v>
      </c>
      <c r="D58">
        <f>VLOOKUP(A58,'2016'!$A$2:$E$100,5,FALSE)</f>
        <v>1</v>
      </c>
    </row>
    <row r="59" spans="1:4" x14ac:dyDescent="0.2">
      <c r="A59" t="s">
        <v>63</v>
      </c>
      <c r="B59">
        <v>1</v>
      </c>
      <c r="C59">
        <f>VLOOKUP(A59,'2012'!$A$2:$E$100,5,FALSE)</f>
        <v>1</v>
      </c>
      <c r="D59">
        <f>VLOOKUP(A59,'2016'!$A$2:$E$100,5,FALSE)</f>
        <v>4</v>
      </c>
    </row>
    <row r="60" spans="1:4" x14ac:dyDescent="0.2">
      <c r="A60" t="s">
        <v>64</v>
      </c>
      <c r="B60">
        <v>8</v>
      </c>
      <c r="C60">
        <f>VLOOKUP(A60,'2012'!$A$2:$E$100,5,FALSE)</f>
        <v>5</v>
      </c>
      <c r="D60">
        <f>VLOOKUP(A60,'2016'!$A$2:$E$100,5,FALSE)</f>
        <v>5</v>
      </c>
    </row>
    <row r="61" spans="1:4" x14ac:dyDescent="0.2">
      <c r="A61" t="s">
        <v>65</v>
      </c>
      <c r="B61">
        <v>0</v>
      </c>
      <c r="C61" t="e">
        <f>VLOOKUP(A61,'2012'!$A$2:$E$100,5,FALSE)</f>
        <v>#N/A</v>
      </c>
      <c r="D61" t="e">
        <f>VLOOKUP(A61,'2016'!$A$2:$E$100,5,FALSE)</f>
        <v>#N/A</v>
      </c>
    </row>
    <row r="62" spans="1:4" x14ac:dyDescent="0.2">
      <c r="A62" t="s">
        <v>66</v>
      </c>
      <c r="B62">
        <v>1</v>
      </c>
      <c r="C62">
        <f>VLOOKUP(A62,'2012'!$A$2:$E$100,5,FALSE)</f>
        <v>6</v>
      </c>
      <c r="D62">
        <f>VLOOKUP(A62,'2016'!$A$2:$E$100,5,FALSE)</f>
        <v>6</v>
      </c>
    </row>
    <row r="63" spans="1:4" x14ac:dyDescent="0.2">
      <c r="A63" t="s">
        <v>67</v>
      </c>
      <c r="B63">
        <v>0</v>
      </c>
      <c r="C63">
        <f>VLOOKUP(A63,'2012'!$A$2:$E$100,5,FALSE)</f>
        <v>0</v>
      </c>
      <c r="D63">
        <f>VLOOKUP(A63,'2016'!$A$2:$E$100,5,FALSE)</f>
        <v>1</v>
      </c>
    </row>
    <row r="64" spans="1:4" x14ac:dyDescent="0.2">
      <c r="A64" t="s">
        <v>68</v>
      </c>
      <c r="B64">
        <v>3</v>
      </c>
      <c r="C64">
        <f>VLOOKUP(A64,'2012'!$A$2:$E$100,5,FALSE)</f>
        <v>2</v>
      </c>
      <c r="D64">
        <f>VLOOKUP(A64,'2016'!$A$2:$E$100,5,FALSE)</f>
        <v>2</v>
      </c>
    </row>
    <row r="65" spans="1:4" x14ac:dyDescent="0.2">
      <c r="A65" t="s">
        <v>69</v>
      </c>
      <c r="B65">
        <v>16</v>
      </c>
      <c r="C65">
        <f>VLOOKUP(A65,'2012'!$A$2:$E$100,5,FALSE)</f>
        <v>2</v>
      </c>
      <c r="D65">
        <f>VLOOKUP(A65,'2016'!$A$2:$E$100,5,FALSE)</f>
        <v>3</v>
      </c>
    </row>
    <row r="66" spans="1:4" x14ac:dyDescent="0.2">
      <c r="A66" t="s">
        <v>70</v>
      </c>
      <c r="B66">
        <v>0</v>
      </c>
      <c r="C66">
        <f>VLOOKUP(A66,'2012'!$A$2:$E$100,5,FALSE)</f>
        <v>1</v>
      </c>
      <c r="D66">
        <f>VLOOKUP(A66,'2016'!$A$2:$E$100,5,FALSE)</f>
        <v>2</v>
      </c>
    </row>
    <row r="67" spans="1:4" x14ac:dyDescent="0.2">
      <c r="A67" t="s">
        <v>71</v>
      </c>
      <c r="B67">
        <v>56</v>
      </c>
      <c r="C67">
        <f>VLOOKUP(A67,'2012'!$A$2:$E$100,5,FALSE)</f>
        <v>32</v>
      </c>
      <c r="D67">
        <f>VLOOKUP(A67,'2016'!$A$2:$E$100,5,FALSE)</f>
        <v>19</v>
      </c>
    </row>
    <row r="68" spans="1:4" x14ac:dyDescent="0.2">
      <c r="A68" t="s">
        <v>72</v>
      </c>
      <c r="B68">
        <v>0</v>
      </c>
      <c r="C68">
        <f>VLOOKUP(A68,'2012'!$A$2:$E$100,5,FALSE)</f>
        <v>2</v>
      </c>
      <c r="D68">
        <f>VLOOKUP(A68,'2016'!$A$2:$E$100,5,FALSE)</f>
        <v>0</v>
      </c>
    </row>
    <row r="69" spans="1:4" x14ac:dyDescent="0.2">
      <c r="A69" t="s">
        <v>73</v>
      </c>
      <c r="B69">
        <v>2</v>
      </c>
      <c r="C69">
        <f>VLOOKUP(A69,'2012'!$A$2:$E$100,5,FALSE)</f>
        <v>2</v>
      </c>
      <c r="D69">
        <f>VLOOKUP(A69,'2016'!$A$2:$E$100,5,FALSE)</f>
        <v>1</v>
      </c>
    </row>
    <row r="70" spans="1:4" x14ac:dyDescent="0.2">
      <c r="A70" t="s">
        <v>74</v>
      </c>
      <c r="B70">
        <v>14</v>
      </c>
      <c r="C70">
        <f>VLOOKUP(A70,'2012'!$A$2:$E$100,5,FALSE)</f>
        <v>2</v>
      </c>
      <c r="D70">
        <f>VLOOKUP(A70,'2016'!$A$2:$E$100,5,FALSE)</f>
        <v>2</v>
      </c>
    </row>
    <row r="71" spans="1:4" x14ac:dyDescent="0.2">
      <c r="A71" t="s">
        <v>75</v>
      </c>
      <c r="B71">
        <v>0</v>
      </c>
      <c r="C71" t="e">
        <f>VLOOKUP(A71,'2012'!$A$2:$E$100,5,FALSE)</f>
        <v>#N/A</v>
      </c>
      <c r="D71" t="e">
        <f>VLOOKUP(A71,'2016'!$A$2:$E$100,5,FALSE)</f>
        <v>#N/A</v>
      </c>
    </row>
    <row r="72" spans="1:4" x14ac:dyDescent="0.2">
      <c r="A72" t="s">
        <v>76</v>
      </c>
      <c r="B72">
        <v>8</v>
      </c>
      <c r="C72">
        <f>VLOOKUP(A72,'2012'!$A$2:$E$100,5,FALSE)</f>
        <v>0</v>
      </c>
      <c r="D72">
        <f>VLOOKUP(A72,'2016'!$A$2:$E$100,5,FALSE)</f>
        <v>2</v>
      </c>
    </row>
    <row r="73" spans="1:4" x14ac:dyDescent="0.2">
      <c r="A73" t="s">
        <v>77</v>
      </c>
      <c r="B73">
        <v>1</v>
      </c>
      <c r="C73">
        <f>VLOOKUP(A73,'2012'!$A$2:$E$100,5,FALSE)</f>
        <v>3</v>
      </c>
      <c r="D73">
        <f>VLOOKUP(A73,'2016'!$A$2:$E$100,5,FALSE)</f>
        <v>0</v>
      </c>
    </row>
    <row r="74" spans="1:4" x14ac:dyDescent="0.2">
      <c r="A74" t="s">
        <v>78</v>
      </c>
      <c r="B74">
        <v>2</v>
      </c>
      <c r="C74">
        <f>VLOOKUP(A74,'2012'!$A$2:$E$100,5,FALSE)</f>
        <v>3</v>
      </c>
      <c r="D74">
        <f>VLOOKUP(A74,'2016'!$A$2:$E$100,5,FALSE)</f>
        <v>3</v>
      </c>
    </row>
    <row r="75" spans="1:4" x14ac:dyDescent="0.2">
      <c r="A75" t="s">
        <v>79</v>
      </c>
      <c r="B75">
        <v>0</v>
      </c>
      <c r="C75">
        <f>VLOOKUP(A75,'2012'!$A$2:$E$100,5,FALSE)</f>
        <v>2</v>
      </c>
      <c r="D75">
        <f>VLOOKUP(A75,'2016'!$A$2:$E$100,5,FALSE)</f>
        <v>2</v>
      </c>
    </row>
    <row r="76" spans="1:4" x14ac:dyDescent="0.2">
      <c r="A76" t="s">
        <v>80</v>
      </c>
      <c r="B76">
        <v>1</v>
      </c>
      <c r="C76">
        <f>VLOOKUP(A76,'2012'!$A$2:$E$100,5,FALSE)</f>
        <v>1</v>
      </c>
      <c r="D76">
        <f>VLOOKUP(A76,'2016'!$A$2:$E$100,5,FALSE)</f>
        <v>0</v>
      </c>
    </row>
    <row r="77" spans="1:4" x14ac:dyDescent="0.2">
      <c r="A77" t="s">
        <v>81</v>
      </c>
      <c r="B77">
        <v>1</v>
      </c>
      <c r="C77" t="e">
        <f>VLOOKUP(A77,'2012'!$A$2:$E$100,5,FALSE)</f>
        <v>#N/A</v>
      </c>
      <c r="D77" t="e">
        <f>VLOOKUP(A77,'2016'!$A$2:$E$100,5,FALSE)</f>
        <v>#N/A</v>
      </c>
    </row>
    <row r="78" spans="1:4" x14ac:dyDescent="0.2">
      <c r="A78" t="s">
        <v>82</v>
      </c>
      <c r="B78">
        <v>4</v>
      </c>
      <c r="C78">
        <f>VLOOKUP(A78,'2012'!$A$2:$E$100,5,FALSE)</f>
        <v>1</v>
      </c>
      <c r="D78">
        <f>VLOOKUP(A78,'2016'!$A$2:$E$100,5,FALSE)</f>
        <v>2</v>
      </c>
    </row>
    <row r="79" spans="1:4" x14ac:dyDescent="0.2">
      <c r="A79" t="s">
        <v>83</v>
      </c>
      <c r="B79">
        <v>0</v>
      </c>
      <c r="C79">
        <f>VLOOKUP(A79,'2012'!$A$2:$E$100,5,FALSE)</f>
        <v>3</v>
      </c>
      <c r="D79">
        <f>VLOOKUP(A79,'2016'!$A$2:$E$100,5,FALSE)</f>
        <v>1</v>
      </c>
    </row>
    <row r="80" spans="1:4" x14ac:dyDescent="0.2">
      <c r="A80" t="s">
        <v>84</v>
      </c>
      <c r="B80">
        <v>0</v>
      </c>
      <c r="C80">
        <f>VLOOKUP(A80,'2012'!$A$2:$E$100,5,FALSE)</f>
        <v>1</v>
      </c>
      <c r="D80">
        <f>VLOOKUP(A80,'2016'!$A$2:$E$100,5,FALSE)</f>
        <v>3</v>
      </c>
    </row>
    <row r="81" spans="1:4" x14ac:dyDescent="0.2">
      <c r="A81" t="s">
        <v>85</v>
      </c>
      <c r="B81">
        <v>3</v>
      </c>
      <c r="C81">
        <f>VLOOKUP(A81,'2012'!$A$2:$E$100,5,FALSE)</f>
        <v>1</v>
      </c>
      <c r="D81">
        <f>VLOOKUP(A81,'2016'!$A$2:$E$100,5,FALSE)</f>
        <v>4</v>
      </c>
    </row>
    <row r="82" spans="1:4" x14ac:dyDescent="0.2">
      <c r="A82" t="s">
        <v>86</v>
      </c>
      <c r="B82">
        <v>16</v>
      </c>
      <c r="C82">
        <f>VLOOKUP(A82,'2012'!$A$2:$E$100,5,FALSE)</f>
        <v>8</v>
      </c>
      <c r="D82">
        <f>VLOOKUP(A82,'2016'!$A$2:$E$100,5,FALSE)</f>
        <v>4</v>
      </c>
    </row>
    <row r="83" spans="1:4" x14ac:dyDescent="0.2">
      <c r="A83" t="s">
        <v>87</v>
      </c>
      <c r="B83">
        <v>81</v>
      </c>
      <c r="C83">
        <f>VLOOKUP(A83,'2012'!$A$2:$E$100,5,FALSE)</f>
        <v>29</v>
      </c>
      <c r="D83">
        <f>VLOOKUP(A83,'2016'!$A$2:$E$100,5,FALSE)</f>
        <v>38</v>
      </c>
    </row>
    <row r="84" spans="1:4" x14ac:dyDescent="0.2">
      <c r="A84" t="s">
        <v>88</v>
      </c>
      <c r="B84">
        <v>3</v>
      </c>
      <c r="C84">
        <f>VLOOKUP(A84,'2012'!$A$2:$E$100,5,FALSE)</f>
        <v>2</v>
      </c>
      <c r="D84">
        <f>VLOOKUP(A84,'2016'!$A$2:$E$100,5,FALSE)</f>
        <v>7</v>
      </c>
    </row>
    <row r="85" spans="1:4" x14ac:dyDescent="0.2">
      <c r="A85" t="s">
        <v>89</v>
      </c>
      <c r="B85">
        <v>1</v>
      </c>
      <c r="C85">
        <f>VLOOKUP(A85,'2012'!$A$2:$E$100,5,FALSE)</f>
        <v>0</v>
      </c>
      <c r="D85">
        <f>VLOOKUP(A85,'2016'!$A$2:$E$100,5,FALSE)</f>
        <v>2</v>
      </c>
    </row>
    <row r="86" spans="1:4" x14ac:dyDescent="0.2">
      <c r="A86" t="s">
        <v>90</v>
      </c>
      <c r="B86">
        <v>0</v>
      </c>
      <c r="C86">
        <f>VLOOKUP(A86,'2012'!$A$2:$E$100,5,FALSE)</f>
        <v>0</v>
      </c>
      <c r="D86">
        <f>VLOOKUP(A86,'2016'!$A$2:$E$100,5,FALSE)</f>
        <v>0</v>
      </c>
    </row>
    <row r="87" spans="1:4" x14ac:dyDescent="0.2">
      <c r="A87" t="s">
        <v>91</v>
      </c>
      <c r="B87">
        <v>0</v>
      </c>
      <c r="C87" t="e">
        <f>VLOOKUP(A87,'2012'!$A$2:$E$100,5,FALSE)</f>
        <v>#N/A</v>
      </c>
      <c r="D87" t="e">
        <f>VLOOKUP(A87,'2016'!$A$2:$E$100,5,FALSE)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2008</vt:lpstr>
      <vt:lpstr>2008rank</vt:lpstr>
      <vt:lpstr>2012</vt:lpstr>
      <vt:lpstr>2016</vt:lpstr>
      <vt:lpstr>econ</vt:lpstr>
      <vt:lpstr>gold</vt:lpstr>
      <vt:lpstr>gold1</vt:lpstr>
      <vt:lpstr>silver</vt:lpstr>
      <vt:lpstr>bronze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2016-11-21T02:51:13Z</dcterms:created>
  <dcterms:modified xsi:type="dcterms:W3CDTF">2016-11-21T20:14:01Z</dcterms:modified>
</cp:coreProperties>
</file>