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un.liang\Downloads\"/>
    </mc:Choice>
  </mc:AlternateContent>
  <xr:revisionPtr revIDLastSave="0" documentId="13_ncr:1_{4733E462-772C-416B-897A-D0184CBA1E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s and Programming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3" l="1"/>
  <c r="F11" i="3"/>
  <c r="E11" i="3"/>
  <c r="E111" i="3"/>
  <c r="F111" i="3" s="1"/>
  <c r="E110" i="3"/>
  <c r="F110" i="3" s="1"/>
  <c r="E109" i="3"/>
  <c r="F109" i="3" s="1"/>
  <c r="E106" i="3"/>
  <c r="F106" i="3" s="1"/>
  <c r="F107" i="3" s="1"/>
  <c r="F103" i="3"/>
  <c r="F104" i="3" s="1"/>
  <c r="E100" i="3"/>
  <c r="F100" i="3" s="1"/>
  <c r="E99" i="3"/>
  <c r="F99" i="3" s="1"/>
  <c r="E98" i="3"/>
  <c r="F98" i="3" s="1"/>
  <c r="E97" i="3"/>
  <c r="F97" i="3" s="1"/>
  <c r="E96" i="3"/>
  <c r="F96" i="3" s="1"/>
  <c r="E93" i="3"/>
  <c r="F93" i="3" s="1"/>
  <c r="E92" i="3"/>
  <c r="F92" i="3" s="1"/>
  <c r="E91" i="3"/>
  <c r="F91" i="3" s="1"/>
  <c r="E90" i="3"/>
  <c r="F90" i="3" s="1"/>
  <c r="E89" i="3"/>
  <c r="F89" i="3" s="1"/>
  <c r="E86" i="3"/>
  <c r="F86" i="3" s="1"/>
  <c r="E85" i="3"/>
  <c r="F85" i="3" s="1"/>
  <c r="E84" i="3"/>
  <c r="F84" i="3" s="1"/>
  <c r="E83" i="3"/>
  <c r="F83" i="3" s="1"/>
  <c r="E80" i="3"/>
  <c r="F80" i="3" s="1"/>
  <c r="E79" i="3"/>
  <c r="F79" i="3" s="1"/>
  <c r="E78" i="3"/>
  <c r="F78" i="3" s="1"/>
  <c r="E77" i="3"/>
  <c r="F77" i="3" s="1"/>
  <c r="E74" i="3"/>
  <c r="F74" i="3" s="1"/>
  <c r="E73" i="3"/>
  <c r="F73" i="3" s="1"/>
  <c r="E72" i="3"/>
  <c r="F72" i="3" s="1"/>
  <c r="E71" i="3"/>
  <c r="F71" i="3" s="1"/>
  <c r="E70" i="3"/>
  <c r="F70" i="3" s="1"/>
  <c r="E69" i="3"/>
  <c r="F69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50" i="3"/>
  <c r="F50" i="3" s="1"/>
  <c r="E49" i="3"/>
  <c r="F49" i="3" s="1"/>
  <c r="E46" i="3"/>
  <c r="F46" i="3" s="1"/>
  <c r="E45" i="3"/>
  <c r="F45" i="3" s="1"/>
  <c r="E44" i="3"/>
  <c r="F44" i="3" s="1"/>
  <c r="E43" i="3"/>
  <c r="F43" i="3" s="1"/>
  <c r="E42" i="3"/>
  <c r="F42" i="3" s="1"/>
  <c r="E41" i="3"/>
  <c r="F41" i="3" s="1"/>
  <c r="D38" i="3"/>
  <c r="E38" i="3" s="1"/>
  <c r="F38" i="3" s="1"/>
  <c r="D37" i="3"/>
  <c r="E37" i="3" s="1"/>
  <c r="F37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D23" i="3"/>
  <c r="E23" i="3" s="1"/>
  <c r="F23" i="3" s="1"/>
  <c r="D22" i="3"/>
  <c r="E22" i="3" s="1"/>
  <c r="F22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F47" i="3" l="1"/>
  <c r="F112" i="3"/>
  <c r="F101" i="3"/>
  <c r="F94" i="3"/>
  <c r="F87" i="3"/>
  <c r="F81" i="3"/>
  <c r="F75" i="3"/>
  <c r="F67" i="3"/>
  <c r="F39" i="3"/>
  <c r="F35" i="3"/>
  <c r="F24" i="3"/>
  <c r="F9" i="3"/>
  <c r="F113" i="3" l="1"/>
</calcChain>
</file>

<file path=xl/sharedStrings.xml><?xml version="1.0" encoding="utf-8"?>
<sst xmlns="http://schemas.openxmlformats.org/spreadsheetml/2006/main" count="129" uniqueCount="102">
  <si>
    <t>Task</t>
  </si>
  <si>
    <t>Unit</t>
  </si>
  <si>
    <t>Cost Per Hour</t>
  </si>
  <si>
    <t># of Hours Per Unit</t>
  </si>
  <si>
    <t>Cost Per Unit</t>
  </si>
  <si>
    <t>Estimated Cost</t>
  </si>
  <si>
    <t>Notes</t>
  </si>
  <si>
    <t>Statistical Analysis Plan and Shells Development (2 Drafts and 1 Final)</t>
  </si>
  <si>
    <t>Statistical Analysis Plan (SAP) 1st Draft</t>
  </si>
  <si>
    <t>Statistical Analysis Plan (SAP) 2nd Draft</t>
  </si>
  <si>
    <t>Statistical Analysis Plan (SAP) Final</t>
  </si>
  <si>
    <t>Shells (Mock Tables, Figures, and Listings) 1st Draft</t>
  </si>
  <si>
    <t>Shells (Mock Tables, Figures, and Listings) 2nd Draft</t>
  </si>
  <si>
    <t>Shells (Mock Tables, Figures, and Listings) Final</t>
  </si>
  <si>
    <t>Subtotal</t>
  </si>
  <si>
    <t>SDTM Datasets Production and Validation</t>
  </si>
  <si>
    <t>SDTM Annotated CRFs (aCRF)</t>
  </si>
  <si>
    <t>Assume phase 1 and phase 2 data is collected per 1 CRF</t>
  </si>
  <si>
    <t>SDTM Dataset Specs (High Complexity)</t>
  </si>
  <si>
    <t>Add the SDTM number from 18 to 25 because some trial (TA/TE/TI/TS/TV) and special purpose domains are needed (SE/SV)</t>
  </si>
  <si>
    <t>SDTM Dataset Specs (Medium Complexity)</t>
  </si>
  <si>
    <t>SDTM Production and Validation: Programs and Datasets (High Complexity)</t>
  </si>
  <si>
    <t>SDTM Production and Validation: Programs and Datasets (Medium Complexity)</t>
  </si>
  <si>
    <t>SDTM Pinnacle 21 Report Creation and Review</t>
  </si>
  <si>
    <t>SDTM Reviewer's Guide</t>
  </si>
  <si>
    <t>SDTM Define.xml</t>
  </si>
  <si>
    <t>SDTM Dataset File xpt Conversion and Review</t>
  </si>
  <si>
    <t>SDTM Dataset Transfer (5 Times)</t>
  </si>
  <si>
    <t>Production and Validation, the first 2 times</t>
  </si>
  <si>
    <t>1 hour per domain</t>
  </si>
  <si>
    <t>Production and Validation, the last 3 times</t>
  </si>
  <si>
    <t>0.5 hours per domain</t>
  </si>
  <si>
    <t>ADaM Datasets Production and Validation</t>
  </si>
  <si>
    <t>ADaM Dataset Specs  (High Complexity)</t>
  </si>
  <si>
    <t xml:space="preserve">Add the ADaM number from 11 to 15 </t>
  </si>
  <si>
    <t>ADaM Dataset Specs  (Medium Complexity)</t>
  </si>
  <si>
    <t>ADaM Production and Validation: Programs and Datasets (High Complexity)</t>
  </si>
  <si>
    <t>ADaM Production and Validation: Programs and Datasets (Medium Complexity)</t>
  </si>
  <si>
    <t>ADaM Pinnacle 21 Report Creation and Review</t>
  </si>
  <si>
    <t>ADaM Reviewer's Guide</t>
  </si>
  <si>
    <t>ADaM Define.xml</t>
  </si>
  <si>
    <t>ADaM Dataset Program xpt Conversion and Review</t>
  </si>
  <si>
    <t>ADaM Program txt Conversion and Review</t>
  </si>
  <si>
    <t>ADaM Dataset Transfer (5 Times)</t>
  </si>
  <si>
    <t>Tables, Figures and Listings Development</t>
  </si>
  <si>
    <t>Unique Table: Production and Validation</t>
  </si>
  <si>
    <t>Repeating Table: Production and Validation</t>
  </si>
  <si>
    <t>Unique Figure: Production and Validation</t>
  </si>
  <si>
    <t>Repeating Figure: Production and Validation</t>
  </si>
  <si>
    <t>Unique Listing: Production and Validation</t>
  </si>
  <si>
    <t>Repeating Listing: Production and Validation</t>
  </si>
  <si>
    <t>Add 20 repeating listing here</t>
  </si>
  <si>
    <t>Interim Analysis</t>
  </si>
  <si>
    <t>Interim Analysis #1 SDTM Datasets, Specs, P21 Report</t>
  </si>
  <si>
    <t>Interim Analysis #1 ADaM Datasets, Specs, P21 Report</t>
  </si>
  <si>
    <t>Interim Analysis #1 Table and Figure Outputs</t>
  </si>
  <si>
    <t>Interim Analysis #1 Listing Outputs</t>
  </si>
  <si>
    <t>Interim Analysis #1 Book-Marked Output PDF File Creation, Review and Delivery</t>
  </si>
  <si>
    <t>Interim Analysis #1 LLX Biostats Review</t>
  </si>
  <si>
    <t>Interim Analysis #2 SDTM Datasets, Specs, P21 Report</t>
  </si>
  <si>
    <t>Interim Analysis #2 ADaM Datasets, Specs, P21 Report</t>
  </si>
  <si>
    <t>Interim Analysis #2 Table and Figure Outputs</t>
  </si>
  <si>
    <t>Interim Analysis #2 Listing Outputs</t>
  </si>
  <si>
    <t>Interim Analysis #2 Book-Marked Output PDF File Creation, Review and Delivery</t>
  </si>
  <si>
    <t>Interim Analysis #2 LLX Biostats Review</t>
  </si>
  <si>
    <t>Interim Analysis #3 SDTM Datasets, Specs, P21 Report</t>
  </si>
  <si>
    <t>Interim Analysis #3 ADaM Datasets, Specs, P21 Report</t>
  </si>
  <si>
    <t>Interim Analysis #3 Table and Figure Outputs</t>
  </si>
  <si>
    <t>Interim Analysis #3 Listing Outputs</t>
  </si>
  <si>
    <t>Interim Analysis #3 Book-Marked Output PDF File Creation, Review and Delivery</t>
  </si>
  <si>
    <t>Interim Analysis #3 LLX Biostats Review</t>
  </si>
  <si>
    <t>Final Analysis</t>
  </si>
  <si>
    <t>Final Analysis SDTM Datasets, Specs, P21 Report</t>
  </si>
  <si>
    <t>Final Analysis ADaM Datasets, Specs, P21 Report</t>
  </si>
  <si>
    <t>Final Analysis Table and Figure Outputs</t>
  </si>
  <si>
    <t>Final Analysis Listing Outputs</t>
  </si>
  <si>
    <t>Final Analysis Book-Marked Output PDF File Creation, Review and Delivery</t>
  </si>
  <si>
    <t>Final Analysis LLX Biostats Review</t>
  </si>
  <si>
    <t>DSUR First Time</t>
  </si>
  <si>
    <t>SDTM Specs, Production and Validation Programs</t>
  </si>
  <si>
    <t>ADaM Specs, Production and Validation Programs</t>
  </si>
  <si>
    <t>TLF Outputs</t>
  </si>
  <si>
    <t>Book-Marked PDF File Creation, Review, and Delivery</t>
  </si>
  <si>
    <t>DSUR Rerun (4 times)</t>
  </si>
  <si>
    <t>TLF (4*5) Outputs</t>
  </si>
  <si>
    <t>TLF (up to 30) Production and Validation Programs</t>
  </si>
  <si>
    <t>DSMB Organization, Presentation, Meeting Minutes by DSMB Statistician</t>
  </si>
  <si>
    <t>DSMB Rerun (2 Times)</t>
  </si>
  <si>
    <t>SDTM Specs, Production and Validation Programs (2*12)</t>
  </si>
  <si>
    <t>ADaM Specs, Production and Validation Programs (2*6)</t>
  </si>
  <si>
    <t>TLF (2*30) Production and Validation Programs</t>
  </si>
  <si>
    <t>License Fees</t>
  </si>
  <si>
    <t>Pinnacle 21 Enterprise License Fee for 1 year</t>
  </si>
  <si>
    <t>NA</t>
  </si>
  <si>
    <t>Adhoc Analysis</t>
  </si>
  <si>
    <t>Exploratory Analysis and Client/Regulatory Request</t>
  </si>
  <si>
    <t>Project Management/Administration (12 Months)</t>
  </si>
  <si>
    <t>Project and Timeline Management</t>
  </si>
  <si>
    <t>Meetings/Teleconferences/Emails with Client</t>
  </si>
  <si>
    <t>Internal Meetings/Teleconferences/Email</t>
  </si>
  <si>
    <t>Grand Total</t>
  </si>
  <si>
    <t>DSMB/IDMC First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</si>
</sst>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&quot;$&quot;#,##0.0_);[Red]\(&quot;$&quot;#,##0.0\)"/>
  </numFmts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9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4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6" fontId="6" fillId="0" borderId="0" xfId="0" applyNumberFormat="1" applyFont="1" applyAlignment="1">
      <alignment wrapText="1"/>
    </xf>
    <xf numFmtId="6" fontId="4" fillId="0" borderId="0" xfId="0" applyNumberFormat="1" applyFont="1" applyAlignment="1">
      <alignment wrapText="1"/>
    </xf>
    <xf numFmtId="0" fontId="6" fillId="4" borderId="0" xfId="0" applyFont="1" applyFill="1" applyAlignment="1">
      <alignment wrapText="1"/>
    </xf>
    <xf numFmtId="164" fontId="5" fillId="2" borderId="1" xfId="0" applyNumberFormat="1" applyFont="1" applyFill="1" applyBorder="1" applyAlignment="1">
      <alignment horizontal="left" vertical="center" wrapText="1"/>
    </xf>
    <xf numFmtId="6" fontId="6" fillId="4" borderId="0" xfId="0" applyNumberFormat="1" applyFont="1" applyFill="1" applyAlignment="1">
      <alignment wrapText="1"/>
    </xf>
    <xf numFmtId="6" fontId="3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6" fontId="3" fillId="4" borderId="0" xfId="0" applyNumberFormat="1" applyFont="1" applyFill="1" applyAlignment="1">
      <alignment wrapText="1"/>
    </xf>
    <xf numFmtId="0" fontId="5" fillId="2" borderId="2" xfId="0" applyFont="1" applyFill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vertical="center" wrapText="1"/>
    </xf>
    <xf numFmtId="165" fontId="7" fillId="0" borderId="1" xfId="0" applyNumberFormat="1" applyFont="1" applyBorder="1" applyAlignment="1">
      <alignment vertical="center" wrapText="1"/>
    </xf>
    <xf numFmtId="165" fontId="5" fillId="0" borderId="1" xfId="0" applyNumberFormat="1" applyFont="1" applyBorder="1" applyAlignment="1">
      <alignment vertical="center" wrapText="1"/>
    </xf>
    <xf numFmtId="165" fontId="2" fillId="0" borderId="1" xfId="0" applyNumberFormat="1" applyFont="1" applyBorder="1" applyAlignment="1">
      <alignment vertical="center" wrapText="1"/>
    </xf>
    <xf numFmtId="165" fontId="5" fillId="0" borderId="1" xfId="0" applyNumberFormat="1" applyFont="1" applyBorder="1" applyAlignment="1">
      <alignment horizontal="right" vertical="center" wrapText="1"/>
    </xf>
    <xf numFmtId="165" fontId="5" fillId="2" borderId="1" xfId="0" applyNumberFormat="1" applyFont="1" applyFill="1" applyBorder="1" applyAlignment="1">
      <alignment horizontal="right" vertical="center" wrapText="1"/>
    </xf>
    <xf numFmtId="165" fontId="2" fillId="2" borderId="1" xfId="0" applyNumberFormat="1" applyFont="1" applyFill="1" applyBorder="1" applyAlignment="1">
      <alignment vertical="center" wrapText="1"/>
    </xf>
    <xf numFmtId="165" fontId="6" fillId="2" borderId="1" xfId="0" applyNumberFormat="1" applyFont="1" applyFill="1" applyBorder="1" applyAlignment="1">
      <alignment vertical="center" wrapText="1"/>
    </xf>
    <xf numFmtId="165" fontId="5" fillId="0" borderId="4" xfId="0" applyNumberFormat="1" applyFont="1" applyBorder="1" applyAlignment="1">
      <alignment vertical="center" wrapText="1"/>
    </xf>
    <xf numFmtId="165" fontId="2" fillId="0" borderId="5" xfId="0" applyNumberFormat="1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165" fontId="6" fillId="5" borderId="1" xfId="0" applyNumberFormat="1" applyFont="1" applyFill="1" applyBorder="1" applyAlignment="1">
      <alignment horizontal="center" vertical="center" wrapText="1"/>
    </xf>
    <xf numFmtId="165" fontId="6" fillId="5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6" fillId="5" borderId="1" xfId="0" applyFont="1" applyFill="1" applyBorder="1" applyAlignment="1">
      <alignment vertical="center" wrapText="1"/>
    </xf>
    <xf numFmtId="165" fontId="5" fillId="5" borderId="1" xfId="0" applyNumberFormat="1" applyFont="1" applyFill="1" applyBorder="1" applyAlignment="1">
      <alignment horizontal="center" vertical="center" wrapText="1"/>
    </xf>
    <xf numFmtId="165" fontId="4" fillId="5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right" vertical="center" wrapText="1"/>
    </xf>
    <xf numFmtId="6" fontId="5" fillId="5" borderId="1" xfId="0" applyNumberFormat="1" applyFont="1" applyFill="1" applyBorder="1" applyAlignment="1">
      <alignment horizontal="center" vertical="center" wrapText="1"/>
    </xf>
    <xf numFmtId="165" fontId="5" fillId="5" borderId="1" xfId="0" applyNumberFormat="1" applyFont="1" applyFill="1" applyBorder="1" applyAlignment="1">
      <alignment vertical="center" wrapText="1"/>
    </xf>
    <xf numFmtId="165" fontId="2" fillId="5" borderId="3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165" fontId="6" fillId="5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vertical="center" wrapText="1"/>
    </xf>
    <xf numFmtId="0" fontId="6" fillId="5" borderId="0" xfId="0" applyFont="1" applyFill="1" applyAlignment="1">
      <alignment wrapText="1"/>
    </xf>
    <xf numFmtId="6" fontId="6" fillId="5" borderId="0" xfId="0" applyNumberFormat="1" applyFont="1" applyFill="1" applyAlignment="1">
      <alignment wrapText="1"/>
    </xf>
    <xf numFmtId="6" fontId="4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164" fontId="5" fillId="5" borderId="1" xfId="0" applyNumberFormat="1" applyFont="1" applyFill="1" applyBorder="1" applyAlignment="1">
      <alignment horizontal="left" vertical="center" wrapText="1"/>
    </xf>
    <xf numFmtId="6" fontId="6" fillId="6" borderId="0" xfId="0" applyNumberFormat="1" applyFont="1" applyFill="1" applyAlignment="1">
      <alignment wrapText="1"/>
    </xf>
    <xf numFmtId="0" fontId="7" fillId="5" borderId="1" xfId="0" applyFont="1" applyFill="1" applyBorder="1" applyAlignment="1">
      <alignment vertical="center" wrapText="1"/>
    </xf>
    <xf numFmtId="3" fontId="7" fillId="5" borderId="1" xfId="0" applyNumberFormat="1" applyFont="1" applyFill="1" applyBorder="1" applyAlignment="1">
      <alignment horizontal="center" vertical="center" wrapText="1"/>
    </xf>
    <xf numFmtId="165" fontId="7" fillId="5" borderId="1" xfId="0" applyNumberFormat="1" applyFont="1" applyFill="1" applyBorder="1" applyAlignment="1">
      <alignment horizontal="right" vertical="center" wrapText="1"/>
    </xf>
    <xf numFmtId="165" fontId="7" fillId="5" borderId="1" xfId="0" applyNumberFormat="1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165" fontId="5" fillId="5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165" fontId="6" fillId="0" borderId="1" xfId="0" applyNumberFormat="1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1" xfId="0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 wrapText="1"/>
    </xf>
    <xf numFmtId="165" fontId="5" fillId="0" borderId="1" xfId="0" applyNumberFormat="1" applyFont="1" applyFill="1" applyBorder="1" applyAlignment="1">
      <alignment vertical="center" wrapText="1"/>
    </xf>
    <xf numFmtId="165" fontId="2" fillId="0" borderId="1" xfId="0" applyNumberFormat="1" applyFont="1" applyFill="1" applyBorder="1" applyAlignment="1">
      <alignment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71A3-419C-4D60-85FE-CE5B0344A317}">
  <dimension ref="A1:M113"/>
  <sheetViews>
    <sheetView tabSelected="1" topLeftCell="A75" zoomScale="150" zoomScaleNormal="150" workbookViewId="0">
      <selection activeCell="A102" sqref="A102:XFD104"/>
    </sheetView>
  </sheetViews>
  <sheetFormatPr defaultRowHeight="14.4" x14ac:dyDescent="0.3"/>
  <cols>
    <col min="1" max="1" width="62.33203125" style="25" bestFit="1" customWidth="1"/>
    <col min="2" max="2" width="5.21875" style="25" customWidth="1"/>
    <col min="3" max="3" width="7.5546875" style="25" bestFit="1" customWidth="1"/>
    <col min="4" max="4" width="8.88671875" style="25" bestFit="1" customWidth="1"/>
    <col min="5" max="5" width="8" style="25" bestFit="1" customWidth="1"/>
    <col min="6" max="6" width="10.109375" style="25" customWidth="1"/>
    <col min="7" max="7" width="47.33203125" style="26" customWidth="1"/>
  </cols>
  <sheetData>
    <row r="1" spans="1:7" ht="3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7" t="s">
        <v>5</v>
      </c>
      <c r="G1" s="23" t="s">
        <v>6</v>
      </c>
    </row>
    <row r="2" spans="1:7" x14ac:dyDescent="0.3">
      <c r="A2" s="4" t="s">
        <v>7</v>
      </c>
      <c r="B2" s="11"/>
      <c r="C2" s="5"/>
      <c r="D2" s="8"/>
      <c r="E2" s="10"/>
      <c r="F2" s="24"/>
      <c r="G2" s="18"/>
    </row>
    <row r="3" spans="1:7" x14ac:dyDescent="0.3">
      <c r="A3" s="7" t="s">
        <v>8</v>
      </c>
      <c r="B3" s="11">
        <v>1</v>
      </c>
      <c r="C3" s="38">
        <v>2</v>
      </c>
      <c r="D3" s="8">
        <v>96</v>
      </c>
      <c r="E3" s="42">
        <f>C3*D3</f>
        <v>192</v>
      </c>
      <c r="F3" s="42">
        <f>B3*E3</f>
        <v>192</v>
      </c>
      <c r="G3" s="15"/>
    </row>
    <row r="4" spans="1:7" x14ac:dyDescent="0.3">
      <c r="A4" s="7" t="s">
        <v>9</v>
      </c>
      <c r="B4" s="11">
        <v>1</v>
      </c>
      <c r="C4" s="38">
        <v>2</v>
      </c>
      <c r="D4" s="8">
        <v>32</v>
      </c>
      <c r="E4" s="42">
        <f t="shared" ref="E4:E8" si="0">C4*D4</f>
        <v>64</v>
      </c>
      <c r="F4" s="42">
        <f t="shared" ref="F4:F8" si="1">B4*E4</f>
        <v>64</v>
      </c>
      <c r="G4" s="15"/>
    </row>
    <row r="5" spans="1:7" x14ac:dyDescent="0.3">
      <c r="A5" s="7" t="s">
        <v>10</v>
      </c>
      <c r="B5" s="11">
        <v>1</v>
      </c>
      <c r="C5" s="38">
        <v>2</v>
      </c>
      <c r="D5" s="8">
        <v>16</v>
      </c>
      <c r="E5" s="42">
        <f t="shared" si="0"/>
        <v>32</v>
      </c>
      <c r="F5" s="42">
        <f t="shared" si="1"/>
        <v>32</v>
      </c>
      <c r="G5" s="15"/>
    </row>
    <row r="6" spans="1:7" x14ac:dyDescent="0.3">
      <c r="A6" s="7" t="s">
        <v>11</v>
      </c>
      <c r="B6" s="11">
        <v>1</v>
      </c>
      <c r="C6" s="38">
        <v>2</v>
      </c>
      <c r="D6" s="8">
        <v>70</v>
      </c>
      <c r="E6" s="42">
        <f t="shared" si="0"/>
        <v>140</v>
      </c>
      <c r="F6" s="42">
        <f t="shared" si="1"/>
        <v>140</v>
      </c>
      <c r="G6" s="15"/>
    </row>
    <row r="7" spans="1:7" x14ac:dyDescent="0.3">
      <c r="A7" s="7" t="s">
        <v>12</v>
      </c>
      <c r="B7" s="11">
        <v>1</v>
      </c>
      <c r="C7" s="38">
        <v>2</v>
      </c>
      <c r="D7" s="8">
        <v>20</v>
      </c>
      <c r="E7" s="42">
        <f t="shared" si="0"/>
        <v>40</v>
      </c>
      <c r="F7" s="42">
        <f t="shared" si="1"/>
        <v>40</v>
      </c>
      <c r="G7" s="15"/>
    </row>
    <row r="8" spans="1:7" x14ac:dyDescent="0.3">
      <c r="A8" s="7" t="s">
        <v>13</v>
      </c>
      <c r="B8" s="11">
        <v>1</v>
      </c>
      <c r="C8" s="38">
        <v>2</v>
      </c>
      <c r="D8" s="8">
        <v>10</v>
      </c>
      <c r="E8" s="42">
        <f t="shared" si="0"/>
        <v>20</v>
      </c>
      <c r="F8" s="42">
        <f t="shared" si="1"/>
        <v>20</v>
      </c>
      <c r="G8" s="15"/>
    </row>
    <row r="9" spans="1:7" x14ac:dyDescent="0.3">
      <c r="A9" s="13" t="s">
        <v>14</v>
      </c>
      <c r="B9" s="11"/>
      <c r="C9" s="38"/>
      <c r="D9" s="8"/>
      <c r="E9" s="42"/>
      <c r="F9" s="43">
        <f>SUM(F3:F8)</f>
        <v>488</v>
      </c>
      <c r="G9" s="15"/>
    </row>
    <row r="10" spans="1:7" s="57" customFormat="1" x14ac:dyDescent="0.3">
      <c r="A10" s="52" t="s">
        <v>15</v>
      </c>
      <c r="B10" s="53"/>
      <c r="C10" s="54"/>
      <c r="D10" s="53"/>
      <c r="E10" s="55"/>
      <c r="F10" s="55"/>
      <c r="G10" s="56"/>
    </row>
    <row r="11" spans="1:7" s="57" customFormat="1" x14ac:dyDescent="0.3">
      <c r="A11" s="82" t="s">
        <v>16</v>
      </c>
      <c r="B11" s="56">
        <v>1</v>
      </c>
      <c r="C11" s="59">
        <v>1</v>
      </c>
      <c r="D11" s="56">
        <v>32</v>
      </c>
      <c r="E11" s="60">
        <f>C11*D11</f>
        <v>32</v>
      </c>
      <c r="F11" s="60">
        <f>B11*E11</f>
        <v>32</v>
      </c>
      <c r="G11" s="82" t="s">
        <v>17</v>
      </c>
    </row>
    <row r="12" spans="1:7" s="57" customFormat="1" ht="34.200000000000003" x14ac:dyDescent="0.3">
      <c r="A12" s="82" t="s">
        <v>18</v>
      </c>
      <c r="B12" s="56">
        <v>5</v>
      </c>
      <c r="C12" s="59">
        <v>1</v>
      </c>
      <c r="D12" s="56">
        <v>3</v>
      </c>
      <c r="E12" s="60">
        <f t="shared" ref="E11:E19" si="2">C12*D12</f>
        <v>3</v>
      </c>
      <c r="F12" s="60">
        <f t="shared" ref="F11:F19" si="3">B12*E12</f>
        <v>15</v>
      </c>
      <c r="G12" s="61" t="s">
        <v>19</v>
      </c>
    </row>
    <row r="13" spans="1:7" s="57" customFormat="1" x14ac:dyDescent="0.3">
      <c r="A13" s="82" t="s">
        <v>20</v>
      </c>
      <c r="B13" s="56">
        <v>20</v>
      </c>
      <c r="C13" s="59">
        <v>1</v>
      </c>
      <c r="D13" s="56">
        <v>2</v>
      </c>
      <c r="E13" s="60">
        <f t="shared" si="2"/>
        <v>2</v>
      </c>
      <c r="F13" s="60">
        <f t="shared" si="3"/>
        <v>40</v>
      </c>
      <c r="G13" s="61"/>
    </row>
    <row r="14" spans="1:7" s="57" customFormat="1" x14ac:dyDescent="0.3">
      <c r="A14" s="82" t="s">
        <v>21</v>
      </c>
      <c r="B14" s="56">
        <v>5</v>
      </c>
      <c r="C14" s="59">
        <v>1</v>
      </c>
      <c r="D14" s="56">
        <v>16</v>
      </c>
      <c r="E14" s="60">
        <f t="shared" si="2"/>
        <v>16</v>
      </c>
      <c r="F14" s="60">
        <f t="shared" si="3"/>
        <v>80</v>
      </c>
      <c r="G14" s="56"/>
    </row>
    <row r="15" spans="1:7" s="57" customFormat="1" x14ac:dyDescent="0.3">
      <c r="A15" s="82" t="s">
        <v>22</v>
      </c>
      <c r="B15" s="56">
        <v>20</v>
      </c>
      <c r="C15" s="59">
        <v>1</v>
      </c>
      <c r="D15" s="56">
        <v>10</v>
      </c>
      <c r="E15" s="60">
        <f t="shared" si="2"/>
        <v>10</v>
      </c>
      <c r="F15" s="60">
        <f t="shared" si="3"/>
        <v>200</v>
      </c>
      <c r="G15" s="56"/>
    </row>
    <row r="16" spans="1:7" s="57" customFormat="1" x14ac:dyDescent="0.3">
      <c r="A16" s="82" t="s">
        <v>23</v>
      </c>
      <c r="B16" s="56">
        <v>2</v>
      </c>
      <c r="C16" s="59">
        <v>1</v>
      </c>
      <c r="D16" s="56">
        <v>6</v>
      </c>
      <c r="E16" s="60">
        <f t="shared" si="2"/>
        <v>6</v>
      </c>
      <c r="F16" s="60">
        <f t="shared" si="3"/>
        <v>12</v>
      </c>
      <c r="G16" s="56"/>
    </row>
    <row r="17" spans="1:7" s="57" customFormat="1" x14ac:dyDescent="0.3">
      <c r="A17" s="82" t="s">
        <v>24</v>
      </c>
      <c r="B17" s="56">
        <v>1</v>
      </c>
      <c r="C17" s="59">
        <v>1</v>
      </c>
      <c r="D17" s="56">
        <v>32</v>
      </c>
      <c r="E17" s="60">
        <f t="shared" si="2"/>
        <v>32</v>
      </c>
      <c r="F17" s="60">
        <f t="shared" si="3"/>
        <v>32</v>
      </c>
      <c r="G17" s="82"/>
    </row>
    <row r="18" spans="1:7" s="57" customFormat="1" x14ac:dyDescent="0.3">
      <c r="A18" s="82" t="s">
        <v>25</v>
      </c>
      <c r="B18" s="56">
        <v>1</v>
      </c>
      <c r="C18" s="59">
        <v>1</v>
      </c>
      <c r="D18" s="56">
        <v>32</v>
      </c>
      <c r="E18" s="60">
        <f t="shared" si="2"/>
        <v>32</v>
      </c>
      <c r="F18" s="60">
        <f t="shared" si="3"/>
        <v>32</v>
      </c>
      <c r="G18" s="82"/>
    </row>
    <row r="19" spans="1:7" s="57" customFormat="1" x14ac:dyDescent="0.3">
      <c r="A19" s="61" t="s">
        <v>26</v>
      </c>
      <c r="B19" s="56">
        <v>25</v>
      </c>
      <c r="C19" s="59">
        <v>1</v>
      </c>
      <c r="D19" s="56">
        <v>0.2</v>
      </c>
      <c r="E19" s="60">
        <f t="shared" si="2"/>
        <v>0.2</v>
      </c>
      <c r="F19" s="60">
        <f t="shared" si="3"/>
        <v>5</v>
      </c>
      <c r="G19" s="56"/>
    </row>
    <row r="20" spans="1:7" s="57" customFormat="1" x14ac:dyDescent="0.3">
      <c r="A20" s="62" t="s">
        <v>14</v>
      </c>
      <c r="B20" s="56"/>
      <c r="C20" s="59"/>
      <c r="D20" s="56"/>
      <c r="E20" s="64"/>
      <c r="F20" s="69">
        <f>SUM(F11:F19)</f>
        <v>448</v>
      </c>
      <c r="G20" s="56"/>
    </row>
    <row r="21" spans="1:7" x14ac:dyDescent="0.3">
      <c r="A21" s="3" t="s">
        <v>27</v>
      </c>
      <c r="B21" s="6"/>
      <c r="C21" s="38"/>
      <c r="D21" s="6"/>
      <c r="E21" s="44"/>
      <c r="F21" s="45"/>
      <c r="G21" s="18"/>
    </row>
    <row r="22" spans="1:7" x14ac:dyDescent="0.3">
      <c r="A22" s="9" t="s">
        <v>28</v>
      </c>
      <c r="B22" s="6">
        <v>2</v>
      </c>
      <c r="C22" s="38">
        <v>1</v>
      </c>
      <c r="D22" s="6">
        <f>25*1</f>
        <v>25</v>
      </c>
      <c r="E22" s="42">
        <f>C22*D22</f>
        <v>25</v>
      </c>
      <c r="F22" s="42">
        <f>B22*E22</f>
        <v>50</v>
      </c>
      <c r="G22" s="16" t="s">
        <v>29</v>
      </c>
    </row>
    <row r="23" spans="1:7" x14ac:dyDescent="0.3">
      <c r="A23" s="9" t="s">
        <v>30</v>
      </c>
      <c r="B23" s="6">
        <v>3</v>
      </c>
      <c r="C23" s="38">
        <v>1</v>
      </c>
      <c r="D23" s="6">
        <f>25*0.5</f>
        <v>12.5</v>
      </c>
      <c r="E23" s="42">
        <f>C23*D23</f>
        <v>12.5</v>
      </c>
      <c r="F23" s="42">
        <f>B23*E23</f>
        <v>37.5</v>
      </c>
      <c r="G23" s="16" t="s">
        <v>31</v>
      </c>
    </row>
    <row r="24" spans="1:7" x14ac:dyDescent="0.3">
      <c r="A24" s="13" t="s">
        <v>14</v>
      </c>
      <c r="B24" s="6"/>
      <c r="C24" s="38"/>
      <c r="D24" s="6"/>
      <c r="E24" s="46"/>
      <c r="F24" s="45">
        <f>SUM(F22:F23)</f>
        <v>87.5</v>
      </c>
      <c r="G24" s="16"/>
    </row>
    <row r="25" spans="1:7" s="57" customFormat="1" x14ac:dyDescent="0.3">
      <c r="A25" s="52" t="s">
        <v>32</v>
      </c>
      <c r="B25" s="53"/>
      <c r="C25" s="59"/>
      <c r="D25" s="53"/>
      <c r="E25" s="55"/>
      <c r="F25" s="55"/>
      <c r="G25" s="56"/>
    </row>
    <row r="26" spans="1:7" s="57" customFormat="1" x14ac:dyDescent="0.3">
      <c r="A26" s="82" t="s">
        <v>33</v>
      </c>
      <c r="B26" s="56">
        <v>5</v>
      </c>
      <c r="C26" s="59">
        <v>1</v>
      </c>
      <c r="D26" s="56">
        <v>3</v>
      </c>
      <c r="E26" s="60">
        <f t="shared" ref="E26:E34" si="4">C26*D26</f>
        <v>3</v>
      </c>
      <c r="F26" s="60">
        <f t="shared" ref="F26:F34" si="5">B26*E26</f>
        <v>15</v>
      </c>
      <c r="G26" s="61" t="s">
        <v>34</v>
      </c>
    </row>
    <row r="27" spans="1:7" s="57" customFormat="1" x14ac:dyDescent="0.3">
      <c r="A27" s="82" t="s">
        <v>35</v>
      </c>
      <c r="B27" s="56">
        <v>10</v>
      </c>
      <c r="C27" s="59">
        <v>1</v>
      </c>
      <c r="D27" s="56">
        <v>2</v>
      </c>
      <c r="E27" s="60">
        <f t="shared" si="4"/>
        <v>2</v>
      </c>
      <c r="F27" s="60">
        <f t="shared" si="5"/>
        <v>20</v>
      </c>
      <c r="G27" s="61"/>
    </row>
    <row r="28" spans="1:7" s="57" customFormat="1" x14ac:dyDescent="0.3">
      <c r="A28" s="82" t="s">
        <v>36</v>
      </c>
      <c r="B28" s="56">
        <v>5</v>
      </c>
      <c r="C28" s="59">
        <v>1</v>
      </c>
      <c r="D28" s="56">
        <v>18</v>
      </c>
      <c r="E28" s="60">
        <f t="shared" si="4"/>
        <v>18</v>
      </c>
      <c r="F28" s="60">
        <f t="shared" si="5"/>
        <v>90</v>
      </c>
      <c r="G28" s="56"/>
    </row>
    <row r="29" spans="1:7" s="57" customFormat="1" x14ac:dyDescent="0.3">
      <c r="A29" s="82" t="s">
        <v>37</v>
      </c>
      <c r="B29" s="56">
        <v>10</v>
      </c>
      <c r="C29" s="59">
        <v>1</v>
      </c>
      <c r="D29" s="56">
        <v>10</v>
      </c>
      <c r="E29" s="60">
        <f t="shared" si="4"/>
        <v>10</v>
      </c>
      <c r="F29" s="60">
        <f t="shared" si="5"/>
        <v>100</v>
      </c>
      <c r="G29" s="56"/>
    </row>
    <row r="30" spans="1:7" s="57" customFormat="1" x14ac:dyDescent="0.3">
      <c r="A30" s="82" t="s">
        <v>38</v>
      </c>
      <c r="B30" s="56">
        <v>1</v>
      </c>
      <c r="C30" s="59">
        <v>1</v>
      </c>
      <c r="D30" s="56">
        <v>4</v>
      </c>
      <c r="E30" s="60">
        <f t="shared" si="4"/>
        <v>4</v>
      </c>
      <c r="F30" s="60">
        <f t="shared" si="5"/>
        <v>4</v>
      </c>
      <c r="G30" s="56"/>
    </row>
    <row r="31" spans="1:7" s="57" customFormat="1" x14ac:dyDescent="0.3">
      <c r="A31" s="82" t="s">
        <v>39</v>
      </c>
      <c r="B31" s="56">
        <v>1</v>
      </c>
      <c r="C31" s="59">
        <v>1</v>
      </c>
      <c r="D31" s="56">
        <v>32</v>
      </c>
      <c r="E31" s="60">
        <f t="shared" si="4"/>
        <v>32</v>
      </c>
      <c r="F31" s="60">
        <f t="shared" si="5"/>
        <v>32</v>
      </c>
      <c r="G31" s="82"/>
    </row>
    <row r="32" spans="1:7" s="57" customFormat="1" x14ac:dyDescent="0.3">
      <c r="A32" s="82" t="s">
        <v>40</v>
      </c>
      <c r="B32" s="56">
        <v>1</v>
      </c>
      <c r="C32" s="59">
        <v>1</v>
      </c>
      <c r="D32" s="56">
        <v>32</v>
      </c>
      <c r="E32" s="60">
        <f t="shared" si="4"/>
        <v>32</v>
      </c>
      <c r="F32" s="60">
        <f t="shared" si="5"/>
        <v>32</v>
      </c>
      <c r="G32" s="82"/>
    </row>
    <row r="33" spans="1:7" s="57" customFormat="1" x14ac:dyDescent="0.3">
      <c r="A33" s="82" t="s">
        <v>41</v>
      </c>
      <c r="B33" s="56">
        <v>15</v>
      </c>
      <c r="C33" s="59">
        <v>1</v>
      </c>
      <c r="D33" s="56">
        <v>0.2</v>
      </c>
      <c r="E33" s="60">
        <f t="shared" si="4"/>
        <v>0.2</v>
      </c>
      <c r="F33" s="60">
        <f t="shared" si="5"/>
        <v>3</v>
      </c>
      <c r="G33" s="56"/>
    </row>
    <row r="34" spans="1:7" s="57" customFormat="1" x14ac:dyDescent="0.3">
      <c r="A34" s="82" t="s">
        <v>42</v>
      </c>
      <c r="B34" s="56">
        <v>15</v>
      </c>
      <c r="C34" s="59">
        <v>1</v>
      </c>
      <c r="D34" s="56">
        <v>0.2</v>
      </c>
      <c r="E34" s="60">
        <f t="shared" si="4"/>
        <v>0.2</v>
      </c>
      <c r="F34" s="60">
        <f t="shared" si="5"/>
        <v>3</v>
      </c>
      <c r="G34" s="56"/>
    </row>
    <row r="35" spans="1:7" s="57" customFormat="1" x14ac:dyDescent="0.3">
      <c r="A35" s="62" t="s">
        <v>14</v>
      </c>
      <c r="B35" s="56"/>
      <c r="C35" s="59"/>
      <c r="D35" s="56"/>
      <c r="E35" s="83"/>
      <c r="F35" s="69">
        <f>SUM(F26:F34)</f>
        <v>299</v>
      </c>
      <c r="G35" s="56"/>
    </row>
    <row r="36" spans="1:7" x14ac:dyDescent="0.3">
      <c r="A36" s="3" t="s">
        <v>43</v>
      </c>
      <c r="B36" s="6"/>
      <c r="C36" s="38"/>
      <c r="D36" s="6"/>
      <c r="E36" s="46"/>
      <c r="F36" s="45"/>
      <c r="G36" s="18"/>
    </row>
    <row r="37" spans="1:7" x14ac:dyDescent="0.3">
      <c r="A37" s="9" t="s">
        <v>28</v>
      </c>
      <c r="B37" s="6">
        <v>2</v>
      </c>
      <c r="C37" s="38">
        <v>1</v>
      </c>
      <c r="D37" s="6">
        <f>1*15</f>
        <v>15</v>
      </c>
      <c r="E37" s="42">
        <f>C37*D37</f>
        <v>15</v>
      </c>
      <c r="F37" s="42">
        <f>B37*E37</f>
        <v>30</v>
      </c>
      <c r="G37" s="16" t="s">
        <v>29</v>
      </c>
    </row>
    <row r="38" spans="1:7" x14ac:dyDescent="0.3">
      <c r="A38" s="9" t="s">
        <v>30</v>
      </c>
      <c r="B38" s="6">
        <v>3</v>
      </c>
      <c r="C38" s="38">
        <v>1</v>
      </c>
      <c r="D38" s="6">
        <f>0.5*15</f>
        <v>7.5</v>
      </c>
      <c r="E38" s="42">
        <f>C38*D38</f>
        <v>7.5</v>
      </c>
      <c r="F38" s="42">
        <f>B38*E38</f>
        <v>22.5</v>
      </c>
      <c r="G38" s="16" t="s">
        <v>31</v>
      </c>
    </row>
    <row r="39" spans="1:7" x14ac:dyDescent="0.3">
      <c r="A39" s="13" t="s">
        <v>14</v>
      </c>
      <c r="B39" s="6"/>
      <c r="C39" s="38"/>
      <c r="D39" s="6"/>
      <c r="E39" s="46"/>
      <c r="F39" s="45">
        <f>SUM(F37:F38)</f>
        <v>52.5</v>
      </c>
      <c r="G39" s="16"/>
    </row>
    <row r="40" spans="1:7" s="57" customFormat="1" x14ac:dyDescent="0.3">
      <c r="A40" s="76" t="s">
        <v>44</v>
      </c>
      <c r="B40" s="77"/>
      <c r="C40" s="54"/>
      <c r="D40" s="53"/>
      <c r="E40" s="78"/>
      <c r="F40" s="79"/>
      <c r="G40" s="56"/>
    </row>
    <row r="41" spans="1:7" s="57" customFormat="1" x14ac:dyDescent="0.3">
      <c r="A41" s="80" t="s">
        <v>45</v>
      </c>
      <c r="B41" s="81">
        <v>45</v>
      </c>
      <c r="C41" s="59">
        <v>1</v>
      </c>
      <c r="D41" s="53">
        <v>10</v>
      </c>
      <c r="E41" s="60">
        <f t="shared" ref="E41:E46" si="6">C41*D41</f>
        <v>10</v>
      </c>
      <c r="F41" s="60">
        <f t="shared" ref="F41:F46" si="7">B41*E41</f>
        <v>450</v>
      </c>
      <c r="G41" s="56"/>
    </row>
    <row r="42" spans="1:7" s="57" customFormat="1" x14ac:dyDescent="0.3">
      <c r="A42" s="80" t="s">
        <v>46</v>
      </c>
      <c r="B42" s="81">
        <v>15</v>
      </c>
      <c r="C42" s="59">
        <v>1</v>
      </c>
      <c r="D42" s="53">
        <v>4</v>
      </c>
      <c r="E42" s="60">
        <f t="shared" si="6"/>
        <v>4</v>
      </c>
      <c r="F42" s="60">
        <f t="shared" si="7"/>
        <v>60</v>
      </c>
      <c r="G42" s="56"/>
    </row>
    <row r="43" spans="1:7" s="57" customFormat="1" x14ac:dyDescent="0.3">
      <c r="A43" s="80" t="s">
        <v>47</v>
      </c>
      <c r="B43" s="81">
        <v>10</v>
      </c>
      <c r="C43" s="59">
        <v>1</v>
      </c>
      <c r="D43" s="53">
        <v>10</v>
      </c>
      <c r="E43" s="60">
        <f t="shared" si="6"/>
        <v>10</v>
      </c>
      <c r="F43" s="60">
        <f t="shared" si="7"/>
        <v>100</v>
      </c>
      <c r="G43" s="56"/>
    </row>
    <row r="44" spans="1:7" s="57" customFormat="1" x14ac:dyDescent="0.3">
      <c r="A44" s="80" t="s">
        <v>48</v>
      </c>
      <c r="B44" s="81">
        <v>10</v>
      </c>
      <c r="C44" s="59">
        <v>1</v>
      </c>
      <c r="D44" s="53">
        <v>4</v>
      </c>
      <c r="E44" s="60">
        <f t="shared" si="6"/>
        <v>4</v>
      </c>
      <c r="F44" s="60">
        <f t="shared" si="7"/>
        <v>40</v>
      </c>
      <c r="G44" s="61"/>
    </row>
    <row r="45" spans="1:7" s="57" customFormat="1" x14ac:dyDescent="0.3">
      <c r="A45" s="80" t="s">
        <v>49</v>
      </c>
      <c r="B45" s="81">
        <v>20</v>
      </c>
      <c r="C45" s="59">
        <v>1</v>
      </c>
      <c r="D45" s="53">
        <v>6</v>
      </c>
      <c r="E45" s="60">
        <f t="shared" si="6"/>
        <v>6</v>
      </c>
      <c r="F45" s="60">
        <f t="shared" si="7"/>
        <v>120</v>
      </c>
      <c r="G45" s="61"/>
    </row>
    <row r="46" spans="1:7" s="57" customFormat="1" x14ac:dyDescent="0.3">
      <c r="A46" s="80" t="s">
        <v>50</v>
      </c>
      <c r="B46" s="81">
        <v>20</v>
      </c>
      <c r="C46" s="59">
        <v>1</v>
      </c>
      <c r="D46" s="53">
        <v>3</v>
      </c>
      <c r="E46" s="60">
        <f t="shared" si="6"/>
        <v>3</v>
      </c>
      <c r="F46" s="60">
        <f t="shared" si="7"/>
        <v>60</v>
      </c>
      <c r="G46" s="61" t="s">
        <v>51</v>
      </c>
    </row>
    <row r="47" spans="1:7" s="57" customFormat="1" x14ac:dyDescent="0.3">
      <c r="A47" s="62" t="s">
        <v>14</v>
      </c>
      <c r="B47" s="81"/>
      <c r="C47" s="59"/>
      <c r="D47" s="53"/>
      <c r="E47" s="60"/>
      <c r="F47" s="69">
        <f>SUM(F41:F46)</f>
        <v>830</v>
      </c>
      <c r="G47" s="61"/>
    </row>
    <row r="48" spans="1:7" s="57" customFormat="1" x14ac:dyDescent="0.3">
      <c r="A48" s="66" t="s">
        <v>52</v>
      </c>
      <c r="B48" s="67"/>
      <c r="C48" s="68"/>
      <c r="D48" s="67"/>
      <c r="E48" s="68"/>
      <c r="F48" s="68"/>
      <c r="G48" s="61"/>
    </row>
    <row r="49" spans="1:13" s="57" customFormat="1" x14ac:dyDescent="0.3">
      <c r="A49" s="67" t="s">
        <v>53</v>
      </c>
      <c r="B49" s="53">
        <v>25</v>
      </c>
      <c r="C49" s="59">
        <v>1</v>
      </c>
      <c r="D49" s="53">
        <v>0.75</v>
      </c>
      <c r="E49" s="60">
        <f t="shared" ref="E49:E66" si="8">C49*D49</f>
        <v>0.75</v>
      </c>
      <c r="F49" s="60">
        <f t="shared" ref="F49:F66" si="9">B49*E49</f>
        <v>18.75</v>
      </c>
      <c r="G49" s="61"/>
      <c r="H49" s="70"/>
      <c r="I49" s="71"/>
      <c r="J49" s="70"/>
      <c r="K49" s="72"/>
      <c r="L49" s="72"/>
      <c r="M49" s="73"/>
    </row>
    <row r="50" spans="1:13" s="57" customFormat="1" x14ac:dyDescent="0.3">
      <c r="A50" s="67" t="s">
        <v>54</v>
      </c>
      <c r="B50" s="53">
        <v>15</v>
      </c>
      <c r="C50" s="59">
        <v>1</v>
      </c>
      <c r="D50" s="53">
        <v>1</v>
      </c>
      <c r="E50" s="60">
        <f t="shared" si="8"/>
        <v>1</v>
      </c>
      <c r="F50" s="60">
        <f t="shared" si="9"/>
        <v>15</v>
      </c>
      <c r="G50" s="61"/>
      <c r="H50" s="70"/>
      <c r="I50" s="71"/>
      <c r="J50" s="70"/>
      <c r="K50" s="72"/>
      <c r="L50" s="72"/>
      <c r="M50" s="73"/>
    </row>
    <row r="51" spans="1:13" s="57" customFormat="1" x14ac:dyDescent="0.3">
      <c r="A51" s="67" t="s">
        <v>55</v>
      </c>
      <c r="B51" s="53">
        <v>80</v>
      </c>
      <c r="C51" s="59">
        <v>1</v>
      </c>
      <c r="D51" s="53">
        <v>0.75</v>
      </c>
      <c r="E51" s="60">
        <f t="shared" si="8"/>
        <v>0.75</v>
      </c>
      <c r="F51" s="60">
        <f t="shared" si="9"/>
        <v>60</v>
      </c>
      <c r="G51" s="61"/>
      <c r="H51" s="70"/>
      <c r="I51" s="71"/>
      <c r="J51" s="70"/>
      <c r="K51" s="72"/>
      <c r="L51" s="72"/>
      <c r="M51" s="73"/>
    </row>
    <row r="52" spans="1:13" s="57" customFormat="1" x14ac:dyDescent="0.3">
      <c r="A52" s="67" t="s">
        <v>56</v>
      </c>
      <c r="B52" s="53">
        <v>40</v>
      </c>
      <c r="C52" s="59">
        <v>1</v>
      </c>
      <c r="D52" s="53">
        <v>0.3</v>
      </c>
      <c r="E52" s="60">
        <f t="shared" si="8"/>
        <v>0.3</v>
      </c>
      <c r="F52" s="60">
        <f t="shared" si="9"/>
        <v>12</v>
      </c>
      <c r="G52" s="61"/>
      <c r="H52" s="70"/>
      <c r="I52" s="71"/>
      <c r="J52" s="70"/>
      <c r="K52" s="72"/>
      <c r="L52" s="72"/>
      <c r="M52" s="73"/>
    </row>
    <row r="53" spans="1:13" s="57" customFormat="1" x14ac:dyDescent="0.3">
      <c r="A53" s="67" t="s">
        <v>57</v>
      </c>
      <c r="B53" s="53">
        <v>1</v>
      </c>
      <c r="C53" s="59">
        <v>1</v>
      </c>
      <c r="D53" s="53">
        <v>4</v>
      </c>
      <c r="E53" s="60">
        <f t="shared" si="8"/>
        <v>4</v>
      </c>
      <c r="F53" s="60">
        <f t="shared" si="9"/>
        <v>4</v>
      </c>
      <c r="G53" s="61"/>
      <c r="H53" s="70"/>
      <c r="I53" s="71"/>
      <c r="J53" s="70"/>
      <c r="K53" s="72"/>
      <c r="L53" s="72"/>
      <c r="M53" s="73"/>
    </row>
    <row r="54" spans="1:13" s="57" customFormat="1" x14ac:dyDescent="0.3">
      <c r="A54" s="67" t="s">
        <v>58</v>
      </c>
      <c r="B54" s="53">
        <v>120</v>
      </c>
      <c r="C54" s="59">
        <v>1</v>
      </c>
      <c r="D54" s="53">
        <v>0.1</v>
      </c>
      <c r="E54" s="60">
        <f t="shared" si="8"/>
        <v>0.1</v>
      </c>
      <c r="F54" s="60">
        <f t="shared" si="9"/>
        <v>12</v>
      </c>
      <c r="G54" s="74"/>
      <c r="H54" s="70"/>
      <c r="I54" s="71"/>
      <c r="J54" s="70"/>
      <c r="K54" s="72"/>
      <c r="L54" s="72"/>
      <c r="M54" s="75"/>
    </row>
    <row r="55" spans="1:13" s="57" customFormat="1" x14ac:dyDescent="0.3">
      <c r="A55" s="67" t="s">
        <v>59</v>
      </c>
      <c r="B55" s="53">
        <v>25</v>
      </c>
      <c r="C55" s="59">
        <v>1</v>
      </c>
      <c r="D55" s="53">
        <v>0.5</v>
      </c>
      <c r="E55" s="60">
        <f t="shared" si="8"/>
        <v>0.5</v>
      </c>
      <c r="F55" s="60">
        <f t="shared" si="9"/>
        <v>12.5</v>
      </c>
      <c r="G55" s="61"/>
      <c r="H55" s="70"/>
      <c r="I55" s="71"/>
      <c r="J55" s="70"/>
      <c r="K55" s="72"/>
      <c r="L55" s="72"/>
      <c r="M55" s="73"/>
    </row>
    <row r="56" spans="1:13" s="57" customFormat="1" x14ac:dyDescent="0.3">
      <c r="A56" s="67" t="s">
        <v>60</v>
      </c>
      <c r="B56" s="53">
        <v>15</v>
      </c>
      <c r="C56" s="59">
        <v>1</v>
      </c>
      <c r="D56" s="53">
        <v>0.75</v>
      </c>
      <c r="E56" s="60">
        <f t="shared" si="8"/>
        <v>0.75</v>
      </c>
      <c r="F56" s="60">
        <f t="shared" si="9"/>
        <v>11.25</v>
      </c>
      <c r="G56" s="61"/>
      <c r="H56" s="70"/>
      <c r="I56" s="71"/>
      <c r="J56" s="70"/>
      <c r="K56" s="72"/>
      <c r="L56" s="72"/>
      <c r="M56" s="73"/>
    </row>
    <row r="57" spans="1:13" s="57" customFormat="1" x14ac:dyDescent="0.3">
      <c r="A57" s="67" t="s">
        <v>61</v>
      </c>
      <c r="B57" s="53">
        <v>80</v>
      </c>
      <c r="C57" s="59">
        <v>1</v>
      </c>
      <c r="D57" s="53">
        <v>0.5</v>
      </c>
      <c r="E57" s="60">
        <f t="shared" si="8"/>
        <v>0.5</v>
      </c>
      <c r="F57" s="60">
        <f t="shared" si="9"/>
        <v>40</v>
      </c>
      <c r="G57" s="61"/>
      <c r="H57" s="70"/>
      <c r="I57" s="71"/>
      <c r="J57" s="70"/>
      <c r="K57" s="72"/>
      <c r="L57" s="72"/>
      <c r="M57" s="73"/>
    </row>
    <row r="58" spans="1:13" s="57" customFormat="1" x14ac:dyDescent="0.3">
      <c r="A58" s="67" t="s">
        <v>62</v>
      </c>
      <c r="B58" s="53">
        <v>40</v>
      </c>
      <c r="C58" s="59">
        <v>1</v>
      </c>
      <c r="D58" s="53">
        <v>0.3</v>
      </c>
      <c r="E58" s="60">
        <f t="shared" si="8"/>
        <v>0.3</v>
      </c>
      <c r="F58" s="60">
        <f t="shared" si="9"/>
        <v>12</v>
      </c>
      <c r="G58" s="61"/>
      <c r="H58" s="70"/>
      <c r="I58" s="71"/>
      <c r="J58" s="70"/>
      <c r="K58" s="72"/>
      <c r="L58" s="72"/>
      <c r="M58" s="73"/>
    </row>
    <row r="59" spans="1:13" s="57" customFormat="1" x14ac:dyDescent="0.3">
      <c r="A59" s="67" t="s">
        <v>63</v>
      </c>
      <c r="B59" s="53">
        <v>1</v>
      </c>
      <c r="C59" s="59">
        <v>1</v>
      </c>
      <c r="D59" s="53">
        <v>4</v>
      </c>
      <c r="E59" s="60">
        <f t="shared" si="8"/>
        <v>4</v>
      </c>
      <c r="F59" s="60">
        <f t="shared" si="9"/>
        <v>4</v>
      </c>
      <c r="G59" s="61"/>
      <c r="H59" s="70"/>
      <c r="I59" s="71"/>
      <c r="J59" s="70"/>
      <c r="K59" s="72"/>
      <c r="L59" s="72"/>
      <c r="M59" s="73"/>
    </row>
    <row r="60" spans="1:13" x14ac:dyDescent="0.3">
      <c r="A60" s="12" t="s">
        <v>64</v>
      </c>
      <c r="B60" s="8">
        <v>120</v>
      </c>
      <c r="C60" s="38">
        <v>2</v>
      </c>
      <c r="D60" s="8">
        <v>0.1</v>
      </c>
      <c r="E60" s="42">
        <f t="shared" si="8"/>
        <v>0.2</v>
      </c>
      <c r="F60" s="42">
        <f t="shared" si="9"/>
        <v>24</v>
      </c>
      <c r="G60" s="32"/>
      <c r="H60" s="28"/>
      <c r="I60" s="29"/>
      <c r="J60" s="28"/>
      <c r="K60" s="30"/>
      <c r="L60" s="30"/>
      <c r="M60" s="33"/>
    </row>
    <row r="61" spans="1:13" x14ac:dyDescent="0.3">
      <c r="A61" s="12" t="s">
        <v>65</v>
      </c>
      <c r="B61" s="8">
        <v>25</v>
      </c>
      <c r="C61" s="38">
        <v>1</v>
      </c>
      <c r="D61" s="8">
        <v>0.5</v>
      </c>
      <c r="E61" s="42">
        <f t="shared" si="8"/>
        <v>0.5</v>
      </c>
      <c r="F61" s="42">
        <f t="shared" si="9"/>
        <v>12.5</v>
      </c>
      <c r="G61" s="16"/>
      <c r="H61" s="28"/>
      <c r="I61" s="29"/>
      <c r="J61" s="28"/>
      <c r="K61" s="30"/>
      <c r="L61" s="30"/>
      <c r="M61" s="31"/>
    </row>
    <row r="62" spans="1:13" x14ac:dyDescent="0.3">
      <c r="A62" s="12" t="s">
        <v>66</v>
      </c>
      <c r="B62" s="8">
        <v>15</v>
      </c>
      <c r="C62" s="38">
        <v>1</v>
      </c>
      <c r="D62" s="8">
        <v>0.75</v>
      </c>
      <c r="E62" s="42">
        <f t="shared" si="8"/>
        <v>0.75</v>
      </c>
      <c r="F62" s="42">
        <f t="shared" si="9"/>
        <v>11.25</v>
      </c>
      <c r="G62" s="16"/>
      <c r="H62" s="28"/>
      <c r="I62" s="29"/>
      <c r="J62" s="28"/>
      <c r="K62" s="30"/>
      <c r="L62" s="30"/>
      <c r="M62" s="31"/>
    </row>
    <row r="63" spans="1:13" x14ac:dyDescent="0.3">
      <c r="A63" s="12" t="s">
        <v>67</v>
      </c>
      <c r="B63" s="8">
        <v>80</v>
      </c>
      <c r="C63" s="38">
        <v>1</v>
      </c>
      <c r="D63" s="8">
        <v>0.5</v>
      </c>
      <c r="E63" s="42">
        <f t="shared" si="8"/>
        <v>0.5</v>
      </c>
      <c r="F63" s="42">
        <f t="shared" si="9"/>
        <v>40</v>
      </c>
      <c r="G63" s="16"/>
      <c r="H63" s="28"/>
      <c r="I63" s="29"/>
      <c r="J63" s="28"/>
      <c r="K63" s="30"/>
      <c r="L63" s="30"/>
      <c r="M63" s="31"/>
    </row>
    <row r="64" spans="1:13" x14ac:dyDescent="0.3">
      <c r="A64" s="12" t="s">
        <v>68</v>
      </c>
      <c r="B64" s="8">
        <v>40</v>
      </c>
      <c r="C64" s="38">
        <v>1</v>
      </c>
      <c r="D64" s="8">
        <v>0.3</v>
      </c>
      <c r="E64" s="42">
        <f t="shared" si="8"/>
        <v>0.3</v>
      </c>
      <c r="F64" s="42">
        <f t="shared" si="9"/>
        <v>12</v>
      </c>
      <c r="G64" s="16"/>
      <c r="H64" s="28"/>
      <c r="I64" s="29"/>
      <c r="J64" s="28"/>
      <c r="K64" s="30"/>
      <c r="L64" s="30"/>
      <c r="M64" s="31"/>
    </row>
    <row r="65" spans="1:13" x14ac:dyDescent="0.3">
      <c r="A65" s="12" t="s">
        <v>69</v>
      </c>
      <c r="B65" s="8">
        <v>1</v>
      </c>
      <c r="C65" s="38">
        <v>1</v>
      </c>
      <c r="D65" s="8">
        <v>4</v>
      </c>
      <c r="E65" s="42">
        <f t="shared" si="8"/>
        <v>4</v>
      </c>
      <c r="F65" s="42">
        <f t="shared" si="9"/>
        <v>4</v>
      </c>
      <c r="G65" s="16"/>
      <c r="H65" s="28"/>
      <c r="I65" s="29"/>
      <c r="J65" s="28"/>
      <c r="K65" s="30"/>
      <c r="L65" s="30"/>
      <c r="M65" s="31"/>
    </row>
    <row r="66" spans="1:13" x14ac:dyDescent="0.3">
      <c r="A66" s="12" t="s">
        <v>70</v>
      </c>
      <c r="B66" s="8">
        <v>120</v>
      </c>
      <c r="C66" s="38">
        <v>2</v>
      </c>
      <c r="D66" s="8">
        <v>0.1</v>
      </c>
      <c r="E66" s="42">
        <f t="shared" si="8"/>
        <v>0.2</v>
      </c>
      <c r="F66" s="42">
        <f t="shared" si="9"/>
        <v>24</v>
      </c>
      <c r="G66" s="32"/>
      <c r="H66" s="28"/>
      <c r="I66" s="29"/>
      <c r="J66" s="28"/>
      <c r="K66" s="30"/>
      <c r="L66" s="30"/>
      <c r="M66" s="33"/>
    </row>
    <row r="67" spans="1:13" x14ac:dyDescent="0.3">
      <c r="A67" s="13" t="s">
        <v>14</v>
      </c>
      <c r="B67" s="8"/>
      <c r="C67" s="38"/>
      <c r="D67" s="8"/>
      <c r="E67" s="44"/>
      <c r="F67" s="45">
        <f>SUM(F49:F66)</f>
        <v>329.25</v>
      </c>
      <c r="G67" s="16"/>
      <c r="H67" s="28"/>
      <c r="I67" s="28"/>
      <c r="J67" s="28"/>
      <c r="K67" s="28"/>
      <c r="L67" s="34"/>
    </row>
    <row r="68" spans="1:13" s="57" customFormat="1" x14ac:dyDescent="0.3">
      <c r="A68" s="66" t="s">
        <v>71</v>
      </c>
      <c r="B68" s="67"/>
      <c r="C68" s="68"/>
      <c r="D68" s="67"/>
      <c r="E68" s="68"/>
      <c r="F68" s="68"/>
      <c r="G68" s="56"/>
    </row>
    <row r="69" spans="1:13" s="57" customFormat="1" x14ac:dyDescent="0.3">
      <c r="A69" s="67" t="s">
        <v>72</v>
      </c>
      <c r="B69" s="53">
        <v>25</v>
      </c>
      <c r="C69" s="59">
        <v>1</v>
      </c>
      <c r="D69" s="53">
        <v>1</v>
      </c>
      <c r="E69" s="60">
        <f t="shared" ref="E69:E74" si="10">C69*D69</f>
        <v>1</v>
      </c>
      <c r="F69" s="60">
        <f t="shared" ref="F69:F74" si="11">B69*E69</f>
        <v>25</v>
      </c>
      <c r="G69" s="61"/>
    </row>
    <row r="70" spans="1:13" s="57" customFormat="1" x14ac:dyDescent="0.3">
      <c r="A70" s="67" t="s">
        <v>73</v>
      </c>
      <c r="B70" s="53">
        <v>15</v>
      </c>
      <c r="C70" s="59">
        <v>1</v>
      </c>
      <c r="D70" s="53">
        <v>1.25</v>
      </c>
      <c r="E70" s="60">
        <f t="shared" si="10"/>
        <v>1.25</v>
      </c>
      <c r="F70" s="60">
        <f t="shared" si="11"/>
        <v>18.75</v>
      </c>
      <c r="G70" s="61"/>
    </row>
    <row r="71" spans="1:13" s="57" customFormat="1" x14ac:dyDescent="0.3">
      <c r="A71" s="67" t="s">
        <v>74</v>
      </c>
      <c r="B71" s="53">
        <v>80</v>
      </c>
      <c r="C71" s="59">
        <v>1</v>
      </c>
      <c r="D71" s="53">
        <v>1</v>
      </c>
      <c r="E71" s="60">
        <f t="shared" si="10"/>
        <v>1</v>
      </c>
      <c r="F71" s="60">
        <f t="shared" si="11"/>
        <v>80</v>
      </c>
      <c r="G71" s="61"/>
    </row>
    <row r="72" spans="1:13" s="57" customFormat="1" x14ac:dyDescent="0.3">
      <c r="A72" s="67" t="s">
        <v>75</v>
      </c>
      <c r="B72" s="53">
        <v>40</v>
      </c>
      <c r="C72" s="59">
        <v>1</v>
      </c>
      <c r="D72" s="53">
        <v>0.5</v>
      </c>
      <c r="E72" s="60">
        <f t="shared" si="10"/>
        <v>0.5</v>
      </c>
      <c r="F72" s="60">
        <f t="shared" si="11"/>
        <v>20</v>
      </c>
      <c r="G72" s="61"/>
    </row>
    <row r="73" spans="1:13" s="57" customFormat="1" x14ac:dyDescent="0.3">
      <c r="A73" s="67" t="s">
        <v>76</v>
      </c>
      <c r="B73" s="53">
        <v>1</v>
      </c>
      <c r="C73" s="59">
        <v>1</v>
      </c>
      <c r="D73" s="53">
        <v>4</v>
      </c>
      <c r="E73" s="60">
        <f t="shared" si="10"/>
        <v>4</v>
      </c>
      <c r="F73" s="60">
        <f t="shared" si="11"/>
        <v>4</v>
      </c>
      <c r="G73" s="61"/>
    </row>
    <row r="74" spans="1:13" s="57" customFormat="1" x14ac:dyDescent="0.3">
      <c r="A74" s="67" t="s">
        <v>77</v>
      </c>
      <c r="B74" s="53">
        <v>120</v>
      </c>
      <c r="C74" s="59">
        <v>2</v>
      </c>
      <c r="D74" s="53">
        <v>0.1</v>
      </c>
      <c r="E74" s="60">
        <f t="shared" si="10"/>
        <v>0.2</v>
      </c>
      <c r="F74" s="60">
        <f t="shared" si="11"/>
        <v>24</v>
      </c>
      <c r="G74" s="61"/>
    </row>
    <row r="75" spans="1:13" s="57" customFormat="1" x14ac:dyDescent="0.3">
      <c r="A75" s="62" t="s">
        <v>14</v>
      </c>
      <c r="B75" s="53"/>
      <c r="C75" s="59"/>
      <c r="D75" s="53"/>
      <c r="E75" s="64"/>
      <c r="F75" s="69">
        <f>SUM(F69:F74)</f>
        <v>171.75</v>
      </c>
      <c r="G75" s="61"/>
    </row>
    <row r="76" spans="1:13" s="88" customFormat="1" x14ac:dyDescent="0.3">
      <c r="A76" s="84" t="s">
        <v>78</v>
      </c>
      <c r="B76" s="85"/>
      <c r="C76" s="86"/>
      <c r="D76" s="85"/>
      <c r="E76" s="86"/>
      <c r="F76" s="86"/>
      <c r="G76" s="87"/>
    </row>
    <row r="77" spans="1:13" s="88" customFormat="1" x14ac:dyDescent="0.3">
      <c r="A77" s="85" t="s">
        <v>79</v>
      </c>
      <c r="B77" s="89">
        <v>8</v>
      </c>
      <c r="C77" s="90">
        <v>1</v>
      </c>
      <c r="D77" s="89">
        <v>1</v>
      </c>
      <c r="E77" s="91">
        <f>C77*D77</f>
        <v>1</v>
      </c>
      <c r="F77" s="91">
        <f>B77*E77</f>
        <v>8</v>
      </c>
      <c r="G77" s="92"/>
    </row>
    <row r="78" spans="1:13" s="88" customFormat="1" x14ac:dyDescent="0.3">
      <c r="A78" s="85" t="s">
        <v>80</v>
      </c>
      <c r="B78" s="89">
        <v>3</v>
      </c>
      <c r="C78" s="90">
        <v>1</v>
      </c>
      <c r="D78" s="89">
        <v>1.5</v>
      </c>
      <c r="E78" s="91">
        <f>C78*D78</f>
        <v>1.5</v>
      </c>
      <c r="F78" s="91">
        <f>B78*E78</f>
        <v>4.5</v>
      </c>
      <c r="G78" s="92"/>
    </row>
    <row r="79" spans="1:13" s="88" customFormat="1" x14ac:dyDescent="0.3">
      <c r="A79" s="85" t="s">
        <v>81</v>
      </c>
      <c r="B79" s="89">
        <v>5</v>
      </c>
      <c r="C79" s="90">
        <v>1</v>
      </c>
      <c r="D79" s="89">
        <v>1</v>
      </c>
      <c r="E79" s="91">
        <f t="shared" ref="E79:E80" si="12">C79*D79</f>
        <v>1</v>
      </c>
      <c r="F79" s="91">
        <f t="shared" ref="F79:F80" si="13">B79*E79</f>
        <v>5</v>
      </c>
      <c r="G79" s="92"/>
    </row>
    <row r="80" spans="1:13" s="88" customFormat="1" x14ac:dyDescent="0.3">
      <c r="A80" s="85" t="s">
        <v>82</v>
      </c>
      <c r="B80" s="89">
        <v>1</v>
      </c>
      <c r="C80" s="90">
        <v>1</v>
      </c>
      <c r="D80" s="89">
        <v>2</v>
      </c>
      <c r="E80" s="91">
        <f t="shared" si="12"/>
        <v>2</v>
      </c>
      <c r="F80" s="91">
        <f t="shared" si="13"/>
        <v>2</v>
      </c>
      <c r="G80" s="92"/>
    </row>
    <row r="81" spans="1:12" s="88" customFormat="1" x14ac:dyDescent="0.3">
      <c r="A81" s="93" t="s">
        <v>14</v>
      </c>
      <c r="B81" s="89"/>
      <c r="C81" s="90"/>
      <c r="D81" s="89"/>
      <c r="E81" s="94"/>
      <c r="F81" s="95">
        <f>SUM(F77:F80)</f>
        <v>19.5</v>
      </c>
      <c r="G81" s="92"/>
    </row>
    <row r="82" spans="1:12" s="88" customFormat="1" x14ac:dyDescent="0.3">
      <c r="A82" s="84" t="s">
        <v>83</v>
      </c>
      <c r="B82" s="85"/>
      <c r="C82" s="86"/>
      <c r="D82" s="85"/>
      <c r="E82" s="86"/>
      <c r="F82" s="86"/>
      <c r="G82" s="87"/>
    </row>
    <row r="83" spans="1:12" s="88" customFormat="1" x14ac:dyDescent="0.3">
      <c r="A83" s="85" t="s">
        <v>79</v>
      </c>
      <c r="B83" s="89">
        <v>32</v>
      </c>
      <c r="C83" s="90">
        <v>1</v>
      </c>
      <c r="D83" s="89">
        <v>0.75</v>
      </c>
      <c r="E83" s="91">
        <f>C83*D83</f>
        <v>0.75</v>
      </c>
      <c r="F83" s="91">
        <f>B83*E83</f>
        <v>24</v>
      </c>
      <c r="G83" s="92"/>
    </row>
    <row r="84" spans="1:12" s="88" customFormat="1" x14ac:dyDescent="0.3">
      <c r="A84" s="85" t="s">
        <v>80</v>
      </c>
      <c r="B84" s="89">
        <v>12</v>
      </c>
      <c r="C84" s="90">
        <v>1</v>
      </c>
      <c r="D84" s="89">
        <v>1</v>
      </c>
      <c r="E84" s="91">
        <f>C84*D84</f>
        <v>1</v>
      </c>
      <c r="F84" s="91">
        <f>B84*E84</f>
        <v>12</v>
      </c>
      <c r="G84" s="92"/>
    </row>
    <row r="85" spans="1:12" s="88" customFormat="1" x14ac:dyDescent="0.3">
      <c r="A85" s="85" t="s">
        <v>84</v>
      </c>
      <c r="B85" s="89">
        <v>20</v>
      </c>
      <c r="C85" s="90">
        <v>1</v>
      </c>
      <c r="D85" s="89">
        <v>0.75</v>
      </c>
      <c r="E85" s="91">
        <f t="shared" ref="E85:E86" si="14">C85*D85</f>
        <v>0.75</v>
      </c>
      <c r="F85" s="91">
        <f t="shared" ref="F85:F86" si="15">B85*E85</f>
        <v>15</v>
      </c>
      <c r="G85" s="92"/>
    </row>
    <row r="86" spans="1:12" s="88" customFormat="1" x14ac:dyDescent="0.3">
      <c r="A86" s="85" t="s">
        <v>82</v>
      </c>
      <c r="B86" s="89">
        <v>4</v>
      </c>
      <c r="C86" s="90">
        <v>1</v>
      </c>
      <c r="D86" s="89">
        <v>2</v>
      </c>
      <c r="E86" s="91">
        <f t="shared" si="14"/>
        <v>2</v>
      </c>
      <c r="F86" s="91">
        <f t="shared" si="15"/>
        <v>8</v>
      </c>
      <c r="G86" s="92"/>
    </row>
    <row r="87" spans="1:12" s="88" customFormat="1" x14ac:dyDescent="0.3">
      <c r="A87" s="93" t="s">
        <v>14</v>
      </c>
      <c r="B87" s="89"/>
      <c r="C87" s="90"/>
      <c r="D87" s="89"/>
      <c r="E87" s="94"/>
      <c r="F87" s="95">
        <f>SUM(F83:F86)</f>
        <v>59</v>
      </c>
      <c r="G87" s="92"/>
    </row>
    <row r="88" spans="1:12" s="17" customFormat="1" x14ac:dyDescent="0.3">
      <c r="A88" s="14" t="s">
        <v>101</v>
      </c>
      <c r="B88" s="15"/>
      <c r="C88" s="39"/>
      <c r="D88" s="15"/>
      <c r="E88" s="47"/>
      <c r="F88" s="39"/>
      <c r="G88" s="16"/>
    </row>
    <row r="89" spans="1:12" s="17" customFormat="1" x14ac:dyDescent="0.3">
      <c r="A89" s="15" t="s">
        <v>79</v>
      </c>
      <c r="B89" s="18">
        <v>12</v>
      </c>
      <c r="C89" s="40">
        <v>1</v>
      </c>
      <c r="D89" s="18">
        <v>1</v>
      </c>
      <c r="E89" s="42">
        <f t="shared" ref="E89:E93" si="16">C89*D89</f>
        <v>1</v>
      </c>
      <c r="F89" s="42">
        <f t="shared" ref="F89:F93" si="17">B89*E89</f>
        <v>12</v>
      </c>
      <c r="G89" s="16"/>
      <c r="H89" s="31"/>
      <c r="I89" s="33"/>
      <c r="J89" s="31"/>
      <c r="K89" s="30"/>
      <c r="L89" s="30"/>
    </row>
    <row r="90" spans="1:12" s="17" customFormat="1" x14ac:dyDescent="0.3">
      <c r="A90" s="15" t="s">
        <v>80</v>
      </c>
      <c r="B90" s="18">
        <v>6</v>
      </c>
      <c r="C90" s="40">
        <v>1</v>
      </c>
      <c r="D90" s="18">
        <v>1.5</v>
      </c>
      <c r="E90" s="42">
        <f t="shared" si="16"/>
        <v>1.5</v>
      </c>
      <c r="F90" s="42">
        <f t="shared" si="17"/>
        <v>9</v>
      </c>
      <c r="G90" s="16"/>
      <c r="H90" s="31"/>
      <c r="I90" s="33"/>
      <c r="J90" s="31"/>
      <c r="K90" s="30"/>
      <c r="L90" s="30"/>
    </row>
    <row r="91" spans="1:12" s="17" customFormat="1" x14ac:dyDescent="0.3">
      <c r="A91" s="15" t="s">
        <v>85</v>
      </c>
      <c r="B91" s="18">
        <v>30</v>
      </c>
      <c r="C91" s="40">
        <v>1</v>
      </c>
      <c r="D91" s="18">
        <v>1</v>
      </c>
      <c r="E91" s="42">
        <f t="shared" si="16"/>
        <v>1</v>
      </c>
      <c r="F91" s="42">
        <f t="shared" si="17"/>
        <v>30</v>
      </c>
      <c r="G91" s="16"/>
      <c r="H91" s="31"/>
      <c r="I91" s="33"/>
      <c r="J91" s="31"/>
      <c r="K91" s="30"/>
      <c r="L91" s="30"/>
    </row>
    <row r="92" spans="1:12" s="17" customFormat="1" x14ac:dyDescent="0.3">
      <c r="A92" s="15" t="s">
        <v>82</v>
      </c>
      <c r="B92" s="18">
        <v>1</v>
      </c>
      <c r="C92" s="40">
        <v>1</v>
      </c>
      <c r="D92" s="18">
        <v>2</v>
      </c>
      <c r="E92" s="42">
        <f t="shared" si="16"/>
        <v>2</v>
      </c>
      <c r="F92" s="42">
        <f t="shared" si="17"/>
        <v>2</v>
      </c>
      <c r="G92" s="16"/>
      <c r="H92" s="31"/>
      <c r="I92" s="33"/>
      <c r="J92" s="31"/>
      <c r="K92" s="30"/>
      <c r="L92" s="30"/>
    </row>
    <row r="93" spans="1:12" s="17" customFormat="1" x14ac:dyDescent="0.3">
      <c r="A93" s="15" t="s">
        <v>86</v>
      </c>
      <c r="B93" s="18">
        <v>1</v>
      </c>
      <c r="C93" s="40">
        <v>2</v>
      </c>
      <c r="D93" s="18">
        <v>16</v>
      </c>
      <c r="E93" s="42">
        <f t="shared" si="16"/>
        <v>32</v>
      </c>
      <c r="F93" s="42">
        <f t="shared" si="17"/>
        <v>32</v>
      </c>
      <c r="G93" s="18"/>
      <c r="H93" s="31"/>
      <c r="I93" s="33"/>
      <c r="J93" s="31"/>
      <c r="K93" s="30"/>
      <c r="L93" s="30"/>
    </row>
    <row r="94" spans="1:12" s="17" customFormat="1" x14ac:dyDescent="0.3">
      <c r="A94" s="19" t="s">
        <v>14</v>
      </c>
      <c r="B94" s="18"/>
      <c r="C94" s="40"/>
      <c r="D94" s="18"/>
      <c r="E94" s="42"/>
      <c r="F94" s="45">
        <f>SUM(F89:F93)</f>
        <v>85</v>
      </c>
      <c r="G94" s="18"/>
      <c r="H94" s="31"/>
      <c r="I94" s="31"/>
      <c r="J94" s="31"/>
      <c r="K94" s="35"/>
      <c r="L94" s="34"/>
    </row>
    <row r="95" spans="1:12" s="17" customFormat="1" x14ac:dyDescent="0.3">
      <c r="A95" s="14" t="s">
        <v>87</v>
      </c>
      <c r="B95" s="15"/>
      <c r="C95" s="39"/>
      <c r="D95" s="15"/>
      <c r="E95" s="47"/>
      <c r="F95" s="39"/>
      <c r="G95" s="18"/>
      <c r="H95" s="31"/>
      <c r="I95" s="31"/>
      <c r="J95" s="31"/>
      <c r="K95" s="31"/>
      <c r="L95" s="31"/>
    </row>
    <row r="96" spans="1:12" s="17" customFormat="1" x14ac:dyDescent="0.3">
      <c r="A96" s="15" t="s">
        <v>88</v>
      </c>
      <c r="B96" s="18">
        <v>24</v>
      </c>
      <c r="C96" s="40">
        <v>1</v>
      </c>
      <c r="D96" s="18">
        <v>0.75</v>
      </c>
      <c r="E96" s="42">
        <f t="shared" ref="E96:E100" si="18">C96*D96</f>
        <v>0.75</v>
      </c>
      <c r="F96" s="42">
        <f t="shared" ref="F96:F100" si="19">B96*E96</f>
        <v>18</v>
      </c>
      <c r="G96" s="16"/>
      <c r="H96" s="31"/>
      <c r="I96" s="33"/>
      <c r="J96" s="31"/>
      <c r="K96" s="30"/>
      <c r="L96" s="30"/>
    </row>
    <row r="97" spans="1:12" s="17" customFormat="1" x14ac:dyDescent="0.3">
      <c r="A97" s="15" t="s">
        <v>89</v>
      </c>
      <c r="B97" s="18">
        <v>12</v>
      </c>
      <c r="C97" s="40">
        <v>1</v>
      </c>
      <c r="D97" s="18">
        <v>1</v>
      </c>
      <c r="E97" s="42">
        <f t="shared" si="18"/>
        <v>1</v>
      </c>
      <c r="F97" s="42">
        <f t="shared" si="19"/>
        <v>12</v>
      </c>
      <c r="G97" s="18"/>
      <c r="H97" s="31"/>
      <c r="I97" s="33"/>
      <c r="J97" s="31"/>
      <c r="K97" s="30"/>
      <c r="L97" s="30"/>
    </row>
    <row r="98" spans="1:12" s="17" customFormat="1" x14ac:dyDescent="0.3">
      <c r="A98" s="15" t="s">
        <v>90</v>
      </c>
      <c r="B98" s="18">
        <v>60</v>
      </c>
      <c r="C98" s="40">
        <v>1</v>
      </c>
      <c r="D98" s="18">
        <v>0.75</v>
      </c>
      <c r="E98" s="42">
        <f t="shared" si="18"/>
        <v>0.75</v>
      </c>
      <c r="F98" s="42">
        <f t="shared" si="19"/>
        <v>45</v>
      </c>
      <c r="G98" s="18"/>
      <c r="H98" s="31"/>
      <c r="I98" s="33"/>
      <c r="J98" s="31"/>
      <c r="K98" s="30"/>
      <c r="L98" s="30"/>
    </row>
    <row r="99" spans="1:12" s="17" customFormat="1" x14ac:dyDescent="0.3">
      <c r="A99" s="15" t="s">
        <v>82</v>
      </c>
      <c r="B99" s="18">
        <v>2</v>
      </c>
      <c r="C99" s="40">
        <v>1</v>
      </c>
      <c r="D99" s="18">
        <v>2</v>
      </c>
      <c r="E99" s="42">
        <f t="shared" si="18"/>
        <v>2</v>
      </c>
      <c r="F99" s="42">
        <f t="shared" si="19"/>
        <v>4</v>
      </c>
      <c r="G99" s="18"/>
      <c r="H99" s="31"/>
      <c r="I99" s="33"/>
      <c r="J99" s="31"/>
      <c r="K99" s="30"/>
      <c r="L99" s="30"/>
    </row>
    <row r="100" spans="1:12" s="17" customFormat="1" x14ac:dyDescent="0.3">
      <c r="A100" s="15" t="s">
        <v>86</v>
      </c>
      <c r="B100" s="18">
        <v>2</v>
      </c>
      <c r="C100" s="40">
        <v>2</v>
      </c>
      <c r="D100" s="18">
        <v>16</v>
      </c>
      <c r="E100" s="42">
        <f t="shared" si="18"/>
        <v>32</v>
      </c>
      <c r="F100" s="42">
        <f t="shared" si="19"/>
        <v>64</v>
      </c>
      <c r="G100" s="18"/>
      <c r="H100" s="31"/>
      <c r="I100" s="33"/>
      <c r="J100" s="31"/>
      <c r="K100" s="30"/>
      <c r="L100" s="30"/>
    </row>
    <row r="101" spans="1:12" s="17" customFormat="1" x14ac:dyDescent="0.3">
      <c r="A101" s="19" t="s">
        <v>14</v>
      </c>
      <c r="B101" s="18"/>
      <c r="C101" s="40"/>
      <c r="D101" s="18"/>
      <c r="E101" s="47"/>
      <c r="F101" s="48">
        <f>SUM(F96:F100)</f>
        <v>143</v>
      </c>
      <c r="G101" s="18"/>
      <c r="H101" s="31"/>
      <c r="I101" s="31"/>
      <c r="J101" s="31"/>
      <c r="K101" s="31"/>
      <c r="L101" s="36"/>
    </row>
    <row r="102" spans="1:12" s="17" customFormat="1" x14ac:dyDescent="0.3">
      <c r="A102" s="20" t="s">
        <v>91</v>
      </c>
      <c r="B102" s="21"/>
      <c r="C102" s="41"/>
      <c r="D102" s="21"/>
      <c r="E102" s="49"/>
      <c r="F102" s="49"/>
      <c r="G102" s="18"/>
    </row>
    <row r="103" spans="1:12" s="17" customFormat="1" x14ac:dyDescent="0.3">
      <c r="A103" s="22" t="s">
        <v>92</v>
      </c>
      <c r="B103" s="18">
        <v>1</v>
      </c>
      <c r="C103" s="40" t="s">
        <v>93</v>
      </c>
      <c r="D103" s="18" t="s">
        <v>93</v>
      </c>
      <c r="E103" s="39">
        <v>5500</v>
      </c>
      <c r="F103" s="39">
        <f>E103*B103</f>
        <v>5500</v>
      </c>
      <c r="G103" s="16"/>
    </row>
    <row r="104" spans="1:12" s="17" customFormat="1" x14ac:dyDescent="0.3">
      <c r="A104" s="19" t="s">
        <v>14</v>
      </c>
      <c r="B104" s="18"/>
      <c r="C104" s="40"/>
      <c r="D104" s="18"/>
      <c r="E104" s="39"/>
      <c r="F104" s="48">
        <f>SUM(F103)</f>
        <v>5500</v>
      </c>
      <c r="G104" s="16"/>
    </row>
    <row r="105" spans="1:12" s="57" customFormat="1" x14ac:dyDescent="0.3">
      <c r="A105" s="52" t="s">
        <v>94</v>
      </c>
      <c r="B105" s="53"/>
      <c r="C105" s="54"/>
      <c r="D105" s="53"/>
      <c r="E105" s="55"/>
      <c r="F105" s="55"/>
      <c r="G105" s="56"/>
    </row>
    <row r="106" spans="1:12" s="57" customFormat="1" x14ac:dyDescent="0.3">
      <c r="A106" s="58" t="s">
        <v>95</v>
      </c>
      <c r="B106" s="56">
        <v>200</v>
      </c>
      <c r="C106" s="59">
        <v>1</v>
      </c>
      <c r="D106" s="56">
        <v>1</v>
      </c>
      <c r="E106" s="60">
        <f>C106*D106</f>
        <v>1</v>
      </c>
      <c r="F106" s="60">
        <f>B106*E106</f>
        <v>200</v>
      </c>
      <c r="G106" s="61"/>
    </row>
    <row r="107" spans="1:12" s="57" customFormat="1" x14ac:dyDescent="0.3">
      <c r="A107" s="62" t="s">
        <v>14</v>
      </c>
      <c r="B107" s="56"/>
      <c r="C107" s="59"/>
      <c r="D107" s="56"/>
      <c r="E107" s="64"/>
      <c r="F107" s="69">
        <f>SUM(F106)</f>
        <v>200</v>
      </c>
      <c r="G107" s="61"/>
    </row>
    <row r="108" spans="1:12" s="57" customFormat="1" x14ac:dyDescent="0.3">
      <c r="A108" s="52" t="s">
        <v>96</v>
      </c>
      <c r="B108" s="53"/>
      <c r="C108" s="54"/>
      <c r="D108" s="53"/>
      <c r="E108" s="55"/>
      <c r="F108" s="55"/>
      <c r="G108" s="56"/>
    </row>
    <row r="109" spans="1:12" s="57" customFormat="1" x14ac:dyDescent="0.3">
      <c r="A109" s="58" t="s">
        <v>97</v>
      </c>
      <c r="B109" s="56">
        <v>12</v>
      </c>
      <c r="C109" s="59">
        <v>1.5</v>
      </c>
      <c r="D109" s="56">
        <v>1</v>
      </c>
      <c r="E109" s="60">
        <f t="shared" ref="E109:E111" si="20">C109*D109</f>
        <v>1.5</v>
      </c>
      <c r="F109" s="60">
        <f t="shared" ref="F109:F111" si="21">B109*E109</f>
        <v>18</v>
      </c>
      <c r="G109" s="61"/>
    </row>
    <row r="110" spans="1:12" s="57" customFormat="1" x14ac:dyDescent="0.3">
      <c r="A110" s="58" t="s">
        <v>98</v>
      </c>
      <c r="B110" s="56">
        <v>12</v>
      </c>
      <c r="C110" s="59">
        <v>1.5</v>
      </c>
      <c r="D110" s="56">
        <v>4</v>
      </c>
      <c r="E110" s="60">
        <f t="shared" si="20"/>
        <v>6</v>
      </c>
      <c r="F110" s="60">
        <f t="shared" si="21"/>
        <v>72</v>
      </c>
      <c r="G110" s="61"/>
    </row>
    <row r="111" spans="1:12" s="57" customFormat="1" x14ac:dyDescent="0.3">
      <c r="A111" s="58" t="s">
        <v>99</v>
      </c>
      <c r="B111" s="56">
        <v>12</v>
      </c>
      <c r="C111" s="59">
        <v>1.5</v>
      </c>
      <c r="D111" s="56">
        <v>4</v>
      </c>
      <c r="E111" s="60">
        <f t="shared" si="20"/>
        <v>6</v>
      </c>
      <c r="F111" s="60">
        <f t="shared" si="21"/>
        <v>72</v>
      </c>
      <c r="G111" s="61"/>
    </row>
    <row r="112" spans="1:12" s="57" customFormat="1" x14ac:dyDescent="0.3">
      <c r="A112" s="62" t="s">
        <v>14</v>
      </c>
      <c r="B112" s="56"/>
      <c r="C112" s="63"/>
      <c r="D112" s="56"/>
      <c r="E112" s="64"/>
      <c r="F112" s="65">
        <f>SUM(F109:F111)</f>
        <v>162</v>
      </c>
      <c r="G112" s="61"/>
    </row>
    <row r="113" spans="1:7" x14ac:dyDescent="0.3">
      <c r="A113" s="13" t="s">
        <v>100</v>
      </c>
      <c r="B113" s="6"/>
      <c r="C113" s="5"/>
      <c r="D113" s="6"/>
      <c r="E113" s="50"/>
      <c r="F113" s="51">
        <f>SUM(F2:F112)/2</f>
        <v>8874.5</v>
      </c>
      <c r="G113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481FAA08DA74C9949ADFD1C4CA830" ma:contentTypeVersion="4" ma:contentTypeDescription="Create a new document." ma:contentTypeScope="" ma:versionID="35caa580506b8bfb2d98928a24529b04">
  <xsd:schema xmlns:xsd="http://www.w3.org/2001/XMLSchema" xmlns:xs="http://www.w3.org/2001/XMLSchema" xmlns:p="http://schemas.microsoft.com/office/2006/metadata/properties" xmlns:ns2="d7a16da1-2aae-48eb-be97-36500525f8b2" targetNamespace="http://schemas.microsoft.com/office/2006/metadata/properties" ma:root="true" ma:fieldsID="d5e06fcb37a94f9019c827eca489b3ff" ns2:_="">
    <xsd:import namespace="d7a16da1-2aae-48eb-be97-36500525f8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16da1-2aae-48eb-be97-36500525f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17F08D-DF69-4E29-87CB-90DD8175FBC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ccc1000-06dd-4166-8fd3-b75a60ec1a85"/>
    <ds:schemaRef ds:uri="b89273cf-2a03-4d5c-a214-e63edeaf8540"/>
  </ds:schemaRefs>
</ds:datastoreItem>
</file>

<file path=customXml/itemProps2.xml><?xml version="1.0" encoding="utf-8"?>
<ds:datastoreItem xmlns:ds="http://schemas.openxmlformats.org/officeDocument/2006/customXml" ds:itemID="{1B1E9F9F-1963-4316-B377-85128E60EA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0B91D1-0684-48E5-94A1-B243DAA044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and Programming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 Liang</dc:creator>
  <cp:keywords/>
  <dc:description/>
  <cp:lastModifiedBy>Kun Liang</cp:lastModifiedBy>
  <cp:revision/>
  <dcterms:created xsi:type="dcterms:W3CDTF">2015-06-05T18:17:20Z</dcterms:created>
  <dcterms:modified xsi:type="dcterms:W3CDTF">2025-07-24T14:57:25Z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0x01010090C481FAA08DA74C9949ADFD1C4CA830</vt:lpwstr>
  </property>
  <property fmtid="{D5CDD505-2E9C-101B-9397-08002B2CF9AE}" pid="3" name="MediaServiceImageTags">
    <vt:lpwstr/>
  </property>
</Properties>
</file>