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0f771530ac4f1f7f/文档/我的资料/浙大课程/大三上/化专/二氧化碳/"/>
    </mc:Choice>
  </mc:AlternateContent>
  <xr:revisionPtr revIDLastSave="24" documentId="11_AD4DA82427541F7ACA7EB816084825D06AE8DE10" xr6:coauthVersionLast="47" xr6:coauthVersionMax="47" xr10:uidLastSave="{8DAED00E-6758-4627-8179-73A76779301B}"/>
  <bookViews>
    <workbookView xWindow="0" yWindow="12" windowWidth="23040" windowHeight="123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1" l="1"/>
  <c r="Q38" i="1"/>
  <c r="Q36" i="1"/>
  <c r="P37" i="1"/>
  <c r="P38" i="1"/>
  <c r="P36" i="1"/>
  <c r="M24" i="1"/>
  <c r="N24" i="1"/>
  <c r="M23" i="1"/>
  <c r="N23" i="1"/>
  <c r="L24" i="1"/>
  <c r="L23" i="1"/>
  <c r="M20" i="1"/>
  <c r="N20" i="1"/>
  <c r="L20" i="1"/>
  <c r="M19" i="1"/>
  <c r="N19" i="1"/>
  <c r="L19" i="1"/>
  <c r="M16" i="1"/>
  <c r="N16" i="1"/>
  <c r="L16" i="1"/>
  <c r="M14" i="1"/>
  <c r="N14" i="1"/>
  <c r="L14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</calcChain>
</file>

<file path=xl/sharedStrings.xml><?xml version="1.0" encoding="utf-8"?>
<sst xmlns="http://schemas.openxmlformats.org/spreadsheetml/2006/main" count="46" uniqueCount="37">
  <si>
    <t>气液平衡</t>
    <phoneticPr fontId="1" type="noConversion"/>
  </si>
  <si>
    <t>室温</t>
    <phoneticPr fontId="1" type="noConversion"/>
  </si>
  <si>
    <t>大气压力</t>
    <phoneticPr fontId="1" type="noConversion"/>
  </si>
  <si>
    <t>系统压力</t>
    <phoneticPr fontId="1" type="noConversion"/>
  </si>
  <si>
    <t>加热温度</t>
    <phoneticPr fontId="1" type="noConversion"/>
  </si>
  <si>
    <t>加热电压</t>
    <phoneticPr fontId="1" type="noConversion"/>
  </si>
  <si>
    <t>冷却水温度</t>
    <phoneticPr fontId="1" type="noConversion"/>
  </si>
  <si>
    <t>实验条件记录</t>
    <phoneticPr fontId="1" type="noConversion"/>
  </si>
  <si>
    <t>平衡温度</t>
    <phoneticPr fontId="1" type="noConversion"/>
  </si>
  <si>
    <t>气相</t>
    <phoneticPr fontId="1" type="noConversion"/>
  </si>
  <si>
    <t>液相</t>
    <phoneticPr fontId="1" type="noConversion"/>
  </si>
  <si>
    <t>折光率</t>
    <phoneticPr fontId="1" type="noConversion"/>
  </si>
  <si>
    <t>y1</t>
    <phoneticPr fontId="1" type="noConversion"/>
  </si>
  <si>
    <t>x1</t>
    <phoneticPr fontId="1" type="noConversion"/>
  </si>
  <si>
    <t>温度</t>
    <phoneticPr fontId="1" type="noConversion"/>
  </si>
  <si>
    <t>泡点</t>
    <phoneticPr fontId="1" type="noConversion"/>
  </si>
  <si>
    <t>露点</t>
    <phoneticPr fontId="1" type="noConversion"/>
  </si>
  <si>
    <t>压强</t>
    <phoneticPr fontId="1" type="noConversion"/>
  </si>
  <si>
    <t>水银刻度</t>
    <phoneticPr fontId="1" type="noConversion"/>
  </si>
  <si>
    <t>25℃</t>
    <phoneticPr fontId="1" type="noConversion"/>
  </si>
  <si>
    <t>31℃</t>
    <phoneticPr fontId="1" type="noConversion"/>
  </si>
  <si>
    <t>V</t>
    <phoneticPr fontId="1" type="noConversion"/>
  </si>
  <si>
    <t>实验值</t>
    <phoneticPr fontId="1" type="noConversion"/>
  </si>
  <si>
    <t>理想状态方程</t>
    <phoneticPr fontId="1" type="noConversion"/>
  </si>
  <si>
    <t>范德华方程</t>
    <phoneticPr fontId="1" type="noConversion"/>
  </si>
  <si>
    <t>t</t>
    <phoneticPr fontId="1" type="noConversion"/>
  </si>
  <si>
    <t>x2</t>
    <phoneticPr fontId="1" type="noConversion"/>
  </si>
  <si>
    <t>y1测</t>
    <phoneticPr fontId="1" type="noConversion"/>
  </si>
  <si>
    <t>y2测</t>
    <phoneticPr fontId="1" type="noConversion"/>
  </si>
  <si>
    <t>r1测</t>
    <phoneticPr fontId="1" type="noConversion"/>
  </si>
  <si>
    <t>P10</t>
    <phoneticPr fontId="1" type="noConversion"/>
  </si>
  <si>
    <t>P20</t>
    <phoneticPr fontId="1" type="noConversion"/>
  </si>
  <si>
    <t>r2测</t>
    <phoneticPr fontId="1" type="noConversion"/>
  </si>
  <si>
    <t>r1理论</t>
    <phoneticPr fontId="1" type="noConversion"/>
  </si>
  <si>
    <t>r2理论</t>
    <phoneticPr fontId="1" type="noConversion"/>
  </si>
  <si>
    <t>y1理论</t>
    <phoneticPr fontId="1" type="noConversion"/>
  </si>
  <si>
    <t>y2理论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</si>
</sst>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"/>
  <sheetViews>
    <sheetView tabSelected="1" workbookViewId="0">
      <selection activeCell="N23" sqref="N23"/>
    </sheetView>
  </sheetViews>
  <sheetFormatPr defaultRowHeight="13.8" x14ac:dyDescent="0.25"/>
  <cols>
    <col min="13" max="13" width="14" customWidth="1"/>
  </cols>
  <sheetData>
    <row r="1" spans="1:14" x14ac:dyDescent="0.25">
      <c r="A1" t="s">
        <v>0</v>
      </c>
    </row>
    <row r="2" spans="1:14" x14ac:dyDescent="0.25">
      <c r="A2" s="4" t="s">
        <v>7</v>
      </c>
      <c r="B2" s="4"/>
      <c r="C2" s="4"/>
      <c r="D2" s="4"/>
      <c r="E2" s="4"/>
      <c r="F2" s="4"/>
      <c r="G2" s="4"/>
    </row>
    <row r="3" spans="1:14" x14ac:dyDescent="0.25">
      <c r="A3" t="s">
        <v>1</v>
      </c>
      <c r="B3" t="s">
        <v>2</v>
      </c>
      <c r="C3" t="s">
        <v>3</v>
      </c>
      <c r="E3" t="s">
        <v>4</v>
      </c>
      <c r="F3" t="s">
        <v>5</v>
      </c>
      <c r="G3" t="s">
        <v>6</v>
      </c>
    </row>
    <row r="4" spans="1:14" x14ac:dyDescent="0.25">
      <c r="A4">
        <v>24.8</v>
      </c>
      <c r="B4">
        <v>101.97</v>
      </c>
      <c r="C4">
        <v>101.97</v>
      </c>
      <c r="E4">
        <v>159</v>
      </c>
      <c r="F4">
        <v>50</v>
      </c>
      <c r="G4">
        <v>16.559999999999999</v>
      </c>
    </row>
    <row r="5" spans="1:14" x14ac:dyDescent="0.25">
      <c r="A5">
        <v>25.4</v>
      </c>
      <c r="B5">
        <v>101.82</v>
      </c>
      <c r="C5">
        <v>101.82</v>
      </c>
      <c r="E5">
        <v>159.69999999999999</v>
      </c>
      <c r="F5">
        <v>50</v>
      </c>
      <c r="G5">
        <v>14.99</v>
      </c>
    </row>
    <row r="6" spans="1:14" x14ac:dyDescent="0.25">
      <c r="A6">
        <v>25.2</v>
      </c>
      <c r="B6">
        <v>101.75</v>
      </c>
      <c r="C6">
        <v>101.75</v>
      </c>
      <c r="E6">
        <v>161.6</v>
      </c>
      <c r="F6">
        <v>50</v>
      </c>
      <c r="G6">
        <v>15</v>
      </c>
    </row>
    <row r="7" spans="1:14" x14ac:dyDescent="0.25">
      <c r="A7">
        <v>25.2</v>
      </c>
      <c r="B7">
        <v>101.84</v>
      </c>
      <c r="C7">
        <v>101.84</v>
      </c>
      <c r="E7">
        <v>145.1</v>
      </c>
      <c r="F7">
        <v>50</v>
      </c>
      <c r="G7">
        <v>15</v>
      </c>
    </row>
    <row r="11" spans="1:14" x14ac:dyDescent="0.25">
      <c r="A11" s="5" t="s">
        <v>8</v>
      </c>
      <c r="B11" s="4" t="s">
        <v>9</v>
      </c>
      <c r="C11" s="4"/>
      <c r="D11" s="3"/>
      <c r="E11" s="4" t="s">
        <v>10</v>
      </c>
      <c r="F11" s="4"/>
    </row>
    <row r="12" spans="1:14" x14ac:dyDescent="0.25">
      <c r="A12" s="5"/>
      <c r="B12" t="s">
        <v>11</v>
      </c>
      <c r="C12" t="s">
        <v>12</v>
      </c>
      <c r="E12" t="s">
        <v>11</v>
      </c>
      <c r="F12" t="s">
        <v>13</v>
      </c>
      <c r="K12" t="s">
        <v>25</v>
      </c>
      <c r="L12">
        <v>87.7</v>
      </c>
      <c r="M12">
        <v>88.2</v>
      </c>
      <c r="N12">
        <v>89.9</v>
      </c>
    </row>
    <row r="13" spans="1:14" x14ac:dyDescent="0.25">
      <c r="A13">
        <v>87.7</v>
      </c>
      <c r="B13">
        <v>1.3611</v>
      </c>
      <c r="C13" s="1">
        <v>0.5</v>
      </c>
      <c r="D13" s="1"/>
      <c r="E13">
        <v>1.3552</v>
      </c>
      <c r="F13" s="1">
        <v>0.21</v>
      </c>
      <c r="K13" t="s">
        <v>13</v>
      </c>
      <c r="L13">
        <v>0.21</v>
      </c>
      <c r="M13">
        <v>7.4999999999999997E-2</v>
      </c>
      <c r="N13">
        <v>6.5000000000000002E-2</v>
      </c>
    </row>
    <row r="14" spans="1:14" x14ac:dyDescent="0.25">
      <c r="A14">
        <v>88.2</v>
      </c>
      <c r="B14">
        <v>1.3614999999999999</v>
      </c>
      <c r="C14" s="1">
        <v>0.5</v>
      </c>
      <c r="D14" s="1"/>
      <c r="E14">
        <v>1.3434999999999999</v>
      </c>
      <c r="F14" s="2">
        <v>7.4999999999999997E-2</v>
      </c>
      <c r="K14" t="s">
        <v>26</v>
      </c>
      <c r="L14">
        <f>1-L13</f>
        <v>0.79</v>
      </c>
      <c r="M14">
        <f t="shared" ref="M14:N14" si="0">1-M13</f>
        <v>0.92500000000000004</v>
      </c>
      <c r="N14">
        <f t="shared" si="0"/>
        <v>0.93500000000000005</v>
      </c>
    </row>
    <row r="15" spans="1:14" x14ac:dyDescent="0.25">
      <c r="A15">
        <v>88.8</v>
      </c>
      <c r="B15">
        <v>1.361</v>
      </c>
      <c r="C15" s="1">
        <v>0.5</v>
      </c>
      <c r="D15" s="1"/>
      <c r="E15">
        <v>1.3431999999999999</v>
      </c>
      <c r="F15" s="2">
        <v>7.2999999999999995E-2</v>
      </c>
      <c r="K15" t="s">
        <v>27</v>
      </c>
      <c r="L15">
        <v>0.5</v>
      </c>
      <c r="M15">
        <v>0.5</v>
      </c>
      <c r="N15">
        <v>0.32500000000000001</v>
      </c>
    </row>
    <row r="16" spans="1:14" x14ac:dyDescent="0.25">
      <c r="A16">
        <v>89.9</v>
      </c>
      <c r="B16">
        <v>1.359</v>
      </c>
      <c r="C16" s="2">
        <v>0.32500000000000001</v>
      </c>
      <c r="D16" s="2"/>
      <c r="E16">
        <v>1.3420000000000001</v>
      </c>
      <c r="F16" s="2">
        <v>6.5000000000000002E-2</v>
      </c>
      <c r="K16" t="s">
        <v>28</v>
      </c>
      <c r="L16">
        <f>1-L15</f>
        <v>0.5</v>
      </c>
      <c r="M16">
        <f t="shared" ref="M16:N16" si="1">1-M15</f>
        <v>0.5</v>
      </c>
      <c r="N16">
        <f t="shared" si="1"/>
        <v>0.67500000000000004</v>
      </c>
    </row>
    <row r="17" spans="1:22" x14ac:dyDescent="0.25">
      <c r="K17" t="s">
        <v>30</v>
      </c>
      <c r="L17">
        <v>1058.7</v>
      </c>
      <c r="M17">
        <v>1110.6600000000001</v>
      </c>
      <c r="N17">
        <v>1182.58</v>
      </c>
    </row>
    <row r="18" spans="1:22" x14ac:dyDescent="0.25">
      <c r="K18" t="s">
        <v>31</v>
      </c>
      <c r="L18">
        <v>480.9</v>
      </c>
      <c r="M18">
        <v>490.267</v>
      </c>
      <c r="N18">
        <v>523.26900000000001</v>
      </c>
    </row>
    <row r="19" spans="1:22" x14ac:dyDescent="0.25">
      <c r="K19" t="s">
        <v>29</v>
      </c>
      <c r="L19">
        <f>1059.7*L15/L13/L17</f>
        <v>2.3832013205773475</v>
      </c>
      <c r="M19">
        <f t="shared" ref="M19:N19" si="2">1059.7*M15/M13/M17</f>
        <v>6.3607824776859401</v>
      </c>
      <c r="N19">
        <f t="shared" si="2"/>
        <v>4.4804579817010266</v>
      </c>
    </row>
    <row r="20" spans="1:22" x14ac:dyDescent="0.25">
      <c r="K20" t="s">
        <v>32</v>
      </c>
      <c r="L20">
        <f>1059.7*L16/L14/L18</f>
        <v>1.3946687513654514</v>
      </c>
      <c r="M20">
        <f t="shared" ref="M20:N20" si="3">1059.7*M16/M14/M18</f>
        <v>1.1683650150036833</v>
      </c>
      <c r="N20">
        <f t="shared" si="3"/>
        <v>1.4620091466743168</v>
      </c>
    </row>
    <row r="21" spans="1:22" x14ac:dyDescent="0.25">
      <c r="A21" s="5" t="s">
        <v>14</v>
      </c>
      <c r="B21" s="4" t="s">
        <v>15</v>
      </c>
      <c r="C21" s="4"/>
      <c r="D21" s="3"/>
      <c r="E21" s="4" t="s">
        <v>16</v>
      </c>
      <c r="F21" s="4"/>
      <c r="K21" t="s">
        <v>33</v>
      </c>
      <c r="L21">
        <v>2.0499999999999998</v>
      </c>
      <c r="M21">
        <v>2.0609999999999999</v>
      </c>
      <c r="N21">
        <v>2.0680000000000001</v>
      </c>
    </row>
    <row r="22" spans="1:22" x14ac:dyDescent="0.25">
      <c r="A22" s="5"/>
      <c r="B22" t="s">
        <v>17</v>
      </c>
      <c r="C22" t="s">
        <v>18</v>
      </c>
      <c r="E22" t="s">
        <v>17</v>
      </c>
      <c r="F22" t="s">
        <v>18</v>
      </c>
      <c r="K22" t="s">
        <v>34</v>
      </c>
      <c r="L22">
        <v>1.1020000000000001</v>
      </c>
      <c r="M22">
        <v>1.101</v>
      </c>
      <c r="N22">
        <v>1.1000000000000001</v>
      </c>
    </row>
    <row r="23" spans="1:22" x14ac:dyDescent="0.25">
      <c r="A23">
        <v>26.5</v>
      </c>
      <c r="B23">
        <v>7.1</v>
      </c>
      <c r="C23">
        <v>302.5</v>
      </c>
      <c r="E23">
        <v>6.55</v>
      </c>
      <c r="F23">
        <v>230.5</v>
      </c>
      <c r="K23" t="s">
        <v>35</v>
      </c>
      <c r="L23">
        <f>L21*L13*L17/764.84</f>
        <v>0.59590286857381924</v>
      </c>
      <c r="M23">
        <f t="shared" ref="M23:N23" si="4">M21*M13*M17/764.84</f>
        <v>0.22446559999477014</v>
      </c>
      <c r="N23">
        <f t="shared" si="4"/>
        <v>0.20783746090685634</v>
      </c>
    </row>
    <row r="24" spans="1:22" x14ac:dyDescent="0.25">
      <c r="A24">
        <v>25</v>
      </c>
      <c r="B24">
        <v>6.85</v>
      </c>
      <c r="C24">
        <v>306</v>
      </c>
      <c r="E24">
        <v>5.9</v>
      </c>
      <c r="F24">
        <v>161.9</v>
      </c>
      <c r="K24" t="s">
        <v>36</v>
      </c>
      <c r="L24">
        <f>L22*L14*L18/764.84</f>
        <v>0.5473849720202919</v>
      </c>
      <c r="M24">
        <f t="shared" ref="M24:N24" si="5">M22*M14*M18/764.84</f>
        <v>0.65281649688170085</v>
      </c>
      <c r="N24">
        <f t="shared" si="5"/>
        <v>0.70365326931122862</v>
      </c>
    </row>
    <row r="29" spans="1:22" x14ac:dyDescent="0.25">
      <c r="A29" s="4" t="s">
        <v>19</v>
      </c>
      <c r="B29" s="4"/>
      <c r="E29" s="4" t="s">
        <v>20</v>
      </c>
      <c r="F29" s="4"/>
    </row>
    <row r="30" spans="1:22" x14ac:dyDescent="0.25">
      <c r="A30" t="s">
        <v>17</v>
      </c>
      <c r="B30" t="s">
        <v>18</v>
      </c>
      <c r="C30" t="s">
        <v>21</v>
      </c>
      <c r="E30" t="s">
        <v>17</v>
      </c>
      <c r="F30" t="s">
        <v>18</v>
      </c>
      <c r="G30" t="s">
        <v>21</v>
      </c>
      <c r="T30" t="s">
        <v>22</v>
      </c>
      <c r="U30" t="s">
        <v>23</v>
      </c>
      <c r="V30" t="s">
        <v>24</v>
      </c>
    </row>
    <row r="31" spans="1:22" x14ac:dyDescent="0.25">
      <c r="A31">
        <v>7.7</v>
      </c>
      <c r="B31">
        <v>307.5</v>
      </c>
      <c r="C31">
        <f>(B31-357.5)/(-41282.05)</f>
        <v>1.2111801618378932E-3</v>
      </c>
      <c r="E31">
        <v>8</v>
      </c>
      <c r="F31">
        <v>299</v>
      </c>
      <c r="G31">
        <f>(F31-357.5)/(-41282.05)</f>
        <v>1.4170807893503349E-3</v>
      </c>
      <c r="T31">
        <v>2.1437888864530709E-3</v>
      </c>
      <c r="U31">
        <v>0.33926000000000001</v>
      </c>
      <c r="V31">
        <v>0.12722</v>
      </c>
    </row>
    <row r="32" spans="1:22" x14ac:dyDescent="0.25">
      <c r="A32">
        <v>7.5</v>
      </c>
      <c r="B32">
        <v>307.39999999999998</v>
      </c>
      <c r="C32">
        <f t="shared" ref="C32:C44" si="6">(B32-357.5)/(-41282.05)</f>
        <v>1.2136025221615694E-3</v>
      </c>
      <c r="E32">
        <v>7.8</v>
      </c>
      <c r="F32">
        <v>297.7</v>
      </c>
      <c r="G32">
        <f t="shared" ref="G32:G45" si="7">(F32-357.5)/(-41282.05)</f>
        <v>1.4485714735581205E-3</v>
      </c>
    </row>
    <row r="33" spans="1:17" x14ac:dyDescent="0.25">
      <c r="A33">
        <v>6.85</v>
      </c>
      <c r="B33">
        <v>306</v>
      </c>
      <c r="C33">
        <f t="shared" si="6"/>
        <v>1.24751556669303E-3</v>
      </c>
      <c r="E33">
        <v>7.6</v>
      </c>
      <c r="F33">
        <v>291.8</v>
      </c>
      <c r="G33">
        <f t="shared" si="7"/>
        <v>1.5914907326549912E-3</v>
      </c>
    </row>
    <row r="34" spans="1:17" x14ac:dyDescent="0.25">
      <c r="A34">
        <v>6.5</v>
      </c>
      <c r="B34">
        <v>301</v>
      </c>
      <c r="C34">
        <f t="shared" si="6"/>
        <v>1.3686335828768193E-3</v>
      </c>
      <c r="E34">
        <v>7.52</v>
      </c>
      <c r="F34">
        <v>285.60000000000002</v>
      </c>
      <c r="G34">
        <f t="shared" si="7"/>
        <v>1.7416770727228898E-3</v>
      </c>
    </row>
    <row r="35" spans="1:17" x14ac:dyDescent="0.25">
      <c r="A35">
        <v>6.35</v>
      </c>
      <c r="B35">
        <v>285.2</v>
      </c>
      <c r="C35">
        <f t="shared" si="6"/>
        <v>1.7513665140175938E-3</v>
      </c>
      <c r="E35">
        <v>7.45</v>
      </c>
      <c r="F35">
        <v>269</v>
      </c>
      <c r="G35">
        <f t="shared" si="7"/>
        <v>2.1437888864530709E-3</v>
      </c>
    </row>
    <row r="36" spans="1:17" x14ac:dyDescent="0.25">
      <c r="A36">
        <v>6.22</v>
      </c>
      <c r="B36">
        <v>240.5</v>
      </c>
      <c r="C36">
        <f t="shared" si="6"/>
        <v>2.8341615787006698E-3</v>
      </c>
      <c r="E36">
        <v>7.41</v>
      </c>
      <c r="F36">
        <v>254.2</v>
      </c>
      <c r="G36">
        <f t="shared" si="7"/>
        <v>2.5022982143570877E-3</v>
      </c>
      <c r="L36">
        <v>87.7</v>
      </c>
      <c r="M36">
        <v>0.21</v>
      </c>
      <c r="N36">
        <v>0.5</v>
      </c>
      <c r="O36">
        <v>0.59589999999999999</v>
      </c>
      <c r="P36">
        <f>M36/N36</f>
        <v>0.42</v>
      </c>
      <c r="Q36">
        <f>M36/O36</f>
        <v>0.35240812216814904</v>
      </c>
    </row>
    <row r="37" spans="1:17" x14ac:dyDescent="0.25">
      <c r="A37">
        <v>5.95</v>
      </c>
      <c r="B37">
        <v>172.5</v>
      </c>
      <c r="C37">
        <f t="shared" si="6"/>
        <v>4.4813665988002044E-3</v>
      </c>
      <c r="E37">
        <v>7.38</v>
      </c>
      <c r="F37">
        <v>248.1</v>
      </c>
      <c r="G37">
        <f t="shared" si="7"/>
        <v>2.6500621941013104E-3</v>
      </c>
      <c r="L37">
        <v>88.2</v>
      </c>
      <c r="M37">
        <v>7.4999999999999997E-2</v>
      </c>
      <c r="N37">
        <v>0.5</v>
      </c>
      <c r="O37">
        <v>0.22447</v>
      </c>
      <c r="P37">
        <f t="shared" ref="P37:P38" si="8">M37/N37</f>
        <v>0.15</v>
      </c>
      <c r="Q37">
        <f t="shared" ref="Q37:Q38" si="9">M37/O37</f>
        <v>0.33412037243284176</v>
      </c>
    </row>
    <row r="38" spans="1:17" x14ac:dyDescent="0.25">
      <c r="A38">
        <v>5.9</v>
      </c>
      <c r="B38">
        <v>161.9</v>
      </c>
      <c r="C38">
        <f t="shared" si="6"/>
        <v>4.7381367931098378E-3</v>
      </c>
      <c r="E38">
        <v>7.31</v>
      </c>
      <c r="F38">
        <v>240.1</v>
      </c>
      <c r="G38">
        <f t="shared" si="7"/>
        <v>2.8438510199953731E-3</v>
      </c>
      <c r="L38">
        <v>89.9</v>
      </c>
      <c r="M38">
        <v>6.5000000000000002E-2</v>
      </c>
      <c r="N38">
        <v>0.32500000000000001</v>
      </c>
      <c r="O38">
        <v>0.20784</v>
      </c>
      <c r="P38">
        <f t="shared" si="8"/>
        <v>0.2</v>
      </c>
      <c r="Q38">
        <f t="shared" si="9"/>
        <v>0.31274056966897618</v>
      </c>
    </row>
    <row r="39" spans="1:17" x14ac:dyDescent="0.25">
      <c r="A39">
        <v>5.62</v>
      </c>
      <c r="B39">
        <v>140.5</v>
      </c>
      <c r="C39">
        <f t="shared" si="6"/>
        <v>5.2565219023764567E-3</v>
      </c>
      <c r="E39">
        <v>7.25</v>
      </c>
      <c r="F39">
        <v>233.5</v>
      </c>
      <c r="G39">
        <f t="shared" si="7"/>
        <v>3.0037268013579752E-3</v>
      </c>
    </row>
    <row r="40" spans="1:17" x14ac:dyDescent="0.25">
      <c r="A40">
        <v>5.21</v>
      </c>
      <c r="B40">
        <v>105</v>
      </c>
      <c r="C40">
        <f t="shared" si="6"/>
        <v>6.1164598172813601E-3</v>
      </c>
      <c r="E40">
        <v>7.1</v>
      </c>
      <c r="F40">
        <v>221.2</v>
      </c>
      <c r="G40">
        <f t="shared" si="7"/>
        <v>3.3016771211700968E-3</v>
      </c>
    </row>
    <row r="41" spans="1:17" x14ac:dyDescent="0.25">
      <c r="A41">
        <v>4.82</v>
      </c>
      <c r="B41">
        <v>68.5</v>
      </c>
      <c r="C41">
        <f t="shared" si="6"/>
        <v>7.0006213354230221E-3</v>
      </c>
      <c r="E41">
        <v>6.81</v>
      </c>
      <c r="F41">
        <v>198.2</v>
      </c>
      <c r="G41">
        <f t="shared" si="7"/>
        <v>3.8588199956155278E-3</v>
      </c>
    </row>
    <row r="42" spans="1:17" x14ac:dyDescent="0.25">
      <c r="A42">
        <v>4.5999999999999996</v>
      </c>
      <c r="B42">
        <v>44.6</v>
      </c>
      <c r="C42">
        <f t="shared" si="6"/>
        <v>7.5795654527815344E-3</v>
      </c>
      <c r="E42">
        <v>6</v>
      </c>
      <c r="F42">
        <v>143</v>
      </c>
      <c r="G42">
        <f t="shared" si="7"/>
        <v>5.1959628942845615E-3</v>
      </c>
    </row>
    <row r="43" spans="1:17" x14ac:dyDescent="0.25">
      <c r="A43">
        <v>4.3899999999999997</v>
      </c>
      <c r="B43">
        <v>22.7</v>
      </c>
      <c r="C43">
        <f t="shared" si="6"/>
        <v>8.1100623636665321E-3</v>
      </c>
      <c r="E43">
        <v>5.0199999999999996</v>
      </c>
      <c r="F43">
        <v>65.900000000000006</v>
      </c>
      <c r="G43">
        <f t="shared" si="7"/>
        <v>7.0636027038385937E-3</v>
      </c>
    </row>
    <row r="44" spans="1:17" x14ac:dyDescent="0.25">
      <c r="A44">
        <v>4.18</v>
      </c>
      <c r="B44">
        <v>0</v>
      </c>
      <c r="C44">
        <f t="shared" si="6"/>
        <v>8.6599381571409364E-3</v>
      </c>
      <c r="E44">
        <v>4.5</v>
      </c>
      <c r="F44">
        <v>15.8</v>
      </c>
      <c r="G44">
        <f t="shared" si="7"/>
        <v>8.2772052260001606E-3</v>
      </c>
    </row>
    <row r="45" spans="1:17" x14ac:dyDescent="0.25">
      <c r="E45">
        <v>4.3600000000000003</v>
      </c>
      <c r="F45">
        <v>0</v>
      </c>
      <c r="G45">
        <f t="shared" si="7"/>
        <v>8.6599381571409364E-3</v>
      </c>
    </row>
  </sheetData>
  <mergeCells count="9">
    <mergeCell ref="A29:B29"/>
    <mergeCell ref="E29:F29"/>
    <mergeCell ref="A2:G2"/>
    <mergeCell ref="A11:A12"/>
    <mergeCell ref="B11:C11"/>
    <mergeCell ref="E11:F11"/>
    <mergeCell ref="A21:A22"/>
    <mergeCell ref="B21:C21"/>
    <mergeCell ref="E21:F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 Platinum</dc:creator>
  <cp:lastModifiedBy>78 Platinum</cp:lastModifiedBy>
  <dcterms:created xsi:type="dcterms:W3CDTF">2015-06-05T18:19:34Z</dcterms:created>
  <dcterms:modified xsi:type="dcterms:W3CDTF">2023-11-09T01:34:48Z</dcterms:modified>
</cp:coreProperties>
</file>