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0f771530ac4f1f7f/文档/我的资料/浙大课程/大三上/化专/釜/"/>
    </mc:Choice>
  </mc:AlternateContent>
  <xr:revisionPtr revIDLastSave="15" documentId="11_AD4DA82427541F7ACA7EB816084825D06AE8DE10" xr6:coauthVersionLast="47" xr6:coauthVersionMax="47" xr10:uidLastSave="{B1ED468E-F9E2-44EB-A476-083D1D10DD46}"/>
  <bookViews>
    <workbookView xWindow="0" yWindow="0" windowWidth="2304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9" i="1"/>
  <c r="F18" i="1"/>
  <c r="F17" i="1"/>
  <c r="E18" i="1"/>
  <c r="E19" i="1"/>
  <c r="D19" i="1"/>
  <c r="B19" i="1"/>
  <c r="C19" i="1"/>
  <c r="D18" i="1"/>
  <c r="B18" i="1"/>
  <c r="C18" i="1"/>
  <c r="D17" i="1"/>
  <c r="C17" i="1"/>
  <c r="B17" i="1"/>
  <c r="C6" i="1"/>
  <c r="D6" i="1"/>
  <c r="E6" i="1"/>
  <c r="B6" i="1"/>
  <c r="C5" i="1"/>
  <c r="D5" i="1"/>
  <c r="E5" i="1"/>
  <c r="B5" i="1"/>
  <c r="E4" i="1"/>
  <c r="D4" i="1"/>
  <c r="C4" i="1"/>
  <c r="B4" i="1"/>
  <c r="E3" i="1"/>
  <c r="D3" i="1"/>
  <c r="C3" i="1"/>
  <c r="B3" i="1"/>
</calcChain>
</file>

<file path=xl/sharedStrings.xml><?xml version="1.0" encoding="utf-8"?>
<sst xmlns="http://schemas.openxmlformats.org/spreadsheetml/2006/main" count="21" uniqueCount="21">
  <si>
    <t>C0</t>
    <phoneticPr fontId="1" type="noConversion"/>
  </si>
  <si>
    <t>t-</t>
    <phoneticPr fontId="1" type="noConversion"/>
  </si>
  <si>
    <t>σt^2</t>
    <phoneticPr fontId="1" type="noConversion"/>
  </si>
  <si>
    <t>σΘ^2</t>
    <phoneticPr fontId="1" type="noConversion"/>
  </si>
  <si>
    <t>N</t>
    <phoneticPr fontId="1" type="noConversion"/>
  </si>
  <si>
    <t>连续釜</t>
    <phoneticPr fontId="1" type="noConversion"/>
  </si>
  <si>
    <t>t</t>
    <phoneticPr fontId="1" type="noConversion"/>
  </si>
  <si>
    <t>L0</t>
    <phoneticPr fontId="1" type="noConversion"/>
  </si>
  <si>
    <t>L∞</t>
    <phoneticPr fontId="1" type="noConversion"/>
  </si>
  <si>
    <t>k</t>
    <phoneticPr fontId="1" type="noConversion"/>
  </si>
  <si>
    <t>tm</t>
    <phoneticPr fontId="1" type="noConversion"/>
  </si>
  <si>
    <t>X理论</t>
    <phoneticPr fontId="1" type="noConversion"/>
  </si>
  <si>
    <t>Xa实验</t>
    <phoneticPr fontId="1" type="noConversion"/>
  </si>
  <si>
    <t>塔式温度</t>
  </si>
  <si>
    <t>管式温度</t>
  </si>
  <si>
    <t>釜式温度</t>
  </si>
  <si>
    <t>氢氧化钠流量</t>
  </si>
  <si>
    <t>乙酸乙酯流量</t>
  </si>
  <si>
    <t>塔式电导率值</t>
  </si>
  <si>
    <t>管式电导率值</t>
  </si>
  <si>
    <t>釜式电导率值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</si>
</sst>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E17" sqref="E17"/>
    </sheetView>
  </sheetViews>
  <sheetFormatPr defaultRowHeight="13.8" x14ac:dyDescent="0.25"/>
  <cols>
    <col min="5" max="5" width="13.109375" bestFit="1" customWidth="1"/>
  </cols>
  <sheetData>
    <row r="1" spans="1:7" x14ac:dyDescent="0.25">
      <c r="B1">
        <v>1</v>
      </c>
      <c r="C1">
        <v>2</v>
      </c>
      <c r="D1">
        <v>3</v>
      </c>
      <c r="E1">
        <v>4</v>
      </c>
    </row>
    <row r="2" spans="1:7" x14ac:dyDescent="0.25">
      <c r="A2" t="s">
        <v>0</v>
      </c>
      <c r="B2">
        <v>2405.9299999999998</v>
      </c>
      <c r="C2">
        <v>2283.9124999999999</v>
      </c>
      <c r="D2">
        <v>1911.64</v>
      </c>
      <c r="E2">
        <v>1657.925</v>
      </c>
    </row>
    <row r="3" spans="1:7" x14ac:dyDescent="0.25">
      <c r="A3" t="s">
        <v>1</v>
      </c>
      <c r="B3">
        <f>1104046.175/2406.22</f>
        <v>458.83010489481433</v>
      </c>
      <c r="C3">
        <f>1759564.65/2284.32</f>
        <v>770.27940481193514</v>
      </c>
      <c r="D3">
        <f>2114007.4/1912.405</f>
        <v>1105.4182560702361</v>
      </c>
      <c r="E3">
        <f>2225715.45/1659.565</f>
        <v>1341.143884090108</v>
      </c>
    </row>
    <row r="4" spans="1:7" x14ac:dyDescent="0.25">
      <c r="A4" t="s">
        <v>2</v>
      </c>
      <c r="B4">
        <f>965893023.6/2406.22-B3*B3</f>
        <v>190890.0272277811</v>
      </c>
      <c r="C4">
        <f>1938734752/2284.32-C3*C3</f>
        <v>255383.80816605338</v>
      </c>
      <c r="D4">
        <f>2906695080/1912.405-D3*D3</f>
        <v>297966.54295111448</v>
      </c>
      <c r="E4">
        <f>3612237204/1659.565-E3*E3</f>
        <v>377949.96912301541</v>
      </c>
    </row>
    <row r="5" spans="1:7" x14ac:dyDescent="0.25">
      <c r="A5" t="s">
        <v>3</v>
      </c>
      <c r="B5">
        <f>B4/B3/B3</f>
        <v>0.90673301577990739</v>
      </c>
      <c r="C5">
        <f t="shared" ref="C5:E5" si="0">C4/C3/C3</f>
        <v>0.43042430448044494</v>
      </c>
      <c r="D5">
        <f t="shared" si="0"/>
        <v>0.24384521444308618</v>
      </c>
      <c r="E5">
        <f t="shared" si="0"/>
        <v>0.21012782598932175</v>
      </c>
    </row>
    <row r="6" spans="1:7" x14ac:dyDescent="0.25">
      <c r="A6" t="s">
        <v>4</v>
      </c>
      <c r="B6">
        <f>1/B5</f>
        <v>1.1028604700578493</v>
      </c>
      <c r="C6">
        <f t="shared" ref="C6:E6" si="1">1/C5</f>
        <v>2.3232888793468027</v>
      </c>
      <c r="D6">
        <f t="shared" si="1"/>
        <v>4.1009621709570245</v>
      </c>
      <c r="E6">
        <f t="shared" si="1"/>
        <v>4.7590079766533053</v>
      </c>
    </row>
    <row r="15" spans="1:7" x14ac:dyDescent="0.25">
      <c r="A15" t="s">
        <v>5</v>
      </c>
    </row>
    <row r="16" spans="1:7" x14ac:dyDescent="0.25">
      <c r="A16" t="s">
        <v>6</v>
      </c>
      <c r="B16" t="s">
        <v>7</v>
      </c>
      <c r="C16" t="s">
        <v>8</v>
      </c>
      <c r="D16" t="s">
        <v>12</v>
      </c>
      <c r="E16" t="s">
        <v>9</v>
      </c>
      <c r="F16" t="s">
        <v>10</v>
      </c>
      <c r="G16" t="s">
        <v>11</v>
      </c>
    </row>
    <row r="17" spans="1:9" x14ac:dyDescent="0.25">
      <c r="A17">
        <v>26.04</v>
      </c>
      <c r="B17">
        <f>0.0492*A17+3.1376</f>
        <v>4.418768</v>
      </c>
      <c r="C17">
        <f>0.0352*A17+0.838</f>
        <v>1.7546079999999999</v>
      </c>
      <c r="D17">
        <f>(B17-2.064)/(B17-C17)</f>
        <v>0.88386883670650418</v>
      </c>
      <c r="E17">
        <f>10^(-1780/(273.15+A17)+0.00754*(A17+273.15)+4.53)</f>
        <v>6.862713925592181</v>
      </c>
      <c r="F17">
        <f>530/80</f>
        <v>6.625</v>
      </c>
      <c r="G17">
        <v>0.36570000000000003</v>
      </c>
    </row>
    <row r="18" spans="1:9" x14ac:dyDescent="0.25">
      <c r="A18" s="1">
        <v>26.08</v>
      </c>
      <c r="B18">
        <f>0.0492*A18+3.1376</f>
        <v>4.4207359999999998</v>
      </c>
      <c r="C18">
        <f>0.0352*A18+0.838</f>
        <v>1.7560159999999998</v>
      </c>
      <c r="D18">
        <f>(B18-2.065)/(B18-C18)</f>
        <v>0.88404635383830188</v>
      </c>
      <c r="E18">
        <f t="shared" ref="E18:E19" si="2">10^(-1780/(273.15+A18)+0.00754*(A18+273.15)+4.53)</f>
        <v>6.8800689355275439</v>
      </c>
      <c r="F18">
        <f>530/120</f>
        <v>4.416666666666667</v>
      </c>
      <c r="G18">
        <v>0.29899999999999999</v>
      </c>
    </row>
    <row r="19" spans="1:9" x14ac:dyDescent="0.25">
      <c r="A19" s="1">
        <v>31.59</v>
      </c>
      <c r="B19">
        <f>0.0492*A19+3.1376</f>
        <v>4.6918280000000001</v>
      </c>
      <c r="C19">
        <f>0.0352*A19+0.838</f>
        <v>1.9499680000000001</v>
      </c>
      <c r="D19">
        <f>(B19-2.76)/(B19-C19)</f>
        <v>0.70456843164858907</v>
      </c>
      <c r="E19">
        <f t="shared" si="2"/>
        <v>9.6982812591130507</v>
      </c>
      <c r="F19">
        <f>530/120</f>
        <v>4.416666666666667</v>
      </c>
      <c r="G19">
        <v>0.35599999999999998</v>
      </c>
    </row>
    <row r="23" spans="1:9" x14ac:dyDescent="0.25">
      <c r="A23" s="1"/>
      <c r="B23" s="1" t="s">
        <v>20</v>
      </c>
      <c r="C23" s="1" t="s">
        <v>19</v>
      </c>
      <c r="D23" s="1" t="s">
        <v>18</v>
      </c>
      <c r="E23" s="1" t="s">
        <v>17</v>
      </c>
      <c r="F23" s="1" t="s">
        <v>16</v>
      </c>
      <c r="G23" s="1" t="s">
        <v>15</v>
      </c>
      <c r="H23" s="1" t="s">
        <v>14</v>
      </c>
      <c r="I23" s="1" t="s">
        <v>13</v>
      </c>
    </row>
    <row r="24" spans="1:9" x14ac:dyDescent="0.25">
      <c r="A24" s="2">
        <v>45226.631909722222</v>
      </c>
      <c r="B24" s="1">
        <v>2.278</v>
      </c>
      <c r="C24" s="1">
        <v>1.948</v>
      </c>
      <c r="D24" s="1">
        <v>1.623</v>
      </c>
      <c r="E24" s="1">
        <v>60</v>
      </c>
      <c r="F24" s="1">
        <v>60</v>
      </c>
      <c r="G24" s="1">
        <v>26.07</v>
      </c>
      <c r="H24" s="1">
        <v>26.87</v>
      </c>
      <c r="I24" s="1">
        <v>26.69</v>
      </c>
    </row>
    <row r="25" spans="1:9" x14ac:dyDescent="0.25">
      <c r="A25" s="2">
        <v>45226.610729166663</v>
      </c>
      <c r="B25" s="1">
        <v>2.0640000000000001</v>
      </c>
      <c r="C25" s="1">
        <v>1.919</v>
      </c>
      <c r="D25" s="1">
        <v>1.595</v>
      </c>
      <c r="E25" s="1">
        <v>40</v>
      </c>
      <c r="F25" s="1">
        <v>40</v>
      </c>
      <c r="G25" s="1">
        <v>26.04</v>
      </c>
      <c r="H25" s="1">
        <v>26.96</v>
      </c>
      <c r="I25" s="1">
        <v>26.01</v>
      </c>
    </row>
    <row r="26" spans="1:9" x14ac:dyDescent="0.25">
      <c r="A26" s="2">
        <v>45226.654074074075</v>
      </c>
      <c r="B26" s="1">
        <v>2.7629999999999999</v>
      </c>
      <c r="C26" s="1">
        <v>1.958</v>
      </c>
      <c r="D26" s="1">
        <v>1.62</v>
      </c>
      <c r="E26" s="1">
        <v>60</v>
      </c>
      <c r="F26" s="1">
        <v>60</v>
      </c>
      <c r="G26" s="1">
        <v>31.59</v>
      </c>
      <c r="H26" s="1">
        <v>32.549999999999997</v>
      </c>
      <c r="I26" s="1">
        <v>31.75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 Platinum</dc:creator>
  <cp:lastModifiedBy>78 Platinum</cp:lastModifiedBy>
  <dcterms:created xsi:type="dcterms:W3CDTF">2015-06-05T18:19:34Z</dcterms:created>
  <dcterms:modified xsi:type="dcterms:W3CDTF">2023-11-14T13:08:47Z</dcterms:modified>
</cp:coreProperties>
</file>