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GitHub\Modeling-Yield-Curve\"/>
    </mc:Choice>
  </mc:AlternateContent>
  <xr:revisionPtr revIDLastSave="0" documentId="8_{E1D0F42A-D9C7-4EBB-B2D3-3601BB4A4295}" xr6:coauthVersionLast="47" xr6:coauthVersionMax="47" xr10:uidLastSave="{00000000-0000-0000-0000-000000000000}"/>
  <bookViews>
    <workbookView xWindow="-108" yWindow="-108" windowWidth="23256" windowHeight="12456" xr2:uid="{28E508EA-BEE0-46AD-965A-B7845F20553E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1" i="1"/>
  <c r="K20" i="1"/>
  <c r="K18" i="1"/>
  <c r="K16" i="1"/>
  <c r="M9" i="1"/>
  <c r="K9" i="1" s="1"/>
  <c r="M10" i="1"/>
  <c r="K10" i="1" s="1"/>
  <c r="M11" i="1"/>
  <c r="M12" i="1"/>
  <c r="K12" i="1" s="1"/>
  <c r="K11" i="1"/>
  <c r="K8" i="1"/>
  <c r="N9" i="1"/>
  <c r="N10" i="1"/>
  <c r="N11" i="1"/>
  <c r="N12" i="1"/>
  <c r="N8" i="1"/>
  <c r="M8" i="1"/>
  <c r="K6" i="1"/>
  <c r="M6" i="1"/>
  <c r="L12" i="1"/>
  <c r="L11" i="1"/>
  <c r="L10" i="1"/>
  <c r="L9" i="1"/>
  <c r="L8" i="1"/>
  <c r="L6" i="1"/>
</calcChain>
</file>

<file path=xl/sharedStrings.xml><?xml version="1.0" encoding="utf-8"?>
<sst xmlns="http://schemas.openxmlformats.org/spreadsheetml/2006/main" count="70" uniqueCount="56">
  <si>
    <t>Date</t>
  </si>
  <si>
    <t>Maturity</t>
  </si>
  <si>
    <t>Actual Yield</t>
  </si>
  <si>
    <t>115/5/2024</t>
  </si>
  <si>
    <t>1 Mo</t>
  </si>
  <si>
    <t>2 Mo</t>
  </si>
  <si>
    <t>3 Mo</t>
  </si>
  <si>
    <t>4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</si>
  <si>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</si>
  <si>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</si>
  <si>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</si>
  <si>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</si>
  <si>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</si>
  <si>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</si>
  <si>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</si>
  <si>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</si>
  <si>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</si>
  <si>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Link</t>
  </si>
  <si>
    <t>https://home.treasury.gov/resource-center/data-chart-center/interest-rates/TextView?type=daily_treasury_yield_curve&amp;field_tdr_date_value=2024</t>
  </si>
  <si>
    <t>y = y1+(y2-y1)(x-x1)/(x2-x1)</t>
  </si>
  <si>
    <t>Linear Interpolation Formula</t>
  </si>
  <si>
    <t>Interpolated Yield</t>
  </si>
  <si>
    <t>7 Mo</t>
  </si>
  <si>
    <t>8 Mo</t>
  </si>
  <si>
    <t>9 Mo</t>
  </si>
  <si>
    <t>10 Mo</t>
  </si>
  <si>
    <t>11 Mo</t>
  </si>
  <si>
    <t>5 Mo</t>
  </si>
  <si>
    <t>4 Yr</t>
  </si>
  <si>
    <t>8 Yr</t>
  </si>
  <si>
    <t>9 Yr</t>
  </si>
  <si>
    <t>11 Yr</t>
  </si>
  <si>
    <t>12 Yr</t>
  </si>
  <si>
    <t>13 Yr</t>
  </si>
  <si>
    <t>14 Yr</t>
  </si>
  <si>
    <t>15 Yr</t>
  </si>
  <si>
    <t>16 Yr</t>
  </si>
  <si>
    <t>17 Yr</t>
  </si>
  <si>
    <t>18 Yr</t>
  </si>
  <si>
    <t>19 Yr</t>
  </si>
  <si>
    <t>21 Yr</t>
  </si>
  <si>
    <t>22 Yr</t>
  </si>
  <si>
    <t>23 Yr</t>
  </si>
  <si>
    <t>24 Yr</t>
  </si>
  <si>
    <t>25 Yr</t>
  </si>
  <si>
    <t>26 Yr</t>
  </si>
  <si>
    <t>27 Yr</t>
  </si>
  <si>
    <t>28 Yr</t>
  </si>
  <si>
    <t>29 Yr</t>
  </si>
  <si>
    <t>6 Yr</t>
  </si>
  <si>
    <t>y</t>
  </si>
  <si>
    <t>x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</si>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</sst>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70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1"/>
    <xf numFmtId="0" fontId="1" fillId="0" borderId="9" xfId="0" applyFont="1" applyBorder="1"/>
    <xf numFmtId="0" fontId="0" fillId="0" borderId="10" xfId="0" applyBorder="1"/>
    <xf numFmtId="0" fontId="2" fillId="2" borderId="0" xfId="0" applyFont="1" applyFill="1"/>
    <xf numFmtId="0" fontId="2" fillId="2" borderId="5" xfId="0" applyFont="1" applyFill="1" applyBorder="1"/>
    <xf numFmtId="0" fontId="2" fillId="2" borderId="8" xfId="0" applyFont="1" applyFill="1" applyBorder="1"/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/>
    <xf numFmtId="0" fontId="0" fillId="0" borderId="0" xfId="0" applyBorder="1"/>
    <xf numFmtId="166" fontId="0" fillId="0" borderId="0" xfId="0" applyNumberFormat="1" applyBorder="1"/>
    <xf numFmtId="170" fontId="0" fillId="0" borderId="0" xfId="0" applyNumberFormat="1" applyBorder="1"/>
    <xf numFmtId="0" fontId="2" fillId="2" borderId="12" xfId="0" applyFont="1" applyFill="1" applyBorder="1"/>
    <xf numFmtId="0" fontId="0" fillId="0" borderId="11" xfId="0" applyBorder="1"/>
    <xf numFmtId="0" fontId="0" fillId="0" borderId="13" xfId="0" applyBorder="1"/>
    <xf numFmtId="0" fontId="2" fillId="2" borderId="4" xfId="0" applyFont="1" applyFill="1" applyBorder="1"/>
    <xf numFmtId="0" fontId="5" fillId="0" borderId="4" xfId="0" applyFont="1" applyFill="1" applyBorder="1"/>
    <xf numFmtId="0" fontId="2" fillId="2" borderId="6" xfId="0" applyFont="1" applyFill="1" applyBorder="1"/>
    <xf numFmtId="0" fontId="2" fillId="2" borderId="13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ome.treasury.gov/resource-center/data-chart-center/interest-rates/TextView?type=daily_treasury_yield_curve&amp;field_tdr_date_value=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397B-D568-4048-A240-AF73FB2409EF}">
  <dimension ref="A1:P42"/>
  <sheetViews>
    <sheetView tabSelected="1" workbookViewId="0">
      <selection activeCell="S8" sqref="S8"/>
    </sheetView>
  </sheetViews>
  <sheetFormatPr defaultRowHeight="14.4" x14ac:dyDescent="0.3"/>
  <cols>
    <col min="3" max="3" width="10.77734375" bestFit="1" customWidth="1"/>
    <col min="6" max="6" width="25.21875" bestFit="1" customWidth="1"/>
    <col min="10" max="10" width="16" bestFit="1" customWidth="1"/>
    <col min="12" max="12" width="10.44140625" bestFit="1" customWidth="1"/>
  </cols>
  <sheetData>
    <row r="1" spans="1:16" ht="15" thickBot="1" x14ac:dyDescent="0.35">
      <c r="A1" s="1" t="s">
        <v>0</v>
      </c>
      <c r="B1" s="2" t="s">
        <v>1</v>
      </c>
      <c r="C1" s="3" t="s">
        <v>2</v>
      </c>
      <c r="I1" s="16" t="s">
        <v>1</v>
      </c>
      <c r="J1" s="12" t="s">
        <v>21</v>
      </c>
      <c r="K1" s="15" t="s">
        <v>50</v>
      </c>
      <c r="L1" s="15" t="s">
        <v>51</v>
      </c>
      <c r="M1" s="15" t="s">
        <v>52</v>
      </c>
      <c r="N1" s="15" t="s">
        <v>53</v>
      </c>
      <c r="O1" s="15" t="s">
        <v>54</v>
      </c>
      <c r="P1" s="15" t="s">
        <v>55</v>
      </c>
    </row>
    <row r="2" spans="1:16" x14ac:dyDescent="0.3">
      <c r="A2" s="4" t="s">
        <v>3</v>
      </c>
      <c r="B2" t="s">
        <v>4</v>
      </c>
      <c r="C2" s="5">
        <v>4.72</v>
      </c>
      <c r="F2" s="10" t="s">
        <v>20</v>
      </c>
      <c r="I2" s="20" t="s">
        <v>4</v>
      </c>
      <c r="J2" s="26">
        <v>4.72</v>
      </c>
      <c r="K2" s="21"/>
      <c r="L2" s="21"/>
      <c r="M2" s="21"/>
      <c r="N2" s="21"/>
      <c r="O2" s="21"/>
      <c r="P2" s="22"/>
    </row>
    <row r="3" spans="1:16" ht="15" thickBot="1" x14ac:dyDescent="0.35">
      <c r="A3" s="4"/>
      <c r="B3" t="s">
        <v>5</v>
      </c>
      <c r="C3" s="5">
        <v>4.72</v>
      </c>
      <c r="F3" s="11" t="s">
        <v>19</v>
      </c>
      <c r="I3" s="23" t="s">
        <v>5</v>
      </c>
      <c r="J3" s="13">
        <v>4.72</v>
      </c>
      <c r="K3" s="17"/>
      <c r="L3" s="17"/>
      <c r="M3" s="17"/>
      <c r="N3" s="17"/>
      <c r="O3" s="17"/>
      <c r="P3" s="5"/>
    </row>
    <row r="4" spans="1:16" x14ac:dyDescent="0.3">
      <c r="A4" s="4"/>
      <c r="B4" t="s">
        <v>6</v>
      </c>
      <c r="C4" s="5">
        <v>4.6399999999999997</v>
      </c>
      <c r="I4" s="23" t="s">
        <v>6</v>
      </c>
      <c r="J4" s="13">
        <v>4.6399999999999997</v>
      </c>
      <c r="K4" s="17"/>
      <c r="L4" s="17"/>
      <c r="M4" s="17"/>
      <c r="N4" s="17"/>
      <c r="O4" s="17"/>
      <c r="P4" s="5"/>
    </row>
    <row r="5" spans="1:16" x14ac:dyDescent="0.3">
      <c r="A5" s="4"/>
      <c r="B5" t="s">
        <v>7</v>
      </c>
      <c r="C5" s="5">
        <v>4.49</v>
      </c>
      <c r="I5" s="23" t="s">
        <v>7</v>
      </c>
      <c r="J5" s="13">
        <v>4.49</v>
      </c>
      <c r="K5" s="17"/>
      <c r="L5" s="17"/>
      <c r="M5" s="17"/>
      <c r="N5" s="17"/>
      <c r="O5" s="17"/>
      <c r="P5" s="5"/>
    </row>
    <row r="6" spans="1:16" x14ac:dyDescent="0.3">
      <c r="A6" s="4"/>
      <c r="B6" t="s">
        <v>8</v>
      </c>
      <c r="C6" s="5">
        <v>4.3899999999999997</v>
      </c>
      <c r="I6" s="4" t="s">
        <v>27</v>
      </c>
      <c r="J6" s="5"/>
      <c r="K6" s="17">
        <f>(N6)+((P6-N6)*(L6-M6))/(O6-M6)</f>
        <v>4.4399999999999995</v>
      </c>
      <c r="L6" s="18">
        <f>5/12</f>
        <v>0.41666666666666669</v>
      </c>
      <c r="M6" s="18">
        <f>4/12</f>
        <v>0.33333333333333331</v>
      </c>
      <c r="N6" s="17">
        <v>4.49</v>
      </c>
      <c r="O6" s="17">
        <v>0.5</v>
      </c>
      <c r="P6" s="5">
        <v>4.3899999999999997</v>
      </c>
    </row>
    <row r="7" spans="1:16" x14ac:dyDescent="0.3">
      <c r="A7" s="4"/>
      <c r="B7" t="s">
        <v>9</v>
      </c>
      <c r="C7" s="5">
        <v>4.2699999999999996</v>
      </c>
      <c r="I7" s="23" t="s">
        <v>8</v>
      </c>
      <c r="J7" s="13">
        <v>4.3899999999999997</v>
      </c>
      <c r="K7" s="17"/>
      <c r="L7" s="18"/>
      <c r="M7" s="18"/>
      <c r="N7" s="17"/>
      <c r="O7" s="17"/>
      <c r="P7" s="5"/>
    </row>
    <row r="8" spans="1:16" x14ac:dyDescent="0.3">
      <c r="A8" s="4"/>
      <c r="B8" t="s">
        <v>10</v>
      </c>
      <c r="C8" s="5">
        <v>4.1900000000000004</v>
      </c>
      <c r="I8" s="4" t="s">
        <v>22</v>
      </c>
      <c r="J8" s="5"/>
      <c r="K8" s="17">
        <f>(N8)+((P8-N8)*(L8-M8))/(O8-M8)</f>
        <v>4.3699999999999992</v>
      </c>
      <c r="L8" s="18">
        <f>7/12</f>
        <v>0.58333333333333337</v>
      </c>
      <c r="M8" s="19">
        <f>6/12</f>
        <v>0.5</v>
      </c>
      <c r="N8" s="17">
        <f>4.39</f>
        <v>4.3899999999999997</v>
      </c>
      <c r="O8" s="17">
        <v>1</v>
      </c>
      <c r="P8" s="5">
        <v>4.2699999999999996</v>
      </c>
    </row>
    <row r="9" spans="1:16" x14ac:dyDescent="0.3">
      <c r="A9" s="4"/>
      <c r="B9" t="s">
        <v>11</v>
      </c>
      <c r="C9" s="5">
        <v>4.1100000000000003</v>
      </c>
      <c r="I9" s="4" t="s">
        <v>23</v>
      </c>
      <c r="J9" s="5"/>
      <c r="K9" s="17">
        <f t="shared" ref="K9:K12" si="0">(N9)+((P9-N9)*(L9-M9))/(O9-M9)</f>
        <v>4.3499999999999996</v>
      </c>
      <c r="L9" s="18">
        <f>8/12</f>
        <v>0.66666666666666663</v>
      </c>
      <c r="M9" s="19">
        <f t="shared" ref="M9:M12" si="1">6/12</f>
        <v>0.5</v>
      </c>
      <c r="N9" s="17">
        <f t="shared" ref="N9:N12" si="2">4.39</f>
        <v>4.3899999999999997</v>
      </c>
      <c r="O9" s="17">
        <v>1</v>
      </c>
      <c r="P9" s="5">
        <v>4.2699999999999996</v>
      </c>
    </row>
    <row r="10" spans="1:16" x14ac:dyDescent="0.3">
      <c r="A10" s="4"/>
      <c r="B10" t="s">
        <v>12</v>
      </c>
      <c r="C10" s="5">
        <v>4.16</v>
      </c>
      <c r="I10" s="4" t="s">
        <v>24</v>
      </c>
      <c r="J10" s="5"/>
      <c r="K10" s="17">
        <f t="shared" si="0"/>
        <v>4.33</v>
      </c>
      <c r="L10" s="18">
        <f>9/12</f>
        <v>0.75</v>
      </c>
      <c r="M10" s="19">
        <f t="shared" si="1"/>
        <v>0.5</v>
      </c>
      <c r="N10" s="17">
        <f t="shared" si="2"/>
        <v>4.3899999999999997</v>
      </c>
      <c r="O10" s="17">
        <v>1</v>
      </c>
      <c r="P10" s="5">
        <v>4.2699999999999996</v>
      </c>
    </row>
    <row r="11" spans="1:16" x14ac:dyDescent="0.3">
      <c r="A11" s="4"/>
      <c r="B11" t="s">
        <v>13</v>
      </c>
      <c r="C11" s="5">
        <v>4.22</v>
      </c>
      <c r="I11" s="4" t="s">
        <v>25</v>
      </c>
      <c r="J11" s="5"/>
      <c r="K11" s="17">
        <f t="shared" si="0"/>
        <v>4.3099999999999996</v>
      </c>
      <c r="L11" s="18">
        <f>10/12</f>
        <v>0.83333333333333337</v>
      </c>
      <c r="M11" s="19">
        <f t="shared" si="1"/>
        <v>0.5</v>
      </c>
      <c r="N11" s="17">
        <f t="shared" si="2"/>
        <v>4.3899999999999997</v>
      </c>
      <c r="O11" s="17">
        <v>1</v>
      </c>
      <c r="P11" s="5">
        <v>4.2699999999999996</v>
      </c>
    </row>
    <row r="12" spans="1:16" x14ac:dyDescent="0.3">
      <c r="A12" s="4"/>
      <c r="B12" t="s">
        <v>14</v>
      </c>
      <c r="C12" s="5">
        <v>4.26</v>
      </c>
      <c r="I12" s="4" t="s">
        <v>26</v>
      </c>
      <c r="J12" s="5"/>
      <c r="K12" s="17">
        <f t="shared" si="0"/>
        <v>4.29</v>
      </c>
      <c r="L12" s="18">
        <f>11/12</f>
        <v>0.91666666666666663</v>
      </c>
      <c r="M12" s="19">
        <f t="shared" si="1"/>
        <v>0.5</v>
      </c>
      <c r="N12" s="17">
        <f t="shared" si="2"/>
        <v>4.3899999999999997</v>
      </c>
      <c r="O12" s="17">
        <v>1</v>
      </c>
      <c r="P12" s="5">
        <v>4.2699999999999996</v>
      </c>
    </row>
    <row r="13" spans="1:16" x14ac:dyDescent="0.3">
      <c r="A13" s="4"/>
      <c r="B13" t="s">
        <v>15</v>
      </c>
      <c r="C13" s="5">
        <v>4.55</v>
      </c>
      <c r="I13" s="23" t="s">
        <v>9</v>
      </c>
      <c r="J13" s="13">
        <v>4.2699999999999996</v>
      </c>
      <c r="K13" s="17"/>
      <c r="L13" s="17"/>
      <c r="M13" s="17"/>
      <c r="N13" s="17"/>
      <c r="O13" s="17"/>
      <c r="P13" s="5"/>
    </row>
    <row r="14" spans="1:16" ht="15" thickBot="1" x14ac:dyDescent="0.35">
      <c r="A14" s="6"/>
      <c r="B14" s="7" t="s">
        <v>16</v>
      </c>
      <c r="C14" s="8">
        <v>4.4400000000000004</v>
      </c>
      <c r="I14" s="23" t="s">
        <v>10</v>
      </c>
      <c r="J14" s="13">
        <v>4.1900000000000004</v>
      </c>
      <c r="K14" s="17"/>
      <c r="L14" s="17"/>
      <c r="M14" s="17"/>
      <c r="N14" s="17"/>
      <c r="O14" s="17"/>
      <c r="P14" s="5"/>
    </row>
    <row r="15" spans="1:16" x14ac:dyDescent="0.3">
      <c r="I15" s="23" t="s">
        <v>11</v>
      </c>
      <c r="J15" s="13">
        <v>4.1100000000000003</v>
      </c>
      <c r="K15" s="17"/>
      <c r="L15" s="17"/>
      <c r="M15" s="17"/>
      <c r="N15" s="17"/>
      <c r="O15" s="17"/>
      <c r="P15" s="5"/>
    </row>
    <row r="16" spans="1:16" x14ac:dyDescent="0.3">
      <c r="I16" s="24" t="s">
        <v>28</v>
      </c>
      <c r="J16" s="5"/>
      <c r="K16" s="17">
        <f t="shared" ref="K16" si="3">(N16)+((P16-N16)*(L16-M16))/(O16-M16)</f>
        <v>4.1349999999999998</v>
      </c>
      <c r="L16" s="17">
        <v>4</v>
      </c>
      <c r="M16" s="17">
        <v>3</v>
      </c>
      <c r="N16" s="17">
        <v>4.1100000000000003</v>
      </c>
      <c r="O16" s="17">
        <v>5</v>
      </c>
      <c r="P16" s="5">
        <v>4.16</v>
      </c>
    </row>
    <row r="17" spans="1:16" x14ac:dyDescent="0.3">
      <c r="I17" s="23" t="s">
        <v>12</v>
      </c>
      <c r="J17" s="13">
        <v>4.16</v>
      </c>
      <c r="K17" s="17"/>
      <c r="L17" s="17"/>
      <c r="M17" s="17"/>
      <c r="N17" s="17"/>
      <c r="O17" s="17"/>
      <c r="P17" s="5"/>
    </row>
    <row r="18" spans="1:16" x14ac:dyDescent="0.3">
      <c r="I18" s="24" t="s">
        <v>49</v>
      </c>
      <c r="J18" s="5"/>
      <c r="K18" s="17">
        <f t="shared" ref="K18" si="4">(N18)+((P18-N18)*(L18-M18))/(O18-M18)</f>
        <v>4.1899999999999995</v>
      </c>
      <c r="L18" s="17">
        <v>6</v>
      </c>
      <c r="M18" s="17">
        <v>5</v>
      </c>
      <c r="N18" s="17">
        <v>4.16</v>
      </c>
      <c r="O18" s="17">
        <v>7</v>
      </c>
      <c r="P18" s="5">
        <v>4.22</v>
      </c>
    </row>
    <row r="19" spans="1:16" x14ac:dyDescent="0.3">
      <c r="I19" s="23" t="s">
        <v>13</v>
      </c>
      <c r="J19" s="13">
        <v>4.22</v>
      </c>
      <c r="K19" s="17"/>
      <c r="L19" s="17"/>
      <c r="M19" s="17"/>
      <c r="N19" s="17"/>
      <c r="O19" s="17"/>
      <c r="P19" s="5"/>
    </row>
    <row r="20" spans="1:16" x14ac:dyDescent="0.3">
      <c r="I20" s="24" t="s">
        <v>29</v>
      </c>
      <c r="J20" s="5"/>
      <c r="K20" s="17">
        <f t="shared" ref="K20:K21" si="5">(N20)+((P20-N20)*(L20-M20))/(O20-M20)</f>
        <v>4.2333333333333334</v>
      </c>
      <c r="L20" s="17">
        <v>8</v>
      </c>
      <c r="M20" s="17">
        <v>7</v>
      </c>
      <c r="N20" s="17">
        <v>4.22</v>
      </c>
      <c r="O20" s="17">
        <v>10</v>
      </c>
      <c r="P20" s="5">
        <v>4.26</v>
      </c>
    </row>
    <row r="21" spans="1:16" x14ac:dyDescent="0.3">
      <c r="I21" s="24" t="s">
        <v>30</v>
      </c>
      <c r="J21" s="5"/>
      <c r="K21" s="17">
        <f t="shared" si="5"/>
        <v>4.2466666666666661</v>
      </c>
      <c r="L21" s="17">
        <v>9</v>
      </c>
      <c r="M21" s="17">
        <v>7</v>
      </c>
      <c r="N21" s="17">
        <v>4.22</v>
      </c>
      <c r="O21" s="17">
        <v>10</v>
      </c>
      <c r="P21" s="5">
        <v>4.26</v>
      </c>
    </row>
    <row r="22" spans="1:16" x14ac:dyDescent="0.3">
      <c r="I22" s="23" t="s">
        <v>14</v>
      </c>
      <c r="J22" s="13">
        <v>4.26</v>
      </c>
      <c r="K22" s="17"/>
      <c r="L22" s="17"/>
      <c r="M22" s="17"/>
      <c r="N22" s="17"/>
      <c r="O22" s="17"/>
      <c r="P22" s="5"/>
    </row>
    <row r="23" spans="1:16" x14ac:dyDescent="0.3">
      <c r="I23" s="24" t="s">
        <v>31</v>
      </c>
      <c r="J23" s="5"/>
      <c r="K23" s="17">
        <f t="shared" ref="K23:K31" si="6">(N23)+((P23-N23)*(L23-M23))/(O23-M23)</f>
        <v>4.2889999999999997</v>
      </c>
      <c r="L23" s="17">
        <v>11</v>
      </c>
      <c r="M23" s="17">
        <v>10</v>
      </c>
      <c r="N23" s="17">
        <v>4.26</v>
      </c>
      <c r="O23" s="17">
        <v>20</v>
      </c>
      <c r="P23" s="5">
        <v>4.55</v>
      </c>
    </row>
    <row r="24" spans="1:16" x14ac:dyDescent="0.3">
      <c r="A24" t="s">
        <v>17</v>
      </c>
      <c r="B24" s="9" t="s">
        <v>18</v>
      </c>
      <c r="I24" s="24" t="s">
        <v>32</v>
      </c>
      <c r="J24" s="5"/>
      <c r="K24" s="17">
        <f t="shared" si="6"/>
        <v>4.3179999999999996</v>
      </c>
      <c r="L24" s="17">
        <v>12</v>
      </c>
      <c r="M24" s="17">
        <v>10</v>
      </c>
      <c r="N24" s="17">
        <v>4.26</v>
      </c>
      <c r="O24" s="17">
        <v>20</v>
      </c>
      <c r="P24" s="5">
        <v>4.55</v>
      </c>
    </row>
    <row r="25" spans="1:16" x14ac:dyDescent="0.3">
      <c r="I25" s="24" t="s">
        <v>33</v>
      </c>
      <c r="J25" s="5"/>
      <c r="K25" s="17">
        <f t="shared" si="6"/>
        <v>4.3469999999999995</v>
      </c>
      <c r="L25" s="17">
        <v>13</v>
      </c>
      <c r="M25" s="17">
        <v>10</v>
      </c>
      <c r="N25" s="17">
        <v>4.26</v>
      </c>
      <c r="O25" s="17">
        <v>20</v>
      </c>
      <c r="P25" s="5">
        <v>4.55</v>
      </c>
    </row>
    <row r="26" spans="1:16" x14ac:dyDescent="0.3">
      <c r="I26" s="24" t="s">
        <v>34</v>
      </c>
      <c r="J26" s="5"/>
      <c r="K26" s="17">
        <f t="shared" si="6"/>
        <v>4.3759999999999994</v>
      </c>
      <c r="L26" s="17">
        <v>14</v>
      </c>
      <c r="M26" s="17">
        <v>10</v>
      </c>
      <c r="N26" s="17">
        <v>4.26</v>
      </c>
      <c r="O26" s="17">
        <v>20</v>
      </c>
      <c r="P26" s="5">
        <v>4.55</v>
      </c>
    </row>
    <row r="27" spans="1:16" x14ac:dyDescent="0.3">
      <c r="I27" s="24" t="s">
        <v>35</v>
      </c>
      <c r="J27" s="5"/>
      <c r="K27" s="17">
        <f t="shared" si="6"/>
        <v>4.4049999999999994</v>
      </c>
      <c r="L27" s="17">
        <v>15</v>
      </c>
      <c r="M27" s="17">
        <v>10</v>
      </c>
      <c r="N27" s="17">
        <v>4.26</v>
      </c>
      <c r="O27" s="17">
        <v>20</v>
      </c>
      <c r="P27" s="5">
        <v>4.55</v>
      </c>
    </row>
    <row r="28" spans="1:16" x14ac:dyDescent="0.3">
      <c r="I28" s="24" t="s">
        <v>36</v>
      </c>
      <c r="J28" s="5"/>
      <c r="K28" s="17">
        <f t="shared" si="6"/>
        <v>4.4340000000000002</v>
      </c>
      <c r="L28" s="17">
        <v>16</v>
      </c>
      <c r="M28" s="17">
        <v>10</v>
      </c>
      <c r="N28" s="17">
        <v>4.26</v>
      </c>
      <c r="O28" s="17">
        <v>20</v>
      </c>
      <c r="P28" s="5">
        <v>4.55</v>
      </c>
    </row>
    <row r="29" spans="1:16" x14ac:dyDescent="0.3">
      <c r="I29" s="24" t="s">
        <v>37</v>
      </c>
      <c r="J29" s="5"/>
      <c r="K29" s="17">
        <f t="shared" si="6"/>
        <v>4.4630000000000001</v>
      </c>
      <c r="L29" s="17">
        <v>17</v>
      </c>
      <c r="M29" s="17">
        <v>10</v>
      </c>
      <c r="N29" s="17">
        <v>4.26</v>
      </c>
      <c r="O29" s="17">
        <v>20</v>
      </c>
      <c r="P29" s="5">
        <v>4.55</v>
      </c>
    </row>
    <row r="30" spans="1:16" x14ac:dyDescent="0.3">
      <c r="I30" s="24" t="s">
        <v>38</v>
      </c>
      <c r="J30" s="5"/>
      <c r="K30" s="17">
        <f t="shared" si="6"/>
        <v>4.492</v>
      </c>
      <c r="L30" s="17">
        <v>18</v>
      </c>
      <c r="M30" s="17">
        <v>10</v>
      </c>
      <c r="N30" s="17">
        <v>4.26</v>
      </c>
      <c r="O30" s="17">
        <v>20</v>
      </c>
      <c r="P30" s="5">
        <v>4.55</v>
      </c>
    </row>
    <row r="31" spans="1:16" x14ac:dyDescent="0.3">
      <c r="I31" s="24" t="s">
        <v>39</v>
      </c>
      <c r="J31" s="5"/>
      <c r="K31" s="17">
        <f t="shared" si="6"/>
        <v>4.5209999999999999</v>
      </c>
      <c r="L31" s="17">
        <v>19</v>
      </c>
      <c r="M31" s="17">
        <v>10</v>
      </c>
      <c r="N31" s="17">
        <v>4.26</v>
      </c>
      <c r="O31" s="17">
        <v>20</v>
      </c>
      <c r="P31" s="5">
        <v>4.55</v>
      </c>
    </row>
    <row r="32" spans="1:16" x14ac:dyDescent="0.3">
      <c r="I32" s="23" t="s">
        <v>15</v>
      </c>
      <c r="J32" s="13">
        <v>4.55</v>
      </c>
      <c r="K32" s="17"/>
      <c r="L32" s="17"/>
      <c r="M32" s="17"/>
      <c r="N32" s="17"/>
      <c r="O32" s="17"/>
      <c r="P32" s="5"/>
    </row>
    <row r="33" spans="9:16" x14ac:dyDescent="0.3">
      <c r="I33" s="24" t="s">
        <v>40</v>
      </c>
      <c r="J33" s="5"/>
      <c r="K33" s="17">
        <f t="shared" ref="K33:K41" si="7">(N33)+((P33-N33)*(L33-M33))/(O33-M33)</f>
        <v>4.5389999999999997</v>
      </c>
      <c r="L33" s="17">
        <v>21</v>
      </c>
      <c r="M33" s="17">
        <v>20</v>
      </c>
      <c r="N33" s="17">
        <v>4.55</v>
      </c>
      <c r="O33" s="17">
        <v>30</v>
      </c>
      <c r="P33" s="5">
        <v>4.4400000000000004</v>
      </c>
    </row>
    <row r="34" spans="9:16" x14ac:dyDescent="0.3">
      <c r="I34" s="24" t="s">
        <v>41</v>
      </c>
      <c r="J34" s="5"/>
      <c r="K34" s="17">
        <f t="shared" si="7"/>
        <v>4.5279999999999996</v>
      </c>
      <c r="L34" s="17">
        <v>22</v>
      </c>
      <c r="M34" s="17">
        <v>20</v>
      </c>
      <c r="N34" s="17">
        <v>4.55</v>
      </c>
      <c r="O34" s="17">
        <v>30</v>
      </c>
      <c r="P34" s="5">
        <v>4.4400000000000004</v>
      </c>
    </row>
    <row r="35" spans="9:16" x14ac:dyDescent="0.3">
      <c r="I35" s="24" t="s">
        <v>42</v>
      </c>
      <c r="J35" s="5"/>
      <c r="K35" s="17">
        <f t="shared" si="7"/>
        <v>4.5170000000000003</v>
      </c>
      <c r="L35" s="17">
        <v>23</v>
      </c>
      <c r="M35" s="17">
        <v>20</v>
      </c>
      <c r="N35" s="17">
        <v>4.55</v>
      </c>
      <c r="O35" s="17">
        <v>30</v>
      </c>
      <c r="P35" s="5">
        <v>4.4400000000000004</v>
      </c>
    </row>
    <row r="36" spans="9:16" x14ac:dyDescent="0.3">
      <c r="I36" s="24" t="s">
        <v>43</v>
      </c>
      <c r="J36" s="5"/>
      <c r="K36" s="17">
        <f t="shared" si="7"/>
        <v>4.5060000000000002</v>
      </c>
      <c r="L36" s="17">
        <v>24</v>
      </c>
      <c r="M36" s="17">
        <v>20</v>
      </c>
      <c r="N36" s="17">
        <v>4.55</v>
      </c>
      <c r="O36" s="17">
        <v>30</v>
      </c>
      <c r="P36" s="5">
        <v>4.4400000000000004</v>
      </c>
    </row>
    <row r="37" spans="9:16" x14ac:dyDescent="0.3">
      <c r="I37" s="24" t="s">
        <v>44</v>
      </c>
      <c r="J37" s="5"/>
      <c r="K37" s="17">
        <f t="shared" si="7"/>
        <v>4.4950000000000001</v>
      </c>
      <c r="L37" s="17">
        <v>25</v>
      </c>
      <c r="M37" s="17">
        <v>20</v>
      </c>
      <c r="N37" s="17">
        <v>4.55</v>
      </c>
      <c r="O37" s="17">
        <v>30</v>
      </c>
      <c r="P37" s="5">
        <v>4.4400000000000004</v>
      </c>
    </row>
    <row r="38" spans="9:16" x14ac:dyDescent="0.3">
      <c r="I38" s="24" t="s">
        <v>45</v>
      </c>
      <c r="J38" s="5"/>
      <c r="K38" s="17">
        <f t="shared" si="7"/>
        <v>4.484</v>
      </c>
      <c r="L38" s="17">
        <v>26</v>
      </c>
      <c r="M38" s="17">
        <v>20</v>
      </c>
      <c r="N38" s="17">
        <v>4.55</v>
      </c>
      <c r="O38" s="17">
        <v>30</v>
      </c>
      <c r="P38" s="5">
        <v>4.4400000000000004</v>
      </c>
    </row>
    <row r="39" spans="9:16" x14ac:dyDescent="0.3">
      <c r="I39" s="24" t="s">
        <v>46</v>
      </c>
      <c r="J39" s="5"/>
      <c r="K39" s="17">
        <f t="shared" si="7"/>
        <v>4.4729999999999999</v>
      </c>
      <c r="L39" s="17">
        <v>27</v>
      </c>
      <c r="M39" s="17">
        <v>20</v>
      </c>
      <c r="N39" s="17">
        <v>4.55</v>
      </c>
      <c r="O39" s="17">
        <v>30</v>
      </c>
      <c r="P39" s="5">
        <v>4.4400000000000004</v>
      </c>
    </row>
    <row r="40" spans="9:16" x14ac:dyDescent="0.3">
      <c r="I40" s="24" t="s">
        <v>47</v>
      </c>
      <c r="J40" s="5"/>
      <c r="K40" s="17">
        <f t="shared" si="7"/>
        <v>4.4620000000000006</v>
      </c>
      <c r="L40" s="17">
        <v>28</v>
      </c>
      <c r="M40" s="17">
        <v>20</v>
      </c>
      <c r="N40" s="17">
        <v>4.55</v>
      </c>
      <c r="O40" s="17">
        <v>30</v>
      </c>
      <c r="P40" s="5">
        <v>4.4400000000000004</v>
      </c>
    </row>
    <row r="41" spans="9:16" x14ac:dyDescent="0.3">
      <c r="I41" s="24" t="s">
        <v>48</v>
      </c>
      <c r="J41" s="5"/>
      <c r="K41" s="17">
        <f t="shared" si="7"/>
        <v>4.4510000000000005</v>
      </c>
      <c r="L41" s="17">
        <v>29</v>
      </c>
      <c r="M41" s="17">
        <v>20</v>
      </c>
      <c r="N41" s="17">
        <v>4.55</v>
      </c>
      <c r="O41" s="17">
        <v>30</v>
      </c>
      <c r="P41" s="5">
        <v>4.4400000000000004</v>
      </c>
    </row>
    <row r="42" spans="9:16" ht="15" thickBot="1" x14ac:dyDescent="0.35">
      <c r="I42" s="25" t="s">
        <v>16</v>
      </c>
      <c r="J42" s="14">
        <v>4.4400000000000004</v>
      </c>
      <c r="K42" s="7"/>
      <c r="L42" s="7"/>
      <c r="M42" s="7"/>
      <c r="N42" s="7"/>
      <c r="O42" s="7"/>
      <c r="P42" s="8"/>
    </row>
  </sheetData>
  <phoneticPr fontId="4" type="noConversion"/>
  <hyperlinks>
    <hyperlink ref="B24" r:id="rId1" xr:uid="{3BC494E1-AD4A-4D5E-811F-2B1B0DC346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cheval22 cavalli</dc:creator>
  <cp:lastModifiedBy>cheval22 cavalli</cp:lastModifiedBy>
  <dcterms:created xsi:type="dcterms:W3CDTF">2025-09-18T13:02:10Z</dcterms:created>
  <dcterms:modified xsi:type="dcterms:W3CDTF">2025-09-18T13:37:04Z</dcterms:modified>
</cp:coreProperties>
</file>