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SP" sheetId="1" r:id="rId3"/>
    <sheet state="visible" name="Defect" sheetId="2" r:id="rId4"/>
  </sheets>
  <definedNames/>
  <calcPr/>
</workbook>
</file>

<file path=xl/sharedStrings.xml><?xml version="1.0" encoding="utf-8"?>
<sst xmlns="http://schemas.openxmlformats.org/spreadsheetml/2006/main" count="38" uniqueCount="33">
  <si>
    <t>No. De Defecto</t>
  </si>
  <si>
    <t>Fecha</t>
  </si>
  <si>
    <t>Fase Encontrada</t>
  </si>
  <si>
    <t>Tiempo de arreglo</t>
  </si>
  <si>
    <t>Descripción</t>
  </si>
  <si>
    <t>Testing</t>
  </si>
  <si>
    <t>No se podia mandar un archivo com opost simulado asi que la solucion fue crear un archivo real dentro dle root del proyecto y simuar que se mandaba como post.</t>
  </si>
  <si>
    <t>Autor</t>
  </si>
  <si>
    <t>Alejandro Salmón Félix Díaz</t>
  </si>
  <si>
    <t>Date</t>
  </si>
  <si>
    <t>Task</t>
  </si>
  <si>
    <t>Start</t>
  </si>
  <si>
    <t>Stop</t>
  </si>
  <si>
    <t>Break Time</t>
  </si>
  <si>
    <t>Actual Time</t>
  </si>
  <si>
    <t>Comment</t>
  </si>
  <si>
    <t>Estimated</t>
  </si>
  <si>
    <t>Actual</t>
  </si>
  <si>
    <t>Error</t>
  </si>
  <si>
    <t>Analisis US12</t>
  </si>
  <si>
    <t>Análisis US12</t>
  </si>
  <si>
    <t>Views US12</t>
  </si>
  <si>
    <t>Front/BAck US12</t>
  </si>
  <si>
    <t>Upgrad Postgres</t>
  </si>
  <si>
    <t>Arregla BD</t>
  </si>
  <si>
    <t xml:space="preserve">Diseno US 43 </t>
  </si>
  <si>
    <t>Diseno US43</t>
  </si>
  <si>
    <t>Back/Front US43</t>
  </si>
  <si>
    <t>Back US43</t>
  </si>
  <si>
    <t>Testing US43</t>
  </si>
  <si>
    <t>Calidad US03</t>
  </si>
  <si>
    <t>Calidad US3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</si>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</sst>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/mm/yyyy"/>
    <numFmt numFmtId="165" formatCode="d/m/yyyy"/>
    <numFmt numFmtId="166" formatCode="dd-mm-yyyy"/>
  </numFmts>
  <fonts count="6">
    <font>
      <sz val="10.0"/>
      <color rgb="FF000000"/>
      <name val="Arial"/>
    </font>
    <font>
      <b/>
      <sz val="12.0"/>
      <color rgb="FFFFFFFF"/>
      <name val="Calibri"/>
    </font>
    <font>
      <name val="Arial"/>
    </font>
    <font>
      <b/>
      <name val="Arial"/>
    </font>
    <font/>
    <font>
      <b/>
    </font>
  </fonts>
  <fills count="4">
    <fill>
      <patternFill patternType="none"/>
    </fill>
    <fill>
      <patternFill patternType="lightGray"/>
    </fill>
    <fill>
      <patternFill patternType="solid">
        <fgColor rgb="FF0000FF"/>
        <bgColor rgb="FF0000FF"/>
      </patternFill>
    </fill>
    <fill>
      <patternFill patternType="solid">
        <fgColor rgb="FF4A86E8"/>
        <bgColor rgb="FF4A86E8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vertical="bottom"/>
    </xf>
    <xf borderId="2" fillId="2" fontId="1" numFmtId="0" xfId="0" applyAlignment="1" applyBorder="1" applyFont="1">
      <alignment vertical="bottom"/>
    </xf>
    <xf borderId="2" fillId="2" fontId="1" numFmtId="0" xfId="0" applyAlignment="1" applyBorder="1" applyFont="1">
      <alignment readingOrder="0" vertical="bottom"/>
    </xf>
    <xf borderId="3" fillId="0" fontId="2" numFmtId="0" xfId="0" applyAlignment="1" applyBorder="1" applyFont="1">
      <alignment readingOrder="0" vertical="bottom"/>
    </xf>
    <xf borderId="4" fillId="0" fontId="2" numFmtId="164" xfId="0" applyAlignment="1" applyBorder="1" applyFont="1" applyNumberFormat="1">
      <alignment readingOrder="0" vertical="bottom"/>
    </xf>
    <xf borderId="4" fillId="0" fontId="2" numFmtId="0" xfId="0" applyAlignment="1" applyBorder="1" applyFont="1">
      <alignment readingOrder="0" vertical="bottom"/>
    </xf>
    <xf borderId="4" fillId="0" fontId="2" numFmtId="20" xfId="0" applyAlignment="1" applyBorder="1" applyFont="1" applyNumberFormat="1">
      <alignment readingOrder="0" vertical="bottom"/>
    </xf>
    <xf borderId="3" fillId="0" fontId="2" numFmtId="0" xfId="0" applyAlignment="1" applyBorder="1" applyFont="1">
      <alignment vertical="bottom"/>
    </xf>
    <xf borderId="4" fillId="0" fontId="2" numFmtId="0" xfId="0" applyAlignment="1" applyBorder="1" applyFont="1">
      <alignment vertical="bottom"/>
    </xf>
    <xf borderId="1" fillId="3" fontId="3" numFmtId="0" xfId="0" applyAlignment="1" applyBorder="1" applyFill="1" applyFont="1">
      <alignment horizontal="center" readingOrder="0" vertical="bottom"/>
    </xf>
    <xf borderId="5" fillId="0" fontId="2" numFmtId="0" xfId="0" applyAlignment="1" applyBorder="1" applyFont="1">
      <alignment horizontal="center" readingOrder="0" vertical="bottom"/>
    </xf>
    <xf borderId="5" fillId="0" fontId="4" numFmtId="0" xfId="0" applyBorder="1" applyFont="1"/>
    <xf borderId="2" fillId="0" fontId="4" numFmtId="0" xfId="0" applyBorder="1" applyFont="1"/>
    <xf borderId="0" fillId="0" fontId="2" numFmtId="0" xfId="0" applyAlignment="1" applyFont="1">
      <alignment vertical="bottom"/>
    </xf>
    <xf borderId="6" fillId="0" fontId="2" numFmtId="0" xfId="0" applyAlignment="1" applyBorder="1" applyFont="1">
      <alignment vertical="bottom"/>
    </xf>
    <xf borderId="3" fillId="3" fontId="3" numFmtId="0" xfId="0" applyAlignment="1" applyBorder="1" applyFont="1">
      <alignment horizontal="center" vertical="bottom"/>
    </xf>
    <xf borderId="4" fillId="3" fontId="3" numFmtId="0" xfId="0" applyAlignment="1" applyBorder="1" applyFont="1">
      <alignment horizontal="center" readingOrder="0" vertical="bottom"/>
    </xf>
    <xf borderId="4" fillId="3" fontId="3" numFmtId="0" xfId="0" applyAlignment="1" applyBorder="1" applyFont="1">
      <alignment horizontal="center" vertical="bottom"/>
    </xf>
    <xf borderId="3" fillId="3" fontId="3" numFmtId="0" xfId="0" applyAlignment="1" applyBorder="1" applyFont="1">
      <alignment horizontal="center" readingOrder="0" vertical="bottom"/>
    </xf>
    <xf borderId="3" fillId="0" fontId="2" numFmtId="164" xfId="0" applyAlignment="1" applyBorder="1" applyFont="1" applyNumberFormat="1">
      <alignment horizontal="center" readingOrder="0" vertical="bottom"/>
    </xf>
    <xf borderId="4" fillId="0" fontId="2" numFmtId="0" xfId="0" applyAlignment="1" applyBorder="1" applyFont="1">
      <alignment horizontal="center" readingOrder="0" vertical="bottom"/>
    </xf>
    <xf borderId="4" fillId="0" fontId="2" numFmtId="20" xfId="0" applyAlignment="1" applyBorder="1" applyFont="1" applyNumberFormat="1">
      <alignment horizontal="center" readingOrder="0" vertical="bottom"/>
    </xf>
    <xf borderId="4" fillId="0" fontId="2" numFmtId="20" xfId="0" applyAlignment="1" applyBorder="1" applyFont="1" applyNumberFormat="1">
      <alignment horizontal="center" vertical="bottom"/>
    </xf>
    <xf borderId="3" fillId="0" fontId="2" numFmtId="0" xfId="0" applyAlignment="1" applyBorder="1" applyFont="1">
      <alignment horizontal="center" readingOrder="0" vertical="bottom"/>
    </xf>
    <xf borderId="4" fillId="0" fontId="2" numFmtId="10" xfId="0" applyAlignment="1" applyBorder="1" applyFont="1" applyNumberFormat="1">
      <alignment horizontal="center" vertical="bottom"/>
    </xf>
    <xf borderId="3" fillId="0" fontId="2" numFmtId="165" xfId="0" applyAlignment="1" applyBorder="1" applyFont="1" applyNumberFormat="1">
      <alignment horizontal="center" readingOrder="0" vertical="bottom"/>
    </xf>
    <xf borderId="0" fillId="0" fontId="4" numFmtId="0" xfId="0" applyAlignment="1" applyFont="1">
      <alignment readingOrder="0"/>
    </xf>
    <xf borderId="0" fillId="0" fontId="4" numFmtId="166" xfId="0" applyAlignment="1" applyFont="1" applyNumberFormat="1">
      <alignment readingOrder="0"/>
    </xf>
    <xf borderId="3" fillId="0" fontId="2" numFmtId="165" xfId="0" applyAlignment="1" applyBorder="1" applyFont="1" applyNumberFormat="1">
      <alignment horizontal="center" vertical="bottom"/>
    </xf>
    <xf borderId="4" fillId="0" fontId="2" numFmtId="0" xfId="0" applyAlignment="1" applyBorder="1" applyFont="1">
      <alignment horizontal="center" vertical="bottom"/>
    </xf>
    <xf borderId="0" fillId="0" fontId="5" numFmtId="0" xfId="0" applyAlignment="1" applyFont="1">
      <alignment horizontal="center" readingOrder="0"/>
    </xf>
    <xf borderId="0" fillId="0" fontId="4" numFmtId="20" xfId="0" applyFont="1" applyNumberFormat="1"/>
    <xf borderId="0" fillId="0" fontId="4" numFmtId="10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8" max="8" width="19.43"/>
    <col customWidth="1" min="10" max="10" width="18.14"/>
  </cols>
  <sheetData>
    <row r="2">
      <c r="B2" s="10" t="s">
        <v>7</v>
      </c>
      <c r="C2" s="11" t="s">
        <v>8</v>
      </c>
      <c r="D2" s="12"/>
      <c r="E2" s="12"/>
      <c r="F2" s="13"/>
      <c r="G2" s="14"/>
    </row>
    <row r="3">
      <c r="B3" s="15"/>
      <c r="C3" s="15"/>
      <c r="D3" s="15"/>
      <c r="E3" s="15"/>
      <c r="F3" s="15"/>
      <c r="G3" s="15"/>
      <c r="H3" s="15"/>
    </row>
    <row r="4">
      <c r="B4" s="16" t="s">
        <v>9</v>
      </c>
      <c r="C4" s="17" t="s">
        <v>10</v>
      </c>
      <c r="D4" s="18" t="s">
        <v>11</v>
      </c>
      <c r="E4" s="18" t="s">
        <v>12</v>
      </c>
      <c r="F4" s="18" t="s">
        <v>13</v>
      </c>
      <c r="G4" s="18" t="s">
        <v>14</v>
      </c>
      <c r="H4" s="18" t="s">
        <v>15</v>
      </c>
      <c r="J4" s="19" t="s">
        <v>10</v>
      </c>
      <c r="K4" s="17" t="s">
        <v>16</v>
      </c>
      <c r="L4" s="17" t="s">
        <v>17</v>
      </c>
      <c r="M4" s="17" t="s">
        <v>18</v>
      </c>
    </row>
    <row r="5">
      <c r="B5" s="20">
        <v>43152.0</v>
      </c>
      <c r="C5" s="21" t="s">
        <v>19</v>
      </c>
      <c r="D5" s="22">
        <v>0.6298611111111111</v>
      </c>
      <c r="E5" s="22">
        <v>0.6888888888888889</v>
      </c>
      <c r="F5" s="22">
        <v>0.029166666666666667</v>
      </c>
      <c r="G5" s="23">
        <f>(E5-D5)-F5</f>
        <v>0.02986111111</v>
      </c>
      <c r="H5" s="9"/>
      <c r="I5">
        <f>27/60</f>
        <v>0.45</v>
      </c>
      <c r="J5" s="24" t="s">
        <v>20</v>
      </c>
      <c r="K5" s="21">
        <v>1.0</v>
      </c>
      <c r="L5" s="21">
        <f>42/60</f>
        <v>0.7</v>
      </c>
      <c r="M5" s="25">
        <f t="shared" ref="M5:M20" si="1">((ABS(L5-K5))/L5)</f>
        <v>0.4285714286</v>
      </c>
    </row>
    <row r="6">
      <c r="B6" s="26">
        <v>43154.0</v>
      </c>
      <c r="C6" s="21" t="s">
        <v>21</v>
      </c>
      <c r="D6" s="22">
        <v>0.09375</v>
      </c>
      <c r="E6" s="22">
        <v>0.1125</v>
      </c>
      <c r="F6" s="21">
        <v>0.0</v>
      </c>
      <c r="G6" s="23">
        <f t="shared" ref="G6:G20" si="2">E6-D6-F6</f>
        <v>0.01875</v>
      </c>
      <c r="H6" s="9"/>
      <c r="I6" s="27">
        <v>0.0</v>
      </c>
      <c r="J6" s="24" t="s">
        <v>21</v>
      </c>
      <c r="K6" s="21">
        <v>0.5</v>
      </c>
      <c r="L6" s="21">
        <f>27/60</f>
        <v>0.45</v>
      </c>
      <c r="M6" s="25">
        <f t="shared" si="1"/>
        <v>0.1111111111</v>
      </c>
    </row>
    <row r="7">
      <c r="B7" s="26">
        <v>43157.0</v>
      </c>
      <c r="C7" s="21" t="s">
        <v>22</v>
      </c>
      <c r="D7" s="22">
        <v>0.9701388888888889</v>
      </c>
      <c r="E7" s="22">
        <v>0.041666666666666664</v>
      </c>
      <c r="F7" s="22">
        <v>0.03125</v>
      </c>
      <c r="G7" s="23">
        <f t="shared" si="2"/>
        <v>-0.9597222222</v>
      </c>
      <c r="H7" s="9"/>
      <c r="J7" s="21" t="s">
        <v>22</v>
      </c>
      <c r="K7" s="21">
        <v>1.25</v>
      </c>
      <c r="L7" s="21">
        <v>0.98</v>
      </c>
      <c r="M7" s="25">
        <f t="shared" si="1"/>
        <v>0.2755102041</v>
      </c>
    </row>
    <row r="8">
      <c r="B8" s="26">
        <v>43160.0</v>
      </c>
      <c r="C8" s="21" t="s">
        <v>23</v>
      </c>
      <c r="D8" s="22">
        <v>0.4895833333333333</v>
      </c>
      <c r="E8" s="22">
        <v>0.5729166666666666</v>
      </c>
      <c r="F8" s="21">
        <v>0.0</v>
      </c>
      <c r="G8" s="23">
        <f t="shared" si="2"/>
        <v>0.08333333333</v>
      </c>
      <c r="H8" s="9"/>
      <c r="J8" s="24" t="s">
        <v>24</v>
      </c>
      <c r="K8" s="21">
        <v>0.5</v>
      </c>
      <c r="L8" s="21">
        <v>2.0</v>
      </c>
      <c r="M8" s="25">
        <f t="shared" si="1"/>
        <v>0.75</v>
      </c>
    </row>
    <row r="9">
      <c r="B9" s="26">
        <v>43165.0</v>
      </c>
      <c r="C9" s="21" t="s">
        <v>25</v>
      </c>
      <c r="D9" s="22">
        <v>0.42430555555555555</v>
      </c>
      <c r="E9" s="22">
        <v>0.44930555555555557</v>
      </c>
      <c r="F9" s="22">
        <v>0.007638888888888889</v>
      </c>
      <c r="G9" s="23">
        <f t="shared" si="2"/>
        <v>0.01736111111</v>
      </c>
      <c r="H9" s="9"/>
      <c r="J9" s="24" t="s">
        <v>26</v>
      </c>
      <c r="K9" s="22">
        <v>0.010416666666666666</v>
      </c>
      <c r="L9" s="22">
        <v>0.017361111111111112</v>
      </c>
      <c r="M9" s="25">
        <f t="shared" si="1"/>
        <v>0.4</v>
      </c>
    </row>
    <row r="10">
      <c r="B10" s="26">
        <v>43165.0</v>
      </c>
      <c r="C10" s="21" t="s">
        <v>27</v>
      </c>
      <c r="D10" s="22">
        <v>0.48333333333333334</v>
      </c>
      <c r="E10" s="22">
        <v>0.5291666666666667</v>
      </c>
      <c r="F10" s="22">
        <v>0.010416666666666666</v>
      </c>
      <c r="G10" s="23">
        <f t="shared" si="2"/>
        <v>0.03541666667</v>
      </c>
      <c r="H10" s="9"/>
      <c r="J10" s="24" t="s">
        <v>27</v>
      </c>
      <c r="K10" s="22">
        <v>0.024305555555555556</v>
      </c>
      <c r="L10" s="22">
        <v>0.13472222222222222</v>
      </c>
      <c r="M10" s="25">
        <f t="shared" si="1"/>
        <v>0.8195876289</v>
      </c>
    </row>
    <row r="11">
      <c r="B11" s="26">
        <v>43169.0</v>
      </c>
      <c r="C11" s="21" t="s">
        <v>28</v>
      </c>
      <c r="D11" s="22">
        <v>0.5145833333333333</v>
      </c>
      <c r="E11" s="22">
        <v>0.6388888888888888</v>
      </c>
      <c r="F11" s="22">
        <v>0.027083333333333334</v>
      </c>
      <c r="G11" s="23">
        <f t="shared" si="2"/>
        <v>0.09722222222</v>
      </c>
      <c r="H11" s="9"/>
      <c r="J11" s="24" t="s">
        <v>29</v>
      </c>
      <c r="K11" s="22">
        <v>0.019444444444444445</v>
      </c>
      <c r="L11" s="22">
        <v>0.0763888888888889</v>
      </c>
      <c r="M11" s="25">
        <f t="shared" si="1"/>
        <v>0.7454545455</v>
      </c>
    </row>
    <row r="12">
      <c r="B12" s="28">
        <v>43171.0</v>
      </c>
      <c r="C12" s="21" t="s">
        <v>29</v>
      </c>
      <c r="D12" s="22">
        <v>0.4486111111111111</v>
      </c>
      <c r="E12" s="22">
        <v>0.5326388888888889</v>
      </c>
      <c r="F12" s="22">
        <v>0.007638888888888889</v>
      </c>
      <c r="G12" s="23">
        <f t="shared" si="2"/>
        <v>0.07638888889</v>
      </c>
      <c r="H12" s="9"/>
      <c r="J12" s="24" t="s">
        <v>30</v>
      </c>
      <c r="K12" s="22">
        <v>0.006944444444444444</v>
      </c>
      <c r="L12" s="22">
        <v>0.020833333333333332</v>
      </c>
      <c r="M12" s="25">
        <f t="shared" si="1"/>
        <v>0.6666666667</v>
      </c>
    </row>
    <row r="13">
      <c r="B13" s="26">
        <v>43172.0</v>
      </c>
      <c r="C13" s="21" t="s">
        <v>31</v>
      </c>
      <c r="D13" s="22">
        <v>0.5243055555555556</v>
      </c>
      <c r="E13" s="22">
        <v>0.5451388888888888</v>
      </c>
      <c r="F13" s="21">
        <v>0.0</v>
      </c>
      <c r="G13" s="23">
        <f t="shared" si="2"/>
        <v>0.02083333333</v>
      </c>
      <c r="H13" s="9"/>
      <c r="J13" s="29"/>
      <c r="K13" s="22"/>
      <c r="L13" s="22"/>
      <c r="M13" s="25" t="str">
        <f t="shared" si="1"/>
        <v>#DIV/0!</v>
      </c>
    </row>
    <row r="14">
      <c r="B14" s="29"/>
      <c r="C14" s="23"/>
      <c r="D14" s="23"/>
      <c r="E14" s="23"/>
      <c r="F14" s="30"/>
      <c r="G14" s="23">
        <f t="shared" si="2"/>
        <v>0</v>
      </c>
      <c r="H14" s="9"/>
      <c r="J14" s="29"/>
      <c r="K14" s="23"/>
      <c r="L14" s="23"/>
      <c r="M14" s="25" t="str">
        <f t="shared" si="1"/>
        <v>#DIV/0!</v>
      </c>
    </row>
    <row r="15">
      <c r="B15" s="29"/>
      <c r="C15" s="23"/>
      <c r="D15" s="23"/>
      <c r="E15" s="23"/>
      <c r="F15" s="30"/>
      <c r="G15" s="23">
        <f t="shared" si="2"/>
        <v>0</v>
      </c>
      <c r="H15" s="9"/>
      <c r="J15" s="29"/>
      <c r="K15" s="23"/>
      <c r="L15" s="23"/>
      <c r="M15" s="25" t="str">
        <f t="shared" si="1"/>
        <v>#DIV/0!</v>
      </c>
    </row>
    <row r="16">
      <c r="B16" s="29"/>
      <c r="C16" s="23"/>
      <c r="D16" s="23"/>
      <c r="E16" s="23"/>
      <c r="F16" s="30"/>
      <c r="G16" s="23">
        <f t="shared" si="2"/>
        <v>0</v>
      </c>
      <c r="H16" s="9"/>
      <c r="J16" s="29"/>
      <c r="K16" s="23"/>
      <c r="L16" s="23"/>
      <c r="M16" s="25" t="str">
        <f t="shared" si="1"/>
        <v>#DIV/0!</v>
      </c>
    </row>
    <row r="17">
      <c r="B17" s="29"/>
      <c r="C17" s="23"/>
      <c r="D17" s="23"/>
      <c r="E17" s="23"/>
      <c r="F17" s="30"/>
      <c r="G17" s="23">
        <f t="shared" si="2"/>
        <v>0</v>
      </c>
      <c r="H17" s="9"/>
      <c r="J17" s="29"/>
      <c r="K17" s="22"/>
      <c r="L17" s="22"/>
      <c r="M17" s="25" t="str">
        <f t="shared" si="1"/>
        <v>#DIV/0!</v>
      </c>
    </row>
    <row r="18">
      <c r="B18" s="29"/>
      <c r="C18" s="23"/>
      <c r="D18" s="23"/>
      <c r="E18" s="23"/>
      <c r="F18" s="30"/>
      <c r="G18" s="23">
        <f t="shared" si="2"/>
        <v>0</v>
      </c>
      <c r="H18" s="9"/>
      <c r="J18" s="29"/>
      <c r="K18" s="23"/>
      <c r="L18" s="23"/>
      <c r="M18" s="25" t="str">
        <f t="shared" si="1"/>
        <v>#DIV/0!</v>
      </c>
    </row>
    <row r="19">
      <c r="B19" s="29"/>
      <c r="C19" s="23"/>
      <c r="D19" s="23"/>
      <c r="E19" s="23"/>
      <c r="F19" s="30"/>
      <c r="G19" s="23">
        <f t="shared" si="2"/>
        <v>0</v>
      </c>
      <c r="H19" s="9"/>
      <c r="J19" s="29"/>
      <c r="K19" s="23"/>
      <c r="L19" s="23"/>
      <c r="M19" s="25" t="str">
        <f t="shared" si="1"/>
        <v>#DIV/0!</v>
      </c>
    </row>
    <row r="20">
      <c r="B20" s="29"/>
      <c r="C20" s="23"/>
      <c r="D20" s="23"/>
      <c r="E20" s="23"/>
      <c r="F20" s="30"/>
      <c r="G20" s="23">
        <f t="shared" si="2"/>
        <v>0</v>
      </c>
      <c r="H20" s="9"/>
      <c r="J20" s="29"/>
      <c r="K20" s="23"/>
      <c r="L20" s="23"/>
      <c r="M20" s="25" t="str">
        <f t="shared" si="1"/>
        <v>#DIV/0!</v>
      </c>
    </row>
    <row r="21">
      <c r="F21" s="31" t="s">
        <v>32</v>
      </c>
      <c r="G21" s="32">
        <f>SUM(G5:G20)</f>
        <v>-0.5805555556</v>
      </c>
      <c r="K21">
        <f t="shared" ref="K21:L21" si="3">SUM(K5:K7)</f>
        <v>2.75</v>
      </c>
      <c r="L21">
        <f t="shared" si="3"/>
        <v>2.13</v>
      </c>
      <c r="M21" s="33">
        <f>AVERAGE(M5:M7)</f>
        <v>0.2717309146</v>
      </c>
    </row>
  </sheetData>
  <mergeCells count="1">
    <mergeCell ref="C2:F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17.86"/>
    <col customWidth="1" min="4" max="4" width="17.43"/>
    <col customWidth="1" min="5" max="5" width="22.14"/>
    <col customWidth="1" min="6" max="6" width="57.43"/>
  </cols>
  <sheetData>
    <row r="3" ht="18.75">
      <c r="B3" s="1" t="s">
        <v>0</v>
      </c>
      <c r="C3" s="2" t="s">
        <v>1</v>
      </c>
      <c r="D3" s="3" t="s">
        <v>2</v>
      </c>
      <c r="E3" s="3" t="s">
        <v>3</v>
      </c>
      <c r="F3" s="2" t="s">
        <v>4</v>
      </c>
    </row>
    <row r="4">
      <c r="B4" s="4">
        <v>1.0</v>
      </c>
      <c r="C4" s="5">
        <v>43170.0</v>
      </c>
      <c r="D4" s="6" t="s">
        <v>5</v>
      </c>
      <c r="E4" s="7">
        <v>0.125</v>
      </c>
      <c r="F4" s="6" t="s">
        <v>6</v>
      </c>
    </row>
    <row r="5">
      <c r="B5" s="8"/>
      <c r="C5" s="9"/>
      <c r="D5" s="9"/>
      <c r="E5" s="9"/>
      <c r="F5" s="9"/>
    </row>
    <row r="6">
      <c r="B6" s="8"/>
      <c r="C6" s="9"/>
      <c r="D6" s="9"/>
      <c r="E6" s="9"/>
      <c r="F6" s="9"/>
    </row>
    <row r="7">
      <c r="B7" s="8"/>
      <c r="C7" s="9"/>
      <c r="D7" s="9"/>
      <c r="E7" s="9"/>
      <c r="F7" s="9"/>
    </row>
    <row r="8">
      <c r="B8" s="8"/>
      <c r="C8" s="9"/>
      <c r="D8" s="9"/>
      <c r="E8" s="9"/>
      <c r="F8" s="9"/>
    </row>
  </sheetData>
  <drawing r:id="rId1"/>
</worksheet>
</file>