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BC488E27-0266-4037-82B0-62307AECF5B7}" xr6:coauthVersionLast="47" xr6:coauthVersionMax="47" xr10:uidLastSave="{00000000-0000-0000-0000-000000000000}"/>
  <bookViews>
    <workbookView xWindow="-120" yWindow="-120" windowWidth="21840" windowHeight="13020" activeTab="3" xr2:uid="{00000000-000D-0000-FFFF-FFFF00000000}"/>
  </bookViews>
  <sheets>
    <sheet name="- AYUDA -" sheetId="1" r:id="rId1"/>
    <sheet name="PcVeterinario" sheetId="2" r:id="rId2"/>
    <sheet name="PcAdmin" sheetId="4" r:id="rId3"/>
    <sheet name="PcDesarrollador" sheetId="5" r:id="rId4"/>
    <sheet name="Portatil" sheetId="7" r:id="rId5"/>
    <sheet name="Soporte" sheetId="3" state="hidden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EM6bNup+XjeRkGxE4pBY2e4KZa+QR9Q/V9WP9j+sX/g="/>
    </ext>
  </extLst>
</workbook>
</file>

<file path=xl/calcChain.xml><?xml version="1.0" encoding="utf-8"?>
<calcChain xmlns="http://schemas.openxmlformats.org/spreadsheetml/2006/main">
  <c r="F18" i="7" l="1"/>
  <c r="E18" i="7"/>
  <c r="D18" i="7"/>
  <c r="B18" i="7"/>
  <c r="F17" i="7"/>
  <c r="E17" i="7"/>
  <c r="D17" i="7"/>
  <c r="B17" i="7"/>
  <c r="F16" i="7"/>
  <c r="E16" i="7"/>
  <c r="D16" i="7"/>
  <c r="B16" i="7"/>
  <c r="F15" i="7"/>
  <c r="E15" i="7"/>
  <c r="D15" i="7"/>
  <c r="B15" i="7"/>
  <c r="F14" i="7"/>
  <c r="E14" i="7"/>
  <c r="D14" i="7"/>
  <c r="B14" i="7"/>
  <c r="F13" i="7"/>
  <c r="E13" i="7"/>
  <c r="D13" i="7"/>
  <c r="B13" i="7"/>
  <c r="F12" i="7"/>
  <c r="E12" i="7"/>
  <c r="D12" i="7"/>
  <c r="B12" i="7"/>
  <c r="B14" i="5"/>
  <c r="F19" i="5"/>
  <c r="E19" i="5"/>
  <c r="D19" i="5"/>
  <c r="B19" i="5"/>
  <c r="F18" i="5"/>
  <c r="E18" i="5"/>
  <c r="D18" i="5"/>
  <c r="B18" i="5"/>
  <c r="F22" i="4"/>
  <c r="E22" i="4"/>
  <c r="D22" i="4"/>
  <c r="F17" i="5"/>
  <c r="E17" i="5"/>
  <c r="D17" i="5"/>
  <c r="B17" i="5"/>
  <c r="B22" i="4"/>
  <c r="D16" i="5"/>
  <c r="F21" i="4"/>
  <c r="E21" i="4"/>
  <c r="D21" i="4"/>
  <c r="B21" i="4"/>
  <c r="F20" i="4"/>
  <c r="E20" i="4"/>
  <c r="D20" i="4"/>
  <c r="B20" i="4"/>
  <c r="F19" i="4"/>
  <c r="E19" i="4"/>
  <c r="D19" i="4"/>
  <c r="B19" i="4"/>
  <c r="F18" i="4"/>
  <c r="E18" i="4"/>
  <c r="D18" i="4"/>
  <c r="B18" i="4"/>
  <c r="F17" i="4"/>
  <c r="E17" i="4"/>
  <c r="D17" i="4"/>
  <c r="B17" i="4"/>
  <c r="F16" i="5" l="1"/>
  <c r="E16" i="5"/>
  <c r="B16" i="5"/>
  <c r="F9" i="7"/>
  <c r="E9" i="7"/>
  <c r="D9" i="7"/>
  <c r="B9" i="7"/>
  <c r="I25" i="7"/>
  <c r="H25" i="7"/>
  <c r="G25" i="7"/>
  <c r="L24" i="7"/>
  <c r="K24" i="7"/>
  <c r="J24" i="7"/>
  <c r="L23" i="7"/>
  <c r="K23" i="7"/>
  <c r="J23" i="7"/>
  <c r="L22" i="7"/>
  <c r="K22" i="7"/>
  <c r="J22" i="7"/>
  <c r="L21" i="7"/>
  <c r="K21" i="7"/>
  <c r="J21" i="7"/>
  <c r="L20" i="7"/>
  <c r="K20" i="7"/>
  <c r="J20" i="7"/>
  <c r="L19" i="7"/>
  <c r="K19" i="7"/>
  <c r="J19" i="7"/>
  <c r="L18" i="7"/>
  <c r="K18" i="7"/>
  <c r="J18" i="7"/>
  <c r="L17" i="7"/>
  <c r="K17" i="7"/>
  <c r="J17" i="7"/>
  <c r="L16" i="7"/>
  <c r="K16" i="7"/>
  <c r="J16" i="7"/>
  <c r="L15" i="7"/>
  <c r="K15" i="7"/>
  <c r="J15" i="7"/>
  <c r="L14" i="7"/>
  <c r="K14" i="7"/>
  <c r="J14" i="7"/>
  <c r="L13" i="7"/>
  <c r="K13" i="7"/>
  <c r="J13" i="7"/>
  <c r="F11" i="7"/>
  <c r="E11" i="7"/>
  <c r="D11" i="7"/>
  <c r="B11" i="7"/>
  <c r="F10" i="7"/>
  <c r="E10" i="7"/>
  <c r="D10" i="7"/>
  <c r="B10" i="7"/>
  <c r="F12" i="2"/>
  <c r="E12" i="2"/>
  <c r="D12" i="2"/>
  <c r="B12" i="2"/>
  <c r="F9" i="5"/>
  <c r="E9" i="5"/>
  <c r="D9" i="5"/>
  <c r="B9" i="5"/>
  <c r="I25" i="5"/>
  <c r="H25" i="5"/>
  <c r="G25" i="5"/>
  <c r="L24" i="5"/>
  <c r="K24" i="5"/>
  <c r="J24" i="5"/>
  <c r="L23" i="5"/>
  <c r="K23" i="5"/>
  <c r="J23" i="5"/>
  <c r="L22" i="5"/>
  <c r="K22" i="5"/>
  <c r="J22" i="5"/>
  <c r="L21" i="5"/>
  <c r="K21" i="5"/>
  <c r="J21" i="5"/>
  <c r="L20" i="5"/>
  <c r="K20" i="5"/>
  <c r="J20" i="5"/>
  <c r="L19" i="5"/>
  <c r="K19" i="5"/>
  <c r="J19" i="5"/>
  <c r="L18" i="5"/>
  <c r="K18" i="5"/>
  <c r="J18" i="5"/>
  <c r="L17" i="5"/>
  <c r="K17" i="5"/>
  <c r="J17" i="5"/>
  <c r="L16" i="5"/>
  <c r="K16" i="5"/>
  <c r="J16" i="5"/>
  <c r="L15" i="5"/>
  <c r="K15" i="5"/>
  <c r="J15" i="5"/>
  <c r="F15" i="5"/>
  <c r="E15" i="5"/>
  <c r="D15" i="5"/>
  <c r="B15" i="5"/>
  <c r="L14" i="5"/>
  <c r="K14" i="5"/>
  <c r="J14" i="5"/>
  <c r="F14" i="5"/>
  <c r="E14" i="5"/>
  <c r="D14" i="5"/>
  <c r="L13" i="5"/>
  <c r="K13" i="5"/>
  <c r="J13" i="5"/>
  <c r="F13" i="5"/>
  <c r="E13" i="5"/>
  <c r="D13" i="5"/>
  <c r="B13" i="5"/>
  <c r="F12" i="5"/>
  <c r="E12" i="5"/>
  <c r="D12" i="5"/>
  <c r="B12" i="5"/>
  <c r="F11" i="5"/>
  <c r="E11" i="5"/>
  <c r="B11" i="5"/>
  <c r="F10" i="5"/>
  <c r="E10" i="5"/>
  <c r="D10" i="5"/>
  <c r="B10" i="5"/>
  <c r="F16" i="4"/>
  <c r="E16" i="4"/>
  <c r="D16" i="4"/>
  <c r="B16" i="4"/>
  <c r="F15" i="4"/>
  <c r="E15" i="4"/>
  <c r="D15" i="4"/>
  <c r="B15" i="4"/>
  <c r="F14" i="4"/>
  <c r="E14" i="4"/>
  <c r="D14" i="4"/>
  <c r="B14" i="4"/>
  <c r="F13" i="4"/>
  <c r="E13" i="4"/>
  <c r="D13" i="4"/>
  <c r="B13" i="4"/>
  <c r="F12" i="4"/>
  <c r="E12" i="4"/>
  <c r="D12" i="4"/>
  <c r="B12" i="4"/>
  <c r="F11" i="4"/>
  <c r="F25" i="4" s="1"/>
  <c r="E11" i="4"/>
  <c r="E25" i="4" s="1"/>
  <c r="B11" i="4"/>
  <c r="F10" i="4"/>
  <c r="E10" i="4"/>
  <c r="D10" i="4"/>
  <c r="B10" i="4"/>
  <c r="F9" i="4"/>
  <c r="E9" i="4"/>
  <c r="D9" i="4"/>
  <c r="B9" i="4"/>
  <c r="I25" i="4"/>
  <c r="H25" i="4"/>
  <c r="G25" i="4"/>
  <c r="L24" i="4"/>
  <c r="K24" i="4"/>
  <c r="J24" i="4"/>
  <c r="L23" i="4"/>
  <c r="K23" i="4"/>
  <c r="J23" i="4"/>
  <c r="L22" i="4"/>
  <c r="K22" i="4"/>
  <c r="J22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F11" i="2"/>
  <c r="E11" i="2"/>
  <c r="D11" i="2"/>
  <c r="B11" i="2"/>
  <c r="F10" i="2"/>
  <c r="E10" i="2"/>
  <c r="D10" i="2"/>
  <c r="B10" i="2"/>
  <c r="F9" i="2"/>
  <c r="E9" i="2"/>
  <c r="D9" i="2"/>
  <c r="B9" i="2"/>
  <c r="I25" i="2"/>
  <c r="H25" i="2"/>
  <c r="G25" i="2"/>
  <c r="L24" i="2"/>
  <c r="K24" i="2"/>
  <c r="J24" i="2"/>
  <c r="L23" i="2"/>
  <c r="K23" i="2"/>
  <c r="J23" i="2"/>
  <c r="L22" i="2"/>
  <c r="K22" i="2"/>
  <c r="J22" i="2"/>
  <c r="L21" i="2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L15" i="2"/>
  <c r="K15" i="2"/>
  <c r="J15" i="2"/>
  <c r="L14" i="2"/>
  <c r="K14" i="2"/>
  <c r="J14" i="2"/>
  <c r="L13" i="2"/>
  <c r="K13" i="2"/>
  <c r="J13" i="2"/>
  <c r="E25" i="5" l="1"/>
  <c r="F25" i="5"/>
  <c r="L12" i="5"/>
  <c r="L9" i="7"/>
  <c r="J10" i="5"/>
  <c r="J11" i="7"/>
  <c r="E25" i="2"/>
  <c r="E25" i="7"/>
  <c r="F25" i="7"/>
  <c r="D25" i="7"/>
  <c r="J9" i="4"/>
  <c r="K10" i="4"/>
  <c r="L11" i="4"/>
  <c r="J9" i="5"/>
  <c r="K10" i="5"/>
  <c r="L11" i="5"/>
  <c r="J10" i="7"/>
  <c r="K11" i="7"/>
  <c r="L12" i="7"/>
  <c r="J9" i="2"/>
  <c r="K9" i="4"/>
  <c r="L10" i="4"/>
  <c r="K9" i="5"/>
  <c r="L10" i="5"/>
  <c r="J12" i="5"/>
  <c r="J9" i="7"/>
  <c r="K10" i="7"/>
  <c r="L11" i="7"/>
  <c r="K9" i="2"/>
  <c r="J11" i="2"/>
  <c r="L9" i="4"/>
  <c r="J11" i="4"/>
  <c r="L9" i="5"/>
  <c r="J11" i="5"/>
  <c r="D25" i="2"/>
  <c r="K9" i="7"/>
  <c r="L10" i="7"/>
  <c r="J12" i="7"/>
  <c r="K11" i="2"/>
  <c r="J10" i="4"/>
  <c r="K11" i="4"/>
  <c r="K11" i="5"/>
  <c r="K12" i="7"/>
  <c r="J12" i="2"/>
  <c r="J12" i="4"/>
  <c r="K12" i="5"/>
  <c r="K12" i="2"/>
  <c r="F25" i="2"/>
  <c r="K12" i="4"/>
  <c r="L12" i="2"/>
  <c r="L12" i="4"/>
  <c r="L11" i="2"/>
  <c r="K10" i="2"/>
  <c r="J10" i="2"/>
  <c r="L10" i="2"/>
  <c r="L9" i="2"/>
  <c r="D11" i="5" l="1"/>
  <c r="D25" i="5" s="1"/>
  <c r="D11" i="4"/>
  <c r="D25" i="4" s="1"/>
</calcChain>
</file>

<file path=xl/sharedStrings.xml><?xml version="1.0" encoding="utf-8"?>
<sst xmlns="http://schemas.openxmlformats.org/spreadsheetml/2006/main" count="113" uniqueCount="37">
  <si>
    <t>Ayuda</t>
  </si>
  <si>
    <t>Comparación de Precios entre diferentes proveedores</t>
  </si>
  <si>
    <t>Ingresa en la tabla los productos, los proveedores y sus precios</t>
  </si>
  <si>
    <t>ESTADÍSTICAS POR PRODUCTO</t>
  </si>
  <si>
    <t>PRODUCTO</t>
  </si>
  <si>
    <t>CANTIDAD</t>
  </si>
  <si>
    <t>PROVEEDOR 1</t>
  </si>
  <si>
    <t>PROVEEDOR 2</t>
  </si>
  <si>
    <t>PROVEEDOR 3</t>
  </si>
  <si>
    <t>PROVEEDOR 4</t>
  </si>
  <si>
    <t>PROVEEDOR 5</t>
  </si>
  <si>
    <t>PROVEEDOR 6</t>
  </si>
  <si>
    <t>PRECIO MÁS BAJO</t>
  </si>
  <si>
    <t>PRECIO PROMEDIO</t>
  </si>
  <si>
    <t>PRECIO MÁS ALTO</t>
  </si>
  <si>
    <t>Total</t>
  </si>
  <si>
    <t>DATOS ADICIONALES</t>
  </si>
  <si>
    <t>TIEMPO DE ENTREGA (DÍAS)</t>
  </si>
  <si>
    <t>COSTO DE ENVÍO</t>
  </si>
  <si>
    <t>FORMAS DE PAGO</t>
  </si>
  <si>
    <t>Almendras</t>
  </si>
  <si>
    <t>Nueces</t>
  </si>
  <si>
    <t>Pistachos</t>
  </si>
  <si>
    <t>Pecán</t>
  </si>
  <si>
    <t>Bananas</t>
  </si>
  <si>
    <t>Pasas</t>
  </si>
  <si>
    <t>Gratis</t>
  </si>
  <si>
    <t>Efvo</t>
  </si>
  <si>
    <t>Mercado Pago</t>
  </si>
  <si>
    <t>Efectivo</t>
  </si>
  <si>
    <t xml:space="preserve">Tarjeta </t>
  </si>
  <si>
    <t>Tarjeta cuotas</t>
  </si>
  <si>
    <t>Piñones</t>
  </si>
  <si>
    <t>Cranberries</t>
  </si>
  <si>
    <t>Castañas</t>
  </si>
  <si>
    <t>China Co</t>
  </si>
  <si>
    <t>contado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</si>
</sst>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\ #,##0.00"/>
    <numFmt numFmtId="165" formatCode="&quot;$&quot;\ #,##0.00;[Red]\-&quot;$&quot;\ #,##0.00"/>
    <numFmt numFmtId="166" formatCode="&quot;$&quot;\ #,##0"/>
  </numFmts>
  <fonts count="19" x14ac:knownFonts="1">
    <font>
      <sz val="8"/>
      <color theme="1"/>
      <name val="Arial"/>
      <scheme val="minor"/>
    </font>
    <font>
      <sz val="12"/>
      <color theme="1"/>
      <name val="Calibri"/>
    </font>
    <font>
      <sz val="8"/>
      <color theme="1"/>
      <name val="Arial"/>
    </font>
    <font>
      <b/>
      <sz val="22"/>
      <color rgb="FF3F3F3F"/>
      <name val="Calibri"/>
    </font>
    <font>
      <sz val="10"/>
      <color theme="1"/>
      <name val="Calibri"/>
    </font>
    <font>
      <sz val="16"/>
      <color rgb="FF7F7F7F"/>
      <name val="Calibri"/>
    </font>
    <font>
      <sz val="20"/>
      <color theme="1"/>
      <name val="Calibri"/>
    </font>
    <font>
      <b/>
      <sz val="14"/>
      <color theme="0"/>
      <name val="Calibri"/>
    </font>
    <font>
      <sz val="8"/>
      <name val="Arial"/>
    </font>
    <font>
      <b/>
      <sz val="14"/>
      <color rgb="FF8745EC"/>
      <name val="Calibri"/>
    </font>
    <font>
      <sz val="14"/>
      <color rgb="FF595959"/>
      <name val="Calibri"/>
    </font>
    <font>
      <b/>
      <sz val="14"/>
      <color rgb="FF7F7F7F"/>
      <name val="Calibri"/>
    </font>
    <font>
      <sz val="10"/>
      <color rgb="FFFF0000"/>
      <name val="Calibri"/>
    </font>
    <font>
      <b/>
      <sz val="14"/>
      <color rgb="FF595959"/>
      <name val="Calibri"/>
    </font>
    <font>
      <sz val="11"/>
      <color rgb="FF000000"/>
      <name val="Arial"/>
    </font>
    <font>
      <sz val="13"/>
      <color rgb="FF595959"/>
      <name val="Calibri"/>
    </font>
    <font>
      <sz val="14"/>
      <color rgb="FF595959"/>
      <name val="Calibri"/>
      <family val="2"/>
    </font>
    <font>
      <b/>
      <sz val="14"/>
      <color rgb="FF595959"/>
      <name val="Calibri"/>
      <family val="2"/>
    </font>
    <font>
      <sz val="14"/>
      <color theme="1" tint="0.3499862666707357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745EC"/>
        <bgColor rgb="FF8745EC"/>
      </patternFill>
    </fill>
    <fill>
      <patternFill patternType="solid">
        <fgColor theme="0"/>
        <bgColor theme="0"/>
      </patternFill>
    </fill>
    <fill>
      <patternFill patternType="solid">
        <fgColor rgb="FFF8F3FF"/>
        <bgColor rgb="FFF8F3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medium">
        <color rgb="FF8745EC"/>
      </left>
      <right/>
      <top style="medium">
        <color rgb="FF8745EC"/>
      </top>
      <bottom style="thin">
        <color theme="0"/>
      </bottom>
      <diagonal/>
    </border>
    <border>
      <left/>
      <right/>
      <top style="medium">
        <color rgb="FF8745EC"/>
      </top>
      <bottom style="thin">
        <color theme="0"/>
      </bottom>
      <diagonal/>
    </border>
    <border>
      <left/>
      <right style="medium">
        <color rgb="FF8745EC"/>
      </right>
      <top style="medium">
        <color rgb="FF8745EC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8745EC"/>
      </right>
      <top style="thin">
        <color theme="0"/>
      </top>
      <bottom/>
      <diagonal/>
    </border>
    <border>
      <left/>
      <right/>
      <top style="dotted">
        <color rgb="FFF2F2F2"/>
      </top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8745EC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A5A5A5"/>
      </right>
      <top style="thin">
        <color rgb="FF7F7F7F"/>
      </top>
      <bottom style="thin">
        <color rgb="FF7F7F7F"/>
      </bottom>
      <diagonal/>
    </border>
    <border>
      <left style="thin">
        <color rgb="FFA5A5A5"/>
      </left>
      <right style="thin">
        <color rgb="FFA5A5A5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7F7F7F"/>
      </left>
      <right style="thin">
        <color rgb="FFA5A5A5"/>
      </right>
      <top style="thin">
        <color rgb="FF7F7F7F"/>
      </top>
      <bottom style="dotted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7F7F7F"/>
      </top>
      <bottom style="dotted">
        <color rgb="FFA5A5A5"/>
      </bottom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A5A5A5"/>
      </right>
      <top style="dotted">
        <color rgb="FFA5A5A5"/>
      </top>
      <bottom style="dotted">
        <color rgb="FFA5A5A5"/>
      </bottom>
      <diagonal/>
    </border>
    <border>
      <left style="thin">
        <color rgb="FFA5A5A5"/>
      </left>
      <right style="thin">
        <color rgb="FFA5A5A5"/>
      </right>
      <top style="dotted">
        <color rgb="FFA5A5A5"/>
      </top>
      <bottom style="dotted">
        <color rgb="FFA5A5A5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7F7F7F"/>
      </left>
      <right style="thin">
        <color rgb="FFA5A5A5"/>
      </right>
      <top style="dotted">
        <color rgb="FFA5A5A5"/>
      </top>
      <bottom style="thin">
        <color rgb="FF7F7F7F"/>
      </bottom>
      <diagonal/>
    </border>
    <border>
      <left style="thin">
        <color rgb="FFA5A5A5"/>
      </left>
      <right style="thin">
        <color rgb="FFA5A5A5"/>
      </right>
      <top style="dotted">
        <color rgb="FFA5A5A5"/>
      </top>
      <bottom style="thin">
        <color rgb="FF7F7F7F"/>
      </bottom>
      <diagonal/>
    </border>
    <border>
      <left/>
      <right style="thin">
        <color rgb="FFFFFF66"/>
      </right>
      <top/>
      <bottom/>
      <diagonal/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  <diagonal/>
    </border>
    <border>
      <left style="thin">
        <color rgb="FFFFFF66"/>
      </left>
      <right/>
      <top/>
      <bottom/>
      <diagonal/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4" fillId="3" borderId="1" xfId="0" applyFont="1" applyFill="1" applyBorder="1"/>
    <xf numFmtId="0" fontId="4" fillId="0" borderId="0" xfId="0" applyFont="1"/>
    <xf numFmtId="0" fontId="2" fillId="2" borderId="2" xfId="0" applyFont="1" applyFill="1" applyBorder="1"/>
    <xf numFmtId="0" fontId="5" fillId="0" borderId="0" xfId="0" applyFont="1" applyAlignment="1">
      <alignment vertical="top"/>
    </xf>
    <xf numFmtId="0" fontId="6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12" fillId="0" borderId="0" xfId="0" applyFont="1"/>
    <xf numFmtId="0" fontId="9" fillId="0" borderId="18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64" fontId="10" fillId="0" borderId="21" xfId="0" applyNumberFormat="1" applyFont="1" applyBorder="1" applyAlignment="1">
      <alignment horizontal="center" vertical="center"/>
    </xf>
    <xf numFmtId="164" fontId="10" fillId="0" borderId="22" xfId="0" applyNumberFormat="1" applyFont="1" applyBorder="1" applyAlignment="1">
      <alignment horizontal="center" vertical="center"/>
    </xf>
    <xf numFmtId="164" fontId="10" fillId="0" borderId="25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4" fontId="13" fillId="0" borderId="29" xfId="0" applyNumberFormat="1" applyFont="1" applyBorder="1" applyAlignment="1">
      <alignment horizontal="center" vertical="center"/>
    </xf>
    <xf numFmtId="4" fontId="13" fillId="0" borderId="30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165" fontId="14" fillId="0" borderId="0" xfId="0" applyNumberFormat="1" applyFont="1" applyAlignment="1">
      <alignment vertical="center" wrapText="1"/>
    </xf>
    <xf numFmtId="165" fontId="14" fillId="0" borderId="35" xfId="0" applyNumberFormat="1" applyFont="1" applyBorder="1" applyAlignment="1">
      <alignment vertical="center" wrapText="1"/>
    </xf>
    <xf numFmtId="165" fontId="15" fillId="0" borderId="36" xfId="0" applyNumberFormat="1" applyFont="1" applyBorder="1" applyAlignment="1">
      <alignment vertical="center" wrapText="1"/>
    </xf>
    <xf numFmtId="165" fontId="14" fillId="0" borderId="37" xfId="0" applyNumberFormat="1" applyFont="1" applyBorder="1" applyAlignment="1">
      <alignment vertical="center" wrapText="1"/>
    </xf>
    <xf numFmtId="165" fontId="15" fillId="0" borderId="38" xfId="0" applyNumberFormat="1" applyFont="1" applyBorder="1" applyAlignment="1">
      <alignment vertical="center" wrapText="1"/>
    </xf>
    <xf numFmtId="164" fontId="10" fillId="0" borderId="14" xfId="0" applyNumberFormat="1" applyFont="1" applyBorder="1" applyAlignment="1">
      <alignment horizontal="center" vertical="center"/>
    </xf>
    <xf numFmtId="2" fontId="10" fillId="0" borderId="14" xfId="0" applyNumberFormat="1" applyFont="1" applyBorder="1" applyAlignment="1">
      <alignment horizontal="center" vertical="center"/>
    </xf>
    <xf numFmtId="0" fontId="14" fillId="0" borderId="0" xfId="0" applyFont="1"/>
    <xf numFmtId="165" fontId="15" fillId="5" borderId="39" xfId="0" applyNumberFormat="1" applyFont="1" applyFill="1" applyBorder="1" applyAlignment="1">
      <alignment vertical="center" wrapText="1"/>
    </xf>
    <xf numFmtId="165" fontId="15" fillId="5" borderId="40" xfId="0" applyNumberFormat="1" applyFont="1" applyFill="1" applyBorder="1" applyAlignment="1">
      <alignment vertical="center" wrapText="1"/>
    </xf>
    <xf numFmtId="2" fontId="10" fillId="0" borderId="10" xfId="0" applyNumberFormat="1" applyFont="1" applyBorder="1" applyAlignment="1">
      <alignment horizontal="center" vertical="center" wrapText="1"/>
    </xf>
    <xf numFmtId="164" fontId="10" fillId="0" borderId="10" xfId="0" applyNumberFormat="1" applyFont="1" applyBorder="1" applyAlignment="1">
      <alignment horizontal="center" vertical="center" wrapText="1"/>
    </xf>
    <xf numFmtId="164" fontId="11" fillId="6" borderId="7" xfId="0" applyNumberFormat="1" applyFont="1" applyFill="1" applyBorder="1" applyAlignment="1">
      <alignment horizontal="center" wrapText="1"/>
    </xf>
    <xf numFmtId="164" fontId="11" fillId="6" borderId="8" xfId="0" applyNumberFormat="1" applyFont="1" applyFill="1" applyBorder="1" applyAlignment="1">
      <alignment horizontal="center" wrapText="1"/>
    </xf>
    <xf numFmtId="164" fontId="11" fillId="6" borderId="9" xfId="0" applyNumberFormat="1" applyFont="1" applyFill="1" applyBorder="1" applyAlignment="1">
      <alignment horizontal="center" wrapText="1"/>
    </xf>
    <xf numFmtId="164" fontId="11" fillId="6" borderId="11" xfId="0" applyNumberFormat="1" applyFont="1" applyFill="1" applyBorder="1" applyAlignment="1">
      <alignment horizontal="center" wrapText="1"/>
    </xf>
    <xf numFmtId="164" fontId="11" fillId="6" borderId="12" xfId="0" applyNumberFormat="1" applyFont="1" applyFill="1" applyBorder="1" applyAlignment="1">
      <alignment horizontal="center" wrapText="1"/>
    </xf>
    <xf numFmtId="164" fontId="11" fillId="6" borderId="13" xfId="0" applyNumberFormat="1" applyFont="1" applyFill="1" applyBorder="1" applyAlignment="1">
      <alignment horizontal="center" wrapText="1"/>
    </xf>
    <xf numFmtId="164" fontId="10" fillId="0" borderId="14" xfId="0" applyNumberFormat="1" applyFont="1" applyBorder="1" applyAlignment="1">
      <alignment horizontal="center" vertical="center" wrapText="1"/>
    </xf>
    <xf numFmtId="2" fontId="10" fillId="0" borderId="14" xfId="0" applyNumberFormat="1" applyFont="1" applyBorder="1" applyAlignment="1">
      <alignment horizontal="center" vertical="center" wrapText="1"/>
    </xf>
    <xf numFmtId="164" fontId="10" fillId="3" borderId="15" xfId="0" applyNumberFormat="1" applyFont="1" applyFill="1" applyBorder="1" applyAlignment="1">
      <alignment horizontal="center" vertical="center" wrapText="1"/>
    </xf>
    <xf numFmtId="2" fontId="10" fillId="3" borderId="15" xfId="0" applyNumberFormat="1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 vertical="center" wrapText="1"/>
    </xf>
    <xf numFmtId="164" fontId="13" fillId="6" borderId="15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164" fontId="11" fillId="0" borderId="0" xfId="0" applyNumberFormat="1" applyFont="1" applyAlignment="1">
      <alignment horizontal="center" wrapText="1"/>
    </xf>
    <xf numFmtId="164" fontId="16" fillId="3" borderId="15" xfId="0" applyNumberFormat="1" applyFont="1" applyFill="1" applyBorder="1" applyAlignment="1">
      <alignment horizontal="center" vertical="center" wrapText="1"/>
    </xf>
    <xf numFmtId="166" fontId="10" fillId="0" borderId="10" xfId="0" applyNumberFormat="1" applyFont="1" applyBorder="1" applyAlignment="1">
      <alignment horizontal="center" vertical="center" wrapText="1"/>
    </xf>
    <xf numFmtId="166" fontId="10" fillId="0" borderId="1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3" fillId="6" borderId="15" xfId="0" applyNumberFormat="1" applyFont="1" applyFill="1" applyBorder="1" applyAlignment="1">
      <alignment horizontal="center" vertical="center" wrapText="1"/>
    </xf>
    <xf numFmtId="166" fontId="17" fillId="6" borderId="15" xfId="0" applyNumberFormat="1" applyFont="1" applyFill="1" applyBorder="1" applyAlignment="1">
      <alignment horizontal="center" vertical="center"/>
    </xf>
    <xf numFmtId="166" fontId="10" fillId="3" borderId="1" xfId="0" applyNumberFormat="1" applyFont="1" applyFill="1" applyBorder="1" applyAlignment="1">
      <alignment horizontal="center" vertical="center" wrapText="1"/>
    </xf>
    <xf numFmtId="164" fontId="18" fillId="5" borderId="0" xfId="0" applyNumberFormat="1" applyFont="1" applyFill="1" applyAlignment="1">
      <alignment horizontal="center" vertical="center" wrapText="1"/>
    </xf>
    <xf numFmtId="164" fontId="18" fillId="0" borderId="10" xfId="0" applyNumberFormat="1" applyFont="1" applyBorder="1" applyAlignment="1">
      <alignment horizontal="center" vertical="center" wrapText="1"/>
    </xf>
    <xf numFmtId="164" fontId="18" fillId="0" borderId="14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164" fontId="10" fillId="0" borderId="10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7" fillId="2" borderId="16" xfId="0" applyFont="1" applyFill="1" applyBorder="1" applyAlignment="1">
      <alignment horizontal="center" vertical="center" wrapText="1"/>
    </xf>
    <xf numFmtId="0" fontId="8" fillId="0" borderId="17" xfId="0" applyFont="1" applyBorder="1"/>
    <xf numFmtId="0" fontId="9" fillId="4" borderId="19" xfId="0" applyFont="1" applyFill="1" applyBorder="1" applyAlignment="1">
      <alignment horizontal="center" vertical="center" wrapText="1"/>
    </xf>
    <xf numFmtId="0" fontId="8" fillId="0" borderId="20" xfId="0" applyFont="1" applyBorder="1"/>
    <xf numFmtId="0" fontId="9" fillId="4" borderId="23" xfId="0" applyFont="1" applyFill="1" applyBorder="1" applyAlignment="1">
      <alignment horizontal="center" vertical="center" wrapText="1"/>
    </xf>
    <xf numFmtId="0" fontId="8" fillId="0" borderId="24" xfId="0" applyFont="1" applyBorder="1"/>
    <xf numFmtId="0" fontId="8" fillId="0" borderId="27" xfId="0" applyFont="1" applyBorder="1"/>
    <xf numFmtId="0" fontId="8" fillId="0" borderId="28" xfId="0" applyFont="1" applyBorder="1"/>
    <xf numFmtId="0" fontId="8" fillId="0" borderId="31" xfId="0" applyFont="1" applyBorder="1"/>
    <xf numFmtId="0" fontId="8" fillId="0" borderId="32" xfId="0" applyFont="1" applyBorder="1"/>
  </cellXfs>
  <cellStyles count="1">
    <cellStyle name="Normal" xfId="0" builtinId="0"/>
  </cellStyles>
  <dxfs count="69"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8F3FF"/>
          <bgColor rgb="FFF8F3FF"/>
        </patternFill>
      </fill>
    </dxf>
  </dxfs>
  <tableStyles count="1">
    <tableStyle name="Server-style" pivot="0" count="4" xr9:uid="{00000000-0011-0000-FFFF-FFFF00000000}">
      <tableStyleElement type="headerRow" dxfId="68"/>
      <tableStyleElement type="totalRow" dxfId="67"/>
      <tableStyleElement type="firstRowStripe" dxfId="66"/>
      <tableStyleElement type="secondRowStrip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142875</xdr:rowOff>
    </xdr:from>
    <xdr:ext cx="8067675" cy="61245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12163" y="722475"/>
          <a:ext cx="8067675" cy="61150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plantilla de excel de comparación de precios entre proveedores le permitirá saber que proveedor le da el mejor precio para cada producto que quiera comprar.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Para usarla, sigue estos pasos: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el nombre de los proveedores en la fila 8.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2.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los productos a comparar en la columna B, la cantidad de cada uno de ellos en la columna C  y los precios a partir de la celda D9.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3.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Opcional: Se pueden agregar datos adicionales que hacen a la decisión del proveedor: 	 	Cantidad de días de entrega</a:t>
          </a:r>
          <a:b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Costo de envío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Formas de pago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 i="1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 i="1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Resultados</a:t>
          </a:r>
          <a:endParaRPr sz="11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obtiene el precio más bajo, el promedio y el más alto en las columnas J, K y L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marcará en amarillo el proveedor que ofrece el precio más bajo total.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Aclaración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el caso de que haya más de un proveedor con el precio más bajo se marcará en amarillo también.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76200</xdr:colOff>
      <xdr:row>0</xdr:row>
      <xdr:rowOff>104775</xdr:rowOff>
    </xdr:from>
    <xdr:ext cx="6657975" cy="7524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021775" y="3408525"/>
          <a:ext cx="66484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1400"/>
        </a:p>
      </xdr:txBody>
    </xdr:sp>
    <xdr:clientData fLocksWithSheet="0"/>
  </xdr:oneCellAnchor>
  <xdr:oneCellAnchor>
    <xdr:from>
      <xdr:col>9</xdr:col>
      <xdr:colOff>419100</xdr:colOff>
      <xdr:row>0</xdr:row>
      <xdr:rowOff>104775</xdr:rowOff>
    </xdr:from>
    <xdr:ext cx="2009775" cy="7524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345875" y="3408525"/>
          <a:ext cx="20002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DCF8F0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77150" cy="7429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512188" y="3413288"/>
          <a:ext cx="7667625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9</xdr:col>
      <xdr:colOff>704850</xdr:colOff>
      <xdr:row>1</xdr:row>
      <xdr:rowOff>142875</xdr:rowOff>
    </xdr:from>
    <xdr:ext cx="3019425" cy="4667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841050" y="3551400"/>
          <a:ext cx="3009900" cy="457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77150" cy="742950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28600" y="190500"/>
          <a:ext cx="76771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9</xdr:col>
      <xdr:colOff>704850</xdr:colOff>
      <xdr:row>1</xdr:row>
      <xdr:rowOff>142875</xdr:rowOff>
    </xdr:from>
    <xdr:ext cx="3019425" cy="466725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1953875" y="333375"/>
          <a:ext cx="3019425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77150" cy="742950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28600" y="190500"/>
          <a:ext cx="76771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9</xdr:col>
      <xdr:colOff>704850</xdr:colOff>
      <xdr:row>1</xdr:row>
      <xdr:rowOff>142875</xdr:rowOff>
    </xdr:from>
    <xdr:ext cx="3019425" cy="466725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1953875" y="333375"/>
          <a:ext cx="3019425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77150" cy="742950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28600" y="190500"/>
          <a:ext cx="76771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9</xdr:col>
      <xdr:colOff>704850</xdr:colOff>
      <xdr:row>1</xdr:row>
      <xdr:rowOff>142875</xdr:rowOff>
    </xdr:from>
    <xdr:ext cx="3019425" cy="466725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2087225" y="333375"/>
          <a:ext cx="3019425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ownloads\Cuadro-de-Cotizaciones_AnimalBeats.xlsx" TargetMode="External"/><Relationship Id="rId1" Type="http://schemas.openxmlformats.org/officeDocument/2006/relationships/externalLinkPath" Target="Cuadro-de-Cotizaciones_AnimalBe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 Veterinario"/>
      <sheetName val="PC Admin"/>
      <sheetName val="PC Desarrollador"/>
      <sheetName val="Portatil"/>
      <sheetName val="Teclado Admin Y Desarrollador"/>
      <sheetName val="Monitor Admin Y Desarrollador"/>
      <sheetName val="Mouse Admin Y Desarrollador"/>
      <sheetName val="Windows 10 Pro"/>
      <sheetName val="Office 365 business"/>
      <sheetName val="McAfee Antivirus"/>
      <sheetName val="Photoshop"/>
      <sheetName val="Hosting"/>
      <sheetName val="Dominio"/>
      <sheetName val="Base de datos"/>
      <sheetName val="Windows Server"/>
      <sheetName val="Visual Studio"/>
      <sheetName val="Internet"/>
    </sheetNames>
    <sheetDataSet>
      <sheetData sheetId="0">
        <row r="8">
          <cell r="D8" t="str">
            <v xml:space="preserve">Aio Lenovo Ideacentre 3 AMD Ryzen 7 16GB 512GB 23.8 Pulgadas </v>
          </cell>
          <cell r="H8">
            <v>3199901</v>
          </cell>
        </row>
        <row r="9">
          <cell r="H9">
            <v>3499000</v>
          </cell>
        </row>
        <row r="10">
          <cell r="H10">
            <v>3499000</v>
          </cell>
        </row>
      </sheetData>
      <sheetData sheetId="1">
        <row r="8">
          <cell r="D8" t="str">
            <v>Servidor Dell Power Edge T150 Xeon E2324G 16Gb 1tb 7.2K T150ANH1Y23V.2</v>
          </cell>
          <cell r="H8">
            <v>5290000</v>
          </cell>
        </row>
        <row r="9">
          <cell r="H9">
            <v>5444444</v>
          </cell>
        </row>
        <row r="10">
          <cell r="H10">
            <v>6314000</v>
          </cell>
        </row>
      </sheetData>
      <sheetData sheetId="2">
        <row r="8">
          <cell r="D8" t="str">
            <v>Ryzen 7 5700G/16GB/500GB SSD</v>
          </cell>
          <cell r="H8">
            <v>2782067</v>
          </cell>
        </row>
        <row r="9">
          <cell r="H9">
            <v>1889160.0000000002</v>
          </cell>
        </row>
        <row r="10">
          <cell r="H10">
            <v>2649377</v>
          </cell>
        </row>
      </sheetData>
      <sheetData sheetId="3">
        <row r="8">
          <cell r="D8" t="str">
            <v>Portátil ASUS TUF Gaming A15 FA506NC-HN012 AMD Ryzen 5 7535HS/16GB/512GB SSD/RTX 3050/15.6</v>
          </cell>
          <cell r="H8">
            <v>3099900</v>
          </cell>
        </row>
        <row r="9">
          <cell r="H9">
            <v>3268597</v>
          </cell>
        </row>
        <row r="10">
          <cell r="H10">
            <v>3832352.58</v>
          </cell>
        </row>
      </sheetData>
      <sheetData sheetId="4">
        <row r="8">
          <cell r="D8" t="str">
            <v>Low-Profile Wired USB Keyboard with US Layout (QWERTY), Matte Black</v>
          </cell>
          <cell r="H8">
            <v>86458.280000000013</v>
          </cell>
        </row>
        <row r="9">
          <cell r="H9">
            <v>85764</v>
          </cell>
        </row>
        <row r="10">
          <cell r="H10">
            <v>332070.04000000004</v>
          </cell>
        </row>
      </sheetData>
      <sheetData sheetId="5">
        <row r="8">
          <cell r="D8" t="str">
            <v xml:space="preserve">Monitor SAMSUNG 24" Pulgadas T350F </v>
          </cell>
          <cell r="H8">
            <v>479900.00000000006</v>
          </cell>
        </row>
        <row r="9">
          <cell r="H9">
            <v>849900</v>
          </cell>
        </row>
        <row r="10">
          <cell r="H10">
            <v>410900.00000000006</v>
          </cell>
        </row>
      </sheetData>
      <sheetData sheetId="6">
        <row r="8">
          <cell r="D8" t="str">
            <v xml:space="preserve">Mouse HP Alámbrico Óptico 100 Negro
</v>
          </cell>
          <cell r="H8">
            <v>29900</v>
          </cell>
        </row>
        <row r="9">
          <cell r="H9">
            <v>29900</v>
          </cell>
        </row>
        <row r="10">
          <cell r="H10">
            <v>29900</v>
          </cell>
        </row>
      </sheetData>
      <sheetData sheetId="7">
        <row r="8">
          <cell r="D8" t="str">
            <v>Licencia Windows 11 Pro</v>
          </cell>
          <cell r="H8">
            <v>1099999</v>
          </cell>
        </row>
        <row r="9">
          <cell r="H9">
            <v>44990.000000000007</v>
          </cell>
        </row>
        <row r="10">
          <cell r="H10">
            <v>52316.04</v>
          </cell>
        </row>
      </sheetData>
      <sheetData sheetId="8">
        <row r="8">
          <cell r="D8" t="str">
            <v xml:space="preserve">Microsoft Office 365 Business Premium
</v>
          </cell>
          <cell r="H8">
            <v>1069728</v>
          </cell>
        </row>
        <row r="9">
          <cell r="H9">
            <v>443512</v>
          </cell>
        </row>
        <row r="10">
          <cell r="H10">
            <v>1293600</v>
          </cell>
        </row>
      </sheetData>
      <sheetData sheetId="9">
        <row r="8">
          <cell r="D8" t="str">
            <v>McAfee® Total Protection Familiar</v>
          </cell>
          <cell r="H8">
            <v>229000.00000000003</v>
          </cell>
        </row>
        <row r="9">
          <cell r="H9">
            <v>59900.000000000007</v>
          </cell>
        </row>
        <row r="10">
          <cell r="H10">
            <v>80843</v>
          </cell>
        </row>
      </sheetData>
      <sheetData sheetId="10">
        <row r="8">
          <cell r="D8" t="str">
            <v>Photoshop</v>
          </cell>
          <cell r="H8">
            <v>45063</v>
          </cell>
        </row>
        <row r="9">
          <cell r="H9">
            <v>2299000</v>
          </cell>
        </row>
        <row r="10">
          <cell r="H10">
            <v>731686.29999999993</v>
          </cell>
        </row>
      </sheetData>
      <sheetData sheetId="11">
        <row r="8">
          <cell r="D8" t="str">
            <v>Hosting</v>
          </cell>
          <cell r="H8">
            <v>150000</v>
          </cell>
        </row>
        <row r="9">
          <cell r="H9">
            <v>231000</v>
          </cell>
        </row>
        <row r="10">
          <cell r="H10">
            <v>13900</v>
          </cell>
        </row>
      </sheetData>
      <sheetData sheetId="12">
        <row r="8">
          <cell r="D8" t="str">
            <v>Dominio del servicio</v>
          </cell>
          <cell r="H8">
            <v>76499</v>
          </cell>
        </row>
        <row r="9">
          <cell r="H9">
            <v>105900</v>
          </cell>
        </row>
        <row r="10">
          <cell r="H10">
            <v>117215</v>
          </cell>
        </row>
      </sheetData>
      <sheetData sheetId="13">
        <row r="8">
          <cell r="D8" t="str">
            <v>Gestor base de datos</v>
          </cell>
          <cell r="H8">
            <v>230964</v>
          </cell>
        </row>
        <row r="9">
          <cell r="H9">
            <v>3403558.44</v>
          </cell>
        </row>
        <row r="10">
          <cell r="H10">
            <v>1136290.54</v>
          </cell>
        </row>
      </sheetData>
      <sheetData sheetId="14">
        <row r="8">
          <cell r="D8" t="str">
            <v>Windows Server Estandar</v>
          </cell>
          <cell r="H8">
            <v>4327312</v>
          </cell>
        </row>
        <row r="9">
          <cell r="H9">
            <v>19389.920000000002</v>
          </cell>
        </row>
        <row r="10">
          <cell r="H10">
            <v>153138</v>
          </cell>
        </row>
      </sheetData>
      <sheetData sheetId="15">
        <row r="8">
          <cell r="D8" t="str">
            <v>Visual Studio Code Professional</v>
          </cell>
          <cell r="H8">
            <v>182340</v>
          </cell>
        </row>
        <row r="9">
          <cell r="H9" t="str">
            <v>$176.000</v>
          </cell>
        </row>
        <row r="10">
          <cell r="H10" t="str">
            <v>$24.490</v>
          </cell>
        </row>
      </sheetData>
      <sheetData sheetId="16">
        <row r="8">
          <cell r="D8" t="str">
            <v>Internet de 950 mb</v>
          </cell>
          <cell r="H8">
            <v>927999.00000000012</v>
          </cell>
        </row>
        <row r="9">
          <cell r="H9">
            <v>264000</v>
          </cell>
        </row>
        <row r="10">
          <cell r="H10">
            <v>119495.00000000001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8:L25" dataDxfId="64">
  <tableColumns count="11">
    <tableColumn id="1" xr3:uid="{00000000-0010-0000-0000-000001000000}" name="PRODUCTO" dataDxfId="63"/>
    <tableColumn id="2" xr3:uid="{00000000-0010-0000-0000-000002000000}" name="CANTIDAD" dataDxfId="62"/>
    <tableColumn id="3" xr3:uid="{00000000-0010-0000-0000-000003000000}" name="PROVEEDOR 1" dataDxfId="61"/>
    <tableColumn id="4" xr3:uid="{00000000-0010-0000-0000-000004000000}" name="PROVEEDOR 2" dataDxfId="60"/>
    <tableColumn id="5" xr3:uid="{00000000-0010-0000-0000-000005000000}" name="PROVEEDOR 3" dataDxfId="59"/>
    <tableColumn id="6" xr3:uid="{00000000-0010-0000-0000-000006000000}" name="PROVEEDOR 4" dataDxfId="58"/>
    <tableColumn id="7" xr3:uid="{00000000-0010-0000-0000-000007000000}" name="PROVEEDOR 5" dataDxfId="57"/>
    <tableColumn id="8" xr3:uid="{00000000-0010-0000-0000-000008000000}" name="PROVEEDOR 6" dataDxfId="56"/>
    <tableColumn id="9" xr3:uid="{00000000-0010-0000-0000-000009000000}" name="PRECIO MÁS BAJO" dataDxfId="55"/>
    <tableColumn id="10" xr3:uid="{00000000-0010-0000-0000-00000A000000}" name="PRECIO PROMEDIO" dataDxfId="54"/>
    <tableColumn id="11" xr3:uid="{00000000-0010-0000-0000-00000B000000}" name="PRECIO MÁS ALTO" dataDxfId="53"/>
  </tableColumns>
  <tableStyleInfo name="Server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3" displayName="Table_13" ref="B8:L25" dataDxfId="52">
  <tableColumns count="11">
    <tableColumn id="1" xr3:uid="{00000000-0010-0000-0100-000001000000}" name="PRODUCTO" dataDxfId="51"/>
    <tableColumn id="2" xr3:uid="{00000000-0010-0000-0100-000002000000}" name="CANTIDAD" dataDxfId="50"/>
    <tableColumn id="3" xr3:uid="{00000000-0010-0000-0100-000003000000}" name="PROVEEDOR 1" dataDxfId="49"/>
    <tableColumn id="4" xr3:uid="{00000000-0010-0000-0100-000004000000}" name="PROVEEDOR 2" dataDxfId="48"/>
    <tableColumn id="5" xr3:uid="{00000000-0010-0000-0100-000005000000}" name="PROVEEDOR 3" dataDxfId="47"/>
    <tableColumn id="6" xr3:uid="{00000000-0010-0000-0100-000006000000}" name="PROVEEDOR 4" dataDxfId="46"/>
    <tableColumn id="7" xr3:uid="{00000000-0010-0000-0100-000007000000}" name="PROVEEDOR 5" dataDxfId="45"/>
    <tableColumn id="8" xr3:uid="{00000000-0010-0000-0100-000008000000}" name="PROVEEDOR 6" dataDxfId="44"/>
    <tableColumn id="9" xr3:uid="{00000000-0010-0000-0100-000009000000}" name="PRECIO MÁS BAJO" dataDxfId="43"/>
    <tableColumn id="10" xr3:uid="{00000000-0010-0000-0100-00000A000000}" name="PRECIO PROMEDIO" dataDxfId="42"/>
    <tableColumn id="11" xr3:uid="{00000000-0010-0000-0100-00000B000000}" name="PRECIO MÁS ALTO" dataDxfId="41"/>
  </tableColumns>
  <tableStyleInfo name="Serv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134" displayName="Table_134" ref="B8:L25" dataDxfId="40">
  <tableColumns count="11">
    <tableColumn id="1" xr3:uid="{00000000-0010-0000-0200-000001000000}" name="PRODUCTO" dataDxfId="39"/>
    <tableColumn id="2" xr3:uid="{00000000-0010-0000-0200-000002000000}" name="CANTIDAD" dataDxfId="38"/>
    <tableColumn id="3" xr3:uid="{00000000-0010-0000-0200-000003000000}" name="PROVEEDOR 1" dataDxfId="37"/>
    <tableColumn id="4" xr3:uid="{00000000-0010-0000-0200-000004000000}" name="PROVEEDOR 2" dataDxfId="36"/>
    <tableColumn id="5" xr3:uid="{00000000-0010-0000-0200-000005000000}" name="PROVEEDOR 3" dataDxfId="35"/>
    <tableColumn id="6" xr3:uid="{00000000-0010-0000-0200-000006000000}" name="PROVEEDOR 4" dataDxfId="34"/>
    <tableColumn id="7" xr3:uid="{00000000-0010-0000-0200-000007000000}" name="PROVEEDOR 5" dataDxfId="33"/>
    <tableColumn id="8" xr3:uid="{00000000-0010-0000-0200-000008000000}" name="PROVEEDOR 6" dataDxfId="32"/>
    <tableColumn id="9" xr3:uid="{00000000-0010-0000-0200-000009000000}" name="PRECIO MÁS BAJO" dataDxfId="31"/>
    <tableColumn id="10" xr3:uid="{00000000-0010-0000-0200-00000A000000}" name="PRECIO PROMEDIO" dataDxfId="30"/>
    <tableColumn id="11" xr3:uid="{00000000-0010-0000-0200-00000B000000}" name="PRECIO MÁS ALTO" dataDxfId="29"/>
  </tableColumns>
  <tableStyleInfo name="Serv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135" displayName="Table_135" ref="B8:L25" dataDxfId="28">
  <tableColumns count="11">
    <tableColumn id="1" xr3:uid="{00000000-0010-0000-0300-000001000000}" name="PRODUCTO" dataDxfId="27"/>
    <tableColumn id="2" xr3:uid="{00000000-0010-0000-0300-000002000000}" name="CANTIDAD" dataDxfId="26"/>
    <tableColumn id="3" xr3:uid="{00000000-0010-0000-0300-000003000000}" name="PROVEEDOR 1" dataDxfId="25"/>
    <tableColumn id="4" xr3:uid="{00000000-0010-0000-0300-000004000000}" name="PROVEEDOR 2" dataDxfId="24"/>
    <tableColumn id="5" xr3:uid="{00000000-0010-0000-0300-000005000000}" name="PROVEEDOR 3" dataDxfId="23"/>
    <tableColumn id="6" xr3:uid="{00000000-0010-0000-0300-000006000000}" name="PROVEEDOR 4" dataDxfId="22"/>
    <tableColumn id="7" xr3:uid="{00000000-0010-0000-0300-000007000000}" name="PROVEEDOR 5" dataDxfId="21"/>
    <tableColumn id="8" xr3:uid="{00000000-0010-0000-0300-000008000000}" name="PROVEEDOR 6" dataDxfId="20"/>
    <tableColumn id="9" xr3:uid="{00000000-0010-0000-0300-000009000000}" name="PRECIO MÁS BAJO" dataDxfId="19"/>
    <tableColumn id="10" xr3:uid="{00000000-0010-0000-0300-00000A000000}" name="PRECIO PROMEDIO" dataDxfId="18"/>
    <tableColumn id="11" xr3:uid="{00000000-0010-0000-0300-00000B000000}" name="PRECIO MÁS ALTO" dataDxfId="17"/>
  </tableColumns>
  <tableStyleInfo name="Server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baseColWidth="10" defaultColWidth="16.83203125" defaultRowHeight="15" customHeight="1" x14ac:dyDescent="0.2"/>
  <cols>
    <col min="1" max="1" width="4.83203125" customWidth="1"/>
    <col min="2" max="11" width="22.1640625" customWidth="1"/>
    <col min="12" max="26" width="12" customWidth="1"/>
  </cols>
  <sheetData>
    <row r="1" spans="1:26" ht="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4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" customHeight="1" x14ac:dyDescent="0.25">
      <c r="A4" s="1"/>
      <c r="B4" s="3" t="s">
        <v>0</v>
      </c>
      <c r="C4" s="4"/>
      <c r="D4" s="4"/>
      <c r="E4" s="4"/>
      <c r="F4" s="4"/>
      <c r="G4" s="4"/>
      <c r="H4" s="4"/>
      <c r="I4" s="4"/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12" sqref="B12"/>
    </sheetView>
  </sheetViews>
  <sheetFormatPr baseColWidth="10" defaultColWidth="16.83203125" defaultRowHeight="15" customHeight="1" x14ac:dyDescent="0.2"/>
  <cols>
    <col min="1" max="1" width="4" customWidth="1"/>
    <col min="2" max="2" width="52.1640625" customWidth="1"/>
    <col min="3" max="3" width="31.5" customWidth="1"/>
    <col min="4" max="4" width="22.33203125" customWidth="1"/>
    <col min="5" max="5" width="23.33203125" customWidth="1"/>
    <col min="6" max="6" width="25.1640625" customWidth="1"/>
    <col min="7" max="9" width="22.33203125" customWidth="1"/>
    <col min="10" max="10" width="27.33203125" customWidth="1"/>
    <col min="11" max="11" width="23.5" customWidth="1"/>
    <col min="12" max="12" width="24.83203125" customWidth="1"/>
    <col min="13" max="13" width="20.5" customWidth="1"/>
    <col min="14" max="14" width="20.6640625" customWidth="1"/>
    <col min="15" max="26" width="9.33203125" customWidth="1"/>
  </cols>
  <sheetData>
    <row r="1" spans="1:26" ht="15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4.75" customHeight="1" x14ac:dyDescent="0.2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2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4.75" customHeight="1" x14ac:dyDescent="0.2">
      <c r="A7" s="5"/>
      <c r="B7" s="5"/>
      <c r="C7" s="5"/>
      <c r="D7" s="5"/>
      <c r="E7" s="5"/>
      <c r="F7" s="5"/>
      <c r="G7" s="5"/>
      <c r="H7" s="5"/>
      <c r="I7" s="5"/>
      <c r="J7" s="70" t="s">
        <v>3</v>
      </c>
      <c r="K7" s="71"/>
      <c r="L7" s="7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46.5" customHeight="1" thickBot="1" x14ac:dyDescent="0.3">
      <c r="A8" s="10"/>
      <c r="B8" s="11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1" t="s">
        <v>9</v>
      </c>
      <c r="H8" s="11" t="s">
        <v>10</v>
      </c>
      <c r="I8" s="11" t="s">
        <v>11</v>
      </c>
      <c r="J8" s="12" t="s">
        <v>12</v>
      </c>
      <c r="K8" s="13" t="s">
        <v>13</v>
      </c>
      <c r="L8" s="14" t="s">
        <v>14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thickBot="1" x14ac:dyDescent="0.35">
      <c r="A9" s="15"/>
      <c r="B9" s="65" t="str">
        <f>'[1]PC Veterinario'!$D$8</f>
        <v xml:space="preserve">Aio Lenovo Ideacentre 3 AMD Ryzen 7 16GB 512GB 23.8 Pulgadas </v>
      </c>
      <c r="C9" s="40">
        <v>1</v>
      </c>
      <c r="D9" s="59">
        <f>'[1]PC Veterinario'!$H$8</f>
        <v>3199901</v>
      </c>
      <c r="E9" s="59">
        <f>'[1]PC Veterinario'!$H$9</f>
        <v>3499000</v>
      </c>
      <c r="F9" s="59">
        <f>'[1]PC Veterinario'!$H$10</f>
        <v>3499000</v>
      </c>
      <c r="G9" s="41"/>
      <c r="H9" s="41"/>
      <c r="I9" s="41"/>
      <c r="J9" s="42">
        <f>MIN(PcVeterinario!$D9:$I9)</f>
        <v>3199901</v>
      </c>
      <c r="K9" s="43">
        <f>IFERROR(AVERAGE(PcVeterinario!$D9:$I9),0)</f>
        <v>3399300.3333333335</v>
      </c>
      <c r="L9" s="44">
        <f>MAX(PcVeterinario!$D9:$I9)</f>
        <v>3499000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2.75" customHeight="1" thickBot="1" x14ac:dyDescent="0.35">
      <c r="A10" s="15"/>
      <c r="B10" s="41" t="str">
        <f>'[1]Windows 10 Pro'!$D$8</f>
        <v>Licencia Windows 11 Pro</v>
      </c>
      <c r="C10" s="40">
        <v>1</v>
      </c>
      <c r="D10" s="59">
        <f>'[1]Windows 10 Pro'!$H$8</f>
        <v>1099999</v>
      </c>
      <c r="E10" s="59">
        <f>'[1]Windows 10 Pro'!$H$9</f>
        <v>44990.000000000007</v>
      </c>
      <c r="F10" s="59">
        <f>'[1]Windows 10 Pro'!$H$10</f>
        <v>52316.04</v>
      </c>
      <c r="G10" s="41"/>
      <c r="H10" s="41"/>
      <c r="I10" s="41"/>
      <c r="J10" s="42">
        <f>MIN(PcVeterinario!$D10:$I10)</f>
        <v>44990.000000000007</v>
      </c>
      <c r="K10" s="43">
        <f>IFERROR(AVERAGE(PcVeterinario!$D10:$I10),0)</f>
        <v>399101.68</v>
      </c>
      <c r="L10" s="44">
        <f>MAX(PcVeterinario!$D10:$I10)</f>
        <v>1099999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2.75" customHeight="1" thickBot="1" x14ac:dyDescent="0.35">
      <c r="A11" s="15"/>
      <c r="B11" s="41" t="str">
        <f>'[1]McAfee Antivirus'!$D$8</f>
        <v>McAfee® Total Protection Familiar</v>
      </c>
      <c r="C11" s="40">
        <v>1</v>
      </c>
      <c r="D11" s="59">
        <f>'[1]McAfee Antivirus'!$H$8</f>
        <v>229000.00000000003</v>
      </c>
      <c r="E11" s="59">
        <f>'[1]McAfee Antivirus'!$H$9</f>
        <v>59900.000000000007</v>
      </c>
      <c r="F11" s="59">
        <f>'[1]McAfee Antivirus'!$H$10</f>
        <v>80843</v>
      </c>
      <c r="G11" s="41"/>
      <c r="H11" s="41"/>
      <c r="I11" s="41"/>
      <c r="J11" s="42">
        <f>MIN(PcVeterinario!$D11:$I11)</f>
        <v>59900.000000000007</v>
      </c>
      <c r="K11" s="43">
        <f>IFERROR(AVERAGE(PcVeterinario!$D11:$I11),0)</f>
        <v>123247.66666666669</v>
      </c>
      <c r="L11" s="44">
        <f>MAX(PcVeterinario!$D11:$I11)</f>
        <v>229000.00000000003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customHeight="1" thickBot="1" x14ac:dyDescent="0.35">
      <c r="A12" s="15"/>
      <c r="B12" s="69" t="str">
        <f>'[1]Office 365 business'!$D$8</f>
        <v xml:space="preserve">Microsoft Office 365 Business Premium
</v>
      </c>
      <c r="C12" s="40">
        <v>1</v>
      </c>
      <c r="D12" s="59">
        <f>'[1]Office 365 business'!$H$8</f>
        <v>1069728</v>
      </c>
      <c r="E12" s="59">
        <f>'[1]Office 365 business'!$H$9</f>
        <v>443512</v>
      </c>
      <c r="F12" s="59">
        <f>'[1]Office 365 business'!$H$10</f>
        <v>1293600</v>
      </c>
      <c r="G12" s="41"/>
      <c r="H12" s="41"/>
      <c r="I12" s="41"/>
      <c r="J12" s="42">
        <f>MIN(PcVeterinario!$D12:$I12)</f>
        <v>443512</v>
      </c>
      <c r="K12" s="43">
        <f>IFERROR(AVERAGE(PcVeterinario!$D12:$I12),0)</f>
        <v>935613.33333333337</v>
      </c>
      <c r="L12" s="44">
        <f>MAX(PcVeterinario!$D12:$I12)</f>
        <v>1293600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 customHeight="1" thickBot="1" x14ac:dyDescent="0.35">
      <c r="A13" s="15"/>
      <c r="B13" s="41"/>
      <c r="C13" s="40"/>
      <c r="D13" s="41"/>
      <c r="E13" s="41"/>
      <c r="F13" s="41"/>
      <c r="G13" s="41"/>
      <c r="H13" s="41"/>
      <c r="I13" s="41"/>
      <c r="J13" s="42">
        <f>MIN(PcVeterinario!$D13:$I13)</f>
        <v>0</v>
      </c>
      <c r="K13" s="43">
        <f>IFERROR(AVERAGE(PcVeterinario!$D13:$I13),0)</f>
        <v>0</v>
      </c>
      <c r="L13" s="44">
        <f>MAX(PcVeterinario!$D13:$I13)</f>
        <v>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2.75" customHeight="1" thickBot="1" x14ac:dyDescent="0.35">
      <c r="A14" s="15"/>
      <c r="B14" s="41"/>
      <c r="C14" s="40"/>
      <c r="D14" s="41"/>
      <c r="E14" s="41"/>
      <c r="F14" s="41"/>
      <c r="G14" s="41"/>
      <c r="H14" s="41"/>
      <c r="I14" s="41"/>
      <c r="J14" s="45">
        <f>MIN(PcVeterinario!$D14:$I14)</f>
        <v>0</v>
      </c>
      <c r="K14" s="46">
        <f>IFERROR(AVERAGE(PcVeterinario!$D14:$I14),0)</f>
        <v>0</v>
      </c>
      <c r="L14" s="47">
        <f>MAX(PcVeterinario!$D14:$I14)</f>
        <v>0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2.75" customHeight="1" x14ac:dyDescent="0.3">
      <c r="A15" s="16"/>
      <c r="B15" s="48"/>
      <c r="C15" s="49"/>
      <c r="D15" s="48"/>
      <c r="E15" s="48"/>
      <c r="F15" s="48"/>
      <c r="G15" s="48"/>
      <c r="H15" s="48"/>
      <c r="I15" s="48"/>
      <c r="J15" s="45">
        <f>MIN(PcVeterinario!$D15:$I15)</f>
        <v>0</v>
      </c>
      <c r="K15" s="43">
        <f>IFERROR(AVERAGE(PcVeterinario!$D15:$I15),0)</f>
        <v>0</v>
      </c>
      <c r="L15" s="44">
        <f>MAX(PcVeterinario!$D15:$I15)</f>
        <v>0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2.75" customHeight="1" x14ac:dyDescent="0.3">
      <c r="A16" s="16"/>
      <c r="B16" s="48"/>
      <c r="C16" s="49"/>
      <c r="D16" s="48"/>
      <c r="E16" s="48"/>
      <c r="F16" s="48"/>
      <c r="G16" s="48"/>
      <c r="H16" s="48"/>
      <c r="I16" s="48"/>
      <c r="J16" s="45">
        <f>MIN(PcVeterinario!$D16:$I16)</f>
        <v>0</v>
      </c>
      <c r="K16" s="43">
        <f>IFERROR(AVERAGE(PcVeterinario!$D16:$I16),0)</f>
        <v>0</v>
      </c>
      <c r="L16" s="44">
        <f>MAX(PcVeterinario!$D16:$I16)</f>
        <v>0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2.75" customHeight="1" x14ac:dyDescent="0.3">
      <c r="A17" s="16"/>
      <c r="B17" s="48"/>
      <c r="C17" s="49"/>
      <c r="D17" s="48"/>
      <c r="E17" s="48"/>
      <c r="F17" s="48"/>
      <c r="G17" s="48"/>
      <c r="H17" s="48"/>
      <c r="I17" s="48"/>
      <c r="J17" s="45">
        <f>MIN(PcVeterinario!$D17:$I17)</f>
        <v>0</v>
      </c>
      <c r="K17" s="46">
        <f>IFERROR(AVERAGE(PcVeterinario!$D17:$I17),0)</f>
        <v>0</v>
      </c>
      <c r="L17" s="47">
        <f>MAX(PcVeterinario!$D17:$I17)</f>
        <v>0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2.75" customHeight="1" x14ac:dyDescent="0.3">
      <c r="A18" s="16"/>
      <c r="B18" s="50"/>
      <c r="C18" s="51"/>
      <c r="D18" s="52"/>
      <c r="E18" s="52"/>
      <c r="F18" s="52"/>
      <c r="G18" s="52"/>
      <c r="H18" s="50"/>
      <c r="I18" s="53"/>
      <c r="J18" s="45">
        <f>MIN(PcVeterinario!$D18:$I18)</f>
        <v>0</v>
      </c>
      <c r="K18" s="43">
        <f>IFERROR(AVERAGE(PcVeterinario!$D18:$I18),0)</f>
        <v>0</v>
      </c>
      <c r="L18" s="44">
        <f>MAX(PcVeterinario!$D18:$I18)</f>
        <v>0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.75" customHeight="1" x14ac:dyDescent="0.3">
      <c r="A19" s="16"/>
      <c r="B19" s="50"/>
      <c r="C19" s="51"/>
      <c r="D19" s="52"/>
      <c r="E19" s="52"/>
      <c r="F19" s="52"/>
      <c r="G19" s="52"/>
      <c r="H19" s="50"/>
      <c r="I19" s="53"/>
      <c r="J19" s="45">
        <f>MIN(PcVeterinario!$D19:$I19)</f>
        <v>0</v>
      </c>
      <c r="K19" s="43">
        <f>IFERROR(AVERAGE(PcVeterinario!$D19:$I19),0)</f>
        <v>0</v>
      </c>
      <c r="L19" s="44">
        <f>MAX(PcVeterinario!$D19:$I19)</f>
        <v>0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2.75" customHeight="1" x14ac:dyDescent="0.3">
      <c r="A20" s="16"/>
      <c r="B20" s="50"/>
      <c r="C20" s="51"/>
      <c r="D20" s="52"/>
      <c r="E20" s="52"/>
      <c r="F20" s="52"/>
      <c r="G20" s="52"/>
      <c r="H20" s="50"/>
      <c r="I20" s="53"/>
      <c r="J20" s="45">
        <f>MIN(PcVeterinario!$D20:$I20)</f>
        <v>0</v>
      </c>
      <c r="K20" s="43">
        <f>IFERROR(AVERAGE(PcVeterinario!$D20:$I20),0)</f>
        <v>0</v>
      </c>
      <c r="L20" s="44">
        <f>MAX(PcVeterinario!$D20:$I20)</f>
        <v>0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2.75" customHeight="1" x14ac:dyDescent="0.3">
      <c r="A21" s="16"/>
      <c r="B21" s="50"/>
      <c r="C21" s="51"/>
      <c r="D21" s="52"/>
      <c r="E21" s="52"/>
      <c r="F21" s="52"/>
      <c r="G21" s="52"/>
      <c r="H21" s="50"/>
      <c r="I21" s="53"/>
      <c r="J21" s="45">
        <f>MIN(PcVeterinario!$D21:$I21)</f>
        <v>0</v>
      </c>
      <c r="K21" s="43">
        <f>IFERROR(AVERAGE(PcVeterinario!$D21:$I21),0)</f>
        <v>0</v>
      </c>
      <c r="L21" s="44">
        <f>MAX(PcVeterinario!$D21:$I21)</f>
        <v>0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2.75" customHeight="1" x14ac:dyDescent="0.3">
      <c r="A22" s="16"/>
      <c r="B22" s="50"/>
      <c r="C22" s="51"/>
      <c r="D22" s="52"/>
      <c r="E22" s="52"/>
      <c r="F22" s="52"/>
      <c r="G22" s="52"/>
      <c r="H22" s="50"/>
      <c r="I22" s="53"/>
      <c r="J22" s="45">
        <f>MIN(PcVeterinario!$D22:$I22)</f>
        <v>0</v>
      </c>
      <c r="K22" s="43">
        <f>IFERROR(AVERAGE(PcVeterinario!$D22:$I22),0)</f>
        <v>0</v>
      </c>
      <c r="L22" s="44">
        <f>MAX(PcVeterinario!$D22:$I22)</f>
        <v>0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2.75" customHeight="1" x14ac:dyDescent="0.3">
      <c r="A23" s="16"/>
      <c r="B23" s="50"/>
      <c r="C23" s="51"/>
      <c r="D23" s="52"/>
      <c r="E23" s="52"/>
      <c r="F23" s="52"/>
      <c r="G23" s="52"/>
      <c r="H23" s="50"/>
      <c r="I23" s="53"/>
      <c r="J23" s="45">
        <f>MIN(PcVeterinario!$D23:$I23)</f>
        <v>0</v>
      </c>
      <c r="K23" s="43">
        <f>IFERROR(AVERAGE(PcVeterinario!$D23:$I23),0)</f>
        <v>0</v>
      </c>
      <c r="L23" s="44">
        <f>MAX(PcVeterinario!$D23:$I23)</f>
        <v>0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2.75" customHeight="1" x14ac:dyDescent="0.3">
      <c r="A24" s="16"/>
      <c r="B24" s="50"/>
      <c r="C24" s="51"/>
      <c r="D24" s="52"/>
      <c r="E24" s="52"/>
      <c r="F24" s="52"/>
      <c r="G24" s="52"/>
      <c r="H24" s="50"/>
      <c r="I24" s="53"/>
      <c r="J24" s="45">
        <f>MIN(PcVeterinario!$D24:$I24)</f>
        <v>0</v>
      </c>
      <c r="K24" s="43">
        <f>IFERROR(AVERAGE(PcVeterinario!$D24:$I24),0)</f>
        <v>0</v>
      </c>
      <c r="L24" s="44">
        <f>MAX(PcVeterinario!$D24:$I24)</f>
        <v>0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2.75" customHeight="1" x14ac:dyDescent="0.3">
      <c r="A25" s="16"/>
      <c r="B25" s="54" t="s">
        <v>15</v>
      </c>
      <c r="C25" s="54"/>
      <c r="D25" s="62">
        <f>ROUND(SUMPRODUCT(PcVeterinario!$C$9:$C$24,PcVeterinario!$D$9:$D$24),2)</f>
        <v>5598628</v>
      </c>
      <c r="E25" s="62">
        <f>ROUND(SUMPRODUCT(PcVeterinario!$C$9:$C$24,PcVeterinario!$E$9:$E$24),2)</f>
        <v>4047402</v>
      </c>
      <c r="F25" s="62">
        <f>ROUND(SUMPRODUCT(PcVeterinario!$C$9:$C$24,PcVeterinario!$F$9:$F$24),2)</f>
        <v>4925759.04</v>
      </c>
      <c r="G25" s="55">
        <f>ROUND(SUMPRODUCT(PcVeterinario!$C$9:$C$24,PcVeterinario!$G$9:$G$24),2)</f>
        <v>0</v>
      </c>
      <c r="H25" s="55">
        <f>ROUND(SUMPRODUCT(PcVeterinario!$C$9:$C$24,PcVeterinario!$H$9:$H$24),2)</f>
        <v>0</v>
      </c>
      <c r="I25" s="55">
        <f>ROUND(SUMPRODUCT(PcVeterinario!$C$9:$C$24,PcVeterinario!$I$9:$I$24),2)</f>
        <v>0</v>
      </c>
      <c r="J25" s="56"/>
      <c r="K25" s="56"/>
      <c r="L25" s="57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.75" customHeight="1" x14ac:dyDescent="0.2">
      <c r="A26" s="16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.75" customHeight="1" x14ac:dyDescent="0.2">
      <c r="A27" s="16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48" customHeight="1" x14ac:dyDescent="0.2">
      <c r="A28" s="16"/>
      <c r="B28" s="73" t="s">
        <v>16</v>
      </c>
      <c r="C28" s="74"/>
      <c r="D28" s="17"/>
      <c r="E28" s="17"/>
      <c r="F28" s="17"/>
      <c r="G28" s="17"/>
      <c r="H28" s="17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33" customHeight="1" x14ac:dyDescent="0.2">
      <c r="A29" s="16"/>
      <c r="B29" s="75" t="s">
        <v>17</v>
      </c>
      <c r="C29" s="76"/>
      <c r="D29" s="18">
        <v>15</v>
      </c>
      <c r="E29" s="19">
        <v>15</v>
      </c>
      <c r="F29" s="19">
        <v>15</v>
      </c>
      <c r="G29" s="19"/>
      <c r="H29" s="19"/>
      <c r="I29" s="19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25.5" customHeight="1" x14ac:dyDescent="0.2">
      <c r="A30" s="16"/>
      <c r="B30" s="75" t="s">
        <v>18</v>
      </c>
      <c r="C30" s="76"/>
      <c r="D30" s="20">
        <v>0</v>
      </c>
      <c r="E30" s="21">
        <v>0</v>
      </c>
      <c r="F30" s="21">
        <v>0</v>
      </c>
      <c r="G30" s="19"/>
      <c r="H30" s="21"/>
      <c r="I30" s="21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8" customHeight="1" x14ac:dyDescent="0.2">
      <c r="A31" s="16"/>
      <c r="B31" s="77" t="s">
        <v>19</v>
      </c>
      <c r="C31" s="78"/>
      <c r="D31" s="22"/>
      <c r="E31" s="23"/>
      <c r="F31" s="23"/>
      <c r="G31" s="23"/>
      <c r="H31" s="23"/>
      <c r="I31" s="23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2.75" customHeight="1" x14ac:dyDescent="0.2">
      <c r="A32" s="16"/>
      <c r="B32" s="79"/>
      <c r="C32" s="80"/>
      <c r="D32" s="24" t="s">
        <v>36</v>
      </c>
      <c r="E32" s="25" t="s">
        <v>36</v>
      </c>
      <c r="F32" s="25" t="s">
        <v>36</v>
      </c>
      <c r="G32" s="25"/>
      <c r="H32" s="25"/>
      <c r="I32" s="25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2.75" customHeight="1" x14ac:dyDescent="0.2">
      <c r="A33" s="16"/>
      <c r="B33" s="79"/>
      <c r="C33" s="80"/>
      <c r="D33" s="26"/>
      <c r="E33" s="27"/>
      <c r="F33" s="27"/>
      <c r="G33" s="27"/>
      <c r="H33" s="27"/>
      <c r="I33" s="27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2.75" customHeight="1" x14ac:dyDescent="0.2">
      <c r="A34" s="5"/>
      <c r="B34" s="81"/>
      <c r="C34" s="82"/>
      <c r="D34" s="28"/>
      <c r="E34" s="29"/>
      <c r="F34" s="29"/>
      <c r="G34" s="29"/>
      <c r="H34" s="29"/>
      <c r="I34" s="29"/>
      <c r="J34" s="1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5"/>
      <c r="D37" s="30"/>
      <c r="E37" s="30"/>
      <c r="F37" s="31"/>
      <c r="G37" s="32"/>
      <c r="H37" s="33"/>
      <c r="I37" s="30"/>
      <c r="J37" s="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5"/>
      <c r="D38" s="30"/>
      <c r="E38" s="30"/>
      <c r="F38" s="31"/>
      <c r="G38" s="34"/>
      <c r="H38" s="33"/>
      <c r="I38" s="30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5"/>
      <c r="D39" s="30"/>
      <c r="E39" s="30"/>
      <c r="F39" s="31"/>
      <c r="G39" s="34"/>
      <c r="H39" s="33"/>
      <c r="I39" s="30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5"/>
      <c r="D40" s="30"/>
      <c r="E40" s="30"/>
      <c r="F40" s="31"/>
      <c r="G40" s="34"/>
      <c r="H40" s="33"/>
      <c r="I40" s="30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5"/>
      <c r="D41" s="30"/>
      <c r="E41" s="30"/>
      <c r="F41" s="31"/>
      <c r="G41" s="34"/>
      <c r="H41" s="33"/>
      <c r="I41" s="30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5"/>
      <c r="D42" s="30"/>
      <c r="E42" s="30"/>
      <c r="F42" s="31"/>
      <c r="G42" s="34"/>
      <c r="H42" s="33"/>
      <c r="I42" s="30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16" priority="2">
      <formula>AND(B$25=MIN($D$25:$I$25),B$25&lt;&gt;0)</formula>
    </cfRule>
  </conditionalFormatting>
  <conditionalFormatting sqref="D12:F12">
    <cfRule type="expression" dxfId="15" priority="1">
      <formula>AND(D$25=MIN($D$25:$I$25),D$25&lt;&gt;0)</formula>
    </cfRule>
  </conditionalFormatting>
  <conditionalFormatting sqref="D8:I8 D25:I25">
    <cfRule type="expression" dxfId="14" priority="3">
      <formula>AND(D$25=MIN($D$25:$I$25),D$25&lt;&gt;0)</formula>
    </cfRule>
  </conditionalFormatting>
  <conditionalFormatting sqref="D9:I11 G12:I12 D13:I24">
    <cfRule type="expression" dxfId="13" priority="4">
      <formula>AND(D$25=MIN($D$25:$I$25),D$25&lt;&gt;0)</formula>
    </cfRule>
  </conditionalFormatting>
  <pageMargins left="0.7" right="0.7" top="0.75" bottom="0.75" header="0" footer="0"/>
  <pageSetup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2" workbookViewId="0">
      <selection activeCell="F15" sqref="F15"/>
    </sheetView>
  </sheetViews>
  <sheetFormatPr baseColWidth="10" defaultColWidth="16.83203125" defaultRowHeight="15" customHeight="1" x14ac:dyDescent="0.2"/>
  <cols>
    <col min="1" max="1" width="4" customWidth="1"/>
    <col min="2" max="2" width="38.5" customWidth="1"/>
    <col min="3" max="3" width="31.5" customWidth="1"/>
    <col min="4" max="4" width="24.6640625" customWidth="1"/>
    <col min="5" max="5" width="23.33203125" customWidth="1"/>
    <col min="6" max="6" width="25.1640625" customWidth="1"/>
    <col min="7" max="9" width="22.33203125" customWidth="1"/>
    <col min="10" max="10" width="27.33203125" customWidth="1"/>
    <col min="11" max="11" width="23.5" customWidth="1"/>
    <col min="12" max="12" width="24.83203125" customWidth="1"/>
    <col min="13" max="13" width="20.5" customWidth="1"/>
    <col min="14" max="14" width="20.6640625" customWidth="1"/>
    <col min="15" max="26" width="9.33203125" customWidth="1"/>
  </cols>
  <sheetData>
    <row r="1" spans="1:26" ht="15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4.75" customHeight="1" x14ac:dyDescent="0.2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thickBot="1" x14ac:dyDescent="0.25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4.75" customHeight="1" thickBot="1" x14ac:dyDescent="0.25">
      <c r="A7" s="5"/>
      <c r="B7" s="5"/>
      <c r="C7" s="5"/>
      <c r="D7" s="5"/>
      <c r="E7" s="5"/>
      <c r="F7" s="5"/>
      <c r="G7" s="5"/>
      <c r="H7" s="5"/>
      <c r="I7" s="5"/>
      <c r="J7" s="70" t="s">
        <v>3</v>
      </c>
      <c r="K7" s="71"/>
      <c r="L7" s="7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46.5" customHeight="1" thickBot="1" x14ac:dyDescent="0.3">
      <c r="A8" s="10"/>
      <c r="B8" s="11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1" t="s">
        <v>9</v>
      </c>
      <c r="H8" s="11" t="s">
        <v>10</v>
      </c>
      <c r="I8" s="11" t="s">
        <v>11</v>
      </c>
      <c r="J8" s="12" t="s">
        <v>12</v>
      </c>
      <c r="K8" s="13" t="s">
        <v>13</v>
      </c>
      <c r="L8" s="14" t="s">
        <v>14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thickBot="1" x14ac:dyDescent="0.35">
      <c r="A9" s="15"/>
      <c r="B9" s="65" t="str">
        <f>'[1]PC Admin'!$D$8</f>
        <v>Servidor Dell Power Edge T150 Xeon E2324G 16Gb 1tb 7.2K T150ANH1Y23V.2</v>
      </c>
      <c r="C9" s="40">
        <v>1</v>
      </c>
      <c r="D9" s="59">
        <f>'[1]PC Admin'!$H$8</f>
        <v>5290000</v>
      </c>
      <c r="E9" s="59">
        <f>'[1]PC Admin'!$H$9</f>
        <v>5444444</v>
      </c>
      <c r="F9" s="59">
        <f>'[1]PC Admin'!$H$10</f>
        <v>6314000</v>
      </c>
      <c r="G9" s="41"/>
      <c r="H9" s="41"/>
      <c r="I9" s="41"/>
      <c r="J9" s="42">
        <f>MIN(PcVeterinario!$D9:$I9)</f>
        <v>3199901</v>
      </c>
      <c r="K9" s="43">
        <f>IFERROR(AVERAGE(PcVeterinario!$D9:$I9),0)</f>
        <v>3399300.3333333335</v>
      </c>
      <c r="L9" s="44">
        <f>MAX(PcVeterinario!$D9:$I9)</f>
        <v>3499000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2.75" customHeight="1" thickBot="1" x14ac:dyDescent="0.35">
      <c r="A10" s="15"/>
      <c r="B10" s="66" t="str">
        <f>'[1]Teclado Admin Y Desarrollador'!$D$8</f>
        <v>Low-Profile Wired USB Keyboard with US Layout (QWERTY), Matte Black</v>
      </c>
      <c r="C10" s="40">
        <v>1</v>
      </c>
      <c r="D10" s="59">
        <f>'[1]Teclado Admin Y Desarrollador'!$H$8</f>
        <v>86458.280000000013</v>
      </c>
      <c r="E10" s="59">
        <f>'[1]Teclado Admin Y Desarrollador'!$H$9</f>
        <v>85764</v>
      </c>
      <c r="F10" s="59">
        <f>'[1]Teclado Admin Y Desarrollador'!$H$10</f>
        <v>332070.04000000004</v>
      </c>
      <c r="G10" s="41"/>
      <c r="H10" s="41"/>
      <c r="I10" s="41"/>
      <c r="J10" s="42">
        <f>MIN(PcVeterinario!$D10:$I10)</f>
        <v>44990.000000000007</v>
      </c>
      <c r="K10" s="43">
        <f>IFERROR(AVERAGE(PcVeterinario!$D10:$I10),0)</f>
        <v>399101.68</v>
      </c>
      <c r="L10" s="44">
        <f>MAX(PcVeterinario!$D10:$I10)</f>
        <v>1099999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2.75" customHeight="1" thickBot="1" x14ac:dyDescent="0.35">
      <c r="A11" s="15"/>
      <c r="B11" s="66" t="str">
        <f>'[1]Monitor Admin Y Desarrollador'!$D$8</f>
        <v xml:space="preserve">Monitor SAMSUNG 24" Pulgadas T350F </v>
      </c>
      <c r="C11" s="40">
        <v>2</v>
      </c>
      <c r="D11" s="59">
        <f>'[1]Monitor Admin Y Desarrollador'!$H$8</f>
        <v>479900.00000000006</v>
      </c>
      <c r="E11" s="59">
        <f>'[1]Monitor Admin Y Desarrollador'!$H$9</f>
        <v>849900</v>
      </c>
      <c r="F11" s="59">
        <f>'[1]Monitor Admin Y Desarrollador'!$H$10</f>
        <v>410900.00000000006</v>
      </c>
      <c r="G11" s="41"/>
      <c r="H11" s="41"/>
      <c r="I11" s="41"/>
      <c r="J11" s="42">
        <f>MIN(PcVeterinario!$D11:$I11)</f>
        <v>59900.000000000007</v>
      </c>
      <c r="K11" s="43">
        <f>IFERROR(AVERAGE(PcVeterinario!$D11:$I11),0)</f>
        <v>123247.66666666669</v>
      </c>
      <c r="L11" s="44">
        <f>MAX(PcVeterinario!$D11:$I11)</f>
        <v>229000.00000000003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customHeight="1" thickBot="1" x14ac:dyDescent="0.35">
      <c r="A12" s="15"/>
      <c r="B12" s="66" t="str">
        <f>'[1]Mouse Admin Y Desarrollador'!$D$8</f>
        <v xml:space="preserve">Mouse HP Alámbrico Óptico 100 Negro
</v>
      </c>
      <c r="C12" s="40">
        <v>1</v>
      </c>
      <c r="D12" s="59">
        <f>'[1]Mouse Admin Y Desarrollador'!$H$8</f>
        <v>29900</v>
      </c>
      <c r="E12" s="59">
        <f>'[1]Mouse Admin Y Desarrollador'!$H$9</f>
        <v>29900</v>
      </c>
      <c r="F12" s="59">
        <f>'[1]Mouse Admin Y Desarrollador'!$H$10</f>
        <v>29900</v>
      </c>
      <c r="G12" s="41"/>
      <c r="H12" s="41"/>
      <c r="I12" s="41"/>
      <c r="J12" s="42">
        <f>MIN(PcVeterinario!$D12:$I12)</f>
        <v>443512</v>
      </c>
      <c r="K12" s="43">
        <f>IFERROR(AVERAGE(PcVeterinario!$D12:$I12),0)</f>
        <v>935613.33333333337</v>
      </c>
      <c r="L12" s="44">
        <f>MAX(PcVeterinario!$D12:$I12)</f>
        <v>1293600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 customHeight="1" thickBot="1" x14ac:dyDescent="0.35">
      <c r="A13" s="15"/>
      <c r="B13" s="66" t="str">
        <f>'[1]Windows 10 Pro'!$D$8</f>
        <v>Licencia Windows 11 Pro</v>
      </c>
      <c r="C13" s="40">
        <v>1</v>
      </c>
      <c r="D13" s="59">
        <f>'[1]Windows 10 Pro'!$H$8</f>
        <v>1099999</v>
      </c>
      <c r="E13" s="59">
        <f>'[1]Windows 10 Pro'!$H$9</f>
        <v>44990.000000000007</v>
      </c>
      <c r="F13" s="59">
        <f>'[1]Windows 10 Pro'!$H$10</f>
        <v>52316.04</v>
      </c>
      <c r="G13" s="41"/>
      <c r="H13" s="41"/>
      <c r="I13" s="41"/>
      <c r="J13" s="42">
        <f>MIN(PcVeterinario!$D13:$I13)</f>
        <v>0</v>
      </c>
      <c r="K13" s="43">
        <f>IFERROR(AVERAGE(PcVeterinario!$D13:$I13),0)</f>
        <v>0</v>
      </c>
      <c r="L13" s="44">
        <f>MAX(PcVeterinario!$D13:$I13)</f>
        <v>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2.75" customHeight="1" thickBot="1" x14ac:dyDescent="0.35">
      <c r="A14" s="15"/>
      <c r="B14" s="66" t="str">
        <f>'[1]Office 365 business'!$D$8</f>
        <v xml:space="preserve">Microsoft Office 365 Business Premium
</v>
      </c>
      <c r="C14" s="40">
        <v>1</v>
      </c>
      <c r="D14" s="59">
        <f>'[1]Office 365 business'!$H$8</f>
        <v>1069728</v>
      </c>
      <c r="E14" s="59">
        <f>'[1]Office 365 business'!$H$9</f>
        <v>443512</v>
      </c>
      <c r="F14" s="59">
        <f>'[1]Office 365 business'!$H$10</f>
        <v>1293600</v>
      </c>
      <c r="G14" s="41"/>
      <c r="H14" s="41"/>
      <c r="I14" s="41"/>
      <c r="J14" s="45">
        <f>MIN(PcVeterinario!$D14:$I14)</f>
        <v>0</v>
      </c>
      <c r="K14" s="46">
        <f>IFERROR(AVERAGE(PcVeterinario!$D14:$I14),0)</f>
        <v>0</v>
      </c>
      <c r="L14" s="47">
        <f>MAX(PcVeterinario!$D14:$I14)</f>
        <v>0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2.75" customHeight="1" thickBot="1" x14ac:dyDescent="0.35">
      <c r="A15" s="16"/>
      <c r="B15" s="67" t="str">
        <f>'[1]McAfee Antivirus'!$D$8</f>
        <v>McAfee® Total Protection Familiar</v>
      </c>
      <c r="C15" s="49">
        <v>1</v>
      </c>
      <c r="D15" s="60">
        <f>'[1]McAfee Antivirus'!$H$8</f>
        <v>229000.00000000003</v>
      </c>
      <c r="E15" s="60">
        <f>'[1]McAfee Antivirus'!$H$9</f>
        <v>59900.000000000007</v>
      </c>
      <c r="F15" s="60">
        <f>'[1]McAfee Antivirus'!$H$10</f>
        <v>80843</v>
      </c>
      <c r="G15" s="48"/>
      <c r="H15" s="48"/>
      <c r="I15" s="48"/>
      <c r="J15" s="45">
        <f>MIN(PcVeterinario!$D15:$I15)</f>
        <v>0</v>
      </c>
      <c r="K15" s="43">
        <f>IFERROR(AVERAGE(PcVeterinario!$D15:$I15),0)</f>
        <v>0</v>
      </c>
      <c r="L15" s="44">
        <f>MAX(PcVeterinario!$D15:$I15)</f>
        <v>0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2.75" customHeight="1" thickBot="1" x14ac:dyDescent="0.35">
      <c r="A16" s="16"/>
      <c r="B16" s="67" t="str">
        <f>'[1]Windows Server'!$D$8</f>
        <v>Windows Server Estandar</v>
      </c>
      <c r="C16" s="49">
        <v>1</v>
      </c>
      <c r="D16" s="60">
        <f>'[1]Windows Server'!$H$8</f>
        <v>4327312</v>
      </c>
      <c r="E16" s="60">
        <f>'[1]Windows Server'!$H$9</f>
        <v>19389.920000000002</v>
      </c>
      <c r="F16" s="60">
        <f>'[1]Windows Server'!$H$10</f>
        <v>153138</v>
      </c>
      <c r="G16" s="48"/>
      <c r="H16" s="48"/>
      <c r="I16" s="48"/>
      <c r="J16" s="45">
        <f>MIN(PcVeterinario!$D16:$I16)</f>
        <v>0</v>
      </c>
      <c r="K16" s="43">
        <f>IFERROR(AVERAGE(PcVeterinario!$D16:$I16),0)</f>
        <v>0</v>
      </c>
      <c r="L16" s="44">
        <f>MAX(PcVeterinario!$D16:$I16)</f>
        <v>0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2.75" customHeight="1" thickBot="1" x14ac:dyDescent="0.35">
      <c r="A17" s="16"/>
      <c r="B17" s="48" t="str">
        <f>[1]Internet!$D$8</f>
        <v>Internet de 950 mb</v>
      </c>
      <c r="C17" s="49">
        <v>1</v>
      </c>
      <c r="D17" s="48">
        <f>[1]Internet!$H$8</f>
        <v>927999.00000000012</v>
      </c>
      <c r="E17" s="48">
        <f>[1]Internet!$H$9</f>
        <v>264000</v>
      </c>
      <c r="F17" s="48">
        <f>[1]Internet!$H$10</f>
        <v>119495.00000000001</v>
      </c>
      <c r="G17" s="48"/>
      <c r="H17" s="48"/>
      <c r="I17" s="48"/>
      <c r="J17" s="45">
        <f>MIN(PcVeterinario!$D17:$I17)</f>
        <v>0</v>
      </c>
      <c r="K17" s="46">
        <f>IFERROR(AVERAGE(PcVeterinario!$D17:$I17),0)</f>
        <v>0</v>
      </c>
      <c r="L17" s="47">
        <f>MAX(PcVeterinario!$D17:$I17)</f>
        <v>0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2.75" customHeight="1" thickBot="1" x14ac:dyDescent="0.35">
      <c r="A18" s="16"/>
      <c r="B18" s="48" t="str">
        <f>[1]Photoshop!$D$8</f>
        <v>Photoshop</v>
      </c>
      <c r="C18" s="49">
        <v>1</v>
      </c>
      <c r="D18" s="60">
        <f>[1]Photoshop!$H$8</f>
        <v>45063</v>
      </c>
      <c r="E18" s="60">
        <f>[1]Photoshop!$H$9</f>
        <v>2299000</v>
      </c>
      <c r="F18" s="60">
        <f>[1]Photoshop!$H$10</f>
        <v>731686.29999999993</v>
      </c>
      <c r="G18" s="52"/>
      <c r="H18" s="50"/>
      <c r="I18" s="53"/>
      <c r="J18" s="45">
        <f>MIN(PcVeterinario!$D18:$I18)</f>
        <v>0</v>
      </c>
      <c r="K18" s="43">
        <f>IFERROR(AVERAGE(PcVeterinario!$D18:$I18),0)</f>
        <v>0</v>
      </c>
      <c r="L18" s="44">
        <f>MAX(PcVeterinario!$D18:$I18)</f>
        <v>0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.75" customHeight="1" thickBot="1" x14ac:dyDescent="0.35">
      <c r="A19" s="16"/>
      <c r="B19" s="50" t="str">
        <f>[1]Hosting!$D$8</f>
        <v>Hosting</v>
      </c>
      <c r="C19" s="51">
        <v>1</v>
      </c>
      <c r="D19" s="64">
        <f>[1]Hosting!$H$8</f>
        <v>150000</v>
      </c>
      <c r="E19" s="64">
        <f>[1]Hosting!$H$9</f>
        <v>231000</v>
      </c>
      <c r="F19" s="64">
        <f>[1]Hosting!$H$10</f>
        <v>13900</v>
      </c>
      <c r="G19" s="52"/>
      <c r="H19" s="50"/>
      <c r="I19" s="53"/>
      <c r="J19" s="45">
        <f>MIN(PcVeterinario!$D19:$I19)</f>
        <v>0</v>
      </c>
      <c r="K19" s="43">
        <f>IFERROR(AVERAGE(PcVeterinario!$D19:$I19),0)</f>
        <v>0</v>
      </c>
      <c r="L19" s="44">
        <f>MAX(PcVeterinario!$D19:$I19)</f>
        <v>0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2.75" customHeight="1" thickBot="1" x14ac:dyDescent="0.35">
      <c r="A20" s="16"/>
      <c r="B20" s="58" t="str">
        <f>[1]Dominio!$D$8</f>
        <v>Dominio del servicio</v>
      </c>
      <c r="C20" s="51">
        <v>1</v>
      </c>
      <c r="D20" s="64">
        <f>[1]Dominio!$H$8</f>
        <v>76499</v>
      </c>
      <c r="E20" s="64">
        <f>[1]Dominio!$H$9</f>
        <v>105900</v>
      </c>
      <c r="F20" s="64">
        <f>[1]Dominio!$H$10</f>
        <v>117215</v>
      </c>
      <c r="G20" s="52"/>
      <c r="H20" s="50"/>
      <c r="I20" s="53"/>
      <c r="J20" s="45">
        <f>MIN(PcVeterinario!$D20:$I20)</f>
        <v>0</v>
      </c>
      <c r="K20" s="43">
        <f>IFERROR(AVERAGE(PcVeterinario!$D20:$I20),0)</f>
        <v>0</v>
      </c>
      <c r="L20" s="44">
        <f>MAX(PcVeterinario!$D20:$I20)</f>
        <v>0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2.75" customHeight="1" thickBot="1" x14ac:dyDescent="0.35">
      <c r="A21" s="16"/>
      <c r="B21" s="50" t="str">
        <f>'[1]Base de datos'!$D$8</f>
        <v>Gestor base de datos</v>
      </c>
      <c r="C21" s="51">
        <v>1</v>
      </c>
      <c r="D21" s="64">
        <f>'[1]Base de datos'!$H$8</f>
        <v>230964</v>
      </c>
      <c r="E21" s="64">
        <f>'[1]Base de datos'!$H$9</f>
        <v>3403558.44</v>
      </c>
      <c r="F21" s="64">
        <f>'[1]Base de datos'!$H$10</f>
        <v>1136290.54</v>
      </c>
      <c r="G21" s="52"/>
      <c r="H21" s="50"/>
      <c r="I21" s="53"/>
      <c r="J21" s="45">
        <f>MIN(PcVeterinario!$D21:$I21)</f>
        <v>0</v>
      </c>
      <c r="K21" s="43">
        <f>IFERROR(AVERAGE(PcVeterinario!$D21:$I21),0)</f>
        <v>0</v>
      </c>
      <c r="L21" s="44">
        <f>MAX(PcVeterinario!$D21:$I21)</f>
        <v>0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2.75" customHeight="1" thickBot="1" x14ac:dyDescent="0.35">
      <c r="A22" s="16"/>
      <c r="B22" s="50" t="str">
        <f>'[1]Visual Studio'!$D$8</f>
        <v>Visual Studio Code Professional</v>
      </c>
      <c r="C22" s="51">
        <v>1</v>
      </c>
      <c r="D22" s="52">
        <f>'[1]Visual Studio'!$H$8</f>
        <v>182340</v>
      </c>
      <c r="E22" s="52" t="str">
        <f>'[1]Visual Studio'!$H$9</f>
        <v>$176.000</v>
      </c>
      <c r="F22" s="52" t="str">
        <f>'[1]Visual Studio'!$H$10</f>
        <v>$24.490</v>
      </c>
      <c r="G22" s="52"/>
      <c r="H22" s="50"/>
      <c r="I22" s="53"/>
      <c r="J22" s="45">
        <f>MIN(PcVeterinario!$D22:$I22)</f>
        <v>0</v>
      </c>
      <c r="K22" s="43">
        <f>IFERROR(AVERAGE(PcVeterinario!$D22:$I22),0)</f>
        <v>0</v>
      </c>
      <c r="L22" s="44">
        <f>MAX(PcVeterinario!$D22:$I22)</f>
        <v>0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2.75" customHeight="1" thickBot="1" x14ac:dyDescent="0.35">
      <c r="A23" s="16"/>
      <c r="B23" s="50"/>
      <c r="C23" s="51"/>
      <c r="D23" s="52"/>
      <c r="E23" s="52"/>
      <c r="F23" s="52"/>
      <c r="G23" s="52"/>
      <c r="H23" s="50"/>
      <c r="I23" s="53"/>
      <c r="J23" s="45">
        <f>MIN(PcVeterinario!$D23:$I23)</f>
        <v>0</v>
      </c>
      <c r="K23" s="43">
        <f>IFERROR(AVERAGE(PcVeterinario!$D23:$I23),0)</f>
        <v>0</v>
      </c>
      <c r="L23" s="44">
        <f>MAX(PcVeterinario!$D23:$I23)</f>
        <v>0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2.75" customHeight="1" thickBot="1" x14ac:dyDescent="0.35">
      <c r="A24" s="16"/>
      <c r="B24" s="50"/>
      <c r="C24" s="51"/>
      <c r="D24" s="52"/>
      <c r="E24" s="52"/>
      <c r="F24" s="52"/>
      <c r="G24" s="52"/>
      <c r="H24" s="50"/>
      <c r="I24" s="53"/>
      <c r="J24" s="45">
        <f>MIN(PcVeterinario!$D24:$I24)</f>
        <v>0</v>
      </c>
      <c r="K24" s="43">
        <f>IFERROR(AVERAGE(PcVeterinario!$D24:$I24),0)</f>
        <v>0</v>
      </c>
      <c r="L24" s="44">
        <f>MAX(PcVeterinario!$D24:$I24)</f>
        <v>0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2.75" customHeight="1" thickBot="1" x14ac:dyDescent="0.35">
      <c r="A25" s="16"/>
      <c r="B25" s="54" t="s">
        <v>15</v>
      </c>
      <c r="C25" s="54"/>
      <c r="D25" s="63">
        <f>ROUND(SUMPRODUCT(PcAdmin!$C$9:$C$24,PcAdmin!$D$9:$D$24),2)</f>
        <v>14705062.279999999</v>
      </c>
      <c r="E25" s="62">
        <f>ROUND(SUMPRODUCT(PcAdmin!$C$9:$C$24,PcAdmin!$E$9:$E$24),2)</f>
        <v>14131158.359999999</v>
      </c>
      <c r="F25" s="62">
        <f>ROUND(SUMPRODUCT(PcAdmin!$C$9:$C$24,PcAdmin!$F$9:$F$24),2)</f>
        <v>11196253.92</v>
      </c>
      <c r="G25" s="55">
        <f>ROUND(SUMPRODUCT(PcVeterinario!$C$9:$C$24,PcVeterinario!$G$9:$G$24),2)</f>
        <v>0</v>
      </c>
      <c r="H25" s="55">
        <f>ROUND(SUMPRODUCT(PcVeterinario!$C$9:$C$24,PcVeterinario!$H$9:$H$24),2)</f>
        <v>0</v>
      </c>
      <c r="I25" s="55">
        <f>ROUND(SUMPRODUCT(PcVeterinario!$C$9:$C$24,PcVeterinario!$I$9:$I$24),2)</f>
        <v>0</v>
      </c>
      <c r="J25" s="56"/>
      <c r="K25" s="56"/>
      <c r="L25" s="57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.75" customHeight="1" x14ac:dyDescent="0.2">
      <c r="A26" s="16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.75" customHeight="1" thickBot="1" x14ac:dyDescent="0.25">
      <c r="A27" s="16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48" customHeight="1" x14ac:dyDescent="0.2">
      <c r="A28" s="16"/>
      <c r="B28" s="73" t="s">
        <v>16</v>
      </c>
      <c r="C28" s="74"/>
      <c r="D28" s="17"/>
      <c r="E28" s="17"/>
      <c r="F28" s="17"/>
      <c r="G28" s="17"/>
      <c r="H28" s="17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33" customHeight="1" x14ac:dyDescent="0.2">
      <c r="A29" s="16"/>
      <c r="B29" s="75" t="s">
        <v>17</v>
      </c>
      <c r="C29" s="76"/>
      <c r="D29" s="18">
        <v>15</v>
      </c>
      <c r="E29" s="19">
        <v>15</v>
      </c>
      <c r="F29" s="19">
        <v>15</v>
      </c>
      <c r="G29" s="19"/>
      <c r="H29" s="19"/>
      <c r="I29" s="19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25.5" customHeight="1" x14ac:dyDescent="0.2">
      <c r="A30" s="16"/>
      <c r="B30" s="75" t="s">
        <v>18</v>
      </c>
      <c r="C30" s="76"/>
      <c r="D30" s="20">
        <v>0</v>
      </c>
      <c r="E30" s="21">
        <v>0</v>
      </c>
      <c r="F30" s="21">
        <v>0</v>
      </c>
      <c r="G30" s="19"/>
      <c r="H30" s="21"/>
      <c r="I30" s="21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8" customHeight="1" x14ac:dyDescent="0.2">
      <c r="A31" s="16"/>
      <c r="B31" s="77" t="s">
        <v>19</v>
      </c>
      <c r="C31" s="78"/>
      <c r="D31" s="22"/>
      <c r="E31" s="23"/>
      <c r="F31" s="23"/>
      <c r="G31" s="23"/>
      <c r="H31" s="23"/>
      <c r="I31" s="23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2.75" customHeight="1" x14ac:dyDescent="0.2">
      <c r="A32" s="16"/>
      <c r="B32" s="79"/>
      <c r="C32" s="80"/>
      <c r="D32" s="24" t="s">
        <v>36</v>
      </c>
      <c r="E32" s="25" t="s">
        <v>36</v>
      </c>
      <c r="F32" s="25" t="s">
        <v>36</v>
      </c>
      <c r="G32" s="25"/>
      <c r="H32" s="25"/>
      <c r="I32" s="25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2.75" customHeight="1" x14ac:dyDescent="0.2">
      <c r="A33" s="16"/>
      <c r="B33" s="79"/>
      <c r="C33" s="80"/>
      <c r="D33" s="26"/>
      <c r="E33" s="27"/>
      <c r="F33" s="27"/>
      <c r="G33" s="27"/>
      <c r="H33" s="27"/>
      <c r="I33" s="27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2.75" customHeight="1" x14ac:dyDescent="0.2">
      <c r="A34" s="5"/>
      <c r="B34" s="81"/>
      <c r="C34" s="82"/>
      <c r="D34" s="28"/>
      <c r="E34" s="29"/>
      <c r="F34" s="29"/>
      <c r="G34" s="29"/>
      <c r="H34" s="29"/>
      <c r="I34" s="29"/>
      <c r="J34" s="1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5"/>
      <c r="D37" s="30"/>
      <c r="E37" s="30"/>
      <c r="F37" s="31"/>
      <c r="G37" s="32"/>
      <c r="H37" s="33"/>
      <c r="I37" s="30"/>
      <c r="J37" s="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5"/>
      <c r="D38" s="30"/>
      <c r="E38" s="30"/>
      <c r="F38" s="31"/>
      <c r="G38" s="34"/>
      <c r="H38" s="33"/>
      <c r="I38" s="30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5"/>
      <c r="D39" s="30"/>
      <c r="E39" s="30"/>
      <c r="F39" s="31"/>
      <c r="G39" s="34"/>
      <c r="H39" s="33"/>
      <c r="I39" s="30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5"/>
      <c r="D40" s="30"/>
      <c r="E40" s="30"/>
      <c r="F40" s="31"/>
      <c r="G40" s="34"/>
      <c r="H40" s="33"/>
      <c r="I40" s="30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5"/>
      <c r="D41" s="30"/>
      <c r="E41" s="30"/>
      <c r="F41" s="31"/>
      <c r="G41" s="34"/>
      <c r="H41" s="33"/>
      <c r="I41" s="30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5"/>
      <c r="D42" s="30"/>
      <c r="E42" s="30"/>
      <c r="F42" s="31"/>
      <c r="G42" s="34"/>
      <c r="H42" s="33"/>
      <c r="I42" s="30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12" priority="2">
      <formula>AND(B$25=MIN($D$25:$I$25),B$25&lt;&gt;0)</formula>
    </cfRule>
  </conditionalFormatting>
  <conditionalFormatting sqref="D18:F21">
    <cfRule type="expression" dxfId="11" priority="1">
      <formula>AND(D$25=MIN($D$25:$I$25),D$25&lt;&gt;0)</formula>
    </cfRule>
  </conditionalFormatting>
  <conditionalFormatting sqref="D8:I8 D25:I25">
    <cfRule type="expression" dxfId="10" priority="3">
      <formula>AND(D$25=MIN($D$25:$I$25),D$25&lt;&gt;0)</formula>
    </cfRule>
  </conditionalFormatting>
  <conditionalFormatting sqref="D9:I17 G18:I21 D22:I24">
    <cfRule type="expression" dxfId="9" priority="4">
      <formula>AND(D$25=MIN($D$25:$I$25),D$25&lt;&gt;0)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B13" sqref="B13:F19"/>
    </sheetView>
  </sheetViews>
  <sheetFormatPr baseColWidth="10" defaultColWidth="16.83203125" defaultRowHeight="15" customHeight="1" x14ac:dyDescent="0.2"/>
  <cols>
    <col min="1" max="1" width="4" customWidth="1"/>
    <col min="2" max="2" width="37.5" customWidth="1"/>
    <col min="3" max="3" width="31.5" customWidth="1"/>
    <col min="4" max="4" width="22.33203125" customWidth="1"/>
    <col min="5" max="5" width="23.33203125" customWidth="1"/>
    <col min="6" max="6" width="25.1640625" customWidth="1"/>
    <col min="7" max="9" width="22.33203125" customWidth="1"/>
    <col min="10" max="10" width="27.33203125" customWidth="1"/>
    <col min="11" max="11" width="23.5" customWidth="1"/>
    <col min="12" max="12" width="24.83203125" customWidth="1"/>
    <col min="13" max="13" width="20.5" customWidth="1"/>
    <col min="14" max="14" width="20.6640625" customWidth="1"/>
    <col min="15" max="26" width="9.33203125" customWidth="1"/>
  </cols>
  <sheetData>
    <row r="1" spans="1:26" ht="15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4.75" customHeight="1" x14ac:dyDescent="0.2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thickBot="1" x14ac:dyDescent="0.25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4.75" customHeight="1" thickBot="1" x14ac:dyDescent="0.25">
      <c r="A7" s="5"/>
      <c r="B7" s="5"/>
      <c r="C7" s="5"/>
      <c r="D7" s="5"/>
      <c r="E7" s="5"/>
      <c r="F7" s="5"/>
      <c r="G7" s="5"/>
      <c r="H7" s="5"/>
      <c r="I7" s="5"/>
      <c r="J7" s="70" t="s">
        <v>3</v>
      </c>
      <c r="K7" s="71"/>
      <c r="L7" s="7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46.5" customHeight="1" thickBot="1" x14ac:dyDescent="0.3">
      <c r="A8" s="10"/>
      <c r="B8" s="11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1" t="s">
        <v>9</v>
      </c>
      <c r="H8" s="11" t="s">
        <v>10</v>
      </c>
      <c r="I8" s="11" t="s">
        <v>11</v>
      </c>
      <c r="J8" s="12" t="s">
        <v>12</v>
      </c>
      <c r="K8" s="13" t="s">
        <v>13</v>
      </c>
      <c r="L8" s="14" t="s">
        <v>14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thickBot="1" x14ac:dyDescent="0.35">
      <c r="A9" s="15"/>
      <c r="B9" s="65" t="str">
        <f>'[1]PC Desarrollador'!$D$8</f>
        <v>Ryzen 7 5700G/16GB/500GB SSD</v>
      </c>
      <c r="C9" s="40">
        <v>4</v>
      </c>
      <c r="D9" s="59">
        <f>'[1]PC Desarrollador'!$H$8</f>
        <v>2782067</v>
      </c>
      <c r="E9" s="59">
        <f>'[1]PC Desarrollador'!$H$9</f>
        <v>1889160.0000000002</v>
      </c>
      <c r="F9" s="59">
        <f>'[1]PC Desarrollador'!$H$10</f>
        <v>2649377</v>
      </c>
      <c r="G9" s="41"/>
      <c r="H9" s="41"/>
      <c r="I9" s="41"/>
      <c r="J9" s="42">
        <f>MIN(PcVeterinario!$D9:$I9)</f>
        <v>3199901</v>
      </c>
      <c r="K9" s="43">
        <f>IFERROR(AVERAGE(PcVeterinario!$D9:$I9),0)</f>
        <v>3399300.3333333335</v>
      </c>
      <c r="L9" s="44">
        <f>MAX(PcVeterinario!$D9:$I9)</f>
        <v>3499000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2.75" customHeight="1" thickBot="1" x14ac:dyDescent="0.35">
      <c r="A10" s="15"/>
      <c r="B10" s="41" t="str">
        <f>'[1]Teclado Admin Y Desarrollador'!$D$8</f>
        <v>Low-Profile Wired USB Keyboard with US Layout (QWERTY), Matte Black</v>
      </c>
      <c r="C10" s="40">
        <v>4</v>
      </c>
      <c r="D10" s="59">
        <f>'[1]Teclado Admin Y Desarrollador'!$H$8</f>
        <v>86458.280000000013</v>
      </c>
      <c r="E10" s="59">
        <f>'[1]Teclado Admin Y Desarrollador'!$H$9</f>
        <v>85764</v>
      </c>
      <c r="F10" s="59">
        <f>'[1]Teclado Admin Y Desarrollador'!$H$10</f>
        <v>332070.04000000004</v>
      </c>
      <c r="G10" s="41"/>
      <c r="H10" s="41"/>
      <c r="I10" s="41"/>
      <c r="J10" s="42">
        <f>MIN(PcVeterinario!$D10:$I10)</f>
        <v>44990.000000000007</v>
      </c>
      <c r="K10" s="43">
        <f>IFERROR(AVERAGE(PcVeterinario!$D10:$I10),0)</f>
        <v>399101.68</v>
      </c>
      <c r="L10" s="44">
        <f>MAX(PcVeterinario!$D10:$I10)</f>
        <v>1099999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2.75" customHeight="1" thickBot="1" x14ac:dyDescent="0.35">
      <c r="A11" s="15"/>
      <c r="B11" s="41" t="str">
        <f>'[1]Monitor Admin Y Desarrollador'!$D$8</f>
        <v xml:space="preserve">Monitor SAMSUNG 24" Pulgadas T350F </v>
      </c>
      <c r="C11" s="40">
        <v>4</v>
      </c>
      <c r="D11" s="59">
        <f>'[1]Monitor Admin Y Desarrollador'!$H$8</f>
        <v>479900.00000000006</v>
      </c>
      <c r="E11" s="59">
        <f>'[1]Monitor Admin Y Desarrollador'!$H$9</f>
        <v>849900</v>
      </c>
      <c r="F11" s="59">
        <f>'[1]Monitor Admin Y Desarrollador'!$H$10</f>
        <v>410900.00000000006</v>
      </c>
      <c r="G11" s="41"/>
      <c r="H11" s="41"/>
      <c r="I11" s="41"/>
      <c r="J11" s="42">
        <f>MIN(PcVeterinario!$D11:$I11)</f>
        <v>59900.000000000007</v>
      </c>
      <c r="K11" s="43">
        <f>IFERROR(AVERAGE(PcVeterinario!$D11:$I11),0)</f>
        <v>123247.66666666669</v>
      </c>
      <c r="L11" s="44">
        <f>MAX(PcVeterinario!$D11:$I11)</f>
        <v>229000.00000000003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customHeight="1" thickBot="1" x14ac:dyDescent="0.35">
      <c r="A12" s="15"/>
      <c r="B12" s="41" t="str">
        <f>'[1]Mouse Admin Y Desarrollador'!$D$8</f>
        <v xml:space="preserve">Mouse HP Alámbrico Óptico 100 Negro
</v>
      </c>
      <c r="C12" s="40">
        <v>4</v>
      </c>
      <c r="D12" s="59">
        <f>'[1]Mouse Admin Y Desarrollador'!$H$8</f>
        <v>29900</v>
      </c>
      <c r="E12" s="59">
        <f>'[1]Mouse Admin Y Desarrollador'!$H$9</f>
        <v>29900</v>
      </c>
      <c r="F12" s="59">
        <f>'[1]Mouse Admin Y Desarrollador'!$H$10</f>
        <v>29900</v>
      </c>
      <c r="G12" s="41"/>
      <c r="H12" s="41"/>
      <c r="I12" s="41"/>
      <c r="J12" s="42">
        <f>MIN(PcVeterinario!$D12:$I12)</f>
        <v>443512</v>
      </c>
      <c r="K12" s="43">
        <f>IFERROR(AVERAGE(PcVeterinario!$D12:$I12),0)</f>
        <v>935613.33333333337</v>
      </c>
      <c r="L12" s="44">
        <f>MAX(PcVeterinario!$D12:$I12)</f>
        <v>1293600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 customHeight="1" thickBot="1" x14ac:dyDescent="0.35">
      <c r="A13" s="15"/>
      <c r="B13" s="41" t="str">
        <f>'[1]Windows 10 Pro'!$D$8</f>
        <v>Licencia Windows 11 Pro</v>
      </c>
      <c r="C13" s="40">
        <v>4</v>
      </c>
      <c r="D13" s="59">
        <f>'[1]Windows 10 Pro'!$H$8</f>
        <v>1099999</v>
      </c>
      <c r="E13" s="59">
        <f>'[1]Windows 10 Pro'!$H$9</f>
        <v>44990.000000000007</v>
      </c>
      <c r="F13" s="59">
        <f>'[1]Windows 10 Pro'!$H$10</f>
        <v>52316.04</v>
      </c>
      <c r="G13" s="41"/>
      <c r="H13" s="41"/>
      <c r="I13" s="41"/>
      <c r="J13" s="42">
        <f>MIN(PcVeterinario!$D13:$I13)</f>
        <v>0</v>
      </c>
      <c r="K13" s="43">
        <f>IFERROR(AVERAGE(PcVeterinario!$D13:$I13),0)</f>
        <v>0</v>
      </c>
      <c r="L13" s="44">
        <f>MAX(PcVeterinario!$D13:$I13)</f>
        <v>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2.75" customHeight="1" thickBot="1" x14ac:dyDescent="0.35">
      <c r="A14" s="15"/>
      <c r="B14" s="41" t="str">
        <f>'[1]Office 365 business'!$D$8</f>
        <v xml:space="preserve">Microsoft Office 365 Business Premium
</v>
      </c>
      <c r="C14" s="40">
        <v>4</v>
      </c>
      <c r="D14" s="59">
        <f>'[1]Office 365 business'!$H$8</f>
        <v>1069728</v>
      </c>
      <c r="E14" s="59">
        <f>'[1]Office 365 business'!$H$9</f>
        <v>443512</v>
      </c>
      <c r="F14" s="59">
        <f>'[1]Office 365 business'!$H$10</f>
        <v>1293600</v>
      </c>
      <c r="G14" s="41"/>
      <c r="H14" s="41"/>
      <c r="I14" s="41"/>
      <c r="J14" s="45">
        <f>MIN(PcVeterinario!$D14:$I14)</f>
        <v>0</v>
      </c>
      <c r="K14" s="46">
        <f>IFERROR(AVERAGE(PcVeterinario!$D14:$I14),0)</f>
        <v>0</v>
      </c>
      <c r="L14" s="47">
        <f>MAX(PcVeterinario!$D14:$I14)</f>
        <v>0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2.75" customHeight="1" thickBot="1" x14ac:dyDescent="0.35">
      <c r="A15" s="16"/>
      <c r="B15" s="48" t="str">
        <f>'[1]McAfee Antivirus'!$D$8</f>
        <v>McAfee® Total Protection Familiar</v>
      </c>
      <c r="C15" s="49">
        <v>4</v>
      </c>
      <c r="D15" s="60">
        <f>'[1]McAfee Antivirus'!$H$8</f>
        <v>229000.00000000003</v>
      </c>
      <c r="E15" s="60">
        <f>'[1]McAfee Antivirus'!$H$9</f>
        <v>59900.000000000007</v>
      </c>
      <c r="F15" s="60">
        <f>'[1]McAfee Antivirus'!$H$10</f>
        <v>80843</v>
      </c>
      <c r="G15" s="48"/>
      <c r="H15" s="48"/>
      <c r="I15" s="48"/>
      <c r="J15" s="45">
        <f>MIN(PcVeterinario!$D15:$I15)</f>
        <v>0</v>
      </c>
      <c r="K15" s="43">
        <f>IFERROR(AVERAGE(PcVeterinario!$D15:$I15),0)</f>
        <v>0</v>
      </c>
      <c r="L15" s="44">
        <f>MAX(PcVeterinario!$D15:$I15)</f>
        <v>0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2.75" customHeight="1" thickBot="1" x14ac:dyDescent="0.35">
      <c r="A16" s="16"/>
      <c r="B16" s="68" t="str">
        <f>'[1]Visual Studio'!$D$8</f>
        <v>Visual Studio Code Professional</v>
      </c>
      <c r="C16" s="68">
        <v>4</v>
      </c>
      <c r="D16" s="68">
        <f>'[1]Visual Studio'!$H$8</f>
        <v>182340</v>
      </c>
      <c r="E16" s="68" t="str">
        <f>'[1]Visual Studio'!$H$9</f>
        <v>$176.000</v>
      </c>
      <c r="F16" s="68" t="str">
        <f>'[1]Visual Studio'!$H$10</f>
        <v>$24.490</v>
      </c>
      <c r="G16" s="48"/>
      <c r="H16" s="48"/>
      <c r="I16" s="48"/>
      <c r="J16" s="45">
        <f>MIN(PcVeterinario!$D16:$I16)</f>
        <v>0</v>
      </c>
      <c r="K16" s="43">
        <f>IFERROR(AVERAGE(PcVeterinario!$D16:$I16),0)</f>
        <v>0</v>
      </c>
      <c r="L16" s="44">
        <f>MAX(PcVeterinario!$D16:$I16)</f>
        <v>0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2.75" customHeight="1" thickBot="1" x14ac:dyDescent="0.35">
      <c r="A17" s="16"/>
      <c r="B17" s="50" t="str">
        <f>[1]Photoshop!$D$8</f>
        <v>Photoshop</v>
      </c>
      <c r="C17" s="51">
        <v>4</v>
      </c>
      <c r="D17" s="64">
        <f>[1]Photoshop!$H$8</f>
        <v>45063</v>
      </c>
      <c r="E17" s="64">
        <f>[1]Photoshop!$H$9</f>
        <v>2299000</v>
      </c>
      <c r="F17" s="64">
        <f>[1]Photoshop!$H$10</f>
        <v>731686.29999999993</v>
      </c>
      <c r="G17" s="48"/>
      <c r="H17" s="48"/>
      <c r="I17" s="48"/>
      <c r="J17" s="45">
        <f>MIN(PcVeterinario!$D17:$I17)</f>
        <v>0</v>
      </c>
      <c r="K17" s="46">
        <f>IFERROR(AVERAGE(PcVeterinario!$D17:$I17),0)</f>
        <v>0</v>
      </c>
      <c r="L17" s="47">
        <f>MAX(PcVeterinario!$D17:$I17)</f>
        <v>0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2.75" customHeight="1" thickBot="1" x14ac:dyDescent="0.35">
      <c r="A18" s="16"/>
      <c r="B18" s="58" t="str">
        <f>[1]Internet!$D$8</f>
        <v>Internet de 950 mb</v>
      </c>
      <c r="C18" s="51">
        <v>1</v>
      </c>
      <c r="D18" s="64">
        <f>[1]Internet!$H$8</f>
        <v>927999.00000000012</v>
      </c>
      <c r="E18" s="64">
        <f>[1]Internet!$H$9</f>
        <v>264000</v>
      </c>
      <c r="F18" s="64">
        <f>[1]Internet!$H$10</f>
        <v>119495.00000000001</v>
      </c>
      <c r="G18" s="52"/>
      <c r="H18" s="50"/>
      <c r="I18" s="53"/>
      <c r="J18" s="45">
        <f>MIN(PcVeterinario!$D18:$I18)</f>
        <v>0</v>
      </c>
      <c r="K18" s="43">
        <f>IFERROR(AVERAGE(PcVeterinario!$D18:$I18),0)</f>
        <v>0</v>
      </c>
      <c r="L18" s="44">
        <f>MAX(PcVeterinario!$D18:$I18)</f>
        <v>0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.75" customHeight="1" thickBot="1" x14ac:dyDescent="0.35">
      <c r="A19" s="16"/>
      <c r="B19" s="50" t="str">
        <f>'[1]Base de datos'!$D$8</f>
        <v>Gestor base de datos</v>
      </c>
      <c r="C19" s="51">
        <v>1</v>
      </c>
      <c r="D19" s="64">
        <f>'[1]Base de datos'!$H$8</f>
        <v>230964</v>
      </c>
      <c r="E19" s="64">
        <f>'[1]Base de datos'!$H$9</f>
        <v>3403558.44</v>
      </c>
      <c r="F19" s="64">
        <f>'[1]Base de datos'!$H$10</f>
        <v>1136290.54</v>
      </c>
      <c r="G19" s="52"/>
      <c r="H19" s="50"/>
      <c r="I19" s="53"/>
      <c r="J19" s="45">
        <f>MIN(PcVeterinario!$D19:$I19)</f>
        <v>0</v>
      </c>
      <c r="K19" s="43">
        <f>IFERROR(AVERAGE(PcVeterinario!$D19:$I19),0)</f>
        <v>0</v>
      </c>
      <c r="L19" s="44">
        <f>MAX(PcVeterinario!$D19:$I19)</f>
        <v>0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2.75" customHeight="1" thickBot="1" x14ac:dyDescent="0.35">
      <c r="A20" s="16"/>
      <c r="B20" s="61"/>
      <c r="C20" s="61"/>
      <c r="D20" s="61"/>
      <c r="E20" s="61"/>
      <c r="F20" s="61"/>
      <c r="G20" s="52"/>
      <c r="H20" s="50"/>
      <c r="I20" s="53"/>
      <c r="J20" s="45">
        <f>MIN(PcVeterinario!$D20:$I20)</f>
        <v>0</v>
      </c>
      <c r="K20" s="43">
        <f>IFERROR(AVERAGE(PcVeterinario!$D20:$I20),0)</f>
        <v>0</v>
      </c>
      <c r="L20" s="44">
        <f>MAX(PcVeterinario!$D20:$I20)</f>
        <v>0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2.75" customHeight="1" thickBot="1" x14ac:dyDescent="0.35">
      <c r="A21" s="16"/>
      <c r="B21" s="50"/>
      <c r="C21" s="51"/>
      <c r="D21" s="52"/>
      <c r="E21" s="52"/>
      <c r="F21" s="52"/>
      <c r="G21" s="52"/>
      <c r="H21" s="50"/>
      <c r="I21" s="53"/>
      <c r="J21" s="45">
        <f>MIN(PcVeterinario!$D21:$I21)</f>
        <v>0</v>
      </c>
      <c r="K21" s="43">
        <f>IFERROR(AVERAGE(PcVeterinario!$D21:$I21),0)</f>
        <v>0</v>
      </c>
      <c r="L21" s="44">
        <f>MAX(PcVeterinario!$D21:$I21)</f>
        <v>0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2.75" customHeight="1" thickBot="1" x14ac:dyDescent="0.35">
      <c r="A22" s="16"/>
      <c r="B22" s="50"/>
      <c r="C22" s="51"/>
      <c r="D22" s="52"/>
      <c r="E22" s="52"/>
      <c r="F22" s="52"/>
      <c r="G22" s="52"/>
      <c r="H22" s="50"/>
      <c r="I22" s="53"/>
      <c r="J22" s="45">
        <f>MIN(PcVeterinario!$D22:$I22)</f>
        <v>0</v>
      </c>
      <c r="K22" s="43">
        <f>IFERROR(AVERAGE(PcVeterinario!$D22:$I22),0)</f>
        <v>0</v>
      </c>
      <c r="L22" s="44">
        <f>MAX(PcVeterinario!$D22:$I22)</f>
        <v>0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2.75" customHeight="1" thickBot="1" x14ac:dyDescent="0.35">
      <c r="A23" s="16"/>
      <c r="B23" s="50"/>
      <c r="C23" s="51"/>
      <c r="D23" s="52"/>
      <c r="E23" s="52"/>
      <c r="F23" s="52"/>
      <c r="G23" s="52"/>
      <c r="H23" s="50"/>
      <c r="I23" s="53"/>
      <c r="J23" s="45">
        <f>MIN(PcVeterinario!$D23:$I23)</f>
        <v>0</v>
      </c>
      <c r="K23" s="43">
        <f>IFERROR(AVERAGE(PcVeterinario!$D23:$I23),0)</f>
        <v>0</v>
      </c>
      <c r="L23" s="44">
        <f>MAX(PcVeterinario!$D23:$I23)</f>
        <v>0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2.75" customHeight="1" thickBot="1" x14ac:dyDescent="0.35">
      <c r="A24" s="16"/>
      <c r="B24" s="50"/>
      <c r="C24" s="51"/>
      <c r="D24" s="52"/>
      <c r="E24" s="52"/>
      <c r="F24" s="52"/>
      <c r="G24" s="52"/>
      <c r="H24" s="50"/>
      <c r="I24" s="53"/>
      <c r="J24" s="45">
        <f>MIN(PcVeterinario!$D24:$I24)</f>
        <v>0</v>
      </c>
      <c r="K24" s="43">
        <f>IFERROR(AVERAGE(PcVeterinario!$D24:$I24),0)</f>
        <v>0</v>
      </c>
      <c r="L24" s="44">
        <f>MAX(PcVeterinario!$D24:$I24)</f>
        <v>0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2.75" customHeight="1" thickBot="1" x14ac:dyDescent="0.35">
      <c r="A25" s="16"/>
      <c r="B25" s="54" t="s">
        <v>15</v>
      </c>
      <c r="C25" s="54"/>
      <c r="D25" s="62">
        <f>ROUND(SUMPRODUCT(PcDesarrollador!$C$9:$C$24,PcDesarrollador!$D$9:$D$24),2)</f>
        <v>25176784.120000001</v>
      </c>
      <c r="E25" s="62">
        <f>ROUND(SUMPRODUCT(PcDesarrollador!$C$9:$C$24,PcDesarrollador!$E$9:$E$24),2)</f>
        <v>26476062.440000001</v>
      </c>
      <c r="F25" s="62">
        <f>ROUND(SUMPRODUCT(PcDesarrollador!$C$9:$C$24,PcDesarrollador!$F$9:$F$24),2)</f>
        <v>23578555.059999999</v>
      </c>
      <c r="G25" s="55">
        <f>ROUND(SUMPRODUCT(PcVeterinario!$C$9:$C$24,PcVeterinario!$G$9:$G$24),2)</f>
        <v>0</v>
      </c>
      <c r="H25" s="55">
        <f>ROUND(SUMPRODUCT(PcVeterinario!$C$9:$C$24,PcVeterinario!$H$9:$H$24),2)</f>
        <v>0</v>
      </c>
      <c r="I25" s="55">
        <f>ROUND(SUMPRODUCT(PcVeterinario!$C$9:$C$24,PcVeterinario!$I$9:$I$24),2)</f>
        <v>0</v>
      </c>
      <c r="J25" s="56"/>
      <c r="K25" s="56"/>
      <c r="L25" s="57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.75" customHeight="1" x14ac:dyDescent="0.2">
      <c r="A26" s="16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.75" customHeight="1" thickBot="1" x14ac:dyDescent="0.25">
      <c r="A27" s="16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48" customHeight="1" x14ac:dyDescent="0.2">
      <c r="A28" s="16"/>
      <c r="B28" s="73" t="s">
        <v>16</v>
      </c>
      <c r="C28" s="74"/>
      <c r="D28" s="17"/>
      <c r="E28" s="17"/>
      <c r="F28" s="17"/>
      <c r="G28" s="17"/>
      <c r="H28" s="17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33" customHeight="1" x14ac:dyDescent="0.2">
      <c r="A29" s="16"/>
      <c r="B29" s="75" t="s">
        <v>17</v>
      </c>
      <c r="C29" s="76"/>
      <c r="D29" s="18">
        <v>15</v>
      </c>
      <c r="E29" s="19">
        <v>15</v>
      </c>
      <c r="F29" s="19">
        <v>15</v>
      </c>
      <c r="G29" s="19"/>
      <c r="H29" s="19"/>
      <c r="I29" s="19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25.5" customHeight="1" x14ac:dyDescent="0.2">
      <c r="A30" s="16"/>
      <c r="B30" s="75" t="s">
        <v>18</v>
      </c>
      <c r="C30" s="76"/>
      <c r="D30" s="20">
        <v>0</v>
      </c>
      <c r="E30" s="21">
        <v>0</v>
      </c>
      <c r="F30" s="21">
        <v>0</v>
      </c>
      <c r="G30" s="19"/>
      <c r="H30" s="21"/>
      <c r="I30" s="21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8" customHeight="1" x14ac:dyDescent="0.2">
      <c r="A31" s="16"/>
      <c r="B31" s="77" t="s">
        <v>19</v>
      </c>
      <c r="C31" s="78"/>
      <c r="D31" s="22"/>
      <c r="E31" s="23"/>
      <c r="F31" s="23"/>
      <c r="G31" s="23"/>
      <c r="H31" s="23"/>
      <c r="I31" s="23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2.75" customHeight="1" x14ac:dyDescent="0.2">
      <c r="A32" s="16"/>
      <c r="B32" s="79"/>
      <c r="C32" s="80"/>
      <c r="D32" s="24" t="s">
        <v>36</v>
      </c>
      <c r="E32" s="25" t="s">
        <v>36</v>
      </c>
      <c r="F32" s="25" t="s">
        <v>36</v>
      </c>
      <c r="G32" s="25"/>
      <c r="H32" s="25"/>
      <c r="I32" s="25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2.75" customHeight="1" x14ac:dyDescent="0.2">
      <c r="A33" s="16"/>
      <c r="B33" s="79"/>
      <c r="C33" s="80"/>
      <c r="D33" s="26"/>
      <c r="E33" s="27"/>
      <c r="F33" s="27"/>
      <c r="G33" s="27"/>
      <c r="H33" s="27"/>
      <c r="I33" s="27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2.75" customHeight="1" x14ac:dyDescent="0.2">
      <c r="A34" s="5"/>
      <c r="B34" s="81"/>
      <c r="C34" s="82"/>
      <c r="D34" s="28"/>
      <c r="E34" s="29"/>
      <c r="F34" s="29"/>
      <c r="G34" s="29"/>
      <c r="H34" s="29"/>
      <c r="I34" s="29"/>
      <c r="J34" s="1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5"/>
      <c r="D37" s="30"/>
      <c r="E37" s="30"/>
      <c r="F37" s="31"/>
      <c r="G37" s="32"/>
      <c r="H37" s="33"/>
      <c r="I37" s="30"/>
      <c r="J37" s="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5"/>
      <c r="D38" s="30"/>
      <c r="E38" s="30"/>
      <c r="F38" s="31"/>
      <c r="G38" s="34"/>
      <c r="H38" s="33"/>
      <c r="I38" s="30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5"/>
      <c r="D39" s="30"/>
      <c r="E39" s="30"/>
      <c r="F39" s="31"/>
      <c r="G39" s="34"/>
      <c r="H39" s="33"/>
      <c r="I39" s="30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5"/>
      <c r="D40" s="30"/>
      <c r="E40" s="30"/>
      <c r="F40" s="31"/>
      <c r="G40" s="34"/>
      <c r="H40" s="33"/>
      <c r="I40" s="30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5"/>
      <c r="D41" s="30"/>
      <c r="E41" s="30"/>
      <c r="F41" s="31"/>
      <c r="G41" s="34"/>
      <c r="H41" s="33"/>
      <c r="I41" s="30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5"/>
      <c r="D42" s="30"/>
      <c r="E42" s="30"/>
      <c r="F42" s="31"/>
      <c r="G42" s="34"/>
      <c r="H42" s="33"/>
      <c r="I42" s="30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8" priority="1">
      <formula>AND(B$25=MIN($D$25:$I$25),B$25&lt;&gt;0)</formula>
    </cfRule>
  </conditionalFormatting>
  <conditionalFormatting sqref="D8:I8 D25:I25">
    <cfRule type="expression" dxfId="7" priority="2">
      <formula>AND(D$25=MIN($D$25:$I$25),D$25&lt;&gt;0)</formula>
    </cfRule>
  </conditionalFormatting>
  <conditionalFormatting sqref="D9:I15 D16:F19 G16:I20 D21:I24">
    <cfRule type="expression" dxfId="6" priority="3">
      <formula>AND(D$25=MIN($D$25:$I$25),D$25&lt;&gt;0)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C22" sqref="C22"/>
    </sheetView>
  </sheetViews>
  <sheetFormatPr baseColWidth="10" defaultColWidth="16.83203125" defaultRowHeight="15" customHeight="1" x14ac:dyDescent="0.2"/>
  <cols>
    <col min="1" max="1" width="4" customWidth="1"/>
    <col min="2" max="2" width="46.1640625" customWidth="1"/>
    <col min="3" max="3" width="31.5" customWidth="1"/>
    <col min="4" max="4" width="24.6640625" customWidth="1"/>
    <col min="5" max="5" width="23.33203125" customWidth="1"/>
    <col min="6" max="6" width="25.1640625" customWidth="1"/>
    <col min="7" max="9" width="22.33203125" customWidth="1"/>
    <col min="10" max="10" width="27.33203125" customWidth="1"/>
    <col min="11" max="11" width="23.5" customWidth="1"/>
    <col min="12" max="12" width="24.83203125" customWidth="1"/>
    <col min="13" max="13" width="20.5" customWidth="1"/>
    <col min="14" max="14" width="20.6640625" customWidth="1"/>
    <col min="15" max="26" width="9.33203125" customWidth="1"/>
  </cols>
  <sheetData>
    <row r="1" spans="1:26" ht="15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4.75" customHeight="1" x14ac:dyDescent="0.2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thickBot="1" x14ac:dyDescent="0.25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4.75" customHeight="1" thickBot="1" x14ac:dyDescent="0.25">
      <c r="A7" s="5"/>
      <c r="B7" s="5"/>
      <c r="C7" s="5"/>
      <c r="D7" s="5"/>
      <c r="E7" s="5"/>
      <c r="F7" s="5"/>
      <c r="G7" s="5"/>
      <c r="H7" s="5"/>
      <c r="I7" s="5"/>
      <c r="J7" s="70" t="s">
        <v>3</v>
      </c>
      <c r="K7" s="71"/>
      <c r="L7" s="7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46.5" customHeight="1" thickBot="1" x14ac:dyDescent="0.3">
      <c r="A8" s="10"/>
      <c r="B8" s="11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1" t="s">
        <v>9</v>
      </c>
      <c r="H8" s="11" t="s">
        <v>10</v>
      </c>
      <c r="I8" s="11" t="s">
        <v>11</v>
      </c>
      <c r="J8" s="12" t="s">
        <v>12</v>
      </c>
      <c r="K8" s="13" t="s">
        <v>13</v>
      </c>
      <c r="L8" s="14" t="s">
        <v>14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thickBot="1" x14ac:dyDescent="0.35">
      <c r="A9" s="15"/>
      <c r="B9" s="65" t="str">
        <f>[1]Portatil!$D$8</f>
        <v>Portátil ASUS TUF Gaming A15 FA506NC-HN012 AMD Ryzen 5 7535HS/16GB/512GB SSD/RTX 3050/15.6</v>
      </c>
      <c r="C9" s="40">
        <v>1</v>
      </c>
      <c r="D9" s="59">
        <f>[1]Portatil!$H$8</f>
        <v>3099900</v>
      </c>
      <c r="E9" s="59">
        <f>[1]Portatil!$H$9</f>
        <v>3268597</v>
      </c>
      <c r="F9" s="59">
        <f>[1]Portatil!$H$10</f>
        <v>3832352.58</v>
      </c>
      <c r="G9" s="41"/>
      <c r="H9" s="41"/>
      <c r="I9" s="41"/>
      <c r="J9" s="42">
        <f>MIN(PcVeterinario!$D9:$I9)</f>
        <v>3199901</v>
      </c>
      <c r="K9" s="43">
        <f>IFERROR(AVERAGE(PcVeterinario!$D9:$I9),0)</f>
        <v>3399300.3333333335</v>
      </c>
      <c r="L9" s="44">
        <f>MAX(PcVeterinario!$D9:$I9)</f>
        <v>3499000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2.75" customHeight="1" thickBot="1" x14ac:dyDescent="0.35">
      <c r="A10" s="15"/>
      <c r="B10" s="41" t="str">
        <f>'[1]Teclado Admin Y Desarrollador'!$D$8</f>
        <v>Low-Profile Wired USB Keyboard with US Layout (QWERTY), Matte Black</v>
      </c>
      <c r="C10" s="40">
        <v>1</v>
      </c>
      <c r="D10" s="59">
        <f>'[1]Teclado Admin Y Desarrollador'!$H$8</f>
        <v>86458.280000000013</v>
      </c>
      <c r="E10" s="59">
        <f>'[1]Teclado Admin Y Desarrollador'!$H$9</f>
        <v>85764</v>
      </c>
      <c r="F10" s="59">
        <f>'[1]Teclado Admin Y Desarrollador'!$H$10</f>
        <v>332070.04000000004</v>
      </c>
      <c r="G10" s="41"/>
      <c r="H10" s="41"/>
      <c r="I10" s="41"/>
      <c r="J10" s="42">
        <f>MIN(PcVeterinario!$D10:$I10)</f>
        <v>44990.000000000007</v>
      </c>
      <c r="K10" s="43">
        <f>IFERROR(AVERAGE(PcVeterinario!$D10:$I10),0)</f>
        <v>399101.68</v>
      </c>
      <c r="L10" s="44">
        <f>MAX(PcVeterinario!$D10:$I10)</f>
        <v>1099999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2.75" customHeight="1" thickBot="1" x14ac:dyDescent="0.35">
      <c r="A11" s="15"/>
      <c r="B11" s="41" t="str">
        <f>'[1]Mouse Admin Y Desarrollador'!$D$8</f>
        <v xml:space="preserve">Mouse HP Alámbrico Óptico 100 Negro
</v>
      </c>
      <c r="C11" s="40">
        <v>1</v>
      </c>
      <c r="D11" s="59">
        <f>'[1]Mouse Admin Y Desarrollador'!$H$8</f>
        <v>29900</v>
      </c>
      <c r="E11" s="59">
        <f>'[1]Mouse Admin Y Desarrollador'!$H$9</f>
        <v>29900</v>
      </c>
      <c r="F11" s="59">
        <f>'[1]Mouse Admin Y Desarrollador'!$H$10</f>
        <v>29900</v>
      </c>
      <c r="G11" s="41"/>
      <c r="H11" s="41"/>
      <c r="I11" s="41"/>
      <c r="J11" s="42">
        <f>MIN(PcVeterinario!$D11:$I11)</f>
        <v>59900.000000000007</v>
      </c>
      <c r="K11" s="43">
        <f>IFERROR(AVERAGE(PcVeterinario!$D11:$I11),0)</f>
        <v>123247.66666666669</v>
      </c>
      <c r="L11" s="44">
        <f>MAX(PcVeterinario!$D11:$I11)</f>
        <v>229000.00000000003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customHeight="1" thickBot="1" x14ac:dyDescent="0.35">
      <c r="A12" s="15"/>
      <c r="B12" s="41" t="str">
        <f>'[1]Windows 10 Pro'!$D$8</f>
        <v>Licencia Windows 11 Pro</v>
      </c>
      <c r="C12" s="40">
        <v>1</v>
      </c>
      <c r="D12" s="59">
        <f>'[1]Windows 10 Pro'!$H$8</f>
        <v>1099999</v>
      </c>
      <c r="E12" s="59">
        <f>'[1]Windows 10 Pro'!$H$9</f>
        <v>44990.000000000007</v>
      </c>
      <c r="F12" s="59">
        <f>'[1]Windows 10 Pro'!$H$10</f>
        <v>52316.04</v>
      </c>
      <c r="G12" s="41"/>
      <c r="H12" s="41"/>
      <c r="I12" s="41"/>
      <c r="J12" s="42">
        <f>MIN(PcVeterinario!$D12:$I12)</f>
        <v>443512</v>
      </c>
      <c r="K12" s="43">
        <f>IFERROR(AVERAGE(PcVeterinario!$D12:$I12),0)</f>
        <v>935613.33333333337</v>
      </c>
      <c r="L12" s="44">
        <f>MAX(PcVeterinario!$D12:$I12)</f>
        <v>1293600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 customHeight="1" thickBot="1" x14ac:dyDescent="0.35">
      <c r="A13" s="15"/>
      <c r="B13" s="41" t="str">
        <f>'[1]Office 365 business'!$D$8</f>
        <v xml:space="preserve">Microsoft Office 365 Business Premium
</v>
      </c>
      <c r="C13" s="40">
        <v>1</v>
      </c>
      <c r="D13" s="59">
        <f>'[1]Office 365 business'!$H$8</f>
        <v>1069728</v>
      </c>
      <c r="E13" s="59">
        <f>'[1]Office 365 business'!$H$9</f>
        <v>443512</v>
      </c>
      <c r="F13" s="59">
        <f>'[1]Office 365 business'!$H$10</f>
        <v>1293600</v>
      </c>
      <c r="G13" s="41"/>
      <c r="H13" s="41"/>
      <c r="I13" s="41"/>
      <c r="J13" s="42">
        <f>MIN(PcVeterinario!$D13:$I13)</f>
        <v>0</v>
      </c>
      <c r="K13" s="43">
        <f>IFERROR(AVERAGE(PcVeterinario!$D13:$I13),0)</f>
        <v>0</v>
      </c>
      <c r="L13" s="44">
        <f>MAX(PcVeterinario!$D13:$I13)</f>
        <v>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2.75" customHeight="1" thickBot="1" x14ac:dyDescent="0.35">
      <c r="A14" s="15"/>
      <c r="B14" s="48" t="str">
        <f>'[1]McAfee Antivirus'!$D$8</f>
        <v>McAfee® Total Protection Familiar</v>
      </c>
      <c r="C14" s="49">
        <v>1</v>
      </c>
      <c r="D14" s="60">
        <f>'[1]McAfee Antivirus'!$H$8</f>
        <v>229000.00000000003</v>
      </c>
      <c r="E14" s="60">
        <f>'[1]McAfee Antivirus'!$H$9</f>
        <v>59900.000000000007</v>
      </c>
      <c r="F14" s="60">
        <f>'[1]McAfee Antivirus'!$H$10</f>
        <v>80843</v>
      </c>
      <c r="G14" s="41"/>
      <c r="H14" s="41"/>
      <c r="I14" s="41"/>
      <c r="J14" s="45">
        <f>MIN(PcVeterinario!$D14:$I14)</f>
        <v>0</v>
      </c>
      <c r="K14" s="46">
        <f>IFERROR(AVERAGE(PcVeterinario!$D14:$I14),0)</f>
        <v>0</v>
      </c>
      <c r="L14" s="47">
        <f>MAX(PcVeterinario!$D14:$I14)</f>
        <v>0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2.75" customHeight="1" thickBot="1" x14ac:dyDescent="0.35">
      <c r="A15" s="16"/>
      <c r="B15" s="68" t="str">
        <f>'[1]Visual Studio'!$D$8</f>
        <v>Visual Studio Code Professional</v>
      </c>
      <c r="C15" s="68">
        <v>1</v>
      </c>
      <c r="D15" s="68">
        <f>'[1]Visual Studio'!$H$8</f>
        <v>182340</v>
      </c>
      <c r="E15" s="68" t="str">
        <f>'[1]Visual Studio'!$H$9</f>
        <v>$176.000</v>
      </c>
      <c r="F15" s="68" t="str">
        <f>'[1]Visual Studio'!$H$10</f>
        <v>$24.490</v>
      </c>
      <c r="G15" s="48"/>
      <c r="H15" s="48"/>
      <c r="I15" s="48"/>
      <c r="J15" s="45">
        <f>MIN(PcVeterinario!$D15:$I15)</f>
        <v>0</v>
      </c>
      <c r="K15" s="43">
        <f>IFERROR(AVERAGE(PcVeterinario!$D15:$I15),0)</f>
        <v>0</v>
      </c>
      <c r="L15" s="44">
        <f>MAX(PcVeterinario!$D15:$I15)</f>
        <v>0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2.75" customHeight="1" thickBot="1" x14ac:dyDescent="0.35">
      <c r="A16" s="16"/>
      <c r="B16" s="50" t="str">
        <f>[1]Photoshop!$D$8</f>
        <v>Photoshop</v>
      </c>
      <c r="C16" s="51">
        <v>1</v>
      </c>
      <c r="D16" s="64">
        <f>[1]Photoshop!$H$8</f>
        <v>45063</v>
      </c>
      <c r="E16" s="64">
        <f>[1]Photoshop!$H$9</f>
        <v>2299000</v>
      </c>
      <c r="F16" s="64">
        <f>[1]Photoshop!$H$10</f>
        <v>731686.29999999993</v>
      </c>
      <c r="G16" s="48"/>
      <c r="H16" s="48"/>
      <c r="I16" s="48"/>
      <c r="J16" s="45">
        <f>MIN(PcVeterinario!$D16:$I16)</f>
        <v>0</v>
      </c>
      <c r="K16" s="43">
        <f>IFERROR(AVERAGE(PcVeterinario!$D16:$I16),0)</f>
        <v>0</v>
      </c>
      <c r="L16" s="44">
        <f>MAX(PcVeterinario!$D16:$I16)</f>
        <v>0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2.75" customHeight="1" thickBot="1" x14ac:dyDescent="0.35">
      <c r="A17" s="16"/>
      <c r="B17" s="58" t="str">
        <f>[1]Internet!$D$8</f>
        <v>Internet de 950 mb</v>
      </c>
      <c r="C17" s="51">
        <v>1</v>
      </c>
      <c r="D17" s="64">
        <f>[1]Internet!$H$8</f>
        <v>927999.00000000012</v>
      </c>
      <c r="E17" s="64">
        <f>[1]Internet!$H$9</f>
        <v>264000</v>
      </c>
      <c r="F17" s="64">
        <f>[1]Internet!$H$10</f>
        <v>119495.00000000001</v>
      </c>
      <c r="G17" s="48"/>
      <c r="H17" s="48"/>
      <c r="I17" s="48"/>
      <c r="J17" s="45">
        <f>MIN(PcVeterinario!$D17:$I17)</f>
        <v>0</v>
      </c>
      <c r="K17" s="46">
        <f>IFERROR(AVERAGE(PcVeterinario!$D17:$I17),0)</f>
        <v>0</v>
      </c>
      <c r="L17" s="47">
        <f>MAX(PcVeterinario!$D17:$I17)</f>
        <v>0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2.75" customHeight="1" thickBot="1" x14ac:dyDescent="0.35">
      <c r="A18" s="16"/>
      <c r="B18" s="50" t="str">
        <f>'[1]Base de datos'!$D$8</f>
        <v>Gestor base de datos</v>
      </c>
      <c r="C18" s="51">
        <v>1</v>
      </c>
      <c r="D18" s="64">
        <f>'[1]Base de datos'!$H$8</f>
        <v>230964</v>
      </c>
      <c r="E18" s="64">
        <f>'[1]Base de datos'!$H$9</f>
        <v>3403558.44</v>
      </c>
      <c r="F18" s="64">
        <f>'[1]Base de datos'!$H$10</f>
        <v>1136290.54</v>
      </c>
      <c r="G18" s="52"/>
      <c r="H18" s="50"/>
      <c r="I18" s="53"/>
      <c r="J18" s="45">
        <f>MIN(PcVeterinario!$D18:$I18)</f>
        <v>0</v>
      </c>
      <c r="K18" s="43">
        <f>IFERROR(AVERAGE(PcVeterinario!$D18:$I18),0)</f>
        <v>0</v>
      </c>
      <c r="L18" s="44">
        <f>MAX(PcVeterinario!$D18:$I18)</f>
        <v>0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.75" customHeight="1" thickBot="1" x14ac:dyDescent="0.35">
      <c r="A19" s="16"/>
      <c r="B19" s="61"/>
      <c r="C19" s="61"/>
      <c r="D19" s="61"/>
      <c r="E19" s="61"/>
      <c r="F19" s="61"/>
      <c r="G19" s="52"/>
      <c r="H19" s="50"/>
      <c r="I19" s="53"/>
      <c r="J19" s="45">
        <f>MIN(PcVeterinario!$D19:$I19)</f>
        <v>0</v>
      </c>
      <c r="K19" s="43">
        <f>IFERROR(AVERAGE(PcVeterinario!$D19:$I19),0)</f>
        <v>0</v>
      </c>
      <c r="L19" s="44">
        <f>MAX(PcVeterinario!$D19:$I19)</f>
        <v>0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2.75" customHeight="1" thickBot="1" x14ac:dyDescent="0.35">
      <c r="A20" s="16"/>
      <c r="B20" s="50"/>
      <c r="C20" s="51"/>
      <c r="D20" s="52"/>
      <c r="E20" s="52"/>
      <c r="F20" s="52"/>
      <c r="G20" s="52"/>
      <c r="H20" s="50"/>
      <c r="I20" s="53"/>
      <c r="J20" s="45">
        <f>MIN(PcVeterinario!$D20:$I20)</f>
        <v>0</v>
      </c>
      <c r="K20" s="43">
        <f>IFERROR(AVERAGE(PcVeterinario!$D20:$I20),0)</f>
        <v>0</v>
      </c>
      <c r="L20" s="44">
        <f>MAX(PcVeterinario!$D20:$I20)</f>
        <v>0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2.75" customHeight="1" thickBot="1" x14ac:dyDescent="0.35">
      <c r="A21" s="16"/>
      <c r="B21" s="50"/>
      <c r="C21" s="51"/>
      <c r="D21" s="52"/>
      <c r="E21" s="52"/>
      <c r="F21" s="52"/>
      <c r="G21" s="52"/>
      <c r="H21" s="50"/>
      <c r="I21" s="53"/>
      <c r="J21" s="45">
        <f>MIN(PcVeterinario!$D21:$I21)</f>
        <v>0</v>
      </c>
      <c r="K21" s="43">
        <f>IFERROR(AVERAGE(PcVeterinario!$D21:$I21),0)</f>
        <v>0</v>
      </c>
      <c r="L21" s="44">
        <f>MAX(PcVeterinario!$D21:$I21)</f>
        <v>0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2.75" customHeight="1" thickBot="1" x14ac:dyDescent="0.35">
      <c r="A22" s="16"/>
      <c r="B22" s="50"/>
      <c r="C22" s="51"/>
      <c r="D22" s="52"/>
      <c r="E22" s="52"/>
      <c r="F22" s="52"/>
      <c r="G22" s="52"/>
      <c r="H22" s="50"/>
      <c r="I22" s="53"/>
      <c r="J22" s="45">
        <f>MIN(PcVeterinario!$D22:$I22)</f>
        <v>0</v>
      </c>
      <c r="K22" s="43">
        <f>IFERROR(AVERAGE(PcVeterinario!$D22:$I22),0)</f>
        <v>0</v>
      </c>
      <c r="L22" s="44">
        <f>MAX(PcVeterinario!$D22:$I22)</f>
        <v>0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2.75" customHeight="1" thickBot="1" x14ac:dyDescent="0.35">
      <c r="A23" s="16"/>
      <c r="B23" s="50"/>
      <c r="C23" s="51"/>
      <c r="D23" s="52"/>
      <c r="E23" s="52"/>
      <c r="F23" s="52"/>
      <c r="G23" s="52"/>
      <c r="H23" s="50"/>
      <c r="I23" s="53"/>
      <c r="J23" s="45">
        <f>MIN(PcVeterinario!$D23:$I23)</f>
        <v>0</v>
      </c>
      <c r="K23" s="43">
        <f>IFERROR(AVERAGE(PcVeterinario!$D23:$I23),0)</f>
        <v>0</v>
      </c>
      <c r="L23" s="44">
        <f>MAX(PcVeterinario!$D23:$I23)</f>
        <v>0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2.75" customHeight="1" thickBot="1" x14ac:dyDescent="0.35">
      <c r="A24" s="16"/>
      <c r="B24" s="50"/>
      <c r="C24" s="51"/>
      <c r="D24" s="52"/>
      <c r="E24" s="52"/>
      <c r="F24" s="52"/>
      <c r="G24" s="52"/>
      <c r="H24" s="50"/>
      <c r="I24" s="53"/>
      <c r="J24" s="45">
        <f>MIN(PcVeterinario!$D24:$I24)</f>
        <v>0</v>
      </c>
      <c r="K24" s="43">
        <f>IFERROR(AVERAGE(PcVeterinario!$D24:$I24),0)</f>
        <v>0</v>
      </c>
      <c r="L24" s="44">
        <f>MAX(PcVeterinario!$D24:$I24)</f>
        <v>0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2.75" customHeight="1" thickBot="1" x14ac:dyDescent="0.35">
      <c r="A25" s="16"/>
      <c r="B25" s="54" t="s">
        <v>15</v>
      </c>
      <c r="C25" s="54"/>
      <c r="D25" s="63">
        <f>ROUND(SUMPRODUCT(Portatil!$C$9:$C$24,Portatil!$D$9:$D$24),2)</f>
        <v>7001351.2800000003</v>
      </c>
      <c r="E25" s="62">
        <f>ROUND(SUMPRODUCT(Portatil!$C$9:$C$24,Portatil!$E$9:$E$24),2)</f>
        <v>9899221.4399999995</v>
      </c>
      <c r="F25" s="62">
        <f>ROUND(SUMPRODUCT(Portatil!$C$9:$C$24,Portatil!$F$9:$F$24),2)</f>
        <v>7608553.5</v>
      </c>
      <c r="G25" s="55">
        <f>ROUND(SUMPRODUCT(PcVeterinario!$C$9:$C$24,PcVeterinario!$G$9:$G$24),2)</f>
        <v>0</v>
      </c>
      <c r="H25" s="55">
        <f>ROUND(SUMPRODUCT(PcVeterinario!$C$9:$C$24,PcVeterinario!$H$9:$H$24),2)</f>
        <v>0</v>
      </c>
      <c r="I25" s="55">
        <f>ROUND(SUMPRODUCT(PcVeterinario!$C$9:$C$24,PcVeterinario!$I$9:$I$24),2)</f>
        <v>0</v>
      </c>
      <c r="J25" s="56"/>
      <c r="K25" s="56"/>
      <c r="L25" s="57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.75" customHeight="1" x14ac:dyDescent="0.2">
      <c r="A26" s="16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.75" customHeight="1" thickBot="1" x14ac:dyDescent="0.25">
      <c r="A27" s="16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48" customHeight="1" x14ac:dyDescent="0.2">
      <c r="A28" s="16"/>
      <c r="B28" s="73" t="s">
        <v>16</v>
      </c>
      <c r="C28" s="74"/>
      <c r="D28" s="17"/>
      <c r="E28" s="17"/>
      <c r="F28" s="17"/>
      <c r="G28" s="17"/>
      <c r="H28" s="17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33" customHeight="1" x14ac:dyDescent="0.2">
      <c r="A29" s="16"/>
      <c r="B29" s="75" t="s">
        <v>17</v>
      </c>
      <c r="C29" s="76"/>
      <c r="D29" s="18">
        <v>15</v>
      </c>
      <c r="E29" s="19">
        <v>15</v>
      </c>
      <c r="F29" s="19">
        <v>15</v>
      </c>
      <c r="G29" s="19"/>
      <c r="H29" s="19"/>
      <c r="I29" s="19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25.5" customHeight="1" x14ac:dyDescent="0.2">
      <c r="A30" s="16"/>
      <c r="B30" s="75" t="s">
        <v>18</v>
      </c>
      <c r="C30" s="76"/>
      <c r="D30" s="20">
        <v>0</v>
      </c>
      <c r="E30" s="21">
        <v>0</v>
      </c>
      <c r="F30" s="21">
        <v>0</v>
      </c>
      <c r="G30" s="19"/>
      <c r="H30" s="21"/>
      <c r="I30" s="21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8" customHeight="1" x14ac:dyDescent="0.2">
      <c r="A31" s="16"/>
      <c r="B31" s="77" t="s">
        <v>19</v>
      </c>
      <c r="C31" s="78"/>
      <c r="D31" s="22"/>
      <c r="E31" s="23"/>
      <c r="F31" s="23"/>
      <c r="G31" s="23"/>
      <c r="H31" s="23"/>
      <c r="I31" s="23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2.75" customHeight="1" x14ac:dyDescent="0.2">
      <c r="A32" s="16"/>
      <c r="B32" s="79"/>
      <c r="C32" s="80"/>
      <c r="D32" s="24" t="s">
        <v>36</v>
      </c>
      <c r="E32" s="25" t="s">
        <v>36</v>
      </c>
      <c r="F32" s="25" t="s">
        <v>36</v>
      </c>
      <c r="G32" s="25"/>
      <c r="H32" s="25"/>
      <c r="I32" s="25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2.75" customHeight="1" x14ac:dyDescent="0.2">
      <c r="A33" s="16"/>
      <c r="B33" s="79"/>
      <c r="C33" s="80"/>
      <c r="D33" s="26"/>
      <c r="E33" s="27"/>
      <c r="F33" s="27"/>
      <c r="G33" s="27"/>
      <c r="H33" s="27"/>
      <c r="I33" s="27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2.75" customHeight="1" x14ac:dyDescent="0.2">
      <c r="A34" s="5"/>
      <c r="B34" s="81"/>
      <c r="C34" s="82"/>
      <c r="D34" s="28"/>
      <c r="E34" s="29"/>
      <c r="F34" s="29"/>
      <c r="G34" s="29"/>
      <c r="H34" s="29"/>
      <c r="I34" s="29"/>
      <c r="J34" s="1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5"/>
      <c r="D37" s="30"/>
      <c r="E37" s="30"/>
      <c r="F37" s="31"/>
      <c r="G37" s="32"/>
      <c r="H37" s="33"/>
      <c r="I37" s="30"/>
      <c r="J37" s="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5"/>
      <c r="D38" s="30"/>
      <c r="E38" s="30"/>
      <c r="F38" s="31"/>
      <c r="G38" s="34"/>
      <c r="H38" s="33"/>
      <c r="I38" s="30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5"/>
      <c r="D39" s="30"/>
      <c r="E39" s="30"/>
      <c r="F39" s="31"/>
      <c r="G39" s="34"/>
      <c r="H39" s="33"/>
      <c r="I39" s="30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5"/>
      <c r="D40" s="30"/>
      <c r="E40" s="30"/>
      <c r="F40" s="31"/>
      <c r="G40" s="34"/>
      <c r="H40" s="33"/>
      <c r="I40" s="30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5"/>
      <c r="D41" s="30"/>
      <c r="E41" s="30"/>
      <c r="F41" s="31"/>
      <c r="G41" s="34"/>
      <c r="H41" s="33"/>
      <c r="I41" s="30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5"/>
      <c r="D42" s="30"/>
      <c r="E42" s="30"/>
      <c r="F42" s="31"/>
      <c r="G42" s="34"/>
      <c r="H42" s="33"/>
      <c r="I42" s="30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5" priority="3">
      <formula>AND(B$25=MIN($D$25:$I$25),B$25&lt;&gt;0)</formula>
    </cfRule>
  </conditionalFormatting>
  <conditionalFormatting sqref="D11:F11">
    <cfRule type="expression" dxfId="4" priority="2">
      <formula>AND(D$25=MIN($D$25:$I$25),D$25&lt;&gt;0)</formula>
    </cfRule>
  </conditionalFormatting>
  <conditionalFormatting sqref="D8:I8 D25:I25">
    <cfRule type="expression" dxfId="3" priority="4">
      <formula>AND(D$25=MIN($D$25:$I$25),D$25&lt;&gt;0)</formula>
    </cfRule>
  </conditionalFormatting>
  <conditionalFormatting sqref="D9:I10 G11:I19 D20:I24">
    <cfRule type="expression" dxfId="2" priority="5">
      <formula>AND(D$25=MIN($D$25:$I$25),D$25&lt;&gt;0)</formula>
    </cfRule>
  </conditionalFormatting>
  <conditionalFormatting sqref="D12:F18">
    <cfRule type="expression" dxfId="0" priority="1">
      <formula>AND(D$25=MIN($D$25:$I$25),D$25&lt;&gt;0)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000"/>
  <sheetViews>
    <sheetView workbookViewId="0"/>
  </sheetViews>
  <sheetFormatPr baseColWidth="10" defaultColWidth="16.83203125" defaultRowHeight="15" customHeight="1" x14ac:dyDescent="0.2"/>
  <cols>
    <col min="1" max="1" width="10.83203125" customWidth="1"/>
    <col min="2" max="2" width="19.83203125" customWidth="1"/>
    <col min="3" max="3" width="10.83203125" customWidth="1"/>
    <col min="4" max="9" width="18.5" customWidth="1"/>
    <col min="10" max="26" width="10.83203125" customWidth="1"/>
  </cols>
  <sheetData>
    <row r="1" spans="2:9" ht="11.25" customHeight="1" x14ac:dyDescent="0.2"/>
    <row r="2" spans="2:9" ht="11.25" customHeight="1" x14ac:dyDescent="0.2"/>
    <row r="3" spans="2:9" ht="11.25" customHeight="1" x14ac:dyDescent="0.2"/>
    <row r="4" spans="2:9" ht="11.25" customHeight="1" x14ac:dyDescent="0.2"/>
    <row r="5" spans="2:9" ht="11.25" customHeight="1" x14ac:dyDescent="0.2"/>
    <row r="6" spans="2:9" ht="11.25" customHeight="1" x14ac:dyDescent="0.2"/>
    <row r="7" spans="2:9" ht="11.25" customHeight="1" x14ac:dyDescent="0.2">
      <c r="B7" s="35" t="s">
        <v>20</v>
      </c>
      <c r="C7" s="36">
        <v>1</v>
      </c>
      <c r="D7" s="35">
        <v>498</v>
      </c>
      <c r="E7" s="35">
        <v>420</v>
      </c>
      <c r="F7" s="35">
        <v>450</v>
      </c>
      <c r="G7" s="35">
        <v>230</v>
      </c>
      <c r="H7" s="35">
        <v>600</v>
      </c>
      <c r="I7" s="35">
        <v>520</v>
      </c>
    </row>
    <row r="8" spans="2:9" ht="11.25" customHeight="1" x14ac:dyDescent="0.2">
      <c r="B8" s="35" t="s">
        <v>21</v>
      </c>
      <c r="C8" s="36">
        <v>2</v>
      </c>
      <c r="D8" s="35">
        <v>450</v>
      </c>
      <c r="E8" s="35">
        <v>220</v>
      </c>
      <c r="F8" s="35">
        <v>405</v>
      </c>
      <c r="G8" s="35">
        <v>495</v>
      </c>
      <c r="H8" s="35">
        <v>540</v>
      </c>
      <c r="I8" s="35">
        <v>200</v>
      </c>
    </row>
    <row r="9" spans="2:9" ht="11.25" customHeight="1" x14ac:dyDescent="0.2">
      <c r="B9" s="35" t="s">
        <v>22</v>
      </c>
      <c r="C9" s="36">
        <v>2</v>
      </c>
      <c r="D9" s="35">
        <v>650</v>
      </c>
      <c r="E9" s="35">
        <v>620</v>
      </c>
      <c r="F9" s="35">
        <v>666</v>
      </c>
      <c r="G9" s="35">
        <v>400</v>
      </c>
      <c r="H9" s="35">
        <v>648</v>
      </c>
      <c r="I9" s="35">
        <v>452.4</v>
      </c>
    </row>
    <row r="10" spans="2:9" ht="11.25" customHeight="1" x14ac:dyDescent="0.2">
      <c r="B10" s="35" t="s">
        <v>23</v>
      </c>
      <c r="C10" s="36">
        <v>1</v>
      </c>
      <c r="D10" s="35">
        <v>585</v>
      </c>
      <c r="E10" s="35">
        <v>558</v>
      </c>
      <c r="F10" s="35">
        <v>320</v>
      </c>
      <c r="G10" s="35">
        <v>360</v>
      </c>
      <c r="H10" s="35">
        <v>583.20000000000005</v>
      </c>
      <c r="I10" s="35">
        <v>407.16</v>
      </c>
    </row>
    <row r="11" spans="2:9" ht="11.25" customHeight="1" x14ac:dyDescent="0.2">
      <c r="B11" s="35" t="s">
        <v>24</v>
      </c>
      <c r="C11" s="36">
        <v>3</v>
      </c>
      <c r="D11" s="35">
        <v>526.5</v>
      </c>
      <c r="E11" s="35">
        <v>502.2</v>
      </c>
      <c r="F11" s="35">
        <v>539.46</v>
      </c>
      <c r="G11" s="35">
        <v>300</v>
      </c>
      <c r="H11" s="35">
        <v>500</v>
      </c>
      <c r="I11" s="35">
        <v>366.44</v>
      </c>
    </row>
    <row r="12" spans="2:9" ht="11.25" customHeight="1" x14ac:dyDescent="0.2">
      <c r="B12" s="35" t="s">
        <v>25</v>
      </c>
      <c r="C12" s="36">
        <v>1</v>
      </c>
      <c r="D12" s="35">
        <v>473.8</v>
      </c>
      <c r="E12" s="35">
        <v>200</v>
      </c>
      <c r="F12" s="35">
        <v>485.51</v>
      </c>
      <c r="G12" s="35">
        <v>291.60000000000002</v>
      </c>
      <c r="H12" s="35">
        <v>270</v>
      </c>
      <c r="I12" s="35">
        <v>220</v>
      </c>
    </row>
    <row r="13" spans="2:9" ht="11.25" customHeight="1" x14ac:dyDescent="0.2"/>
    <row r="14" spans="2:9" ht="11.25" customHeight="1" x14ac:dyDescent="0.2"/>
    <row r="15" spans="2:9" ht="11.25" customHeight="1" x14ac:dyDescent="0.2"/>
    <row r="16" spans="2:9" ht="11.25" customHeight="1" x14ac:dyDescent="0.2"/>
    <row r="17" spans="2:9" ht="11.25" customHeight="1" x14ac:dyDescent="0.2"/>
    <row r="18" spans="2:9" ht="11.25" customHeight="1" x14ac:dyDescent="0.2"/>
    <row r="19" spans="2:9" ht="11.25" customHeight="1" x14ac:dyDescent="0.2">
      <c r="D19" s="18">
        <v>30</v>
      </c>
      <c r="E19" s="19">
        <v>10</v>
      </c>
      <c r="F19" s="19">
        <v>15</v>
      </c>
      <c r="G19" s="19">
        <v>15</v>
      </c>
      <c r="H19" s="19">
        <v>15</v>
      </c>
      <c r="I19" s="19">
        <v>10</v>
      </c>
    </row>
    <row r="20" spans="2:9" ht="11.25" customHeight="1" x14ac:dyDescent="0.2">
      <c r="D20" s="20">
        <v>10</v>
      </c>
      <c r="E20" s="21">
        <v>10</v>
      </c>
      <c r="F20" s="21">
        <v>10</v>
      </c>
      <c r="G20" s="19" t="s">
        <v>26</v>
      </c>
      <c r="H20" s="21">
        <v>5</v>
      </c>
      <c r="I20" s="21" t="s">
        <v>26</v>
      </c>
    </row>
    <row r="21" spans="2:9" ht="11.25" customHeight="1" x14ac:dyDescent="0.2">
      <c r="D21" s="22" t="s">
        <v>27</v>
      </c>
      <c r="E21" s="23" t="s">
        <v>27</v>
      </c>
      <c r="F21" s="23" t="s">
        <v>28</v>
      </c>
      <c r="G21" s="23" t="s">
        <v>29</v>
      </c>
      <c r="H21" s="23" t="s">
        <v>28</v>
      </c>
      <c r="I21" s="23" t="s">
        <v>28</v>
      </c>
    </row>
    <row r="22" spans="2:9" ht="11.25" customHeight="1" x14ac:dyDescent="0.2">
      <c r="D22" s="24" t="s">
        <v>30</v>
      </c>
      <c r="E22" s="25" t="s">
        <v>30</v>
      </c>
      <c r="F22" s="25" t="s">
        <v>31</v>
      </c>
      <c r="G22" s="25" t="s">
        <v>28</v>
      </c>
      <c r="H22" s="25" t="s">
        <v>31</v>
      </c>
      <c r="I22" s="25" t="s">
        <v>31</v>
      </c>
    </row>
    <row r="23" spans="2:9" ht="11.25" customHeight="1" x14ac:dyDescent="0.2">
      <c r="D23" s="26"/>
      <c r="E23" s="27"/>
      <c r="F23" s="27"/>
      <c r="G23" s="27"/>
      <c r="H23" s="27"/>
      <c r="I23" s="27"/>
    </row>
    <row r="24" spans="2:9" ht="11.25" customHeight="1" x14ac:dyDescent="0.2">
      <c r="D24" s="28"/>
      <c r="E24" s="29"/>
      <c r="F24" s="29"/>
      <c r="G24" s="29"/>
      <c r="H24" s="29"/>
      <c r="I24" s="29"/>
    </row>
    <row r="25" spans="2:9" ht="11.25" customHeight="1" x14ac:dyDescent="0.2"/>
    <row r="26" spans="2:9" ht="11.25" customHeight="1" x14ac:dyDescent="0.2"/>
    <row r="27" spans="2:9" ht="11.25" customHeight="1" x14ac:dyDescent="0.2"/>
    <row r="28" spans="2:9" ht="11.25" customHeight="1" x14ac:dyDescent="0.2">
      <c r="B28" s="35" t="s">
        <v>32</v>
      </c>
      <c r="C28" s="36">
        <v>1</v>
      </c>
      <c r="D28" s="35">
        <v>340</v>
      </c>
      <c r="E28" s="35">
        <v>330</v>
      </c>
      <c r="F28" s="35">
        <v>440</v>
      </c>
      <c r="G28" s="35">
        <v>400</v>
      </c>
      <c r="H28" s="35">
        <v>320</v>
      </c>
      <c r="I28" s="35">
        <v>330</v>
      </c>
    </row>
    <row r="29" spans="2:9" ht="11.25" customHeight="1" x14ac:dyDescent="0.2">
      <c r="B29" s="35" t="s">
        <v>33</v>
      </c>
      <c r="C29" s="36">
        <v>1</v>
      </c>
      <c r="D29" s="35">
        <v>220</v>
      </c>
      <c r="E29" s="35">
        <v>230</v>
      </c>
      <c r="F29" s="35">
        <v>240</v>
      </c>
      <c r="G29" s="35">
        <v>220</v>
      </c>
      <c r="H29" s="35">
        <v>219</v>
      </c>
      <c r="I29" s="35">
        <v>218</v>
      </c>
    </row>
    <row r="30" spans="2:9" ht="11.25" customHeight="1" x14ac:dyDescent="0.2">
      <c r="B30" s="35" t="s">
        <v>34</v>
      </c>
      <c r="C30" s="36">
        <v>2</v>
      </c>
      <c r="D30" s="35">
        <v>560</v>
      </c>
      <c r="E30" s="35">
        <v>580</v>
      </c>
      <c r="F30" s="35">
        <v>550</v>
      </c>
      <c r="G30" s="35">
        <v>520</v>
      </c>
      <c r="H30" s="35">
        <v>551</v>
      </c>
      <c r="I30" s="35">
        <v>550</v>
      </c>
    </row>
    <row r="31" spans="2:9" ht="11.25" customHeight="1" x14ac:dyDescent="0.2"/>
    <row r="32" spans="2:9" ht="11.25" customHeight="1" x14ac:dyDescent="0.2"/>
    <row r="33" spans="2:2" ht="11.25" customHeight="1" x14ac:dyDescent="0.2"/>
    <row r="34" spans="2:2" ht="11.25" customHeight="1" x14ac:dyDescent="0.2"/>
    <row r="35" spans="2:2" ht="11.25" customHeight="1" x14ac:dyDescent="0.2">
      <c r="B35" s="37" t="s">
        <v>35</v>
      </c>
    </row>
    <row r="36" spans="2:2" ht="11.25" customHeight="1" x14ac:dyDescent="0.2">
      <c r="B36" s="38">
        <v>250</v>
      </c>
    </row>
    <row r="37" spans="2:2" ht="11.25" customHeight="1" x14ac:dyDescent="0.2">
      <c r="B37" s="39">
        <v>440</v>
      </c>
    </row>
    <row r="38" spans="2:2" ht="11.25" customHeight="1" x14ac:dyDescent="0.2">
      <c r="B38" s="39">
        <v>440</v>
      </c>
    </row>
    <row r="39" spans="2:2" ht="11.25" customHeight="1" x14ac:dyDescent="0.2">
      <c r="B39" s="39">
        <v>350</v>
      </c>
    </row>
    <row r="40" spans="2:2" ht="11.25" customHeight="1" x14ac:dyDescent="0.2">
      <c r="B40" s="39">
        <v>420</v>
      </c>
    </row>
    <row r="41" spans="2:2" ht="11.25" customHeight="1" x14ac:dyDescent="0.2">
      <c r="B41" s="39">
        <v>199</v>
      </c>
    </row>
    <row r="42" spans="2:2" ht="11.25" customHeight="1" x14ac:dyDescent="0.2"/>
    <row r="43" spans="2:2" ht="11.25" customHeight="1" x14ac:dyDescent="0.2"/>
    <row r="44" spans="2:2" ht="11.25" customHeight="1" x14ac:dyDescent="0.2"/>
    <row r="45" spans="2:2" ht="11.25" customHeight="1" x14ac:dyDescent="0.2"/>
    <row r="46" spans="2:2" ht="11.25" customHeight="1" x14ac:dyDescent="0.2"/>
    <row r="47" spans="2:2" ht="11.25" customHeight="1" x14ac:dyDescent="0.2"/>
    <row r="48" spans="2:2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1.25" customHeight="1" x14ac:dyDescent="0.2"/>
    <row r="91" ht="11.25" customHeight="1" x14ac:dyDescent="0.2"/>
    <row r="92" ht="11.25" customHeight="1" x14ac:dyDescent="0.2"/>
    <row r="9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11.2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  <row r="186" ht="11.25" customHeight="1" x14ac:dyDescent="0.2"/>
    <row r="187" ht="11.25" customHeight="1" x14ac:dyDescent="0.2"/>
    <row r="188" ht="11.25" customHeight="1" x14ac:dyDescent="0.2"/>
    <row r="189" ht="11.25" customHeight="1" x14ac:dyDescent="0.2"/>
    <row r="190" ht="11.25" customHeight="1" x14ac:dyDescent="0.2"/>
    <row r="191" ht="11.25" customHeight="1" x14ac:dyDescent="0.2"/>
    <row r="192" ht="11.25" customHeight="1" x14ac:dyDescent="0.2"/>
    <row r="193" ht="11.25" customHeight="1" x14ac:dyDescent="0.2"/>
    <row r="194" ht="11.25" customHeight="1" x14ac:dyDescent="0.2"/>
    <row r="195" ht="11.25" customHeight="1" x14ac:dyDescent="0.2"/>
    <row r="196" ht="11.25" customHeight="1" x14ac:dyDescent="0.2"/>
    <row r="197" ht="11.25" customHeight="1" x14ac:dyDescent="0.2"/>
    <row r="198" ht="11.25" customHeight="1" x14ac:dyDescent="0.2"/>
    <row r="199" ht="11.25" customHeight="1" x14ac:dyDescent="0.2"/>
    <row r="200" ht="11.25" customHeight="1" x14ac:dyDescent="0.2"/>
    <row r="201" ht="11.25" customHeight="1" x14ac:dyDescent="0.2"/>
    <row r="202" ht="11.25" customHeight="1" x14ac:dyDescent="0.2"/>
    <row r="203" ht="11.25" customHeight="1" x14ac:dyDescent="0.2"/>
    <row r="204" ht="11.25" customHeight="1" x14ac:dyDescent="0.2"/>
    <row r="205" ht="11.25" customHeight="1" x14ac:dyDescent="0.2"/>
    <row r="206" ht="11.25" customHeight="1" x14ac:dyDescent="0.2"/>
    <row r="207" ht="11.25" customHeight="1" x14ac:dyDescent="0.2"/>
    <row r="208" ht="11.25" customHeight="1" x14ac:dyDescent="0.2"/>
    <row r="209" ht="11.25" customHeight="1" x14ac:dyDescent="0.2"/>
    <row r="210" ht="11.25" customHeight="1" x14ac:dyDescent="0.2"/>
    <row r="211" ht="11.25" customHeight="1" x14ac:dyDescent="0.2"/>
    <row r="212" ht="11.25" customHeight="1" x14ac:dyDescent="0.2"/>
    <row r="213" ht="11.25" customHeight="1" x14ac:dyDescent="0.2"/>
    <row r="214" ht="11.25" customHeight="1" x14ac:dyDescent="0.2"/>
    <row r="215" ht="11.25" customHeight="1" x14ac:dyDescent="0.2"/>
    <row r="216" ht="11.25" customHeight="1" x14ac:dyDescent="0.2"/>
    <row r="217" ht="11.25" customHeight="1" x14ac:dyDescent="0.2"/>
    <row r="218" ht="11.25" customHeight="1" x14ac:dyDescent="0.2"/>
    <row r="219" ht="11.25" customHeight="1" x14ac:dyDescent="0.2"/>
    <row r="220" ht="11.25" customHeight="1" x14ac:dyDescent="0.2"/>
    <row r="221" ht="11.25" customHeight="1" x14ac:dyDescent="0.2"/>
    <row r="222" ht="11.25" customHeight="1" x14ac:dyDescent="0.2"/>
    <row r="223" ht="11.25" customHeight="1" x14ac:dyDescent="0.2"/>
    <row r="224" ht="11.25" customHeight="1" x14ac:dyDescent="0.2"/>
    <row r="225" ht="11.25" customHeight="1" x14ac:dyDescent="0.2"/>
    <row r="226" ht="11.25" customHeight="1" x14ac:dyDescent="0.2"/>
    <row r="227" ht="11.25" customHeight="1" x14ac:dyDescent="0.2"/>
    <row r="228" ht="11.25" customHeight="1" x14ac:dyDescent="0.2"/>
    <row r="229" ht="11.25" customHeight="1" x14ac:dyDescent="0.2"/>
    <row r="230" ht="11.25" customHeight="1" x14ac:dyDescent="0.2"/>
    <row r="231" ht="11.25" customHeight="1" x14ac:dyDescent="0.2"/>
    <row r="232" ht="11.25" customHeight="1" x14ac:dyDescent="0.2"/>
    <row r="233" ht="11.25" customHeight="1" x14ac:dyDescent="0.2"/>
    <row r="234" ht="11.25" customHeight="1" x14ac:dyDescent="0.2"/>
    <row r="235" ht="11.25" customHeight="1" x14ac:dyDescent="0.2"/>
    <row r="236" ht="11.25" customHeight="1" x14ac:dyDescent="0.2"/>
    <row r="237" ht="11.25" customHeight="1" x14ac:dyDescent="0.2"/>
    <row r="238" ht="11.25" customHeight="1" x14ac:dyDescent="0.2"/>
    <row r="239" ht="11.25" customHeight="1" x14ac:dyDescent="0.2"/>
    <row r="240" ht="11.25" customHeight="1" x14ac:dyDescent="0.2"/>
    <row r="241" ht="11.25" customHeight="1" x14ac:dyDescent="0.2"/>
    <row r="242" ht="11.25" customHeight="1" x14ac:dyDescent="0.2"/>
    <row r="243" ht="11.25" customHeight="1" x14ac:dyDescent="0.2"/>
    <row r="244" ht="11.25" customHeight="1" x14ac:dyDescent="0.2"/>
    <row r="245" ht="11.25" customHeight="1" x14ac:dyDescent="0.2"/>
    <row r="246" ht="11.25" customHeight="1" x14ac:dyDescent="0.2"/>
    <row r="247" ht="11.25" customHeight="1" x14ac:dyDescent="0.2"/>
    <row r="248" ht="11.25" customHeight="1" x14ac:dyDescent="0.2"/>
    <row r="249" ht="11.25" customHeight="1" x14ac:dyDescent="0.2"/>
    <row r="250" ht="11.25" customHeight="1" x14ac:dyDescent="0.2"/>
    <row r="251" ht="11.25" customHeight="1" x14ac:dyDescent="0.2"/>
    <row r="252" ht="11.25" customHeight="1" x14ac:dyDescent="0.2"/>
    <row r="253" ht="11.25" customHeight="1" x14ac:dyDescent="0.2"/>
    <row r="254" ht="11.25" customHeight="1" x14ac:dyDescent="0.2"/>
    <row r="255" ht="11.25" customHeight="1" x14ac:dyDescent="0.2"/>
    <row r="256" ht="11.25" customHeight="1" x14ac:dyDescent="0.2"/>
    <row r="257" ht="11.25" customHeight="1" x14ac:dyDescent="0.2"/>
    <row r="258" ht="11.25" customHeight="1" x14ac:dyDescent="0.2"/>
    <row r="259" ht="11.25" customHeight="1" x14ac:dyDescent="0.2"/>
    <row r="260" ht="11.25" customHeight="1" x14ac:dyDescent="0.2"/>
    <row r="261" ht="11.25" customHeight="1" x14ac:dyDescent="0.2"/>
    <row r="262" ht="11.25" customHeight="1" x14ac:dyDescent="0.2"/>
    <row r="263" ht="11.25" customHeight="1" x14ac:dyDescent="0.2"/>
    <row r="264" ht="11.25" customHeight="1" x14ac:dyDescent="0.2"/>
    <row r="265" ht="11.25" customHeight="1" x14ac:dyDescent="0.2"/>
    <row r="266" ht="11.25" customHeight="1" x14ac:dyDescent="0.2"/>
    <row r="267" ht="11.25" customHeight="1" x14ac:dyDescent="0.2"/>
    <row r="268" ht="11.25" customHeight="1" x14ac:dyDescent="0.2"/>
    <row r="269" ht="11.25" customHeight="1" x14ac:dyDescent="0.2"/>
    <row r="270" ht="11.25" customHeight="1" x14ac:dyDescent="0.2"/>
    <row r="271" ht="11.25" customHeight="1" x14ac:dyDescent="0.2"/>
    <row r="272" ht="11.25" customHeight="1" x14ac:dyDescent="0.2"/>
    <row r="273" ht="11.25" customHeight="1" x14ac:dyDescent="0.2"/>
    <row r="274" ht="11.25" customHeight="1" x14ac:dyDescent="0.2"/>
    <row r="275" ht="11.25" customHeight="1" x14ac:dyDescent="0.2"/>
    <row r="276" ht="11.25" customHeight="1" x14ac:dyDescent="0.2"/>
    <row r="277" ht="11.25" customHeight="1" x14ac:dyDescent="0.2"/>
    <row r="278" ht="11.25" customHeight="1" x14ac:dyDescent="0.2"/>
    <row r="279" ht="11.25" customHeight="1" x14ac:dyDescent="0.2"/>
    <row r="280" ht="11.25" customHeight="1" x14ac:dyDescent="0.2"/>
    <row r="281" ht="11.25" customHeight="1" x14ac:dyDescent="0.2"/>
    <row r="282" ht="11.25" customHeight="1" x14ac:dyDescent="0.2"/>
    <row r="283" ht="11.25" customHeight="1" x14ac:dyDescent="0.2"/>
    <row r="284" ht="11.25" customHeight="1" x14ac:dyDescent="0.2"/>
    <row r="285" ht="11.25" customHeight="1" x14ac:dyDescent="0.2"/>
    <row r="286" ht="11.25" customHeight="1" x14ac:dyDescent="0.2"/>
    <row r="287" ht="11.25" customHeight="1" x14ac:dyDescent="0.2"/>
    <row r="288" ht="11.25" customHeight="1" x14ac:dyDescent="0.2"/>
    <row r="289" ht="11.25" customHeight="1" x14ac:dyDescent="0.2"/>
    <row r="290" ht="11.25" customHeight="1" x14ac:dyDescent="0.2"/>
    <row r="291" ht="11.25" customHeight="1" x14ac:dyDescent="0.2"/>
    <row r="292" ht="11.25" customHeight="1" x14ac:dyDescent="0.2"/>
    <row r="293" ht="11.25" customHeight="1" x14ac:dyDescent="0.2"/>
    <row r="294" ht="11.25" customHeight="1" x14ac:dyDescent="0.2"/>
    <row r="295" ht="11.25" customHeight="1" x14ac:dyDescent="0.2"/>
    <row r="296" ht="11.25" customHeight="1" x14ac:dyDescent="0.2"/>
    <row r="297" ht="11.25" customHeight="1" x14ac:dyDescent="0.2"/>
    <row r="298" ht="11.25" customHeight="1" x14ac:dyDescent="0.2"/>
    <row r="299" ht="11.25" customHeight="1" x14ac:dyDescent="0.2"/>
    <row r="300" ht="11.25" customHeight="1" x14ac:dyDescent="0.2"/>
    <row r="301" ht="11.25" customHeight="1" x14ac:dyDescent="0.2"/>
    <row r="302" ht="11.25" customHeight="1" x14ac:dyDescent="0.2"/>
    <row r="303" ht="11.25" customHeight="1" x14ac:dyDescent="0.2"/>
    <row r="304" ht="11.25" customHeight="1" x14ac:dyDescent="0.2"/>
    <row r="305" ht="11.25" customHeight="1" x14ac:dyDescent="0.2"/>
    <row r="306" ht="11.25" customHeight="1" x14ac:dyDescent="0.2"/>
    <row r="307" ht="11.25" customHeight="1" x14ac:dyDescent="0.2"/>
    <row r="308" ht="11.25" customHeight="1" x14ac:dyDescent="0.2"/>
    <row r="309" ht="11.25" customHeight="1" x14ac:dyDescent="0.2"/>
    <row r="310" ht="11.25" customHeight="1" x14ac:dyDescent="0.2"/>
    <row r="311" ht="11.25" customHeight="1" x14ac:dyDescent="0.2"/>
    <row r="312" ht="11.25" customHeight="1" x14ac:dyDescent="0.2"/>
    <row r="313" ht="11.25" customHeight="1" x14ac:dyDescent="0.2"/>
    <row r="314" ht="11.25" customHeight="1" x14ac:dyDescent="0.2"/>
    <row r="315" ht="11.25" customHeight="1" x14ac:dyDescent="0.2"/>
    <row r="316" ht="11.25" customHeight="1" x14ac:dyDescent="0.2"/>
    <row r="317" ht="11.25" customHeight="1" x14ac:dyDescent="0.2"/>
    <row r="318" ht="11.25" customHeight="1" x14ac:dyDescent="0.2"/>
    <row r="319" ht="11.25" customHeight="1" x14ac:dyDescent="0.2"/>
    <row r="320" ht="11.25" customHeight="1" x14ac:dyDescent="0.2"/>
    <row r="321" ht="11.25" customHeight="1" x14ac:dyDescent="0.2"/>
    <row r="322" ht="11.25" customHeight="1" x14ac:dyDescent="0.2"/>
    <row r="323" ht="11.25" customHeight="1" x14ac:dyDescent="0.2"/>
    <row r="324" ht="11.25" customHeight="1" x14ac:dyDescent="0.2"/>
    <row r="325" ht="11.25" customHeight="1" x14ac:dyDescent="0.2"/>
    <row r="326" ht="11.25" customHeight="1" x14ac:dyDescent="0.2"/>
    <row r="327" ht="11.25" customHeight="1" x14ac:dyDescent="0.2"/>
    <row r="328" ht="11.25" customHeight="1" x14ac:dyDescent="0.2"/>
    <row r="329" ht="11.25" customHeight="1" x14ac:dyDescent="0.2"/>
    <row r="330" ht="11.25" customHeight="1" x14ac:dyDescent="0.2"/>
    <row r="331" ht="11.25" customHeight="1" x14ac:dyDescent="0.2"/>
    <row r="332" ht="11.25" customHeight="1" x14ac:dyDescent="0.2"/>
    <row r="333" ht="11.25" customHeight="1" x14ac:dyDescent="0.2"/>
    <row r="334" ht="11.25" customHeight="1" x14ac:dyDescent="0.2"/>
    <row r="335" ht="11.25" customHeight="1" x14ac:dyDescent="0.2"/>
    <row r="336" ht="11.25" customHeight="1" x14ac:dyDescent="0.2"/>
    <row r="337" ht="11.25" customHeight="1" x14ac:dyDescent="0.2"/>
    <row r="338" ht="11.25" customHeight="1" x14ac:dyDescent="0.2"/>
    <row r="339" ht="11.25" customHeight="1" x14ac:dyDescent="0.2"/>
    <row r="340" ht="11.25" customHeight="1" x14ac:dyDescent="0.2"/>
    <row r="341" ht="11.25" customHeight="1" x14ac:dyDescent="0.2"/>
    <row r="342" ht="11.25" customHeight="1" x14ac:dyDescent="0.2"/>
    <row r="343" ht="11.25" customHeight="1" x14ac:dyDescent="0.2"/>
    <row r="344" ht="11.25" customHeight="1" x14ac:dyDescent="0.2"/>
    <row r="345" ht="11.25" customHeight="1" x14ac:dyDescent="0.2"/>
    <row r="346" ht="11.25" customHeight="1" x14ac:dyDescent="0.2"/>
    <row r="347" ht="11.25" customHeight="1" x14ac:dyDescent="0.2"/>
    <row r="348" ht="11.25" customHeight="1" x14ac:dyDescent="0.2"/>
    <row r="349" ht="11.25" customHeight="1" x14ac:dyDescent="0.2"/>
    <row r="350" ht="11.25" customHeight="1" x14ac:dyDescent="0.2"/>
    <row r="351" ht="11.25" customHeight="1" x14ac:dyDescent="0.2"/>
    <row r="352" ht="11.25" customHeight="1" x14ac:dyDescent="0.2"/>
    <row r="353" ht="11.25" customHeight="1" x14ac:dyDescent="0.2"/>
    <row r="354" ht="11.25" customHeight="1" x14ac:dyDescent="0.2"/>
    <row r="355" ht="11.25" customHeight="1" x14ac:dyDescent="0.2"/>
    <row r="356" ht="11.25" customHeight="1" x14ac:dyDescent="0.2"/>
    <row r="357" ht="11.25" customHeight="1" x14ac:dyDescent="0.2"/>
    <row r="358" ht="11.25" customHeight="1" x14ac:dyDescent="0.2"/>
    <row r="359" ht="11.25" customHeight="1" x14ac:dyDescent="0.2"/>
    <row r="360" ht="11.25" customHeight="1" x14ac:dyDescent="0.2"/>
    <row r="361" ht="11.25" customHeight="1" x14ac:dyDescent="0.2"/>
    <row r="362" ht="11.25" customHeight="1" x14ac:dyDescent="0.2"/>
    <row r="363" ht="11.25" customHeight="1" x14ac:dyDescent="0.2"/>
    <row r="364" ht="11.25" customHeight="1" x14ac:dyDescent="0.2"/>
    <row r="365" ht="11.25" customHeight="1" x14ac:dyDescent="0.2"/>
    <row r="366" ht="11.25" customHeight="1" x14ac:dyDescent="0.2"/>
    <row r="367" ht="11.25" customHeight="1" x14ac:dyDescent="0.2"/>
    <row r="368" ht="11.25" customHeight="1" x14ac:dyDescent="0.2"/>
    <row r="369" ht="11.25" customHeight="1" x14ac:dyDescent="0.2"/>
    <row r="370" ht="11.25" customHeight="1" x14ac:dyDescent="0.2"/>
    <row r="371" ht="11.25" customHeight="1" x14ac:dyDescent="0.2"/>
    <row r="372" ht="11.25" customHeight="1" x14ac:dyDescent="0.2"/>
    <row r="373" ht="11.25" customHeight="1" x14ac:dyDescent="0.2"/>
    <row r="374" ht="11.25" customHeight="1" x14ac:dyDescent="0.2"/>
    <row r="375" ht="11.25" customHeight="1" x14ac:dyDescent="0.2"/>
    <row r="376" ht="11.25" customHeight="1" x14ac:dyDescent="0.2"/>
    <row r="377" ht="11.25" customHeight="1" x14ac:dyDescent="0.2"/>
    <row r="378" ht="11.25" customHeight="1" x14ac:dyDescent="0.2"/>
    <row r="379" ht="11.25" customHeight="1" x14ac:dyDescent="0.2"/>
    <row r="380" ht="11.25" customHeight="1" x14ac:dyDescent="0.2"/>
    <row r="381" ht="11.25" customHeight="1" x14ac:dyDescent="0.2"/>
    <row r="382" ht="11.25" customHeight="1" x14ac:dyDescent="0.2"/>
    <row r="383" ht="11.25" customHeight="1" x14ac:dyDescent="0.2"/>
    <row r="384" ht="11.25" customHeight="1" x14ac:dyDescent="0.2"/>
    <row r="385" ht="11.25" customHeight="1" x14ac:dyDescent="0.2"/>
    <row r="386" ht="11.25" customHeight="1" x14ac:dyDescent="0.2"/>
    <row r="387" ht="11.25" customHeight="1" x14ac:dyDescent="0.2"/>
    <row r="388" ht="11.25" customHeight="1" x14ac:dyDescent="0.2"/>
    <row r="389" ht="11.25" customHeight="1" x14ac:dyDescent="0.2"/>
    <row r="390" ht="11.25" customHeight="1" x14ac:dyDescent="0.2"/>
    <row r="391" ht="11.25" customHeight="1" x14ac:dyDescent="0.2"/>
    <row r="392" ht="11.25" customHeight="1" x14ac:dyDescent="0.2"/>
    <row r="393" ht="11.25" customHeight="1" x14ac:dyDescent="0.2"/>
    <row r="394" ht="11.25" customHeight="1" x14ac:dyDescent="0.2"/>
    <row r="395" ht="11.25" customHeight="1" x14ac:dyDescent="0.2"/>
    <row r="396" ht="11.25" customHeight="1" x14ac:dyDescent="0.2"/>
    <row r="397" ht="11.25" customHeight="1" x14ac:dyDescent="0.2"/>
    <row r="398" ht="11.25" customHeight="1" x14ac:dyDescent="0.2"/>
    <row r="399" ht="11.25" customHeight="1" x14ac:dyDescent="0.2"/>
    <row r="400" ht="11.25" customHeight="1" x14ac:dyDescent="0.2"/>
    <row r="401" ht="11.25" customHeight="1" x14ac:dyDescent="0.2"/>
    <row r="402" ht="11.25" customHeight="1" x14ac:dyDescent="0.2"/>
    <row r="403" ht="11.25" customHeight="1" x14ac:dyDescent="0.2"/>
    <row r="404" ht="11.25" customHeight="1" x14ac:dyDescent="0.2"/>
    <row r="405" ht="11.25" customHeight="1" x14ac:dyDescent="0.2"/>
    <row r="406" ht="11.25" customHeight="1" x14ac:dyDescent="0.2"/>
    <row r="407" ht="11.25" customHeight="1" x14ac:dyDescent="0.2"/>
    <row r="408" ht="11.25" customHeight="1" x14ac:dyDescent="0.2"/>
    <row r="409" ht="11.25" customHeight="1" x14ac:dyDescent="0.2"/>
    <row r="410" ht="11.25" customHeight="1" x14ac:dyDescent="0.2"/>
    <row r="411" ht="11.25" customHeight="1" x14ac:dyDescent="0.2"/>
    <row r="412" ht="11.25" customHeight="1" x14ac:dyDescent="0.2"/>
    <row r="413" ht="11.25" customHeight="1" x14ac:dyDescent="0.2"/>
    <row r="414" ht="11.25" customHeight="1" x14ac:dyDescent="0.2"/>
    <row r="415" ht="11.25" customHeight="1" x14ac:dyDescent="0.2"/>
    <row r="416" ht="11.25" customHeight="1" x14ac:dyDescent="0.2"/>
    <row r="417" ht="11.25" customHeight="1" x14ac:dyDescent="0.2"/>
    <row r="418" ht="11.25" customHeight="1" x14ac:dyDescent="0.2"/>
    <row r="419" ht="11.25" customHeight="1" x14ac:dyDescent="0.2"/>
    <row r="420" ht="11.25" customHeight="1" x14ac:dyDescent="0.2"/>
    <row r="421" ht="11.25" customHeight="1" x14ac:dyDescent="0.2"/>
    <row r="422" ht="11.25" customHeight="1" x14ac:dyDescent="0.2"/>
    <row r="423" ht="11.25" customHeight="1" x14ac:dyDescent="0.2"/>
    <row r="424" ht="11.25" customHeight="1" x14ac:dyDescent="0.2"/>
    <row r="425" ht="11.25" customHeight="1" x14ac:dyDescent="0.2"/>
    <row r="426" ht="11.25" customHeight="1" x14ac:dyDescent="0.2"/>
    <row r="427" ht="11.25" customHeight="1" x14ac:dyDescent="0.2"/>
    <row r="428" ht="11.25" customHeight="1" x14ac:dyDescent="0.2"/>
    <row r="429" ht="11.25" customHeight="1" x14ac:dyDescent="0.2"/>
    <row r="430" ht="11.25" customHeight="1" x14ac:dyDescent="0.2"/>
    <row r="431" ht="11.25" customHeight="1" x14ac:dyDescent="0.2"/>
    <row r="432" ht="11.25" customHeight="1" x14ac:dyDescent="0.2"/>
    <row r="433" ht="11.25" customHeight="1" x14ac:dyDescent="0.2"/>
    <row r="434" ht="11.25" customHeight="1" x14ac:dyDescent="0.2"/>
    <row r="435" ht="11.25" customHeight="1" x14ac:dyDescent="0.2"/>
    <row r="436" ht="11.25" customHeight="1" x14ac:dyDescent="0.2"/>
    <row r="437" ht="11.25" customHeight="1" x14ac:dyDescent="0.2"/>
    <row r="438" ht="11.25" customHeight="1" x14ac:dyDescent="0.2"/>
    <row r="439" ht="11.25" customHeight="1" x14ac:dyDescent="0.2"/>
    <row r="440" ht="11.25" customHeight="1" x14ac:dyDescent="0.2"/>
    <row r="441" ht="11.25" customHeight="1" x14ac:dyDescent="0.2"/>
    <row r="442" ht="11.25" customHeight="1" x14ac:dyDescent="0.2"/>
    <row r="443" ht="11.25" customHeight="1" x14ac:dyDescent="0.2"/>
    <row r="444" ht="11.25" customHeight="1" x14ac:dyDescent="0.2"/>
    <row r="445" ht="11.25" customHeight="1" x14ac:dyDescent="0.2"/>
    <row r="446" ht="11.25" customHeight="1" x14ac:dyDescent="0.2"/>
    <row r="447" ht="11.25" customHeight="1" x14ac:dyDescent="0.2"/>
    <row r="448" ht="11.25" customHeight="1" x14ac:dyDescent="0.2"/>
    <row r="449" ht="11.25" customHeight="1" x14ac:dyDescent="0.2"/>
    <row r="450" ht="11.25" customHeight="1" x14ac:dyDescent="0.2"/>
    <row r="451" ht="11.25" customHeight="1" x14ac:dyDescent="0.2"/>
    <row r="452" ht="11.25" customHeight="1" x14ac:dyDescent="0.2"/>
    <row r="453" ht="11.25" customHeight="1" x14ac:dyDescent="0.2"/>
    <row r="454" ht="11.25" customHeight="1" x14ac:dyDescent="0.2"/>
    <row r="455" ht="11.25" customHeight="1" x14ac:dyDescent="0.2"/>
    <row r="456" ht="11.25" customHeight="1" x14ac:dyDescent="0.2"/>
    <row r="457" ht="11.25" customHeight="1" x14ac:dyDescent="0.2"/>
    <row r="458" ht="11.25" customHeight="1" x14ac:dyDescent="0.2"/>
    <row r="459" ht="11.25" customHeight="1" x14ac:dyDescent="0.2"/>
    <row r="460" ht="11.25" customHeight="1" x14ac:dyDescent="0.2"/>
    <row r="461" ht="11.25" customHeight="1" x14ac:dyDescent="0.2"/>
    <row r="462" ht="11.25" customHeight="1" x14ac:dyDescent="0.2"/>
    <row r="463" ht="11.25" customHeight="1" x14ac:dyDescent="0.2"/>
    <row r="464" ht="11.25" customHeight="1" x14ac:dyDescent="0.2"/>
    <row r="465" ht="11.25" customHeight="1" x14ac:dyDescent="0.2"/>
    <row r="466" ht="11.25" customHeight="1" x14ac:dyDescent="0.2"/>
    <row r="467" ht="11.25" customHeight="1" x14ac:dyDescent="0.2"/>
    <row r="468" ht="11.25" customHeight="1" x14ac:dyDescent="0.2"/>
    <row r="469" ht="11.25" customHeight="1" x14ac:dyDescent="0.2"/>
    <row r="470" ht="11.25" customHeight="1" x14ac:dyDescent="0.2"/>
    <row r="471" ht="11.25" customHeight="1" x14ac:dyDescent="0.2"/>
    <row r="472" ht="11.25" customHeight="1" x14ac:dyDescent="0.2"/>
    <row r="473" ht="11.25" customHeight="1" x14ac:dyDescent="0.2"/>
    <row r="474" ht="11.25" customHeight="1" x14ac:dyDescent="0.2"/>
    <row r="475" ht="11.25" customHeight="1" x14ac:dyDescent="0.2"/>
    <row r="476" ht="11.25" customHeight="1" x14ac:dyDescent="0.2"/>
    <row r="477" ht="11.25" customHeight="1" x14ac:dyDescent="0.2"/>
    <row r="478" ht="11.25" customHeight="1" x14ac:dyDescent="0.2"/>
    <row r="479" ht="11.25" customHeight="1" x14ac:dyDescent="0.2"/>
    <row r="480" ht="11.25" customHeight="1" x14ac:dyDescent="0.2"/>
    <row r="481" ht="11.25" customHeight="1" x14ac:dyDescent="0.2"/>
    <row r="482" ht="11.25" customHeight="1" x14ac:dyDescent="0.2"/>
    <row r="483" ht="11.25" customHeight="1" x14ac:dyDescent="0.2"/>
    <row r="484" ht="11.25" customHeight="1" x14ac:dyDescent="0.2"/>
    <row r="485" ht="11.25" customHeight="1" x14ac:dyDescent="0.2"/>
    <row r="486" ht="11.25" customHeight="1" x14ac:dyDescent="0.2"/>
    <row r="487" ht="11.25" customHeight="1" x14ac:dyDescent="0.2"/>
    <row r="488" ht="11.25" customHeight="1" x14ac:dyDescent="0.2"/>
    <row r="489" ht="11.25" customHeight="1" x14ac:dyDescent="0.2"/>
    <row r="490" ht="11.25" customHeight="1" x14ac:dyDescent="0.2"/>
    <row r="491" ht="11.25" customHeight="1" x14ac:dyDescent="0.2"/>
    <row r="492" ht="11.25" customHeight="1" x14ac:dyDescent="0.2"/>
    <row r="493" ht="11.25" customHeight="1" x14ac:dyDescent="0.2"/>
    <row r="494" ht="11.25" customHeight="1" x14ac:dyDescent="0.2"/>
    <row r="495" ht="11.25" customHeight="1" x14ac:dyDescent="0.2"/>
    <row r="496" ht="11.25" customHeight="1" x14ac:dyDescent="0.2"/>
    <row r="497" ht="11.25" customHeight="1" x14ac:dyDescent="0.2"/>
    <row r="498" ht="11.25" customHeight="1" x14ac:dyDescent="0.2"/>
    <row r="499" ht="11.25" customHeight="1" x14ac:dyDescent="0.2"/>
    <row r="500" ht="11.25" customHeight="1" x14ac:dyDescent="0.2"/>
    <row r="501" ht="11.25" customHeight="1" x14ac:dyDescent="0.2"/>
    <row r="502" ht="11.25" customHeight="1" x14ac:dyDescent="0.2"/>
    <row r="503" ht="11.25" customHeight="1" x14ac:dyDescent="0.2"/>
    <row r="504" ht="11.25" customHeight="1" x14ac:dyDescent="0.2"/>
    <row r="505" ht="11.25" customHeight="1" x14ac:dyDescent="0.2"/>
    <row r="506" ht="11.25" customHeight="1" x14ac:dyDescent="0.2"/>
    <row r="507" ht="11.25" customHeight="1" x14ac:dyDescent="0.2"/>
    <row r="508" ht="11.25" customHeight="1" x14ac:dyDescent="0.2"/>
    <row r="509" ht="11.25" customHeight="1" x14ac:dyDescent="0.2"/>
    <row r="510" ht="11.25" customHeight="1" x14ac:dyDescent="0.2"/>
    <row r="511" ht="11.25" customHeight="1" x14ac:dyDescent="0.2"/>
    <row r="512" ht="11.25" customHeight="1" x14ac:dyDescent="0.2"/>
    <row r="513" ht="11.25" customHeight="1" x14ac:dyDescent="0.2"/>
    <row r="514" ht="11.25" customHeight="1" x14ac:dyDescent="0.2"/>
    <row r="515" ht="11.25" customHeight="1" x14ac:dyDescent="0.2"/>
    <row r="516" ht="11.25" customHeight="1" x14ac:dyDescent="0.2"/>
    <row r="517" ht="11.25" customHeight="1" x14ac:dyDescent="0.2"/>
    <row r="518" ht="11.25" customHeight="1" x14ac:dyDescent="0.2"/>
    <row r="519" ht="11.25" customHeight="1" x14ac:dyDescent="0.2"/>
    <row r="520" ht="11.25" customHeight="1" x14ac:dyDescent="0.2"/>
    <row r="521" ht="11.25" customHeight="1" x14ac:dyDescent="0.2"/>
    <row r="522" ht="11.25" customHeight="1" x14ac:dyDescent="0.2"/>
    <row r="523" ht="11.25" customHeight="1" x14ac:dyDescent="0.2"/>
    <row r="524" ht="11.25" customHeight="1" x14ac:dyDescent="0.2"/>
    <row r="525" ht="11.25" customHeight="1" x14ac:dyDescent="0.2"/>
    <row r="526" ht="11.25" customHeight="1" x14ac:dyDescent="0.2"/>
    <row r="527" ht="11.25" customHeight="1" x14ac:dyDescent="0.2"/>
    <row r="528" ht="11.25" customHeight="1" x14ac:dyDescent="0.2"/>
    <row r="529" ht="11.25" customHeight="1" x14ac:dyDescent="0.2"/>
    <row r="530" ht="11.25" customHeight="1" x14ac:dyDescent="0.2"/>
    <row r="531" ht="11.25" customHeight="1" x14ac:dyDescent="0.2"/>
    <row r="532" ht="11.25" customHeight="1" x14ac:dyDescent="0.2"/>
    <row r="533" ht="11.25" customHeight="1" x14ac:dyDescent="0.2"/>
    <row r="534" ht="11.25" customHeight="1" x14ac:dyDescent="0.2"/>
    <row r="535" ht="11.25" customHeight="1" x14ac:dyDescent="0.2"/>
    <row r="536" ht="11.25" customHeight="1" x14ac:dyDescent="0.2"/>
    <row r="537" ht="11.25" customHeight="1" x14ac:dyDescent="0.2"/>
    <row r="538" ht="11.25" customHeight="1" x14ac:dyDescent="0.2"/>
    <row r="539" ht="11.25" customHeight="1" x14ac:dyDescent="0.2"/>
    <row r="540" ht="11.25" customHeight="1" x14ac:dyDescent="0.2"/>
    <row r="541" ht="11.25" customHeight="1" x14ac:dyDescent="0.2"/>
    <row r="542" ht="11.25" customHeight="1" x14ac:dyDescent="0.2"/>
    <row r="543" ht="11.25" customHeight="1" x14ac:dyDescent="0.2"/>
    <row r="544" ht="11.25" customHeight="1" x14ac:dyDescent="0.2"/>
    <row r="545" ht="11.25" customHeight="1" x14ac:dyDescent="0.2"/>
    <row r="546" ht="11.25" customHeight="1" x14ac:dyDescent="0.2"/>
    <row r="547" ht="11.25" customHeight="1" x14ac:dyDescent="0.2"/>
    <row r="548" ht="11.25" customHeight="1" x14ac:dyDescent="0.2"/>
    <row r="549" ht="11.25" customHeight="1" x14ac:dyDescent="0.2"/>
    <row r="550" ht="11.25" customHeight="1" x14ac:dyDescent="0.2"/>
    <row r="551" ht="11.25" customHeight="1" x14ac:dyDescent="0.2"/>
    <row r="552" ht="11.25" customHeight="1" x14ac:dyDescent="0.2"/>
    <row r="553" ht="11.25" customHeight="1" x14ac:dyDescent="0.2"/>
    <row r="554" ht="11.25" customHeight="1" x14ac:dyDescent="0.2"/>
    <row r="555" ht="11.25" customHeight="1" x14ac:dyDescent="0.2"/>
    <row r="556" ht="11.25" customHeight="1" x14ac:dyDescent="0.2"/>
    <row r="557" ht="11.25" customHeight="1" x14ac:dyDescent="0.2"/>
    <row r="558" ht="11.25" customHeight="1" x14ac:dyDescent="0.2"/>
    <row r="559" ht="11.25" customHeight="1" x14ac:dyDescent="0.2"/>
    <row r="560" ht="11.25" customHeight="1" x14ac:dyDescent="0.2"/>
    <row r="561" ht="11.25" customHeight="1" x14ac:dyDescent="0.2"/>
    <row r="562" ht="11.25" customHeight="1" x14ac:dyDescent="0.2"/>
    <row r="563" ht="11.25" customHeight="1" x14ac:dyDescent="0.2"/>
    <row r="564" ht="11.25" customHeight="1" x14ac:dyDescent="0.2"/>
    <row r="565" ht="11.25" customHeight="1" x14ac:dyDescent="0.2"/>
    <row r="566" ht="11.25" customHeight="1" x14ac:dyDescent="0.2"/>
    <row r="567" ht="11.25" customHeight="1" x14ac:dyDescent="0.2"/>
    <row r="568" ht="11.25" customHeight="1" x14ac:dyDescent="0.2"/>
    <row r="569" ht="11.25" customHeight="1" x14ac:dyDescent="0.2"/>
    <row r="570" ht="11.25" customHeight="1" x14ac:dyDescent="0.2"/>
    <row r="571" ht="11.25" customHeight="1" x14ac:dyDescent="0.2"/>
    <row r="572" ht="11.25" customHeight="1" x14ac:dyDescent="0.2"/>
    <row r="573" ht="11.25" customHeight="1" x14ac:dyDescent="0.2"/>
    <row r="574" ht="11.25" customHeight="1" x14ac:dyDescent="0.2"/>
    <row r="575" ht="11.25" customHeight="1" x14ac:dyDescent="0.2"/>
    <row r="576" ht="11.25" customHeight="1" x14ac:dyDescent="0.2"/>
    <row r="577" ht="11.25" customHeight="1" x14ac:dyDescent="0.2"/>
    <row r="578" ht="11.25" customHeight="1" x14ac:dyDescent="0.2"/>
    <row r="579" ht="11.25" customHeight="1" x14ac:dyDescent="0.2"/>
    <row r="580" ht="11.25" customHeight="1" x14ac:dyDescent="0.2"/>
    <row r="581" ht="11.25" customHeight="1" x14ac:dyDescent="0.2"/>
    <row r="582" ht="11.25" customHeight="1" x14ac:dyDescent="0.2"/>
    <row r="583" ht="11.25" customHeight="1" x14ac:dyDescent="0.2"/>
    <row r="584" ht="11.25" customHeight="1" x14ac:dyDescent="0.2"/>
    <row r="585" ht="11.25" customHeight="1" x14ac:dyDescent="0.2"/>
    <row r="586" ht="11.25" customHeight="1" x14ac:dyDescent="0.2"/>
    <row r="587" ht="11.25" customHeight="1" x14ac:dyDescent="0.2"/>
    <row r="588" ht="11.25" customHeight="1" x14ac:dyDescent="0.2"/>
    <row r="589" ht="11.25" customHeight="1" x14ac:dyDescent="0.2"/>
    <row r="590" ht="11.25" customHeight="1" x14ac:dyDescent="0.2"/>
    <row r="591" ht="11.25" customHeight="1" x14ac:dyDescent="0.2"/>
    <row r="592" ht="11.25" customHeight="1" x14ac:dyDescent="0.2"/>
    <row r="593" ht="11.25" customHeight="1" x14ac:dyDescent="0.2"/>
    <row r="594" ht="11.25" customHeight="1" x14ac:dyDescent="0.2"/>
    <row r="595" ht="11.25" customHeight="1" x14ac:dyDescent="0.2"/>
    <row r="596" ht="11.25" customHeight="1" x14ac:dyDescent="0.2"/>
    <row r="597" ht="11.25" customHeight="1" x14ac:dyDescent="0.2"/>
    <row r="598" ht="11.25" customHeight="1" x14ac:dyDescent="0.2"/>
    <row r="599" ht="11.25" customHeight="1" x14ac:dyDescent="0.2"/>
    <row r="600" ht="11.25" customHeight="1" x14ac:dyDescent="0.2"/>
    <row r="601" ht="11.25" customHeight="1" x14ac:dyDescent="0.2"/>
    <row r="602" ht="11.25" customHeight="1" x14ac:dyDescent="0.2"/>
    <row r="603" ht="11.25" customHeight="1" x14ac:dyDescent="0.2"/>
    <row r="604" ht="11.25" customHeight="1" x14ac:dyDescent="0.2"/>
    <row r="605" ht="11.25" customHeight="1" x14ac:dyDescent="0.2"/>
    <row r="606" ht="11.25" customHeight="1" x14ac:dyDescent="0.2"/>
    <row r="607" ht="11.25" customHeight="1" x14ac:dyDescent="0.2"/>
    <row r="608" ht="11.25" customHeight="1" x14ac:dyDescent="0.2"/>
    <row r="609" ht="11.25" customHeight="1" x14ac:dyDescent="0.2"/>
    <row r="610" ht="11.25" customHeight="1" x14ac:dyDescent="0.2"/>
    <row r="611" ht="11.25" customHeight="1" x14ac:dyDescent="0.2"/>
    <row r="612" ht="11.25" customHeight="1" x14ac:dyDescent="0.2"/>
    <row r="613" ht="11.25" customHeight="1" x14ac:dyDescent="0.2"/>
    <row r="614" ht="11.25" customHeight="1" x14ac:dyDescent="0.2"/>
    <row r="615" ht="11.25" customHeight="1" x14ac:dyDescent="0.2"/>
    <row r="616" ht="11.25" customHeight="1" x14ac:dyDescent="0.2"/>
    <row r="617" ht="11.25" customHeight="1" x14ac:dyDescent="0.2"/>
    <row r="618" ht="11.25" customHeight="1" x14ac:dyDescent="0.2"/>
    <row r="619" ht="11.25" customHeight="1" x14ac:dyDescent="0.2"/>
    <row r="620" ht="11.25" customHeight="1" x14ac:dyDescent="0.2"/>
    <row r="621" ht="11.25" customHeight="1" x14ac:dyDescent="0.2"/>
    <row r="622" ht="11.25" customHeight="1" x14ac:dyDescent="0.2"/>
    <row r="623" ht="11.25" customHeight="1" x14ac:dyDescent="0.2"/>
    <row r="624" ht="11.25" customHeight="1" x14ac:dyDescent="0.2"/>
    <row r="625" ht="11.25" customHeight="1" x14ac:dyDescent="0.2"/>
    <row r="626" ht="11.25" customHeight="1" x14ac:dyDescent="0.2"/>
    <row r="627" ht="11.25" customHeight="1" x14ac:dyDescent="0.2"/>
    <row r="628" ht="11.25" customHeight="1" x14ac:dyDescent="0.2"/>
    <row r="629" ht="11.25" customHeight="1" x14ac:dyDescent="0.2"/>
    <row r="630" ht="11.25" customHeight="1" x14ac:dyDescent="0.2"/>
    <row r="631" ht="11.25" customHeight="1" x14ac:dyDescent="0.2"/>
    <row r="632" ht="11.25" customHeight="1" x14ac:dyDescent="0.2"/>
    <row r="633" ht="11.25" customHeight="1" x14ac:dyDescent="0.2"/>
    <row r="634" ht="11.25" customHeight="1" x14ac:dyDescent="0.2"/>
    <row r="635" ht="11.25" customHeight="1" x14ac:dyDescent="0.2"/>
    <row r="636" ht="11.25" customHeight="1" x14ac:dyDescent="0.2"/>
    <row r="637" ht="11.25" customHeight="1" x14ac:dyDescent="0.2"/>
    <row r="638" ht="11.25" customHeight="1" x14ac:dyDescent="0.2"/>
    <row r="639" ht="11.25" customHeight="1" x14ac:dyDescent="0.2"/>
    <row r="640" ht="11.25" customHeight="1" x14ac:dyDescent="0.2"/>
    <row r="641" ht="11.25" customHeight="1" x14ac:dyDescent="0.2"/>
    <row r="642" ht="11.25" customHeight="1" x14ac:dyDescent="0.2"/>
    <row r="643" ht="11.25" customHeight="1" x14ac:dyDescent="0.2"/>
    <row r="644" ht="11.25" customHeight="1" x14ac:dyDescent="0.2"/>
    <row r="645" ht="11.25" customHeight="1" x14ac:dyDescent="0.2"/>
    <row r="646" ht="11.25" customHeight="1" x14ac:dyDescent="0.2"/>
    <row r="647" ht="11.25" customHeight="1" x14ac:dyDescent="0.2"/>
    <row r="648" ht="11.25" customHeight="1" x14ac:dyDescent="0.2"/>
    <row r="649" ht="11.25" customHeight="1" x14ac:dyDescent="0.2"/>
    <row r="650" ht="11.25" customHeight="1" x14ac:dyDescent="0.2"/>
    <row r="651" ht="11.25" customHeight="1" x14ac:dyDescent="0.2"/>
    <row r="652" ht="11.25" customHeight="1" x14ac:dyDescent="0.2"/>
    <row r="653" ht="11.25" customHeight="1" x14ac:dyDescent="0.2"/>
    <row r="654" ht="11.25" customHeight="1" x14ac:dyDescent="0.2"/>
    <row r="655" ht="11.25" customHeight="1" x14ac:dyDescent="0.2"/>
    <row r="656" ht="11.25" customHeight="1" x14ac:dyDescent="0.2"/>
    <row r="657" ht="11.25" customHeight="1" x14ac:dyDescent="0.2"/>
    <row r="658" ht="11.25" customHeight="1" x14ac:dyDescent="0.2"/>
    <row r="659" ht="11.25" customHeight="1" x14ac:dyDescent="0.2"/>
    <row r="660" ht="11.25" customHeight="1" x14ac:dyDescent="0.2"/>
    <row r="661" ht="11.25" customHeight="1" x14ac:dyDescent="0.2"/>
    <row r="662" ht="11.25" customHeight="1" x14ac:dyDescent="0.2"/>
    <row r="663" ht="11.25" customHeight="1" x14ac:dyDescent="0.2"/>
    <row r="664" ht="11.25" customHeight="1" x14ac:dyDescent="0.2"/>
    <row r="665" ht="11.25" customHeight="1" x14ac:dyDescent="0.2"/>
    <row r="666" ht="11.25" customHeight="1" x14ac:dyDescent="0.2"/>
    <row r="667" ht="11.25" customHeight="1" x14ac:dyDescent="0.2"/>
    <row r="668" ht="11.25" customHeight="1" x14ac:dyDescent="0.2"/>
    <row r="669" ht="11.25" customHeight="1" x14ac:dyDescent="0.2"/>
    <row r="670" ht="11.25" customHeight="1" x14ac:dyDescent="0.2"/>
    <row r="671" ht="11.25" customHeight="1" x14ac:dyDescent="0.2"/>
    <row r="672" ht="11.25" customHeight="1" x14ac:dyDescent="0.2"/>
    <row r="673" ht="11.25" customHeight="1" x14ac:dyDescent="0.2"/>
    <row r="674" ht="11.25" customHeight="1" x14ac:dyDescent="0.2"/>
    <row r="675" ht="11.25" customHeight="1" x14ac:dyDescent="0.2"/>
    <row r="676" ht="11.25" customHeight="1" x14ac:dyDescent="0.2"/>
    <row r="677" ht="11.25" customHeight="1" x14ac:dyDescent="0.2"/>
    <row r="678" ht="11.25" customHeight="1" x14ac:dyDescent="0.2"/>
    <row r="679" ht="11.25" customHeight="1" x14ac:dyDescent="0.2"/>
    <row r="680" ht="11.25" customHeight="1" x14ac:dyDescent="0.2"/>
    <row r="681" ht="11.25" customHeight="1" x14ac:dyDescent="0.2"/>
    <row r="682" ht="11.25" customHeight="1" x14ac:dyDescent="0.2"/>
    <row r="683" ht="11.25" customHeight="1" x14ac:dyDescent="0.2"/>
    <row r="684" ht="11.25" customHeight="1" x14ac:dyDescent="0.2"/>
    <row r="685" ht="11.25" customHeight="1" x14ac:dyDescent="0.2"/>
    <row r="686" ht="11.25" customHeight="1" x14ac:dyDescent="0.2"/>
    <row r="687" ht="11.25" customHeight="1" x14ac:dyDescent="0.2"/>
    <row r="688" ht="11.25" customHeight="1" x14ac:dyDescent="0.2"/>
    <row r="689" ht="11.25" customHeight="1" x14ac:dyDescent="0.2"/>
    <row r="690" ht="11.25" customHeight="1" x14ac:dyDescent="0.2"/>
    <row r="691" ht="11.25" customHeight="1" x14ac:dyDescent="0.2"/>
    <row r="692" ht="11.25" customHeight="1" x14ac:dyDescent="0.2"/>
    <row r="693" ht="11.25" customHeight="1" x14ac:dyDescent="0.2"/>
    <row r="694" ht="11.25" customHeight="1" x14ac:dyDescent="0.2"/>
    <row r="695" ht="11.25" customHeight="1" x14ac:dyDescent="0.2"/>
    <row r="696" ht="11.25" customHeight="1" x14ac:dyDescent="0.2"/>
    <row r="697" ht="11.25" customHeight="1" x14ac:dyDescent="0.2"/>
    <row r="698" ht="11.25" customHeight="1" x14ac:dyDescent="0.2"/>
    <row r="699" ht="11.25" customHeight="1" x14ac:dyDescent="0.2"/>
    <row r="700" ht="11.25" customHeight="1" x14ac:dyDescent="0.2"/>
    <row r="701" ht="11.25" customHeight="1" x14ac:dyDescent="0.2"/>
    <row r="702" ht="11.25" customHeight="1" x14ac:dyDescent="0.2"/>
    <row r="703" ht="11.25" customHeight="1" x14ac:dyDescent="0.2"/>
    <row r="704" ht="11.25" customHeight="1" x14ac:dyDescent="0.2"/>
    <row r="705" ht="11.25" customHeight="1" x14ac:dyDescent="0.2"/>
    <row r="706" ht="11.25" customHeight="1" x14ac:dyDescent="0.2"/>
    <row r="707" ht="11.25" customHeight="1" x14ac:dyDescent="0.2"/>
    <row r="708" ht="11.25" customHeight="1" x14ac:dyDescent="0.2"/>
    <row r="709" ht="11.25" customHeight="1" x14ac:dyDescent="0.2"/>
    <row r="710" ht="11.25" customHeight="1" x14ac:dyDescent="0.2"/>
    <row r="711" ht="11.25" customHeight="1" x14ac:dyDescent="0.2"/>
    <row r="712" ht="11.25" customHeight="1" x14ac:dyDescent="0.2"/>
    <row r="713" ht="11.25" customHeight="1" x14ac:dyDescent="0.2"/>
    <row r="714" ht="11.25" customHeight="1" x14ac:dyDescent="0.2"/>
    <row r="715" ht="11.25" customHeight="1" x14ac:dyDescent="0.2"/>
    <row r="716" ht="11.25" customHeight="1" x14ac:dyDescent="0.2"/>
    <row r="717" ht="11.25" customHeight="1" x14ac:dyDescent="0.2"/>
    <row r="718" ht="11.25" customHeight="1" x14ac:dyDescent="0.2"/>
    <row r="719" ht="11.25" customHeight="1" x14ac:dyDescent="0.2"/>
    <row r="720" ht="11.25" customHeight="1" x14ac:dyDescent="0.2"/>
    <row r="721" ht="11.25" customHeight="1" x14ac:dyDescent="0.2"/>
    <row r="722" ht="11.25" customHeight="1" x14ac:dyDescent="0.2"/>
    <row r="723" ht="11.25" customHeight="1" x14ac:dyDescent="0.2"/>
    <row r="724" ht="11.25" customHeight="1" x14ac:dyDescent="0.2"/>
    <row r="725" ht="11.25" customHeight="1" x14ac:dyDescent="0.2"/>
    <row r="726" ht="11.25" customHeight="1" x14ac:dyDescent="0.2"/>
    <row r="727" ht="11.25" customHeight="1" x14ac:dyDescent="0.2"/>
    <row r="728" ht="11.25" customHeight="1" x14ac:dyDescent="0.2"/>
    <row r="729" ht="11.25" customHeight="1" x14ac:dyDescent="0.2"/>
    <row r="730" ht="11.25" customHeight="1" x14ac:dyDescent="0.2"/>
    <row r="731" ht="11.25" customHeight="1" x14ac:dyDescent="0.2"/>
    <row r="732" ht="11.25" customHeight="1" x14ac:dyDescent="0.2"/>
    <row r="733" ht="11.25" customHeight="1" x14ac:dyDescent="0.2"/>
    <row r="734" ht="11.25" customHeight="1" x14ac:dyDescent="0.2"/>
    <row r="735" ht="11.25" customHeight="1" x14ac:dyDescent="0.2"/>
    <row r="736" ht="11.25" customHeight="1" x14ac:dyDescent="0.2"/>
    <row r="737" ht="11.25" customHeight="1" x14ac:dyDescent="0.2"/>
    <row r="738" ht="11.25" customHeight="1" x14ac:dyDescent="0.2"/>
    <row r="739" ht="11.25" customHeight="1" x14ac:dyDescent="0.2"/>
    <row r="740" ht="11.25" customHeight="1" x14ac:dyDescent="0.2"/>
    <row r="741" ht="11.25" customHeight="1" x14ac:dyDescent="0.2"/>
    <row r="742" ht="11.25" customHeight="1" x14ac:dyDescent="0.2"/>
    <row r="743" ht="11.25" customHeight="1" x14ac:dyDescent="0.2"/>
    <row r="744" ht="11.25" customHeight="1" x14ac:dyDescent="0.2"/>
    <row r="745" ht="11.25" customHeight="1" x14ac:dyDescent="0.2"/>
    <row r="746" ht="11.25" customHeight="1" x14ac:dyDescent="0.2"/>
    <row r="747" ht="11.25" customHeight="1" x14ac:dyDescent="0.2"/>
    <row r="748" ht="11.25" customHeight="1" x14ac:dyDescent="0.2"/>
    <row r="749" ht="11.25" customHeight="1" x14ac:dyDescent="0.2"/>
    <row r="750" ht="11.25" customHeight="1" x14ac:dyDescent="0.2"/>
    <row r="751" ht="11.25" customHeight="1" x14ac:dyDescent="0.2"/>
    <row r="752" ht="11.25" customHeight="1" x14ac:dyDescent="0.2"/>
    <row r="753" ht="11.25" customHeight="1" x14ac:dyDescent="0.2"/>
    <row r="754" ht="11.25" customHeight="1" x14ac:dyDescent="0.2"/>
    <row r="755" ht="11.25" customHeight="1" x14ac:dyDescent="0.2"/>
    <row r="756" ht="11.25" customHeight="1" x14ac:dyDescent="0.2"/>
    <row r="757" ht="11.25" customHeight="1" x14ac:dyDescent="0.2"/>
    <row r="758" ht="11.25" customHeight="1" x14ac:dyDescent="0.2"/>
    <row r="759" ht="11.25" customHeight="1" x14ac:dyDescent="0.2"/>
    <row r="760" ht="11.25" customHeight="1" x14ac:dyDescent="0.2"/>
    <row r="761" ht="11.25" customHeight="1" x14ac:dyDescent="0.2"/>
    <row r="762" ht="11.25" customHeight="1" x14ac:dyDescent="0.2"/>
    <row r="763" ht="11.25" customHeight="1" x14ac:dyDescent="0.2"/>
    <row r="764" ht="11.25" customHeight="1" x14ac:dyDescent="0.2"/>
    <row r="765" ht="11.25" customHeight="1" x14ac:dyDescent="0.2"/>
    <row r="766" ht="11.25" customHeight="1" x14ac:dyDescent="0.2"/>
    <row r="767" ht="11.25" customHeight="1" x14ac:dyDescent="0.2"/>
    <row r="768" ht="11.25" customHeight="1" x14ac:dyDescent="0.2"/>
    <row r="769" ht="11.25" customHeight="1" x14ac:dyDescent="0.2"/>
    <row r="770" ht="11.25" customHeight="1" x14ac:dyDescent="0.2"/>
    <row r="771" ht="11.25" customHeight="1" x14ac:dyDescent="0.2"/>
    <row r="772" ht="11.25" customHeight="1" x14ac:dyDescent="0.2"/>
    <row r="773" ht="11.25" customHeight="1" x14ac:dyDescent="0.2"/>
    <row r="774" ht="11.25" customHeight="1" x14ac:dyDescent="0.2"/>
    <row r="775" ht="11.25" customHeight="1" x14ac:dyDescent="0.2"/>
    <row r="776" ht="11.25" customHeight="1" x14ac:dyDescent="0.2"/>
    <row r="777" ht="11.25" customHeight="1" x14ac:dyDescent="0.2"/>
    <row r="778" ht="11.25" customHeight="1" x14ac:dyDescent="0.2"/>
    <row r="779" ht="11.25" customHeight="1" x14ac:dyDescent="0.2"/>
    <row r="780" ht="11.25" customHeight="1" x14ac:dyDescent="0.2"/>
    <row r="781" ht="11.25" customHeight="1" x14ac:dyDescent="0.2"/>
    <row r="782" ht="11.25" customHeight="1" x14ac:dyDescent="0.2"/>
    <row r="783" ht="11.25" customHeight="1" x14ac:dyDescent="0.2"/>
    <row r="784" ht="11.25" customHeight="1" x14ac:dyDescent="0.2"/>
    <row r="785" ht="11.25" customHeight="1" x14ac:dyDescent="0.2"/>
    <row r="786" ht="11.25" customHeight="1" x14ac:dyDescent="0.2"/>
    <row r="787" ht="11.25" customHeight="1" x14ac:dyDescent="0.2"/>
    <row r="788" ht="11.25" customHeight="1" x14ac:dyDescent="0.2"/>
    <row r="789" ht="11.25" customHeight="1" x14ac:dyDescent="0.2"/>
    <row r="790" ht="11.25" customHeight="1" x14ac:dyDescent="0.2"/>
    <row r="791" ht="11.25" customHeight="1" x14ac:dyDescent="0.2"/>
    <row r="792" ht="11.25" customHeight="1" x14ac:dyDescent="0.2"/>
    <row r="793" ht="11.25" customHeight="1" x14ac:dyDescent="0.2"/>
    <row r="794" ht="11.25" customHeight="1" x14ac:dyDescent="0.2"/>
    <row r="795" ht="11.25" customHeight="1" x14ac:dyDescent="0.2"/>
    <row r="796" ht="11.25" customHeight="1" x14ac:dyDescent="0.2"/>
    <row r="797" ht="11.25" customHeight="1" x14ac:dyDescent="0.2"/>
    <row r="798" ht="11.25" customHeight="1" x14ac:dyDescent="0.2"/>
    <row r="799" ht="11.25" customHeight="1" x14ac:dyDescent="0.2"/>
    <row r="800" ht="11.25" customHeight="1" x14ac:dyDescent="0.2"/>
    <row r="801" ht="11.25" customHeight="1" x14ac:dyDescent="0.2"/>
    <row r="802" ht="11.25" customHeight="1" x14ac:dyDescent="0.2"/>
    <row r="803" ht="11.25" customHeight="1" x14ac:dyDescent="0.2"/>
    <row r="804" ht="11.25" customHeight="1" x14ac:dyDescent="0.2"/>
    <row r="805" ht="11.25" customHeight="1" x14ac:dyDescent="0.2"/>
    <row r="806" ht="11.25" customHeight="1" x14ac:dyDescent="0.2"/>
    <row r="807" ht="11.25" customHeight="1" x14ac:dyDescent="0.2"/>
    <row r="808" ht="11.25" customHeight="1" x14ac:dyDescent="0.2"/>
    <row r="809" ht="11.25" customHeight="1" x14ac:dyDescent="0.2"/>
    <row r="810" ht="11.25" customHeight="1" x14ac:dyDescent="0.2"/>
    <row r="811" ht="11.25" customHeight="1" x14ac:dyDescent="0.2"/>
    <row r="812" ht="11.25" customHeight="1" x14ac:dyDescent="0.2"/>
    <row r="813" ht="11.25" customHeight="1" x14ac:dyDescent="0.2"/>
    <row r="814" ht="11.25" customHeight="1" x14ac:dyDescent="0.2"/>
    <row r="815" ht="11.25" customHeight="1" x14ac:dyDescent="0.2"/>
    <row r="816" ht="11.25" customHeight="1" x14ac:dyDescent="0.2"/>
    <row r="817" ht="11.25" customHeight="1" x14ac:dyDescent="0.2"/>
    <row r="818" ht="11.25" customHeight="1" x14ac:dyDescent="0.2"/>
    <row r="819" ht="11.25" customHeight="1" x14ac:dyDescent="0.2"/>
    <row r="820" ht="11.25" customHeight="1" x14ac:dyDescent="0.2"/>
    <row r="821" ht="11.25" customHeight="1" x14ac:dyDescent="0.2"/>
    <row r="822" ht="11.25" customHeight="1" x14ac:dyDescent="0.2"/>
    <row r="823" ht="11.25" customHeight="1" x14ac:dyDescent="0.2"/>
    <row r="824" ht="11.25" customHeight="1" x14ac:dyDescent="0.2"/>
    <row r="825" ht="11.25" customHeight="1" x14ac:dyDescent="0.2"/>
    <row r="826" ht="11.25" customHeight="1" x14ac:dyDescent="0.2"/>
    <row r="827" ht="11.25" customHeight="1" x14ac:dyDescent="0.2"/>
    <row r="828" ht="11.25" customHeight="1" x14ac:dyDescent="0.2"/>
    <row r="829" ht="11.25" customHeight="1" x14ac:dyDescent="0.2"/>
    <row r="830" ht="11.25" customHeight="1" x14ac:dyDescent="0.2"/>
    <row r="831" ht="11.25" customHeight="1" x14ac:dyDescent="0.2"/>
    <row r="832" ht="11.25" customHeight="1" x14ac:dyDescent="0.2"/>
    <row r="833" ht="11.25" customHeight="1" x14ac:dyDescent="0.2"/>
    <row r="834" ht="11.25" customHeight="1" x14ac:dyDescent="0.2"/>
    <row r="835" ht="11.25" customHeight="1" x14ac:dyDescent="0.2"/>
    <row r="836" ht="11.25" customHeight="1" x14ac:dyDescent="0.2"/>
    <row r="837" ht="11.25" customHeight="1" x14ac:dyDescent="0.2"/>
    <row r="838" ht="11.25" customHeight="1" x14ac:dyDescent="0.2"/>
    <row r="839" ht="11.25" customHeight="1" x14ac:dyDescent="0.2"/>
    <row r="840" ht="11.25" customHeight="1" x14ac:dyDescent="0.2"/>
    <row r="841" ht="11.25" customHeight="1" x14ac:dyDescent="0.2"/>
    <row r="842" ht="11.25" customHeight="1" x14ac:dyDescent="0.2"/>
    <row r="843" ht="11.25" customHeight="1" x14ac:dyDescent="0.2"/>
    <row r="844" ht="11.25" customHeight="1" x14ac:dyDescent="0.2"/>
    <row r="845" ht="11.25" customHeight="1" x14ac:dyDescent="0.2"/>
    <row r="846" ht="11.25" customHeight="1" x14ac:dyDescent="0.2"/>
    <row r="847" ht="11.25" customHeight="1" x14ac:dyDescent="0.2"/>
    <row r="848" ht="11.25" customHeight="1" x14ac:dyDescent="0.2"/>
    <row r="849" ht="11.25" customHeight="1" x14ac:dyDescent="0.2"/>
    <row r="850" ht="11.25" customHeight="1" x14ac:dyDescent="0.2"/>
    <row r="851" ht="11.25" customHeight="1" x14ac:dyDescent="0.2"/>
    <row r="852" ht="11.25" customHeight="1" x14ac:dyDescent="0.2"/>
    <row r="853" ht="11.25" customHeight="1" x14ac:dyDescent="0.2"/>
    <row r="854" ht="11.25" customHeight="1" x14ac:dyDescent="0.2"/>
    <row r="855" ht="11.25" customHeight="1" x14ac:dyDescent="0.2"/>
    <row r="856" ht="11.25" customHeight="1" x14ac:dyDescent="0.2"/>
    <row r="857" ht="11.25" customHeight="1" x14ac:dyDescent="0.2"/>
    <row r="858" ht="11.25" customHeight="1" x14ac:dyDescent="0.2"/>
    <row r="859" ht="11.25" customHeight="1" x14ac:dyDescent="0.2"/>
    <row r="860" ht="11.25" customHeight="1" x14ac:dyDescent="0.2"/>
    <row r="861" ht="11.25" customHeight="1" x14ac:dyDescent="0.2"/>
    <row r="862" ht="11.25" customHeight="1" x14ac:dyDescent="0.2"/>
    <row r="863" ht="11.25" customHeight="1" x14ac:dyDescent="0.2"/>
    <row r="864" ht="11.25" customHeight="1" x14ac:dyDescent="0.2"/>
    <row r="865" ht="11.25" customHeight="1" x14ac:dyDescent="0.2"/>
    <row r="866" ht="11.25" customHeight="1" x14ac:dyDescent="0.2"/>
    <row r="867" ht="11.25" customHeight="1" x14ac:dyDescent="0.2"/>
    <row r="868" ht="11.25" customHeight="1" x14ac:dyDescent="0.2"/>
    <row r="869" ht="11.25" customHeight="1" x14ac:dyDescent="0.2"/>
    <row r="870" ht="11.25" customHeight="1" x14ac:dyDescent="0.2"/>
    <row r="871" ht="11.25" customHeight="1" x14ac:dyDescent="0.2"/>
    <row r="872" ht="11.25" customHeight="1" x14ac:dyDescent="0.2"/>
    <row r="873" ht="11.25" customHeight="1" x14ac:dyDescent="0.2"/>
    <row r="874" ht="11.25" customHeight="1" x14ac:dyDescent="0.2"/>
    <row r="875" ht="11.25" customHeight="1" x14ac:dyDescent="0.2"/>
    <row r="876" ht="11.25" customHeight="1" x14ac:dyDescent="0.2"/>
    <row r="877" ht="11.25" customHeight="1" x14ac:dyDescent="0.2"/>
    <row r="878" ht="11.25" customHeight="1" x14ac:dyDescent="0.2"/>
    <row r="879" ht="11.25" customHeight="1" x14ac:dyDescent="0.2"/>
    <row r="880" ht="11.25" customHeight="1" x14ac:dyDescent="0.2"/>
    <row r="881" ht="11.25" customHeight="1" x14ac:dyDescent="0.2"/>
    <row r="882" ht="11.25" customHeight="1" x14ac:dyDescent="0.2"/>
    <row r="883" ht="11.25" customHeight="1" x14ac:dyDescent="0.2"/>
    <row r="884" ht="11.25" customHeight="1" x14ac:dyDescent="0.2"/>
    <row r="885" ht="11.25" customHeight="1" x14ac:dyDescent="0.2"/>
    <row r="886" ht="11.25" customHeight="1" x14ac:dyDescent="0.2"/>
    <row r="887" ht="11.25" customHeight="1" x14ac:dyDescent="0.2"/>
    <row r="888" ht="11.25" customHeight="1" x14ac:dyDescent="0.2"/>
    <row r="889" ht="11.25" customHeight="1" x14ac:dyDescent="0.2"/>
    <row r="890" ht="11.25" customHeight="1" x14ac:dyDescent="0.2"/>
    <row r="891" ht="11.25" customHeight="1" x14ac:dyDescent="0.2"/>
    <row r="892" ht="11.25" customHeight="1" x14ac:dyDescent="0.2"/>
    <row r="893" ht="11.25" customHeight="1" x14ac:dyDescent="0.2"/>
    <row r="894" ht="11.25" customHeight="1" x14ac:dyDescent="0.2"/>
    <row r="895" ht="11.25" customHeight="1" x14ac:dyDescent="0.2"/>
    <row r="896" ht="11.25" customHeight="1" x14ac:dyDescent="0.2"/>
    <row r="897" ht="11.25" customHeight="1" x14ac:dyDescent="0.2"/>
    <row r="898" ht="11.25" customHeight="1" x14ac:dyDescent="0.2"/>
    <row r="899" ht="11.25" customHeight="1" x14ac:dyDescent="0.2"/>
    <row r="900" ht="11.25" customHeight="1" x14ac:dyDescent="0.2"/>
    <row r="901" ht="11.25" customHeight="1" x14ac:dyDescent="0.2"/>
    <row r="902" ht="11.25" customHeight="1" x14ac:dyDescent="0.2"/>
    <row r="903" ht="11.25" customHeight="1" x14ac:dyDescent="0.2"/>
    <row r="904" ht="11.25" customHeight="1" x14ac:dyDescent="0.2"/>
    <row r="905" ht="11.25" customHeight="1" x14ac:dyDescent="0.2"/>
    <row r="906" ht="11.25" customHeight="1" x14ac:dyDescent="0.2"/>
    <row r="907" ht="11.25" customHeight="1" x14ac:dyDescent="0.2"/>
    <row r="908" ht="11.25" customHeight="1" x14ac:dyDescent="0.2"/>
    <row r="909" ht="11.25" customHeight="1" x14ac:dyDescent="0.2"/>
    <row r="910" ht="11.25" customHeight="1" x14ac:dyDescent="0.2"/>
    <row r="911" ht="11.25" customHeight="1" x14ac:dyDescent="0.2"/>
    <row r="912" ht="11.25" customHeight="1" x14ac:dyDescent="0.2"/>
    <row r="913" ht="11.25" customHeight="1" x14ac:dyDescent="0.2"/>
    <row r="914" ht="11.25" customHeight="1" x14ac:dyDescent="0.2"/>
    <row r="915" ht="11.25" customHeight="1" x14ac:dyDescent="0.2"/>
    <row r="916" ht="11.25" customHeight="1" x14ac:dyDescent="0.2"/>
    <row r="917" ht="11.25" customHeight="1" x14ac:dyDescent="0.2"/>
    <row r="918" ht="11.25" customHeight="1" x14ac:dyDescent="0.2"/>
    <row r="919" ht="11.25" customHeight="1" x14ac:dyDescent="0.2"/>
    <row r="920" ht="11.25" customHeight="1" x14ac:dyDescent="0.2"/>
    <row r="921" ht="11.25" customHeight="1" x14ac:dyDescent="0.2"/>
    <row r="922" ht="11.25" customHeight="1" x14ac:dyDescent="0.2"/>
    <row r="923" ht="11.25" customHeight="1" x14ac:dyDescent="0.2"/>
    <row r="924" ht="11.25" customHeight="1" x14ac:dyDescent="0.2"/>
    <row r="925" ht="11.25" customHeight="1" x14ac:dyDescent="0.2"/>
    <row r="926" ht="11.25" customHeight="1" x14ac:dyDescent="0.2"/>
    <row r="927" ht="11.25" customHeight="1" x14ac:dyDescent="0.2"/>
    <row r="928" ht="11.25" customHeight="1" x14ac:dyDescent="0.2"/>
    <row r="929" ht="11.25" customHeight="1" x14ac:dyDescent="0.2"/>
    <row r="930" ht="11.25" customHeight="1" x14ac:dyDescent="0.2"/>
    <row r="931" ht="11.25" customHeight="1" x14ac:dyDescent="0.2"/>
    <row r="932" ht="11.25" customHeight="1" x14ac:dyDescent="0.2"/>
    <row r="933" ht="11.25" customHeight="1" x14ac:dyDescent="0.2"/>
    <row r="934" ht="11.25" customHeight="1" x14ac:dyDescent="0.2"/>
    <row r="935" ht="11.25" customHeight="1" x14ac:dyDescent="0.2"/>
    <row r="936" ht="11.25" customHeight="1" x14ac:dyDescent="0.2"/>
    <row r="937" ht="11.25" customHeight="1" x14ac:dyDescent="0.2"/>
    <row r="938" ht="11.25" customHeight="1" x14ac:dyDescent="0.2"/>
    <row r="939" ht="11.25" customHeight="1" x14ac:dyDescent="0.2"/>
    <row r="940" ht="11.25" customHeight="1" x14ac:dyDescent="0.2"/>
    <row r="941" ht="11.25" customHeight="1" x14ac:dyDescent="0.2"/>
    <row r="942" ht="11.25" customHeight="1" x14ac:dyDescent="0.2"/>
    <row r="943" ht="11.25" customHeight="1" x14ac:dyDescent="0.2"/>
    <row r="944" ht="11.25" customHeight="1" x14ac:dyDescent="0.2"/>
    <row r="945" ht="11.25" customHeight="1" x14ac:dyDescent="0.2"/>
    <row r="946" ht="11.25" customHeight="1" x14ac:dyDescent="0.2"/>
    <row r="947" ht="11.25" customHeight="1" x14ac:dyDescent="0.2"/>
    <row r="948" ht="11.25" customHeight="1" x14ac:dyDescent="0.2"/>
    <row r="949" ht="11.25" customHeight="1" x14ac:dyDescent="0.2"/>
    <row r="950" ht="11.25" customHeight="1" x14ac:dyDescent="0.2"/>
    <row r="951" ht="11.25" customHeight="1" x14ac:dyDescent="0.2"/>
    <row r="952" ht="11.25" customHeight="1" x14ac:dyDescent="0.2"/>
    <row r="953" ht="11.25" customHeight="1" x14ac:dyDescent="0.2"/>
    <row r="954" ht="11.25" customHeight="1" x14ac:dyDescent="0.2"/>
    <row r="955" ht="11.25" customHeight="1" x14ac:dyDescent="0.2"/>
    <row r="956" ht="11.25" customHeight="1" x14ac:dyDescent="0.2"/>
    <row r="957" ht="11.25" customHeight="1" x14ac:dyDescent="0.2"/>
    <row r="958" ht="11.25" customHeight="1" x14ac:dyDescent="0.2"/>
    <row r="959" ht="11.25" customHeight="1" x14ac:dyDescent="0.2"/>
    <row r="960" ht="11.25" customHeight="1" x14ac:dyDescent="0.2"/>
    <row r="961" ht="11.25" customHeight="1" x14ac:dyDescent="0.2"/>
    <row r="962" ht="11.25" customHeight="1" x14ac:dyDescent="0.2"/>
    <row r="963" ht="11.25" customHeight="1" x14ac:dyDescent="0.2"/>
    <row r="964" ht="11.25" customHeight="1" x14ac:dyDescent="0.2"/>
    <row r="965" ht="11.25" customHeight="1" x14ac:dyDescent="0.2"/>
    <row r="966" ht="11.25" customHeight="1" x14ac:dyDescent="0.2"/>
    <row r="967" ht="11.25" customHeight="1" x14ac:dyDescent="0.2"/>
    <row r="968" ht="11.25" customHeight="1" x14ac:dyDescent="0.2"/>
    <row r="969" ht="11.25" customHeight="1" x14ac:dyDescent="0.2"/>
    <row r="970" ht="11.25" customHeight="1" x14ac:dyDescent="0.2"/>
    <row r="971" ht="11.25" customHeight="1" x14ac:dyDescent="0.2"/>
    <row r="972" ht="11.25" customHeight="1" x14ac:dyDescent="0.2"/>
    <row r="973" ht="11.25" customHeight="1" x14ac:dyDescent="0.2"/>
    <row r="974" ht="11.25" customHeight="1" x14ac:dyDescent="0.2"/>
    <row r="975" ht="11.25" customHeight="1" x14ac:dyDescent="0.2"/>
    <row r="976" ht="11.25" customHeight="1" x14ac:dyDescent="0.2"/>
    <row r="977" ht="11.25" customHeight="1" x14ac:dyDescent="0.2"/>
    <row r="978" ht="11.25" customHeight="1" x14ac:dyDescent="0.2"/>
    <row r="979" ht="11.25" customHeight="1" x14ac:dyDescent="0.2"/>
    <row r="980" ht="11.25" customHeight="1" x14ac:dyDescent="0.2"/>
    <row r="981" ht="11.25" customHeight="1" x14ac:dyDescent="0.2"/>
    <row r="982" ht="11.25" customHeight="1" x14ac:dyDescent="0.2"/>
    <row r="983" ht="11.25" customHeight="1" x14ac:dyDescent="0.2"/>
    <row r="984" ht="11.25" customHeight="1" x14ac:dyDescent="0.2"/>
    <row r="985" ht="11.25" customHeight="1" x14ac:dyDescent="0.2"/>
    <row r="986" ht="11.25" customHeight="1" x14ac:dyDescent="0.2"/>
    <row r="987" ht="11.25" customHeight="1" x14ac:dyDescent="0.2"/>
    <row r="988" ht="11.25" customHeight="1" x14ac:dyDescent="0.2"/>
    <row r="989" ht="11.25" customHeight="1" x14ac:dyDescent="0.2"/>
    <row r="990" ht="11.25" customHeight="1" x14ac:dyDescent="0.2"/>
    <row r="991" ht="11.25" customHeight="1" x14ac:dyDescent="0.2"/>
    <row r="992" ht="11.25" customHeight="1" x14ac:dyDescent="0.2"/>
    <row r="993" ht="11.25" customHeight="1" x14ac:dyDescent="0.2"/>
    <row r="994" ht="11.25" customHeight="1" x14ac:dyDescent="0.2"/>
    <row r="995" ht="11.25" customHeight="1" x14ac:dyDescent="0.2"/>
    <row r="996" ht="11.25" customHeight="1" x14ac:dyDescent="0.2"/>
    <row r="997" ht="11.25" customHeight="1" x14ac:dyDescent="0.2"/>
    <row r="998" ht="11.25" customHeight="1" x14ac:dyDescent="0.2"/>
    <row r="999" ht="11.25" customHeight="1" x14ac:dyDescent="0.2"/>
    <row r="1000" ht="11.25" customHeight="1" x14ac:dyDescent="0.2"/>
  </sheetData>
  <conditionalFormatting sqref="D7:I12 D28:I30">
    <cfRule type="expression" dxfId="1" priority="1">
      <formula>AND(D$15=MIN($D$15:$I$15),D$15&lt;&gt;0)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- AYUDA -</vt:lpstr>
      <vt:lpstr>PcVeterinario</vt:lpstr>
      <vt:lpstr>PcAdmin</vt:lpstr>
      <vt:lpstr>PcDesarrollador</vt:lpstr>
      <vt:lpstr>Portatil</vt:lpstr>
      <vt:lpstr>Soporte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Carlos Camacho</cp:lastModifiedBy>
  <dcterms:created xsi:type="dcterms:W3CDTF">2013-10-17T12:18:53Z</dcterms:created>
  <dcterms:modified xsi:type="dcterms:W3CDTF">2024-09-05T22:12:54Z</dcterms:modified>
</cp:coreProperties>
</file>