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 (2)" sheetId="6" r:id="rId1"/>
    <sheet name="Sheet4" sheetId="4" r:id="rId2"/>
    <sheet name="Sheet5" sheetId="5" r:id="rId3"/>
    <sheet name="Sheet1" sheetId="1" r:id="rId4"/>
    <sheet name="Sheet2" sheetId="2" r:id="rId5"/>
    <sheet name="Sheet3" sheetId="3" r:id="rId6"/>
  </sheets>
  <calcPr calcId="144525"/>
  <pivotCaches>
    <pivotCache cacheId="2" r:id="rId7"/>
    <pivotCache cacheId="10" r:id="rId8"/>
  </pivotCaches>
</workbook>
</file>

<file path=xl/calcChain.xml><?xml version="1.0" encoding="utf-8"?>
<calcChain xmlns="http://schemas.openxmlformats.org/spreadsheetml/2006/main">
  <c r="M27" i="6" l="1"/>
  <c r="N27" i="6" s="1"/>
  <c r="O27" i="6" s="1"/>
  <c r="P27" i="6" s="1"/>
  <c r="Q27" i="6" s="1"/>
  <c r="R27" i="6" s="1"/>
  <c r="L27" i="6"/>
  <c r="M26" i="6"/>
  <c r="N26" i="6"/>
  <c r="O26" i="6"/>
  <c r="P26" i="6"/>
  <c r="Q26" i="6"/>
  <c r="R26" i="6"/>
  <c r="L26" i="6"/>
  <c r="T25" i="6"/>
  <c r="T24" i="6"/>
  <c r="O23" i="6"/>
  <c r="N23" i="6"/>
  <c r="M23" i="6"/>
  <c r="M22" i="6"/>
  <c r="M21" i="6"/>
  <c r="L23" i="6"/>
  <c r="L22" i="6"/>
  <c r="G4" i="6"/>
  <c r="L21" i="6"/>
  <c r="K22" i="6"/>
  <c r="K21" i="6"/>
  <c r="K20" i="6"/>
  <c r="G3" i="6"/>
  <c r="N17" i="6"/>
  <c r="M17" i="6"/>
  <c r="L17" i="6"/>
  <c r="N16" i="6"/>
  <c r="M16" i="6"/>
  <c r="L16" i="6"/>
  <c r="I5" i="6"/>
  <c r="I6" i="6"/>
  <c r="I7" i="6" s="1"/>
  <c r="I8" i="6" s="1"/>
  <c r="I9" i="6" s="1"/>
  <c r="I10" i="6"/>
  <c r="I11" i="6" s="1"/>
  <c r="I12" i="6" s="1"/>
  <c r="I13" i="6" s="1"/>
  <c r="I14" i="6"/>
  <c r="I15" i="6"/>
  <c r="I16" i="6"/>
  <c r="I17" i="6" s="1"/>
  <c r="I18" i="6" s="1"/>
  <c r="I19" i="6" s="1"/>
  <c r="I20" i="6" s="1"/>
  <c r="I21" i="6" s="1"/>
  <c r="I22" i="6" s="1"/>
  <c r="I23" i="6" s="1"/>
  <c r="I24" i="6"/>
  <c r="I25" i="6" s="1"/>
  <c r="I26" i="6" s="1"/>
  <c r="I27" i="6" s="1"/>
  <c r="I28" i="6"/>
  <c r="I29" i="6" s="1"/>
  <c r="I30" i="6" s="1"/>
  <c r="I31" i="6" s="1"/>
  <c r="I32" i="6" s="1"/>
  <c r="I33" i="6" s="1"/>
  <c r="I34" i="6" s="1"/>
  <c r="I35" i="6" s="1"/>
  <c r="I4" i="6"/>
  <c r="H4" i="6"/>
  <c r="H5" i="6"/>
  <c r="H6" i="6"/>
  <c r="H7" i="6"/>
  <c r="H8" i="6"/>
  <c r="H9" i="6"/>
  <c r="H10" i="6"/>
  <c r="H11" i="6"/>
  <c r="H12" i="6"/>
  <c r="H13" i="6"/>
  <c r="H14" i="6"/>
  <c r="H3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I3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15" i="6"/>
  <c r="E4" i="6"/>
  <c r="E5" i="6"/>
  <c r="E6" i="6"/>
  <c r="E7" i="6"/>
  <c r="E8" i="6"/>
  <c r="E9" i="6"/>
  <c r="E10" i="6"/>
  <c r="E11" i="6"/>
  <c r="E12" i="6"/>
  <c r="E13" i="6"/>
  <c r="E14" i="6"/>
  <c r="E3" i="6"/>
  <c r="F3" i="6" s="1"/>
  <c r="C35" i="6"/>
  <c r="C34" i="6"/>
  <c r="C33" i="6"/>
  <c r="C32" i="6"/>
  <c r="C31" i="6"/>
  <c r="C30" i="6"/>
  <c r="C29" i="6"/>
  <c r="C28" i="6"/>
  <c r="C27" i="6"/>
  <c r="F28" i="6" s="1"/>
  <c r="N11" i="6" s="1"/>
  <c r="C26" i="6"/>
  <c r="C25" i="6"/>
  <c r="C24" i="6"/>
  <c r="C23" i="6"/>
  <c r="F24" i="6" s="1"/>
  <c r="L11" i="6" s="1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L11" i="1"/>
  <c r="K11" i="1"/>
  <c r="J11" i="1"/>
  <c r="L10" i="1"/>
  <c r="J1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4" i="1"/>
  <c r="E3" i="1"/>
  <c r="F3" i="1" s="1"/>
  <c r="B9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4" i="1"/>
  <c r="C25" i="1"/>
  <c r="C19" i="1"/>
  <c r="C35" i="1"/>
  <c r="C21" i="1"/>
  <c r="C22" i="1"/>
  <c r="C23" i="1"/>
  <c r="C26" i="1"/>
  <c r="C27" i="1"/>
  <c r="C28" i="1"/>
  <c r="C29" i="1"/>
  <c r="C30" i="1"/>
  <c r="C31" i="1"/>
  <c r="C32" i="1"/>
  <c r="C33" i="1"/>
  <c r="C34" i="1"/>
  <c r="C20" i="1"/>
  <c r="F4" i="6" l="1"/>
  <c r="F5" i="6" s="1"/>
  <c r="F6" i="6" s="1"/>
  <c r="F7" i="6" s="1"/>
  <c r="F8" i="6" s="1"/>
  <c r="F14" i="6"/>
  <c r="N10" i="6" s="1"/>
  <c r="F15" i="6"/>
  <c r="M11" i="6" s="1"/>
  <c r="F29" i="6"/>
  <c r="F30" i="6" s="1"/>
  <c r="F31" i="6" s="1"/>
  <c r="F32" i="6" s="1"/>
  <c r="F33" i="6" s="1"/>
  <c r="F34" i="6" s="1"/>
  <c r="F35" i="6" s="1"/>
  <c r="F25" i="6"/>
  <c r="F26" i="6" s="1"/>
  <c r="F27" i="6" s="1"/>
  <c r="F10" i="6"/>
  <c r="L10" i="6" s="1"/>
  <c r="F15" i="1"/>
  <c r="F28" i="1"/>
  <c r="F29" i="1" s="1"/>
  <c r="F30" i="1" s="1"/>
  <c r="F31" i="1" s="1"/>
  <c r="F32" i="1" s="1"/>
  <c r="F33" i="1" s="1"/>
  <c r="F34" i="1" s="1"/>
  <c r="F35" i="1" s="1"/>
  <c r="F16" i="1"/>
  <c r="F17" i="1" s="1"/>
  <c r="F18" i="1" s="1"/>
  <c r="F19" i="1" s="1"/>
  <c r="F20" i="1" s="1"/>
  <c r="F21" i="1" s="1"/>
  <c r="F22" i="1" s="1"/>
  <c r="F4" i="1"/>
  <c r="F23" i="1"/>
  <c r="F16" i="6" l="1"/>
  <c r="F17" i="6" s="1"/>
  <c r="F18" i="6" s="1"/>
  <c r="F19" i="6" s="1"/>
  <c r="F20" i="6" s="1"/>
  <c r="F21" i="6" s="1"/>
  <c r="F22" i="6" s="1"/>
  <c r="F23" i="6" s="1"/>
  <c r="M10" i="6"/>
  <c r="F9" i="6"/>
  <c r="F11" i="6"/>
  <c r="F12" i="6" s="1"/>
  <c r="F13" i="6" s="1"/>
  <c r="F5" i="1"/>
  <c r="F6" i="1" s="1"/>
  <c r="F7" i="1" s="1"/>
  <c r="F8" i="1" s="1"/>
  <c r="F24" i="1"/>
  <c r="F25" i="1" s="1"/>
  <c r="F26" i="1" s="1"/>
  <c r="F27" i="1" s="1"/>
  <c r="F9" i="1"/>
  <c r="F10" i="1" s="1"/>
  <c r="F11" i="1" s="1"/>
  <c r="F12" i="1" s="1"/>
  <c r="F13" i="1" s="1"/>
  <c r="F14" i="1" s="1"/>
  <c r="K10" i="1"/>
</calcChain>
</file>

<file path=xl/sharedStrings.xml><?xml version="1.0" encoding="utf-8"?>
<sst xmlns="http://schemas.openxmlformats.org/spreadsheetml/2006/main" count="64" uniqueCount="11">
  <si>
    <t>Notes</t>
  </si>
  <si>
    <t>Année</t>
  </si>
  <si>
    <t>Row Labels</t>
  </si>
  <si>
    <t>Grand Total</t>
  </si>
  <si>
    <t>Count of Notes</t>
  </si>
  <si>
    <t>Classe</t>
  </si>
  <si>
    <t>Count of Classe</t>
  </si>
  <si>
    <t>Column Labels</t>
  </si>
  <si>
    <t>Average</t>
  </si>
  <si>
    <t>Good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</si>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</sst>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/>
    <xf numFmtId="10" fontId="0" fillId="0" borderId="0" xfId="0" applyNumberFormat="1"/>
    <xf numFmtId="10" fontId="3" fillId="2" borderId="2" xfId="0" applyNumberFormat="1" applyFont="1" applyFill="1" applyBorder="1"/>
    <xf numFmtId="0" fontId="3" fillId="2" borderId="0" xfId="0" applyFont="1" applyFill="1"/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/>
    <xf numFmtId="9" fontId="0" fillId="0" borderId="0" xfId="1" applyFont="1" applyAlignment="1">
      <alignment horizontal="center"/>
    </xf>
    <xf numFmtId="0" fontId="0" fillId="0" borderId="0" xfId="0" pivotButton="1" applyAlignment="1">
      <alignment horizontal="center"/>
    </xf>
    <xf numFmtId="10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0" fontId="3" fillId="2" borderId="2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7" xfId="0" applyFont="1" applyFill="1" applyBorder="1"/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7" xfId="0" applyFont="1" applyFill="1" applyBorder="1"/>
    <xf numFmtId="0" fontId="0" fillId="0" borderId="6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7" xfId="0" applyFont="1" applyBorder="1"/>
    <xf numFmtId="10" fontId="0" fillId="0" borderId="0" xfId="1" applyNumberFormat="1" applyFont="1"/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3">
    <dxf>
      <alignment horizontal="center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ne" refreshedDate="43238.581549768518" createdVersion="4" refreshedVersion="4" minRefreshableVersion="3" recordCount="33">
  <cacheSource type="worksheet">
    <worksheetSource ref="A2:B35" sheet="Sheet1"/>
  </cacheSource>
  <cacheFields count="2">
    <cacheField name="Année" numFmtId="0">
      <sharedItems containsSemiMixedTypes="0" containsString="0" containsNumber="1" containsInteger="1" minValue="1920" maxValue="2010" count="2">
        <n v="1920"/>
        <n v="2010"/>
      </sharedItems>
    </cacheField>
    <cacheField name="Notes" numFmtId="0">
      <sharedItems containsSemiMixedTypes="0" containsString="0" containsNumber="1" containsInteger="1" minValue="10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onne" refreshedDate="43238.587717824077" createdVersion="4" refreshedVersion="4" minRefreshableVersion="3" recordCount="33">
  <cacheSource type="worksheet">
    <worksheetSource ref="A2:C35" sheet="Sheet1"/>
  </cacheSource>
  <cacheFields count="3">
    <cacheField name="Année" numFmtId="0">
      <sharedItems containsSemiMixedTypes="0" containsString="0" containsNumber="1" containsInteger="1" minValue="1920" maxValue="2010" count="2">
        <n v="1920"/>
        <n v="2010"/>
      </sharedItems>
    </cacheField>
    <cacheField name="Notes" numFmtId="0">
      <sharedItems containsSemiMixedTypes="0" containsString="0" containsNumber="1" containsInteger="1" minValue="10" maxValue="90"/>
    </cacheField>
    <cacheField name="Classe" numFmtId="0">
      <sharedItems count="3">
        <s v="Good"/>
        <s v="Average"/>
        <s v="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n v="90"/>
  </r>
  <r>
    <x v="0"/>
    <n v="90"/>
  </r>
  <r>
    <x v="0"/>
    <n v="90"/>
  </r>
  <r>
    <x v="0"/>
    <n v="85"/>
  </r>
  <r>
    <x v="0"/>
    <n v="85"/>
  </r>
  <r>
    <x v="0"/>
    <n v="75"/>
  </r>
  <r>
    <x v="0"/>
    <n v="75"/>
  </r>
  <r>
    <x v="0"/>
    <n v="60"/>
  </r>
  <r>
    <x v="0"/>
    <n v="60"/>
  </r>
  <r>
    <x v="0"/>
    <n v="50"/>
  </r>
  <r>
    <x v="0"/>
    <n v="45"/>
  </r>
  <r>
    <x v="0"/>
    <n v="10"/>
  </r>
  <r>
    <x v="1"/>
    <n v="90"/>
  </r>
  <r>
    <x v="1"/>
    <n v="90"/>
  </r>
  <r>
    <x v="1"/>
    <n v="90"/>
  </r>
  <r>
    <x v="1"/>
    <n v="90"/>
  </r>
  <r>
    <x v="1"/>
    <n v="50"/>
  </r>
  <r>
    <x v="1"/>
    <n v="50"/>
  </r>
  <r>
    <x v="1"/>
    <n v="80"/>
  </r>
  <r>
    <x v="1"/>
    <n v="80"/>
  </r>
  <r>
    <x v="1"/>
    <n v="70"/>
  </r>
  <r>
    <x v="1"/>
    <n v="70"/>
  </r>
  <r>
    <x v="1"/>
    <n v="70"/>
  </r>
  <r>
    <x v="1"/>
    <n v="50"/>
  </r>
  <r>
    <x v="1"/>
    <n v="50"/>
  </r>
  <r>
    <x v="1"/>
    <n v="20"/>
  </r>
  <r>
    <x v="1"/>
    <n v="20"/>
  </r>
  <r>
    <x v="1"/>
    <n v="20"/>
  </r>
  <r>
    <x v="1"/>
    <n v="20"/>
  </r>
  <r>
    <x v="1"/>
    <n v="20"/>
  </r>
  <r>
    <x v="1"/>
    <n v="10"/>
  </r>
  <r>
    <x v="1"/>
    <n v="10"/>
  </r>
  <r>
    <x v="1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3">
  <r>
    <x v="0"/>
    <n v="90"/>
    <x v="0"/>
  </r>
  <r>
    <x v="0"/>
    <n v="90"/>
    <x v="0"/>
  </r>
  <r>
    <x v="0"/>
    <n v="90"/>
    <x v="0"/>
  </r>
  <r>
    <x v="0"/>
    <n v="85"/>
    <x v="0"/>
  </r>
  <r>
    <x v="0"/>
    <n v="85"/>
    <x v="0"/>
  </r>
  <r>
    <x v="0"/>
    <n v="75"/>
    <x v="0"/>
  </r>
  <r>
    <x v="0"/>
    <n v="75"/>
    <x v="0"/>
  </r>
  <r>
    <x v="0"/>
    <n v="60"/>
    <x v="1"/>
  </r>
  <r>
    <x v="0"/>
    <n v="60"/>
    <x v="1"/>
  </r>
  <r>
    <x v="0"/>
    <n v="50"/>
    <x v="1"/>
  </r>
  <r>
    <x v="0"/>
    <n v="45"/>
    <x v="1"/>
  </r>
  <r>
    <x v="0"/>
    <n v="10"/>
    <x v="2"/>
  </r>
  <r>
    <x v="1"/>
    <n v="90"/>
    <x v="0"/>
  </r>
  <r>
    <x v="1"/>
    <n v="90"/>
    <x v="0"/>
  </r>
  <r>
    <x v="1"/>
    <n v="90"/>
    <x v="0"/>
  </r>
  <r>
    <x v="1"/>
    <n v="90"/>
    <x v="0"/>
  </r>
  <r>
    <x v="1"/>
    <n v="50"/>
    <x v="1"/>
  </r>
  <r>
    <x v="1"/>
    <n v="50"/>
    <x v="1"/>
  </r>
  <r>
    <x v="1"/>
    <n v="80"/>
    <x v="0"/>
  </r>
  <r>
    <x v="1"/>
    <n v="80"/>
    <x v="0"/>
  </r>
  <r>
    <x v="1"/>
    <n v="70"/>
    <x v="0"/>
  </r>
  <r>
    <x v="1"/>
    <n v="70"/>
    <x v="0"/>
  </r>
  <r>
    <x v="1"/>
    <n v="70"/>
    <x v="0"/>
  </r>
  <r>
    <x v="1"/>
    <n v="50"/>
    <x v="1"/>
  </r>
  <r>
    <x v="1"/>
    <n v="50"/>
    <x v="1"/>
  </r>
  <r>
    <x v="1"/>
    <n v="20"/>
    <x v="2"/>
  </r>
  <r>
    <x v="1"/>
    <n v="20"/>
    <x v="2"/>
  </r>
  <r>
    <x v="1"/>
    <n v="20"/>
    <x v="2"/>
  </r>
  <r>
    <x v="1"/>
    <n v="20"/>
    <x v="2"/>
  </r>
  <r>
    <x v="1"/>
    <n v="20"/>
    <x v="2"/>
  </r>
  <r>
    <x v="1"/>
    <n v="10"/>
    <x v="2"/>
  </r>
  <r>
    <x v="1"/>
    <n v="10"/>
    <x v="2"/>
  </r>
  <r>
    <x v="1"/>
    <n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Notes" fld="1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7" firstHeaderRow="1" firstDataRow="2" firstDataCol="1"/>
  <pivotFields count="3">
    <pivotField axis="axisRow" showAll="0">
      <items count="3">
        <item x="0"/>
        <item x="1"/>
        <item t="default"/>
      </items>
    </pivotField>
    <pivotField showAll="0"/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Classe" fld="2" subtotal="count" showDataAs="percentOfRow" baseField="2" baseItem="0" numFmtId="1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C35" totalsRowShown="0">
  <autoFilter ref="A2:C35"/>
  <sortState ref="A3:C35">
    <sortCondition ref="A3:A35"/>
    <sortCondition descending="1" ref="B3:B35"/>
  </sortState>
  <tableColumns count="3">
    <tableColumn id="1" name="Année" dataDxfId="2"/>
    <tableColumn id="2" name="Notes" dataDxfId="1"/>
    <tableColumn id="3" name="Classe">
      <calculatedColumnFormula>IF(B3&gt;=70,"Good",IF(AND(B3&lt;70,B3&gt;=45),"Average","Bad"))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5"/>
  <sheetViews>
    <sheetView tabSelected="1" topLeftCell="A3" workbookViewId="0">
      <selection activeCell="O27" sqref="O27"/>
    </sheetView>
  </sheetViews>
  <sheetFormatPr defaultRowHeight="15" x14ac:dyDescent="0.25"/>
  <cols>
    <col min="11" max="11" width="14.7109375" bestFit="1" customWidth="1"/>
    <col min="12" max="12" width="16.28515625" bestFit="1" customWidth="1"/>
    <col min="13" max="14" width="7.140625" customWidth="1"/>
    <col min="15" max="15" width="11.28515625" bestFit="1" customWidth="1"/>
    <col min="19" max="19" width="4.5703125" customWidth="1"/>
    <col min="20" max="20" width="6.85546875" customWidth="1"/>
  </cols>
  <sheetData>
    <row r="2" spans="1:15" x14ac:dyDescent="0.25">
      <c r="A2" s="19" t="s">
        <v>1</v>
      </c>
      <c r="B2" s="20" t="s">
        <v>0</v>
      </c>
      <c r="C2" s="21" t="s">
        <v>5</v>
      </c>
      <c r="K2" s="15" t="s">
        <v>6</v>
      </c>
      <c r="L2" s="15" t="s">
        <v>7</v>
      </c>
      <c r="M2" s="15"/>
      <c r="N2" s="15"/>
      <c r="O2" s="15"/>
    </row>
    <row r="3" spans="1:15" x14ac:dyDescent="0.25">
      <c r="A3" s="22">
        <v>1920</v>
      </c>
      <c r="B3" s="23">
        <v>90</v>
      </c>
      <c r="C3" s="24" t="str">
        <f>IF(B3&gt;=70,"Good",IF(AND(B3&lt;70,B3&gt;=45),"Average","Bad"))</f>
        <v>Good</v>
      </c>
      <c r="D3" s="26">
        <v>90</v>
      </c>
      <c r="E3" s="29">
        <f>_xlfn.PERCENTRANK.EXC('Sheet1 (2)'!$B$3:$B$14,'Sheet1 (2)'!$B3)</f>
        <v>0.76900000000000002</v>
      </c>
      <c r="F3" s="29">
        <f>E3</f>
        <v>0.76900000000000002</v>
      </c>
      <c r="G3" s="28">
        <f>1/COUNT(B3:B14)</f>
        <v>8.3333333333333329E-2</v>
      </c>
      <c r="H3" s="29">
        <f>_xlfn.PERCENTRANK.INC('Sheet1 (2)'!$B$3:$B$14,'Sheet1 (2)'!$B3)</f>
        <v>0.81799999999999995</v>
      </c>
      <c r="I3" s="29">
        <f>H3</f>
        <v>0.81799999999999995</v>
      </c>
      <c r="K3" s="16" t="s">
        <v>2</v>
      </c>
      <c r="L3" s="16" t="s">
        <v>8</v>
      </c>
      <c r="M3" s="16" t="s">
        <v>9</v>
      </c>
      <c r="N3" s="16" t="s">
        <v>10</v>
      </c>
      <c r="O3" s="16" t="s">
        <v>3</v>
      </c>
    </row>
    <row r="4" spans="1:15" x14ac:dyDescent="0.25">
      <c r="A4" s="25">
        <v>1920</v>
      </c>
      <c r="B4" s="26">
        <v>90</v>
      </c>
      <c r="C4" s="27" t="str">
        <f>IF(B4&gt;=70,"Good",IF(AND(B4&lt;70,B4&gt;=45),"Average","Bad"))</f>
        <v>Good</v>
      </c>
      <c r="D4" s="26">
        <v>85</v>
      </c>
      <c r="E4" s="29">
        <f>_xlfn.PERCENTRANK.EXC('Sheet1 (2)'!$B$3:$B$14,'Sheet1 (2)'!$B4)</f>
        <v>0.76900000000000002</v>
      </c>
      <c r="F4" s="29">
        <f>IF('Sheet1 (2)'!$C4&lt;&gt;C3,E4,F3)</f>
        <v>0.76900000000000002</v>
      </c>
      <c r="G4">
        <f>2/K21</f>
        <v>0.16666666666666666</v>
      </c>
      <c r="H4" s="29">
        <f>_xlfn.PERCENTRANK.INC('Sheet1 (2)'!$B$3:$B$14,'Sheet1 (2)'!$B4)</f>
        <v>0.81799999999999995</v>
      </c>
      <c r="I4" s="29">
        <f>IF('Sheet1 (2)'!$C4&lt;&gt;C3,H4,I3)</f>
        <v>0.81799999999999995</v>
      </c>
      <c r="K4" s="1">
        <v>1920</v>
      </c>
      <c r="L4" s="14">
        <v>0.33333333333333331</v>
      </c>
      <c r="M4" s="14">
        <v>0.58333333333333337</v>
      </c>
      <c r="N4" s="14">
        <v>8.3333333333333329E-2</v>
      </c>
      <c r="O4" s="14">
        <v>1</v>
      </c>
    </row>
    <row r="5" spans="1:15" x14ac:dyDescent="0.25">
      <c r="A5" s="22">
        <v>1920</v>
      </c>
      <c r="B5" s="23">
        <v>90</v>
      </c>
      <c r="C5" s="24" t="str">
        <f>IF(B5&gt;=70,"Good",IF(AND(B5&lt;70,B5&gt;=45),"Average","Bad"))</f>
        <v>Good</v>
      </c>
      <c r="D5" s="26">
        <v>75</v>
      </c>
      <c r="E5" s="29">
        <f>_xlfn.PERCENTRANK.EXC('Sheet1 (2)'!$B$3:$B$14,'Sheet1 (2)'!$B5)</f>
        <v>0.76900000000000002</v>
      </c>
      <c r="F5" s="29">
        <f>IF('Sheet1 (2)'!$C5&lt;&gt;C4,E5,F4)</f>
        <v>0.76900000000000002</v>
      </c>
      <c r="H5" s="29">
        <f>_xlfn.PERCENTRANK.INC('Sheet1 (2)'!$B$3:$B$14,'Sheet1 (2)'!$B5)</f>
        <v>0.81799999999999995</v>
      </c>
      <c r="I5" s="29">
        <f>IF('Sheet1 (2)'!$C5&lt;&gt;C4,H5,I4)</f>
        <v>0.81799999999999995</v>
      </c>
      <c r="K5" s="1">
        <v>2010</v>
      </c>
      <c r="L5" s="14">
        <v>0.19047619047619047</v>
      </c>
      <c r="M5" s="14">
        <v>0.42857142857142855</v>
      </c>
      <c r="N5" s="14">
        <v>0.38095238095238093</v>
      </c>
      <c r="O5" s="14">
        <v>1</v>
      </c>
    </row>
    <row r="6" spans="1:15" x14ac:dyDescent="0.25">
      <c r="A6" s="25">
        <v>1920</v>
      </c>
      <c r="B6" s="26">
        <v>85</v>
      </c>
      <c r="C6" s="27" t="str">
        <f>IF(B6&gt;=70,"Good",IF(AND(B6&lt;70,B6&gt;=45),"Average","Bad"))</f>
        <v>Good</v>
      </c>
      <c r="D6" s="26">
        <v>60</v>
      </c>
      <c r="E6" s="29">
        <f>_xlfn.PERCENTRANK.EXC('Sheet1 (2)'!$B$3:$B$14,'Sheet1 (2)'!$B6)</f>
        <v>0.61499999999999999</v>
      </c>
      <c r="F6" s="29">
        <f>IF('Sheet1 (2)'!$C6&lt;&gt;C5,E6,F5)</f>
        <v>0.76900000000000002</v>
      </c>
      <c r="H6" s="29">
        <f>_xlfn.PERCENTRANK.INC('Sheet1 (2)'!$B$3:$B$14,'Sheet1 (2)'!$B6)</f>
        <v>0.63600000000000001</v>
      </c>
      <c r="I6" s="29">
        <f>IF('Sheet1 (2)'!$C6&lt;&gt;C5,H6,I5)</f>
        <v>0.81799999999999995</v>
      </c>
      <c r="K6" s="17" t="s">
        <v>3</v>
      </c>
      <c r="L6" s="18">
        <v>0.24242424242424243</v>
      </c>
      <c r="M6" s="18">
        <v>0.48484848484848486</v>
      </c>
      <c r="N6" s="18">
        <v>0.27272727272727271</v>
      </c>
      <c r="O6" s="18">
        <v>1</v>
      </c>
    </row>
    <row r="7" spans="1:15" x14ac:dyDescent="0.25">
      <c r="A7" s="22">
        <v>1920</v>
      </c>
      <c r="B7" s="23">
        <v>85</v>
      </c>
      <c r="C7" s="24" t="str">
        <f>IF(B7&gt;=70,"Good",IF(AND(B7&lt;70,B7&gt;=45),"Average","Bad"))</f>
        <v>Good</v>
      </c>
      <c r="D7" s="26">
        <v>50</v>
      </c>
      <c r="E7" s="29">
        <f>_xlfn.PERCENTRANK.EXC('Sheet1 (2)'!$B$3:$B$14,'Sheet1 (2)'!$B7)</f>
        <v>0.61499999999999999</v>
      </c>
      <c r="F7" s="29">
        <f>IF('Sheet1 (2)'!$C7&lt;&gt;C6,E7,F6)</f>
        <v>0.76900000000000002</v>
      </c>
      <c r="H7" s="29">
        <f>_xlfn.PERCENTRANK.INC('Sheet1 (2)'!$B$3:$B$14,'Sheet1 (2)'!$B7)</f>
        <v>0.63600000000000001</v>
      </c>
      <c r="I7" s="29">
        <f>IF('Sheet1 (2)'!$C7&lt;&gt;C6,H7,I6)</f>
        <v>0.81799999999999995</v>
      </c>
    </row>
    <row r="8" spans="1:15" x14ac:dyDescent="0.25">
      <c r="A8" s="25">
        <v>1920</v>
      </c>
      <c r="B8" s="26">
        <v>75</v>
      </c>
      <c r="C8" s="27" t="str">
        <f>IF(B8&gt;=70,"Good",IF(AND(B8&lt;70,B8&gt;=45),"Average","Bad"))</f>
        <v>Good</v>
      </c>
      <c r="D8" s="23">
        <v>45</v>
      </c>
      <c r="E8" s="29">
        <f>_xlfn.PERCENTRANK.EXC('Sheet1 (2)'!$B$3:$B$14,'Sheet1 (2)'!$B8)</f>
        <v>0.46100000000000002</v>
      </c>
      <c r="F8" s="29">
        <f>IF('Sheet1 (2)'!$C8&lt;&gt;C7,E8,F7)</f>
        <v>0.76900000000000002</v>
      </c>
      <c r="H8" s="29">
        <f>_xlfn.PERCENTRANK.INC('Sheet1 (2)'!$B$3:$B$14,'Sheet1 (2)'!$B8)</f>
        <v>0.45400000000000001</v>
      </c>
      <c r="I8" s="29">
        <f>IF('Sheet1 (2)'!$C8&lt;&gt;C7,H8,I7)</f>
        <v>0.81799999999999995</v>
      </c>
      <c r="K8" s="15" t="s">
        <v>6</v>
      </c>
      <c r="L8" s="15" t="s">
        <v>7</v>
      </c>
      <c r="M8" s="15"/>
      <c r="N8" s="15"/>
      <c r="O8" s="15"/>
    </row>
    <row r="9" spans="1:15" x14ac:dyDescent="0.25">
      <c r="A9" s="22">
        <v>1920</v>
      </c>
      <c r="B9" s="23">
        <v>75</v>
      </c>
      <c r="C9" s="24" t="str">
        <f>IF(B9&gt;=70,"Good",IF(AND(B9&lt;70,B9&gt;=45),"Average","Bad"))</f>
        <v>Good</v>
      </c>
      <c r="D9" s="26">
        <v>10</v>
      </c>
      <c r="E9" s="29">
        <f>_xlfn.PERCENTRANK.EXC('Sheet1 (2)'!$B$3:$B$14,'Sheet1 (2)'!$B9)</f>
        <v>0.46100000000000002</v>
      </c>
      <c r="F9" s="29">
        <f>IF('Sheet1 (2)'!$C9&lt;&gt;C8,E9,F8)</f>
        <v>0.76900000000000002</v>
      </c>
      <c r="H9" s="29">
        <f>_xlfn.PERCENTRANK.INC('Sheet1 (2)'!$B$3:$B$14,'Sheet1 (2)'!$B9)</f>
        <v>0.45400000000000001</v>
      </c>
      <c r="I9" s="29">
        <f>IF('Sheet1 (2)'!$C9&lt;&gt;C8,H9,I8)</f>
        <v>0.81799999999999995</v>
      </c>
      <c r="K9" s="16" t="s">
        <v>2</v>
      </c>
      <c r="L9" s="16" t="s">
        <v>8</v>
      </c>
      <c r="M9" s="16" t="s">
        <v>9</v>
      </c>
      <c r="N9" s="16" t="s">
        <v>10</v>
      </c>
      <c r="O9" s="16" t="s">
        <v>3</v>
      </c>
    </row>
    <row r="10" spans="1:15" x14ac:dyDescent="0.25">
      <c r="A10" s="25">
        <v>1920</v>
      </c>
      <c r="B10" s="26">
        <v>60</v>
      </c>
      <c r="C10" s="27" t="str">
        <f>IF(B10&gt;=70,"Good",IF(AND(B10&lt;70,B10&gt;=45),"Average","Bad"))</f>
        <v>Average</v>
      </c>
      <c r="E10" s="29">
        <f>_xlfn.PERCENTRANK.EXC('Sheet1 (2)'!$B$3:$B$14,'Sheet1 (2)'!$B10)</f>
        <v>0.307</v>
      </c>
      <c r="F10" s="29">
        <f>IF('Sheet1 (2)'!$C10&lt;&gt;C9,E10,F9)</f>
        <v>0.307</v>
      </c>
      <c r="H10" s="29">
        <f>_xlfn.PERCENTRANK.INC('Sheet1 (2)'!$B$3:$B$14,'Sheet1 (2)'!$B10)</f>
        <v>0.27200000000000002</v>
      </c>
      <c r="I10" s="29">
        <f>IF('Sheet1 (2)'!$C10&lt;&gt;C9,H10,I9)</f>
        <v>0.27200000000000002</v>
      </c>
      <c r="K10" s="1">
        <v>1920</v>
      </c>
      <c r="L10" s="14">
        <f>F10</f>
        <v>0.307</v>
      </c>
      <c r="M10" s="14">
        <f>F8</f>
        <v>0.76900000000000002</v>
      </c>
      <c r="N10" s="14">
        <f>F14</f>
        <v>7.5999999999999998E-2</v>
      </c>
      <c r="O10" s="14">
        <v>1</v>
      </c>
    </row>
    <row r="11" spans="1:15" x14ac:dyDescent="0.25">
      <c r="A11" s="22">
        <v>1920</v>
      </c>
      <c r="B11" s="23">
        <v>60</v>
      </c>
      <c r="C11" s="24" t="str">
        <f>IF(B11&gt;=70,"Good",IF(AND(B11&lt;70,B11&gt;=45),"Average","Bad"))</f>
        <v>Average</v>
      </c>
      <c r="E11" s="29">
        <f>_xlfn.PERCENTRANK.EXC('Sheet1 (2)'!$B$3:$B$14,'Sheet1 (2)'!$B11)</f>
        <v>0.307</v>
      </c>
      <c r="F11" s="29">
        <f>IF('Sheet1 (2)'!$C11&lt;&gt;C10,E11,F10)</f>
        <v>0.307</v>
      </c>
      <c r="H11" s="29">
        <f>_xlfn.PERCENTRANK.INC('Sheet1 (2)'!$B$3:$B$14,'Sheet1 (2)'!$B11)</f>
        <v>0.27200000000000002</v>
      </c>
      <c r="I11" s="29">
        <f>IF('Sheet1 (2)'!$C11&lt;&gt;C10,H11,I10)</f>
        <v>0.27200000000000002</v>
      </c>
      <c r="K11" s="1">
        <v>2010</v>
      </c>
      <c r="L11" s="14">
        <f>F24</f>
        <v>0.40899999999999997</v>
      </c>
      <c r="M11" s="14">
        <f>F15</f>
        <v>0.81799999999999995</v>
      </c>
      <c r="N11" s="14">
        <f>F28</f>
        <v>0.18099999999999999</v>
      </c>
      <c r="O11" s="14">
        <v>1</v>
      </c>
    </row>
    <row r="12" spans="1:15" x14ac:dyDescent="0.25">
      <c r="A12" s="25">
        <v>1920</v>
      </c>
      <c r="B12" s="26">
        <v>50</v>
      </c>
      <c r="C12" s="27" t="str">
        <f>IF(B12&gt;=70,"Good",IF(AND(B12&lt;70,B12&gt;=45),"Average","Bad"))</f>
        <v>Average</v>
      </c>
      <c r="E12" s="29">
        <f>_xlfn.PERCENTRANK.EXC('Sheet1 (2)'!$B$3:$B$14,'Sheet1 (2)'!$B12)</f>
        <v>0.23</v>
      </c>
      <c r="F12" s="29">
        <f>IF('Sheet1 (2)'!$C12&lt;&gt;C11,E12,F11)</f>
        <v>0.307</v>
      </c>
      <c r="H12" s="29">
        <f>_xlfn.PERCENTRANK.INC('Sheet1 (2)'!$B$3:$B$14,'Sheet1 (2)'!$B12)</f>
        <v>0.18099999999999999</v>
      </c>
      <c r="I12" s="29">
        <f>IF('Sheet1 (2)'!$C12&lt;&gt;C11,H12,I11)</f>
        <v>0.27200000000000002</v>
      </c>
      <c r="K12" s="17" t="s">
        <v>3</v>
      </c>
      <c r="L12" s="18">
        <v>0.24242424242424243</v>
      </c>
      <c r="M12" s="18">
        <v>0.48484848484848486</v>
      </c>
      <c r="N12" s="18">
        <v>0.27272727272727271</v>
      </c>
      <c r="O12" s="18">
        <v>1</v>
      </c>
    </row>
    <row r="13" spans="1:15" x14ac:dyDescent="0.25">
      <c r="A13" s="22">
        <v>1920</v>
      </c>
      <c r="B13" s="23">
        <v>45</v>
      </c>
      <c r="C13" s="24" t="str">
        <f>IF(B13&gt;=70,"Good",IF(AND(B13&lt;70,B13&gt;=45),"Average","Bad"))</f>
        <v>Average</v>
      </c>
      <c r="E13" s="29">
        <f>_xlfn.PERCENTRANK.EXC('Sheet1 (2)'!$B$3:$B$14,'Sheet1 (2)'!$B13)</f>
        <v>0.153</v>
      </c>
      <c r="F13" s="29">
        <f>IF('Sheet1 (2)'!$C13&lt;&gt;C12,E13,F12)</f>
        <v>0.307</v>
      </c>
      <c r="H13" s="29">
        <f>_xlfn.PERCENTRANK.INC('Sheet1 (2)'!$B$3:$B$14,'Sheet1 (2)'!$B13)</f>
        <v>0.09</v>
      </c>
      <c r="I13" s="29">
        <f>IF('Sheet1 (2)'!$C13&lt;&gt;C12,H13,I12)</f>
        <v>0.27200000000000002</v>
      </c>
    </row>
    <row r="14" spans="1:15" x14ac:dyDescent="0.25">
      <c r="A14" s="25">
        <v>1920</v>
      </c>
      <c r="B14" s="26">
        <v>10</v>
      </c>
      <c r="C14" s="27" t="str">
        <f>IF(B14&gt;=70,"Good",IF(AND(B14&lt;70,B14&gt;=45),"Average","Bad"))</f>
        <v>Bad</v>
      </c>
      <c r="E14" s="29">
        <f>_xlfn.PERCENTRANK.EXC('Sheet1 (2)'!$B$3:$B$14,'Sheet1 (2)'!$B14)</f>
        <v>7.5999999999999998E-2</v>
      </c>
      <c r="F14" s="29">
        <f>IF('Sheet1 (2)'!$C14&lt;&gt;C13,E14,F13)</f>
        <v>7.5999999999999998E-2</v>
      </c>
      <c r="H14" s="29">
        <f>_xlfn.PERCENTRANK.INC('Sheet1 (2)'!$B$3:$B$14,'Sheet1 (2)'!$B14)</f>
        <v>0</v>
      </c>
      <c r="I14" s="29">
        <f>IF('Sheet1 (2)'!$C14&lt;&gt;C13,H14,I13)</f>
        <v>0</v>
      </c>
      <c r="K14" s="15" t="s">
        <v>6</v>
      </c>
      <c r="L14" s="15" t="s">
        <v>7</v>
      </c>
      <c r="M14" s="15"/>
      <c r="N14" s="15"/>
      <c r="O14" s="15"/>
    </row>
    <row r="15" spans="1:15" x14ac:dyDescent="0.25">
      <c r="A15" s="22">
        <v>2010</v>
      </c>
      <c r="B15" s="23">
        <v>90</v>
      </c>
      <c r="C15" s="24" t="str">
        <f>IF(B15&gt;=70,"Good",IF(AND(B15&lt;70,B15&gt;=45),"Average","Bad"))</f>
        <v>Good</v>
      </c>
      <c r="E15" s="29">
        <f>_xlfn.PERCENTRANK.EXC('Sheet1 (2)'!$B$15:$B$35,'Sheet1 (2)'!$B15)</f>
        <v>0.81799999999999995</v>
      </c>
      <c r="F15" s="29">
        <f>IF('Sheet1 (2)'!$C15&lt;&gt;C14,E15,F14)</f>
        <v>0.81799999999999995</v>
      </c>
      <c r="H15" s="29">
        <f>_xlfn.PERCENTRANK.EXC('Sheet1 (2)'!$B$15:$B$35,'Sheet1 (2)'!$B15)</f>
        <v>0.81799999999999995</v>
      </c>
      <c r="I15" s="29">
        <f>IF('Sheet1 (2)'!$C15&lt;&gt;C14,H15,I14)</f>
        <v>0.81799999999999995</v>
      </c>
      <c r="K15" s="16" t="s">
        <v>2</v>
      </c>
      <c r="L15" s="16" t="s">
        <v>8</v>
      </c>
      <c r="M15" s="16" t="s">
        <v>9</v>
      </c>
      <c r="N15" s="16" t="s">
        <v>10</v>
      </c>
      <c r="O15" s="16" t="s">
        <v>3</v>
      </c>
    </row>
    <row r="16" spans="1:15" x14ac:dyDescent="0.25">
      <c r="A16" s="25">
        <v>2010</v>
      </c>
      <c r="B16" s="26">
        <v>90</v>
      </c>
      <c r="C16" s="27" t="str">
        <f>IF(B16&gt;=70,"Good",IF(AND(B16&lt;70,B16&gt;=45),"Average","Bad"))</f>
        <v>Good</v>
      </c>
      <c r="E16" s="29">
        <f>_xlfn.PERCENTRANK.EXC('Sheet1 (2)'!$B$15:$B$35,'Sheet1 (2)'!$B16)</f>
        <v>0.81799999999999995</v>
      </c>
      <c r="F16" s="29">
        <f>IF('Sheet1 (2)'!$C16&lt;&gt;C15,E16,F15)</f>
        <v>0.81799999999999995</v>
      </c>
      <c r="H16" s="29">
        <f>_xlfn.PERCENTRANK.EXC('Sheet1 (2)'!$B$15:$B$35,'Sheet1 (2)'!$B16)</f>
        <v>0.81799999999999995</v>
      </c>
      <c r="I16" s="29">
        <f>IF('Sheet1 (2)'!$C16&lt;&gt;C15,H16,I15)</f>
        <v>0.81799999999999995</v>
      </c>
      <c r="K16" s="1">
        <v>1920</v>
      </c>
      <c r="L16" s="14">
        <f>I10</f>
        <v>0.27200000000000002</v>
      </c>
      <c r="M16" s="14">
        <f>I3</f>
        <v>0.81799999999999995</v>
      </c>
      <c r="N16" s="14">
        <f>I14</f>
        <v>0</v>
      </c>
      <c r="O16" s="14">
        <v>1</v>
      </c>
    </row>
    <row r="17" spans="1:20" x14ac:dyDescent="0.25">
      <c r="A17" s="22">
        <v>2010</v>
      </c>
      <c r="B17" s="23">
        <v>90</v>
      </c>
      <c r="C17" s="24" t="str">
        <f>IF(B17&gt;=70,"Good",IF(AND(B17&lt;70,B17&gt;=45),"Average","Bad"))</f>
        <v>Good</v>
      </c>
      <c r="E17" s="29">
        <f>_xlfn.PERCENTRANK.EXC('Sheet1 (2)'!$B$15:$B$35,'Sheet1 (2)'!$B17)</f>
        <v>0.81799999999999995</v>
      </c>
      <c r="F17" s="29">
        <f>IF('Sheet1 (2)'!$C17&lt;&gt;C16,E17,F16)</f>
        <v>0.81799999999999995</v>
      </c>
      <c r="H17" s="29">
        <f>_xlfn.PERCENTRANK.EXC('Sheet1 (2)'!$B$15:$B$35,'Sheet1 (2)'!$B17)</f>
        <v>0.81799999999999995</v>
      </c>
      <c r="I17" s="29">
        <f>IF('Sheet1 (2)'!$C17&lt;&gt;C16,H17,I16)</f>
        <v>0.81799999999999995</v>
      </c>
      <c r="K17" s="1">
        <v>2010</v>
      </c>
      <c r="L17" s="14">
        <f>I24</f>
        <v>0.40899999999999997</v>
      </c>
      <c r="M17" s="14">
        <f>I15</f>
        <v>0.81799999999999995</v>
      </c>
      <c r="N17" s="14">
        <f>I28</f>
        <v>0.18099999999999999</v>
      </c>
      <c r="O17" s="14">
        <v>1</v>
      </c>
    </row>
    <row r="18" spans="1:20" x14ac:dyDescent="0.25">
      <c r="A18" s="25">
        <v>2010</v>
      </c>
      <c r="B18" s="26">
        <v>90</v>
      </c>
      <c r="C18" s="27" t="str">
        <f>IF(B18&gt;=70,"Good",IF(AND(B18&lt;70,B18&gt;=45),"Average","Bad"))</f>
        <v>Good</v>
      </c>
      <c r="E18" s="29">
        <f>_xlfn.PERCENTRANK.EXC('Sheet1 (2)'!$B$15:$B$35,'Sheet1 (2)'!$B18)</f>
        <v>0.81799999999999995</v>
      </c>
      <c r="F18" s="29">
        <f>IF('Sheet1 (2)'!$C18&lt;&gt;C17,E18,F17)</f>
        <v>0.81799999999999995</v>
      </c>
      <c r="H18" s="29">
        <f>_xlfn.PERCENTRANK.EXC('Sheet1 (2)'!$B$15:$B$35,'Sheet1 (2)'!$B18)</f>
        <v>0.81799999999999995</v>
      </c>
      <c r="I18" s="29">
        <f>IF('Sheet1 (2)'!$C18&lt;&gt;C17,H18,I17)</f>
        <v>0.81799999999999995</v>
      </c>
      <c r="K18" s="17" t="s">
        <v>3</v>
      </c>
      <c r="L18" s="18">
        <v>0.24242424242424243</v>
      </c>
      <c r="M18" s="18">
        <v>0.48484848484848486</v>
      </c>
      <c r="N18" s="18">
        <v>0.27272727272727271</v>
      </c>
      <c r="O18" s="18">
        <v>1</v>
      </c>
    </row>
    <row r="19" spans="1:20" x14ac:dyDescent="0.25">
      <c r="A19" s="22">
        <v>2010</v>
      </c>
      <c r="B19" s="23">
        <v>80</v>
      </c>
      <c r="C19" s="24" t="str">
        <f>IF(B19&gt;=70,"Good",IF(AND(B19&lt;70,B19&gt;=45),"Average","Bad"))</f>
        <v>Good</v>
      </c>
      <c r="E19" s="29">
        <f>_xlfn.PERCENTRANK.EXC('Sheet1 (2)'!$B$15:$B$35,'Sheet1 (2)'!$B19)</f>
        <v>0.72699999999999998</v>
      </c>
      <c r="F19" s="29">
        <f>IF('Sheet1 (2)'!$C19&lt;&gt;C18,E19,F18)</f>
        <v>0.81799999999999995</v>
      </c>
      <c r="H19" s="29">
        <f>_xlfn.PERCENTRANK.EXC('Sheet1 (2)'!$B$15:$B$35,'Sheet1 (2)'!$B19)</f>
        <v>0.72699999999999998</v>
      </c>
      <c r="I19" s="29">
        <f>IF('Sheet1 (2)'!$C19&lt;&gt;C18,H19,I18)</f>
        <v>0.81799999999999995</v>
      </c>
    </row>
    <row r="20" spans="1:20" x14ac:dyDescent="0.25">
      <c r="A20" s="25">
        <v>2010</v>
      </c>
      <c r="B20" s="26">
        <v>80</v>
      </c>
      <c r="C20" s="27" t="str">
        <f>IF(B20&gt;=70,"Good",IF(AND(B20&lt;70,B20&gt;=45),"Average","Bad"))</f>
        <v>Good</v>
      </c>
      <c r="E20" s="29">
        <f>_xlfn.PERCENTRANK.EXC('Sheet1 (2)'!$B$15:$B$35,'Sheet1 (2)'!$B20)</f>
        <v>0.72699999999999998</v>
      </c>
      <c r="F20" s="29">
        <f>IF('Sheet1 (2)'!$C20&lt;&gt;C19,E20,F19)</f>
        <v>0.81799999999999995</v>
      </c>
      <c r="H20" s="29">
        <f>_xlfn.PERCENTRANK.EXC('Sheet1 (2)'!$B$15:$B$35,'Sheet1 (2)'!$B20)</f>
        <v>0.72699999999999998</v>
      </c>
      <c r="I20" s="29">
        <f>IF('Sheet1 (2)'!$C20&lt;&gt;C19,H20,I19)</f>
        <v>0.81799999999999995</v>
      </c>
      <c r="K20">
        <f>SUM(B3:B14)</f>
        <v>815</v>
      </c>
    </row>
    <row r="21" spans="1:20" x14ac:dyDescent="0.25">
      <c r="A21" s="22">
        <v>2010</v>
      </c>
      <c r="B21" s="23">
        <v>70</v>
      </c>
      <c r="C21" s="24" t="str">
        <f>IF(B21&gt;=70,"Good",IF(AND(B21&lt;70,B21&gt;=45),"Average","Bad"))</f>
        <v>Good</v>
      </c>
      <c r="E21" s="29">
        <f>_xlfn.PERCENTRANK.EXC('Sheet1 (2)'!$B$15:$B$35,'Sheet1 (2)'!$B21)</f>
        <v>0.59</v>
      </c>
      <c r="F21" s="29">
        <f>IF('Sheet1 (2)'!$C21&lt;&gt;C20,E21,F20)</f>
        <v>0.81799999999999995</v>
      </c>
      <c r="H21" s="29">
        <f>_xlfn.PERCENTRANK.EXC('Sheet1 (2)'!$B$15:$B$35,'Sheet1 (2)'!$B21)</f>
        <v>0.59</v>
      </c>
      <c r="I21" s="29">
        <f>IF('Sheet1 (2)'!$C21&lt;&gt;C20,H21,I20)</f>
        <v>0.81799999999999995</v>
      </c>
      <c r="K21">
        <f>COUNT(B3:B14)</f>
        <v>12</v>
      </c>
      <c r="L21">
        <f>K20/K21</f>
        <v>67.916666666666671</v>
      </c>
      <c r="M21">
        <f>MAX(B3:B14)</f>
        <v>90</v>
      </c>
    </row>
    <row r="22" spans="1:20" x14ac:dyDescent="0.25">
      <c r="A22" s="25">
        <v>2010</v>
      </c>
      <c r="B22" s="26">
        <v>70</v>
      </c>
      <c r="C22" s="27" t="str">
        <f>IF(B22&gt;=70,"Good",IF(AND(B22&lt;70,B22&gt;=45),"Average","Bad"))</f>
        <v>Good</v>
      </c>
      <c r="E22" s="29">
        <f>_xlfn.PERCENTRANK.EXC('Sheet1 (2)'!$B$15:$B$35,'Sheet1 (2)'!$B22)</f>
        <v>0.59</v>
      </c>
      <c r="F22" s="29">
        <f>IF('Sheet1 (2)'!$C22&lt;&gt;C21,E22,F21)</f>
        <v>0.81799999999999995</v>
      </c>
      <c r="H22" s="29">
        <f>_xlfn.PERCENTRANK.EXC('Sheet1 (2)'!$B$15:$B$35,'Sheet1 (2)'!$B22)</f>
        <v>0.59</v>
      </c>
      <c r="I22" s="29">
        <f>IF('Sheet1 (2)'!$C22&lt;&gt;C21,H22,I21)</f>
        <v>0.81799999999999995</v>
      </c>
      <c r="K22">
        <f>COUNT(D3:D9)</f>
        <v>7</v>
      </c>
      <c r="L22">
        <f>L21/K22</f>
        <v>9.7023809523809526</v>
      </c>
      <c r="M22">
        <f>MIN(B3:B14)</f>
        <v>10</v>
      </c>
    </row>
    <row r="23" spans="1:20" x14ac:dyDescent="0.25">
      <c r="A23" s="22">
        <v>2010</v>
      </c>
      <c r="B23" s="23">
        <v>70</v>
      </c>
      <c r="C23" s="24" t="str">
        <f>IF(B23&gt;=70,"Good",IF(AND(B23&lt;70,B23&gt;=45),"Average","Bad"))</f>
        <v>Good</v>
      </c>
      <c r="E23" s="29">
        <f>_xlfn.PERCENTRANK.EXC('Sheet1 (2)'!$B$15:$B$35,'Sheet1 (2)'!$B23)</f>
        <v>0.59</v>
      </c>
      <c r="F23" s="29">
        <f>IF('Sheet1 (2)'!$C23&lt;&gt;C22,E23,F22)</f>
        <v>0.81799999999999995</v>
      </c>
      <c r="H23" s="29">
        <f>_xlfn.PERCENTRANK.EXC('Sheet1 (2)'!$B$15:$B$35,'Sheet1 (2)'!$B23)</f>
        <v>0.59</v>
      </c>
      <c r="I23" s="29">
        <f>IF('Sheet1 (2)'!$C23&lt;&gt;C22,H23,I22)</f>
        <v>0.81799999999999995</v>
      </c>
      <c r="L23">
        <f>L21/(K22+1)</f>
        <v>8.4895833333333339</v>
      </c>
      <c r="M23">
        <f>(M21-M22)/K22</f>
        <v>11.428571428571429</v>
      </c>
      <c r="N23">
        <f>1-(6/7)</f>
        <v>0.1428571428571429</v>
      </c>
      <c r="O23">
        <f>1/13</f>
        <v>7.6923076923076927E-2</v>
      </c>
    </row>
    <row r="24" spans="1:20" x14ac:dyDescent="0.25">
      <c r="A24" s="25">
        <v>2010</v>
      </c>
      <c r="B24" s="26">
        <v>50</v>
      </c>
      <c r="C24" s="27" t="str">
        <f>IF(B24&gt;=70,"Good",IF(AND(B24&lt;70,B24&gt;=45),"Average","Bad"))</f>
        <v>Average</v>
      </c>
      <c r="E24" s="29">
        <f>_xlfn.PERCENTRANK.EXC('Sheet1 (2)'!$B$15:$B$35,'Sheet1 (2)'!$B24)</f>
        <v>0.40899999999999997</v>
      </c>
      <c r="F24" s="29">
        <f>IF('Sheet1 (2)'!$C24&lt;&gt;C23,E24,F23)</f>
        <v>0.40899999999999997</v>
      </c>
      <c r="H24" s="29">
        <f>_xlfn.PERCENTRANK.EXC('Sheet1 (2)'!$B$15:$B$35,'Sheet1 (2)'!$B24)</f>
        <v>0.40899999999999997</v>
      </c>
      <c r="I24" s="29">
        <f>IF('Sheet1 (2)'!$C24&lt;&gt;C23,H24,I23)</f>
        <v>0.40899999999999997</v>
      </c>
      <c r="K24" s="1">
        <v>0</v>
      </c>
      <c r="L24" s="1">
        <v>10</v>
      </c>
      <c r="M24" s="1">
        <v>45</v>
      </c>
      <c r="N24" s="1">
        <v>50</v>
      </c>
      <c r="O24" s="1">
        <v>60</v>
      </c>
      <c r="P24" s="1">
        <v>75</v>
      </c>
      <c r="Q24" s="1">
        <v>85</v>
      </c>
      <c r="R24" s="1">
        <v>90</v>
      </c>
      <c r="T24">
        <f>R24-L24</f>
        <v>80</v>
      </c>
    </row>
    <row r="25" spans="1:20" x14ac:dyDescent="0.25">
      <c r="A25" s="22">
        <v>2010</v>
      </c>
      <c r="B25" s="23">
        <v>50</v>
      </c>
      <c r="C25" s="24" t="str">
        <f>IF(B25&gt;=70,"Good",IF(AND(B25&lt;70,B25&gt;=45),"Average","Bad"))</f>
        <v>Average</v>
      </c>
      <c r="E25" s="29">
        <f>_xlfn.PERCENTRANK.EXC('Sheet1 (2)'!$B$15:$B$35,'Sheet1 (2)'!$B25)</f>
        <v>0.40899999999999997</v>
      </c>
      <c r="F25" s="29">
        <f>IF('Sheet1 (2)'!$C25&lt;&gt;C24,E25,F24)</f>
        <v>0.40899999999999997</v>
      </c>
      <c r="H25" s="29">
        <f>_xlfn.PERCENTRANK.EXC('Sheet1 (2)'!$B$15:$B$35,'Sheet1 (2)'!$B25)</f>
        <v>0.40899999999999997</v>
      </c>
      <c r="I25" s="29">
        <f>IF('Sheet1 (2)'!$C25&lt;&gt;C24,H25,I24)</f>
        <v>0.40899999999999997</v>
      </c>
      <c r="L25" s="1">
        <v>1</v>
      </c>
      <c r="M25" s="1">
        <v>1</v>
      </c>
      <c r="N25" s="1">
        <v>1</v>
      </c>
      <c r="O25" s="1">
        <v>2</v>
      </c>
      <c r="P25" s="1">
        <v>2</v>
      </c>
      <c r="Q25" s="1">
        <v>2</v>
      </c>
      <c r="R25" s="1">
        <v>3</v>
      </c>
      <c r="T25">
        <f>SUM(L25:R25)</f>
        <v>12</v>
      </c>
    </row>
    <row r="26" spans="1:20" x14ac:dyDescent="0.25">
      <c r="A26" s="25">
        <v>2010</v>
      </c>
      <c r="B26" s="26">
        <v>50</v>
      </c>
      <c r="C26" s="27" t="str">
        <f>IF(B26&gt;=70,"Good",IF(AND(B26&lt;70,B26&gt;=45),"Average","Bad"))</f>
        <v>Average</v>
      </c>
      <c r="E26" s="29">
        <f>_xlfn.PERCENTRANK.EXC('Sheet1 (2)'!$B$15:$B$35,'Sheet1 (2)'!$B26)</f>
        <v>0.40899999999999997</v>
      </c>
      <c r="F26" s="29">
        <f>IF('Sheet1 (2)'!$C26&lt;&gt;C25,E26,F25)</f>
        <v>0.40899999999999997</v>
      </c>
      <c r="H26" s="29">
        <f>_xlfn.PERCENTRANK.EXC('Sheet1 (2)'!$B$15:$B$35,'Sheet1 (2)'!$B26)</f>
        <v>0.40899999999999997</v>
      </c>
      <c r="I26" s="29">
        <f>IF('Sheet1 (2)'!$C26&lt;&gt;C25,H26,I25)</f>
        <v>0.40899999999999997</v>
      </c>
      <c r="L26" s="29">
        <f>SUM(L$25:L25)/$T25</f>
        <v>8.3333333333333329E-2</v>
      </c>
      <c r="M26" s="29">
        <f>SUM(M$25:M25)/$T25</f>
        <v>8.3333333333333329E-2</v>
      </c>
      <c r="N26" s="29">
        <f>SUM(N$25:N25)/$T25</f>
        <v>8.3333333333333329E-2</v>
      </c>
      <c r="O26" s="29">
        <f>SUM(O$25:O25)/$T25</f>
        <v>0.16666666666666666</v>
      </c>
      <c r="P26" s="29">
        <f>SUM(P$25:P25)/$T25</f>
        <v>0.16666666666666666</v>
      </c>
      <c r="Q26" s="29">
        <f>SUM(Q$25:Q25)/$T25</f>
        <v>0.16666666666666666</v>
      </c>
      <c r="R26" s="29">
        <f>SUM(R$25:R25)/$T25</f>
        <v>0.25</v>
      </c>
    </row>
    <row r="27" spans="1:20" x14ac:dyDescent="0.25">
      <c r="A27" s="22">
        <v>2010</v>
      </c>
      <c r="B27" s="23">
        <v>50</v>
      </c>
      <c r="C27" s="24" t="str">
        <f>IF(B27&gt;=70,"Good",IF(AND(B27&lt;70,B27&gt;=45),"Average","Bad"))</f>
        <v>Average</v>
      </c>
      <c r="E27" s="29">
        <f>_xlfn.PERCENTRANK.EXC('Sheet1 (2)'!$B$15:$B$35,'Sheet1 (2)'!$B27)</f>
        <v>0.40899999999999997</v>
      </c>
      <c r="F27" s="29">
        <f>IF('Sheet1 (2)'!$C27&lt;&gt;C26,E27,F26)</f>
        <v>0.40899999999999997</v>
      </c>
      <c r="H27" s="29">
        <f>_xlfn.PERCENTRANK.EXC('Sheet1 (2)'!$B$15:$B$35,'Sheet1 (2)'!$B27)</f>
        <v>0.40899999999999997</v>
      </c>
      <c r="I27" s="29">
        <f>IF('Sheet1 (2)'!$C27&lt;&gt;C26,H27,I26)</f>
        <v>0.40899999999999997</v>
      </c>
      <c r="L27" s="14">
        <f>K27+L26</f>
        <v>8.3333333333333329E-2</v>
      </c>
      <c r="M27" s="14">
        <f t="shared" ref="M27:R27" si="0">L27+M26</f>
        <v>0.16666666666666666</v>
      </c>
      <c r="N27" s="14">
        <f t="shared" si="0"/>
        <v>0.25</v>
      </c>
      <c r="O27" s="14">
        <f t="shared" si="0"/>
        <v>0.41666666666666663</v>
      </c>
      <c r="P27" s="14">
        <f t="shared" si="0"/>
        <v>0.58333333333333326</v>
      </c>
      <c r="Q27" s="14">
        <f t="shared" si="0"/>
        <v>0.74999999999999989</v>
      </c>
      <c r="R27" s="14">
        <f t="shared" si="0"/>
        <v>0.99999999999999989</v>
      </c>
    </row>
    <row r="28" spans="1:20" x14ac:dyDescent="0.25">
      <c r="A28" s="25">
        <v>2010</v>
      </c>
      <c r="B28" s="26">
        <v>20</v>
      </c>
      <c r="C28" s="27" t="str">
        <f>IF(B28&gt;=70,"Good",IF(AND(B28&lt;70,B28&gt;=45),"Average","Bad"))</f>
        <v>Bad</v>
      </c>
      <c r="E28" s="29">
        <f>_xlfn.PERCENTRANK.EXC('Sheet1 (2)'!$B$15:$B$35,'Sheet1 (2)'!$B28)</f>
        <v>0.18099999999999999</v>
      </c>
      <c r="F28" s="29">
        <f>IF('Sheet1 (2)'!$C28&lt;&gt;C27,E28,F27)</f>
        <v>0.18099999999999999</v>
      </c>
      <c r="H28" s="29">
        <f>_xlfn.PERCENTRANK.EXC('Sheet1 (2)'!$B$15:$B$35,'Sheet1 (2)'!$B28)</f>
        <v>0.18099999999999999</v>
      </c>
      <c r="I28" s="29">
        <f>IF('Sheet1 (2)'!$C28&lt;&gt;C27,H28,I27)</f>
        <v>0.18099999999999999</v>
      </c>
    </row>
    <row r="29" spans="1:20" x14ac:dyDescent="0.25">
      <c r="A29" s="22">
        <v>2010</v>
      </c>
      <c r="B29" s="23">
        <v>20</v>
      </c>
      <c r="C29" s="24" t="str">
        <f>IF(B29&gt;=70,"Good",IF(AND(B29&lt;70,B29&gt;=45),"Average","Bad"))</f>
        <v>Bad</v>
      </c>
      <c r="E29" s="29">
        <f>_xlfn.PERCENTRANK.EXC('Sheet1 (2)'!$B$15:$B$35,'Sheet1 (2)'!$B29)</f>
        <v>0.18099999999999999</v>
      </c>
      <c r="F29" s="29">
        <f>IF('Sheet1 (2)'!$C29&lt;&gt;C28,E29,F28)</f>
        <v>0.18099999999999999</v>
      </c>
      <c r="H29" s="29">
        <f>_xlfn.PERCENTRANK.EXC('Sheet1 (2)'!$B$15:$B$35,'Sheet1 (2)'!$B29)</f>
        <v>0.18099999999999999</v>
      </c>
      <c r="I29" s="29">
        <f>IF('Sheet1 (2)'!$C29&lt;&gt;C28,H29,I28)</f>
        <v>0.18099999999999999</v>
      </c>
    </row>
    <row r="30" spans="1:20" x14ac:dyDescent="0.25">
      <c r="A30" s="25">
        <v>2010</v>
      </c>
      <c r="B30" s="26">
        <v>20</v>
      </c>
      <c r="C30" s="27" t="str">
        <f>IF(B30&gt;=70,"Good",IF(AND(B30&lt;70,B30&gt;=45),"Average","Bad"))</f>
        <v>Bad</v>
      </c>
      <c r="E30" s="29">
        <f>_xlfn.PERCENTRANK.EXC('Sheet1 (2)'!$B$15:$B$35,'Sheet1 (2)'!$B30)</f>
        <v>0.18099999999999999</v>
      </c>
      <c r="F30" s="29">
        <f>IF('Sheet1 (2)'!$C30&lt;&gt;C29,E30,F29)</f>
        <v>0.18099999999999999</v>
      </c>
      <c r="H30" s="29">
        <f>_xlfn.PERCENTRANK.EXC('Sheet1 (2)'!$B$15:$B$35,'Sheet1 (2)'!$B30)</f>
        <v>0.18099999999999999</v>
      </c>
      <c r="I30" s="29">
        <f>IF('Sheet1 (2)'!$C30&lt;&gt;C29,H30,I29)</f>
        <v>0.18099999999999999</v>
      </c>
    </row>
    <row r="31" spans="1:20" x14ac:dyDescent="0.25">
      <c r="A31" s="22">
        <v>2010</v>
      </c>
      <c r="B31" s="23">
        <v>20</v>
      </c>
      <c r="C31" s="24" t="str">
        <f>IF(B31&gt;=70,"Good",IF(AND(B31&lt;70,B31&gt;=45),"Average","Bad"))</f>
        <v>Bad</v>
      </c>
      <c r="E31" s="29">
        <f>_xlfn.PERCENTRANK.EXC('Sheet1 (2)'!$B$15:$B$35,'Sheet1 (2)'!$B31)</f>
        <v>0.18099999999999999</v>
      </c>
      <c r="F31" s="29">
        <f>IF('Sheet1 (2)'!$C31&lt;&gt;C30,E31,F30)</f>
        <v>0.18099999999999999</v>
      </c>
      <c r="H31" s="29">
        <f>_xlfn.PERCENTRANK.EXC('Sheet1 (2)'!$B$15:$B$35,'Sheet1 (2)'!$B31)</f>
        <v>0.18099999999999999</v>
      </c>
      <c r="I31" s="29">
        <f>IF('Sheet1 (2)'!$C31&lt;&gt;C30,H31,I30)</f>
        <v>0.18099999999999999</v>
      </c>
    </row>
    <row r="32" spans="1:20" x14ac:dyDescent="0.25">
      <c r="A32" s="25">
        <v>2010</v>
      </c>
      <c r="B32" s="26">
        <v>20</v>
      </c>
      <c r="C32" s="27" t="str">
        <f>IF(B32&gt;=70,"Good",IF(AND(B32&lt;70,B32&gt;=45),"Average","Bad"))</f>
        <v>Bad</v>
      </c>
      <c r="E32" s="29">
        <f>_xlfn.PERCENTRANK.EXC('Sheet1 (2)'!$B$15:$B$35,'Sheet1 (2)'!$B32)</f>
        <v>0.18099999999999999</v>
      </c>
      <c r="F32" s="29">
        <f>IF('Sheet1 (2)'!$C32&lt;&gt;C31,E32,F31)</f>
        <v>0.18099999999999999</v>
      </c>
      <c r="H32" s="29">
        <f>_xlfn.PERCENTRANK.EXC('Sheet1 (2)'!$B$15:$B$35,'Sheet1 (2)'!$B32)</f>
        <v>0.18099999999999999</v>
      </c>
      <c r="I32" s="29">
        <f>IF('Sheet1 (2)'!$C32&lt;&gt;C31,H32,I31)</f>
        <v>0.18099999999999999</v>
      </c>
    </row>
    <row r="33" spans="1:9" x14ac:dyDescent="0.25">
      <c r="A33" s="22">
        <v>2010</v>
      </c>
      <c r="B33" s="23">
        <v>10</v>
      </c>
      <c r="C33" s="24" t="str">
        <f>IF(B33&gt;=70,"Good",IF(AND(B33&lt;70,B33&gt;=45),"Average","Bad"))</f>
        <v>Bad</v>
      </c>
      <c r="E33" s="29">
        <f>_xlfn.PERCENTRANK.EXC('Sheet1 (2)'!$B$15:$B$35,'Sheet1 (2)'!$B33)</f>
        <v>4.4999999999999998E-2</v>
      </c>
      <c r="F33" s="29">
        <f>IF('Sheet1 (2)'!$C33&lt;&gt;C32,E33,F32)</f>
        <v>0.18099999999999999</v>
      </c>
      <c r="H33" s="29">
        <f>_xlfn.PERCENTRANK.EXC('Sheet1 (2)'!$B$15:$B$35,'Sheet1 (2)'!$B33)</f>
        <v>4.4999999999999998E-2</v>
      </c>
      <c r="I33" s="29">
        <f>IF('Sheet1 (2)'!$C33&lt;&gt;C32,H33,I32)</f>
        <v>0.18099999999999999</v>
      </c>
    </row>
    <row r="34" spans="1:9" x14ac:dyDescent="0.25">
      <c r="A34" s="25">
        <v>2010</v>
      </c>
      <c r="B34" s="26">
        <v>10</v>
      </c>
      <c r="C34" s="27" t="str">
        <f>IF(B34&gt;=70,"Good",IF(AND(B34&lt;70,B34&gt;=45),"Average","Bad"))</f>
        <v>Bad</v>
      </c>
      <c r="E34" s="29">
        <f>_xlfn.PERCENTRANK.EXC('Sheet1 (2)'!$B$15:$B$35,'Sheet1 (2)'!$B34)</f>
        <v>4.4999999999999998E-2</v>
      </c>
      <c r="F34" s="29">
        <f>IF('Sheet1 (2)'!$C34&lt;&gt;C33,E34,F33)</f>
        <v>0.18099999999999999</v>
      </c>
      <c r="H34" s="29">
        <f>_xlfn.PERCENTRANK.EXC('Sheet1 (2)'!$B$15:$B$35,'Sheet1 (2)'!$B34)</f>
        <v>4.4999999999999998E-2</v>
      </c>
      <c r="I34" s="29">
        <f>IF('Sheet1 (2)'!$C34&lt;&gt;C33,H34,I33)</f>
        <v>0.18099999999999999</v>
      </c>
    </row>
    <row r="35" spans="1:9" x14ac:dyDescent="0.25">
      <c r="A35" s="9">
        <v>2010</v>
      </c>
      <c r="B35" s="10">
        <v>10</v>
      </c>
      <c r="C35" s="11" t="str">
        <f>IF(B35&gt;=70,"Good",IF(AND(B35&lt;70,B35&gt;=45),"Average","Bad"))</f>
        <v>Bad</v>
      </c>
      <c r="E35" s="29">
        <f>_xlfn.PERCENTRANK.EXC('Sheet1 (2)'!$B$15:$B$35,'Sheet1 (2)'!$B35)</f>
        <v>4.4999999999999998E-2</v>
      </c>
      <c r="F35" s="29">
        <f>IF('Sheet1 (2)'!$C35&lt;&gt;C34,E35,F34)</f>
        <v>0.18099999999999999</v>
      </c>
      <c r="H35" s="29">
        <f>_xlfn.PERCENTRANK.EXC('Sheet1 (2)'!$B$15:$B$35,'Sheet1 (2)'!$B35)</f>
        <v>4.4999999999999998E-2</v>
      </c>
      <c r="I35" s="29">
        <f>IF('Sheet1 (2)'!$C35&lt;&gt;C34,H35,I34)</f>
        <v>0.18099999999999999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42578125" bestFit="1" customWidth="1"/>
  </cols>
  <sheetData>
    <row r="3" spans="1:2" x14ac:dyDescent="0.25">
      <c r="A3" s="2" t="s">
        <v>2</v>
      </c>
      <c r="B3" t="s">
        <v>4</v>
      </c>
    </row>
    <row r="4" spans="1:2" x14ac:dyDescent="0.25">
      <c r="A4" s="3">
        <v>1920</v>
      </c>
      <c r="B4" s="6">
        <v>0.36363636363636365</v>
      </c>
    </row>
    <row r="5" spans="1:2" x14ac:dyDescent="0.25">
      <c r="A5" s="3">
        <v>2010</v>
      </c>
      <c r="B5" s="6">
        <v>0.63636363636363635</v>
      </c>
    </row>
    <row r="6" spans="1:2" x14ac:dyDescent="0.25">
      <c r="A6" s="3" t="s">
        <v>3</v>
      </c>
      <c r="B6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"/>
  <sheetViews>
    <sheetView workbookViewId="0">
      <selection activeCell="A3" sqref="A3:E7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14.7109375" bestFit="1" customWidth="1"/>
    <col min="2" max="2" width="16.28515625" bestFit="1" customWidth="1"/>
    <col min="3" max="4" width="7.140625" customWidth="1"/>
    <col min="5" max="5" width="11.28515625" bestFit="1" customWidth="1"/>
    <col min="6" max="6" width="14.7109375" bestFit="1" customWidth="1"/>
    <col min="7" max="7" width="16.28515625" bestFit="1" customWidth="1"/>
    <col min="8" max="8" width="8.140625" customWidth="1"/>
    <col min="9" max="9" width="11.28515625" bestFit="1" customWidth="1"/>
  </cols>
  <sheetData>
    <row r="3" spans="1:10" x14ac:dyDescent="0.25">
      <c r="A3" s="13" t="s">
        <v>6</v>
      </c>
      <c r="B3" s="13" t="s">
        <v>7</v>
      </c>
      <c r="C3" s="1"/>
      <c r="D3" s="1"/>
      <c r="E3" s="1"/>
      <c r="G3" s="8" t="s">
        <v>6</v>
      </c>
      <c r="H3" s="8" t="s">
        <v>7</v>
      </c>
      <c r="I3" s="8"/>
      <c r="J3" s="8"/>
    </row>
    <row r="4" spans="1:10" x14ac:dyDescent="0.25">
      <c r="A4" s="13" t="s">
        <v>2</v>
      </c>
      <c r="B4" s="1" t="s">
        <v>8</v>
      </c>
      <c r="C4" s="1" t="s">
        <v>9</v>
      </c>
      <c r="D4" s="1" t="s">
        <v>10</v>
      </c>
      <c r="E4" s="1" t="s">
        <v>3</v>
      </c>
      <c r="G4" s="5" t="s">
        <v>2</v>
      </c>
      <c r="H4" s="5" t="s">
        <v>8</v>
      </c>
      <c r="I4" s="5" t="s">
        <v>9</v>
      </c>
      <c r="J4" s="5" t="s">
        <v>3</v>
      </c>
    </row>
    <row r="5" spans="1:10" x14ac:dyDescent="0.25">
      <c r="A5" s="1">
        <v>1920</v>
      </c>
      <c r="B5" s="14">
        <v>0.33333333333333331</v>
      </c>
      <c r="C5" s="14">
        <v>0.58333333333333337</v>
      </c>
      <c r="D5" s="14">
        <v>8.3333333333333329E-2</v>
      </c>
      <c r="E5" s="14">
        <v>1</v>
      </c>
      <c r="G5" s="3">
        <v>1920</v>
      </c>
      <c r="H5" s="6">
        <v>0.29411764705882354</v>
      </c>
      <c r="I5" s="6">
        <v>0.4375</v>
      </c>
      <c r="J5" s="6">
        <v>0.36363636363636365</v>
      </c>
    </row>
    <row r="6" spans="1:10" x14ac:dyDescent="0.25">
      <c r="A6" s="1">
        <v>2010</v>
      </c>
      <c r="B6" s="14">
        <v>0.19047619047619047</v>
      </c>
      <c r="C6" s="14">
        <v>0.42857142857142855</v>
      </c>
      <c r="D6" s="14">
        <v>0.38095238095238093</v>
      </c>
      <c r="E6" s="14">
        <v>1</v>
      </c>
      <c r="G6" s="3">
        <v>2010</v>
      </c>
      <c r="H6" s="6">
        <v>0.70588235294117652</v>
      </c>
      <c r="I6" s="6">
        <v>0.5625</v>
      </c>
      <c r="J6" s="6">
        <v>0.63636363636363635</v>
      </c>
    </row>
    <row r="7" spans="1:10" x14ac:dyDescent="0.25">
      <c r="A7" s="1" t="s">
        <v>3</v>
      </c>
      <c r="B7" s="14">
        <v>0.24242424242424243</v>
      </c>
      <c r="C7" s="14">
        <v>0.48484848484848486</v>
      </c>
      <c r="D7" s="14">
        <v>0.27272727272727271</v>
      </c>
      <c r="E7" s="14">
        <v>1</v>
      </c>
      <c r="G7" s="4" t="s">
        <v>3</v>
      </c>
      <c r="H7" s="7">
        <v>1</v>
      </c>
      <c r="I7" s="7">
        <v>1</v>
      </c>
      <c r="J7" s="7">
        <v>1</v>
      </c>
    </row>
    <row r="9" spans="1:10" x14ac:dyDescent="0.25">
      <c r="B9" t="e">
        <f>_xlfn.PERCENTRANK.EXC(Sheet1!B3,Sheet1!B11)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"/>
  <sheetViews>
    <sheetView workbookViewId="0">
      <selection activeCell="E3" sqref="E3"/>
    </sheetView>
  </sheetViews>
  <sheetFormatPr defaultRowHeight="15" x14ac:dyDescent="0.25"/>
  <cols>
    <col min="9" max="9" width="14.7109375" bestFit="1" customWidth="1"/>
    <col min="10" max="10" width="16.28515625" bestFit="1" customWidth="1"/>
    <col min="11" max="12" width="7.140625" customWidth="1"/>
    <col min="13" max="13" width="11.28515625" bestFit="1" customWidth="1"/>
  </cols>
  <sheetData>
    <row r="2" spans="1:13" x14ac:dyDescent="0.25">
      <c r="A2" s="1" t="s">
        <v>1</v>
      </c>
      <c r="B2" s="1" t="s">
        <v>0</v>
      </c>
      <c r="C2" t="s">
        <v>5</v>
      </c>
      <c r="I2" s="15" t="s">
        <v>6</v>
      </c>
      <c r="J2" s="15" t="s">
        <v>7</v>
      </c>
      <c r="K2" s="15"/>
      <c r="L2" s="15"/>
      <c r="M2" s="15"/>
    </row>
    <row r="3" spans="1:13" x14ac:dyDescent="0.25">
      <c r="A3" s="1">
        <v>1920</v>
      </c>
      <c r="B3" s="1">
        <v>90</v>
      </c>
      <c r="C3" t="str">
        <f>IF(B3&gt;=70,"Good",IF(AND(B3&lt;70,B3&gt;=45),"Average","Bad"))</f>
        <v>Good</v>
      </c>
      <c r="E3" s="12">
        <f>_xlfn.PERCENTRANK.EXC(Table1[Notes],Table1[[#This Row],[Notes]])</f>
        <v>0.79400000000000004</v>
      </c>
      <c r="F3" s="12">
        <f>E3</f>
        <v>0.79400000000000004</v>
      </c>
      <c r="I3" s="16" t="s">
        <v>2</v>
      </c>
      <c r="J3" s="16" t="s">
        <v>8</v>
      </c>
      <c r="K3" s="16" t="s">
        <v>9</v>
      </c>
      <c r="L3" s="16" t="s">
        <v>10</v>
      </c>
      <c r="M3" s="16" t="s">
        <v>3</v>
      </c>
    </row>
    <row r="4" spans="1:13" x14ac:dyDescent="0.25">
      <c r="A4" s="1">
        <v>1920</v>
      </c>
      <c r="B4" s="1">
        <v>90</v>
      </c>
      <c r="C4" t="str">
        <f>IF(B4&gt;=70,"Good",IF(AND(B4&lt;70,B4&gt;=45),"Average","Bad"))</f>
        <v>Good</v>
      </c>
      <c r="E4" s="12">
        <f>_xlfn.PERCENTRANK.EXC(Table1[Notes],Table1[[#This Row],[Notes]])</f>
        <v>0.79400000000000004</v>
      </c>
      <c r="F4" s="12">
        <f>IF(Table1[[#This Row],[Classe]]&lt;&gt;C3,E4,F3)</f>
        <v>0.79400000000000004</v>
      </c>
      <c r="I4" s="1">
        <v>1920</v>
      </c>
      <c r="J4" s="14">
        <v>0.33333333333333331</v>
      </c>
      <c r="K4" s="14">
        <v>0.58333333333333337</v>
      </c>
      <c r="L4" s="14">
        <v>8.3333333333333329E-2</v>
      </c>
      <c r="M4" s="14">
        <v>1</v>
      </c>
    </row>
    <row r="5" spans="1:13" x14ac:dyDescent="0.25">
      <c r="A5" s="1">
        <v>1920</v>
      </c>
      <c r="B5" s="1">
        <v>90</v>
      </c>
      <c r="C5" t="str">
        <f>IF(B5&gt;=70,"Good",IF(AND(B5&lt;70,B5&gt;=45),"Average","Bad"))</f>
        <v>Good</v>
      </c>
      <c r="E5" s="12">
        <f>_xlfn.PERCENTRANK.EXC(Table1[Notes],Table1[[#This Row],[Notes]])</f>
        <v>0.79400000000000004</v>
      </c>
      <c r="F5" s="12">
        <f>IF(Table1[[#This Row],[Classe]]&lt;&gt;C4,E5,F4)</f>
        <v>0.79400000000000004</v>
      </c>
      <c r="I5" s="1">
        <v>2010</v>
      </c>
      <c r="J5" s="14">
        <v>0.19047619047619047</v>
      </c>
      <c r="K5" s="14">
        <v>0.42857142857142855</v>
      </c>
      <c r="L5" s="14">
        <v>0.38095238095238093</v>
      </c>
      <c r="M5" s="14">
        <v>1</v>
      </c>
    </row>
    <row r="6" spans="1:13" x14ac:dyDescent="0.25">
      <c r="A6" s="1">
        <v>1920</v>
      </c>
      <c r="B6" s="1">
        <v>85</v>
      </c>
      <c r="C6" t="str">
        <f>IF(B6&gt;=70,"Good",IF(AND(B6&lt;70,B6&gt;=45),"Average","Bad"))</f>
        <v>Good</v>
      </c>
      <c r="E6" s="12">
        <f>_xlfn.PERCENTRANK.EXC(Table1[Notes],Table1[[#This Row],[Notes]])</f>
        <v>0.73499999999999999</v>
      </c>
      <c r="F6" s="12">
        <f>IF(Table1[[#This Row],[Classe]]&lt;&gt;C5,E6,F5)</f>
        <v>0.79400000000000004</v>
      </c>
      <c r="I6" s="17" t="s">
        <v>3</v>
      </c>
      <c r="J6" s="18">
        <v>0.24242424242424243</v>
      </c>
      <c r="K6" s="18">
        <v>0.48484848484848486</v>
      </c>
      <c r="L6" s="18">
        <v>0.27272727272727271</v>
      </c>
      <c r="M6" s="18">
        <v>1</v>
      </c>
    </row>
    <row r="7" spans="1:13" x14ac:dyDescent="0.25">
      <c r="A7" s="1">
        <v>1920</v>
      </c>
      <c r="B7" s="1">
        <v>85</v>
      </c>
      <c r="C7" t="str">
        <f>IF(B7&gt;=70,"Good",IF(AND(B7&lt;70,B7&gt;=45),"Average","Bad"))</f>
        <v>Good</v>
      </c>
      <c r="E7" s="12">
        <f>_xlfn.PERCENTRANK.EXC(Table1[Notes],Table1[[#This Row],[Notes]])</f>
        <v>0.73499999999999999</v>
      </c>
      <c r="F7" s="12">
        <f>IF(Table1[[#This Row],[Classe]]&lt;&gt;C6,E7,F6)</f>
        <v>0.79400000000000004</v>
      </c>
    </row>
    <row r="8" spans="1:13" x14ac:dyDescent="0.25">
      <c r="A8" s="1">
        <v>1920</v>
      </c>
      <c r="B8" s="1">
        <v>75</v>
      </c>
      <c r="C8" t="str">
        <f>IF(B8&gt;=70,"Good",IF(AND(B8&lt;70,B8&gt;=45),"Average","Bad"))</f>
        <v>Good</v>
      </c>
      <c r="E8" s="12">
        <f>_xlfn.PERCENTRANK.EXC(Table1[Notes],Table1[[#This Row],[Notes]])</f>
        <v>0.61699999999999999</v>
      </c>
      <c r="F8" s="12">
        <f>IF(Table1[[#This Row],[Classe]]&lt;&gt;C7,E8,F7)</f>
        <v>0.79400000000000004</v>
      </c>
      <c r="I8" s="15" t="s">
        <v>6</v>
      </c>
      <c r="J8" s="15" t="s">
        <v>7</v>
      </c>
      <c r="K8" s="15"/>
      <c r="L8" s="15"/>
      <c r="M8" s="15"/>
    </row>
    <row r="9" spans="1:13" x14ac:dyDescent="0.25">
      <c r="A9" s="1">
        <v>1920</v>
      </c>
      <c r="B9" s="1">
        <v>75</v>
      </c>
      <c r="C9" t="str">
        <f>IF(B9&gt;=70,"Good",IF(AND(B9&lt;70,B9&gt;=45),"Average","Bad"))</f>
        <v>Good</v>
      </c>
      <c r="E9" s="12">
        <f>_xlfn.PERCENTRANK.EXC(Table1[Notes],Table1[[#This Row],[Notes]])</f>
        <v>0.61699999999999999</v>
      </c>
      <c r="F9" s="12">
        <f>IF(Table1[[#This Row],[Classe]]&lt;&gt;C8,E9,F8)</f>
        <v>0.79400000000000004</v>
      </c>
      <c r="I9" s="16" t="s">
        <v>2</v>
      </c>
      <c r="J9" s="16" t="s">
        <v>8</v>
      </c>
      <c r="K9" s="16" t="s">
        <v>9</v>
      </c>
      <c r="L9" s="16" t="s">
        <v>10</v>
      </c>
      <c r="M9" s="16" t="s">
        <v>3</v>
      </c>
    </row>
    <row r="10" spans="1:13" x14ac:dyDescent="0.25">
      <c r="A10" s="1">
        <v>1920</v>
      </c>
      <c r="B10" s="1">
        <v>60</v>
      </c>
      <c r="C10" t="str">
        <f>IF(B10&gt;=70,"Good",IF(AND(B10&lt;70,B10&gt;=45),"Average","Bad"))</f>
        <v>Average</v>
      </c>
      <c r="E10" s="12">
        <f>_xlfn.PERCENTRANK.EXC(Table1[Notes],Table1[[#This Row],[Notes]])</f>
        <v>0.47</v>
      </c>
      <c r="F10" s="12">
        <f>IF(Table1[[#This Row],[Classe]]&lt;&gt;C9,E10,F9)</f>
        <v>0.47</v>
      </c>
      <c r="I10" s="1">
        <v>1920</v>
      </c>
      <c r="J10" s="14">
        <f>F10</f>
        <v>0.47</v>
      </c>
      <c r="K10" s="14">
        <f>F8</f>
        <v>0.79400000000000004</v>
      </c>
      <c r="L10" s="14">
        <f>F14</f>
        <v>2.9000000000000001E-2</v>
      </c>
      <c r="M10" s="14">
        <v>1</v>
      </c>
    </row>
    <row r="11" spans="1:13" x14ac:dyDescent="0.25">
      <c r="A11" s="1">
        <v>1920</v>
      </c>
      <c r="B11" s="1">
        <v>60</v>
      </c>
      <c r="C11" t="str">
        <f>IF(B11&gt;=70,"Good",IF(AND(B11&lt;70,B11&gt;=45),"Average","Bad"))</f>
        <v>Average</v>
      </c>
      <c r="E11" s="12">
        <f>_xlfn.PERCENTRANK.EXC(Table1[Notes],Table1[[#This Row],[Notes]])</f>
        <v>0.47</v>
      </c>
      <c r="F11" s="12">
        <f>IF(Table1[[#This Row],[Classe]]&lt;&gt;C10,E11,F10)</f>
        <v>0.47</v>
      </c>
      <c r="I11" s="1">
        <v>2010</v>
      </c>
      <c r="J11" s="14">
        <f>F24</f>
        <v>0.32300000000000001</v>
      </c>
      <c r="K11" s="14">
        <f>F15</f>
        <v>0.79400000000000004</v>
      </c>
      <c r="L11" s="14">
        <f>F28</f>
        <v>0.14699999999999999</v>
      </c>
      <c r="M11" s="14">
        <v>1</v>
      </c>
    </row>
    <row r="12" spans="1:13" x14ac:dyDescent="0.25">
      <c r="A12" s="1">
        <v>1920</v>
      </c>
      <c r="B12" s="1">
        <v>50</v>
      </c>
      <c r="C12" t="str">
        <f>IF(B12&gt;=70,"Good",IF(AND(B12&lt;70,B12&gt;=45),"Average","Bad"))</f>
        <v>Average</v>
      </c>
      <c r="E12" s="12">
        <f>_xlfn.PERCENTRANK.EXC(Table1[Notes],Table1[[#This Row],[Notes]])</f>
        <v>0.32300000000000001</v>
      </c>
      <c r="F12" s="12">
        <f>IF(Table1[[#This Row],[Classe]]&lt;&gt;C11,E12,F11)</f>
        <v>0.47</v>
      </c>
      <c r="I12" s="17" t="s">
        <v>3</v>
      </c>
      <c r="J12" s="18">
        <v>0.24242424242424243</v>
      </c>
      <c r="K12" s="18">
        <v>0.48484848484848486</v>
      </c>
      <c r="L12" s="18">
        <v>0.27272727272727271</v>
      </c>
      <c r="M12" s="18">
        <v>1</v>
      </c>
    </row>
    <row r="13" spans="1:13" x14ac:dyDescent="0.25">
      <c r="A13" s="1">
        <v>1920</v>
      </c>
      <c r="B13" s="1">
        <v>45</v>
      </c>
      <c r="C13" t="str">
        <f>IF(B13&gt;=70,"Good",IF(AND(B13&lt;70,B13&gt;=45),"Average","Bad"))</f>
        <v>Average</v>
      </c>
      <c r="E13" s="12">
        <f>_xlfn.PERCENTRANK.EXC(Table1[Notes],Table1[[#This Row],[Notes]])</f>
        <v>0.29399999999999998</v>
      </c>
      <c r="F13" s="12">
        <f>IF(Table1[[#This Row],[Classe]]&lt;&gt;C12,E13,F12)</f>
        <v>0.47</v>
      </c>
    </row>
    <row r="14" spans="1:13" x14ac:dyDescent="0.25">
      <c r="A14" s="1">
        <v>1920</v>
      </c>
      <c r="B14" s="1">
        <v>10</v>
      </c>
      <c r="C14" t="str">
        <f>IF(B14&gt;=70,"Good",IF(AND(B14&lt;70,B14&gt;=45),"Average","Bad"))</f>
        <v>Bad</v>
      </c>
      <c r="E14" s="12">
        <f>_xlfn.PERCENTRANK.EXC(Table1[Notes],Table1[[#This Row],[Notes]])</f>
        <v>2.9000000000000001E-2</v>
      </c>
      <c r="F14" s="12">
        <f>IF(Table1[[#This Row],[Classe]]&lt;&gt;C13,E14,F13)</f>
        <v>2.9000000000000001E-2</v>
      </c>
    </row>
    <row r="15" spans="1:13" x14ac:dyDescent="0.25">
      <c r="A15" s="1">
        <v>2010</v>
      </c>
      <c r="B15" s="1">
        <v>90</v>
      </c>
      <c r="C15" t="str">
        <f>IF(B15&gt;=70,"Good",IF(AND(B15&lt;70,B15&gt;=45),"Average","Bad"))</f>
        <v>Good</v>
      </c>
      <c r="E15" s="12">
        <f>_xlfn.PERCENTRANK.EXC(Table1[Notes],Table1[[#This Row],[Notes]])</f>
        <v>0.79400000000000004</v>
      </c>
      <c r="F15" s="12">
        <f>IF(Table1[[#This Row],[Classe]]&lt;&gt;C14,E15,F14)</f>
        <v>0.79400000000000004</v>
      </c>
    </row>
    <row r="16" spans="1:13" x14ac:dyDescent="0.25">
      <c r="A16" s="1">
        <v>2010</v>
      </c>
      <c r="B16" s="1">
        <v>90</v>
      </c>
      <c r="C16" t="str">
        <f>IF(B16&gt;=70,"Good",IF(AND(B16&lt;70,B16&gt;=45),"Average","Bad"))</f>
        <v>Good</v>
      </c>
      <c r="E16" s="12">
        <f>_xlfn.PERCENTRANK.EXC(Table1[Notes],Table1[[#This Row],[Notes]])</f>
        <v>0.79400000000000004</v>
      </c>
      <c r="F16" s="12">
        <f>IF(Table1[[#This Row],[Classe]]&lt;&gt;C15,E16,F15)</f>
        <v>0.79400000000000004</v>
      </c>
    </row>
    <row r="17" spans="1:6" x14ac:dyDescent="0.25">
      <c r="A17" s="1">
        <v>2010</v>
      </c>
      <c r="B17" s="1">
        <v>90</v>
      </c>
      <c r="C17" t="str">
        <f>IF(B17&gt;=70,"Good",IF(AND(B17&lt;70,B17&gt;=45),"Average","Bad"))</f>
        <v>Good</v>
      </c>
      <c r="E17" s="12">
        <f>_xlfn.PERCENTRANK.EXC(Table1[Notes],Table1[[#This Row],[Notes]])</f>
        <v>0.79400000000000004</v>
      </c>
      <c r="F17" s="12">
        <f>IF(Table1[[#This Row],[Classe]]&lt;&gt;C16,E17,F16)</f>
        <v>0.79400000000000004</v>
      </c>
    </row>
    <row r="18" spans="1:6" x14ac:dyDescent="0.25">
      <c r="A18" s="1">
        <v>2010</v>
      </c>
      <c r="B18" s="1">
        <v>90</v>
      </c>
      <c r="C18" t="str">
        <f>IF(B18&gt;=70,"Good",IF(AND(B18&lt;70,B18&gt;=45),"Average","Bad"))</f>
        <v>Good</v>
      </c>
      <c r="E18" s="12">
        <f>_xlfn.PERCENTRANK.EXC(Table1[Notes],Table1[[#This Row],[Notes]])</f>
        <v>0.79400000000000004</v>
      </c>
      <c r="F18" s="12">
        <f>IF(Table1[[#This Row],[Classe]]&lt;&gt;C17,E18,F17)</f>
        <v>0.79400000000000004</v>
      </c>
    </row>
    <row r="19" spans="1:6" x14ac:dyDescent="0.25">
      <c r="A19" s="1">
        <v>2010</v>
      </c>
      <c r="B19" s="1">
        <v>80</v>
      </c>
      <c r="C19" t="str">
        <f>IF(B19&gt;=70,"Good",IF(AND(B19&lt;70,B19&gt;=45),"Average","Bad"))</f>
        <v>Good</v>
      </c>
      <c r="E19" s="12">
        <f>_xlfn.PERCENTRANK.EXC(Table1[Notes],Table1[[#This Row],[Notes]])</f>
        <v>0.67600000000000005</v>
      </c>
      <c r="F19" s="12">
        <f>IF(Table1[[#This Row],[Classe]]&lt;&gt;C18,E19,F18)</f>
        <v>0.79400000000000004</v>
      </c>
    </row>
    <row r="20" spans="1:6" x14ac:dyDescent="0.25">
      <c r="A20" s="1">
        <v>2010</v>
      </c>
      <c r="B20" s="1">
        <v>80</v>
      </c>
      <c r="C20" t="str">
        <f>IF(B20&gt;=70,"Good",IF(AND(B20&lt;70,B20&gt;=45),"Average","Bad"))</f>
        <v>Good</v>
      </c>
      <c r="E20" s="12">
        <f>_xlfn.PERCENTRANK.EXC(Table1[Notes],Table1[[#This Row],[Notes]])</f>
        <v>0.67600000000000005</v>
      </c>
      <c r="F20" s="12">
        <f>IF(Table1[[#This Row],[Classe]]&lt;&gt;C19,E20,F19)</f>
        <v>0.79400000000000004</v>
      </c>
    </row>
    <row r="21" spans="1:6" x14ac:dyDescent="0.25">
      <c r="A21" s="1">
        <v>2010</v>
      </c>
      <c r="B21" s="1">
        <v>70</v>
      </c>
      <c r="C21" t="str">
        <f>IF(B21&gt;=70,"Good",IF(AND(B21&lt;70,B21&gt;=45),"Average","Bad"))</f>
        <v>Good</v>
      </c>
      <c r="E21" s="12">
        <f>_xlfn.PERCENTRANK.EXC(Table1[Notes],Table1[[#This Row],[Notes]])</f>
        <v>0.52900000000000003</v>
      </c>
      <c r="F21" s="12">
        <f>IF(Table1[[#This Row],[Classe]]&lt;&gt;C20,E21,F20)</f>
        <v>0.79400000000000004</v>
      </c>
    </row>
    <row r="22" spans="1:6" x14ac:dyDescent="0.25">
      <c r="A22" s="1">
        <v>2010</v>
      </c>
      <c r="B22" s="1">
        <v>70</v>
      </c>
      <c r="C22" t="str">
        <f>IF(B22&gt;=70,"Good",IF(AND(B22&lt;70,B22&gt;=45),"Average","Bad"))</f>
        <v>Good</v>
      </c>
      <c r="E22" s="12">
        <f>_xlfn.PERCENTRANK.EXC(Table1[Notes],Table1[[#This Row],[Notes]])</f>
        <v>0.52900000000000003</v>
      </c>
      <c r="F22" s="12">
        <f>IF(Table1[[#This Row],[Classe]]&lt;&gt;C21,E22,F21)</f>
        <v>0.79400000000000004</v>
      </c>
    </row>
    <row r="23" spans="1:6" x14ac:dyDescent="0.25">
      <c r="A23" s="1">
        <v>2010</v>
      </c>
      <c r="B23" s="1">
        <v>70</v>
      </c>
      <c r="C23" t="str">
        <f>IF(B23&gt;=70,"Good",IF(AND(B23&lt;70,B23&gt;=45),"Average","Bad"))</f>
        <v>Good</v>
      </c>
      <c r="E23" s="12">
        <f>_xlfn.PERCENTRANK.EXC(Table1[Notes],Table1[[#This Row],[Notes]])</f>
        <v>0.52900000000000003</v>
      </c>
      <c r="F23" s="12">
        <f>IF(Table1[[#This Row],[Classe]]&lt;&gt;C22,E23,F22)</f>
        <v>0.79400000000000004</v>
      </c>
    </row>
    <row r="24" spans="1:6" x14ac:dyDescent="0.25">
      <c r="A24" s="1">
        <v>2010</v>
      </c>
      <c r="B24" s="1">
        <v>50</v>
      </c>
      <c r="C24" t="str">
        <f>IF(B24&gt;=70,"Good",IF(AND(B24&lt;70,B24&gt;=45),"Average","Bad"))</f>
        <v>Average</v>
      </c>
      <c r="E24" s="12">
        <f>_xlfn.PERCENTRANK.EXC(Table1[Notes],Table1[[#This Row],[Notes]])</f>
        <v>0.32300000000000001</v>
      </c>
      <c r="F24" s="12">
        <f>IF(Table1[[#This Row],[Classe]]&lt;&gt;C23,E24,F23)</f>
        <v>0.32300000000000001</v>
      </c>
    </row>
    <row r="25" spans="1:6" x14ac:dyDescent="0.25">
      <c r="A25" s="1">
        <v>2010</v>
      </c>
      <c r="B25" s="1">
        <v>50</v>
      </c>
      <c r="C25" t="str">
        <f>IF(B25&gt;=70,"Good",IF(AND(B25&lt;70,B25&gt;=45),"Average","Bad"))</f>
        <v>Average</v>
      </c>
      <c r="E25" s="12">
        <f>_xlfn.PERCENTRANK.EXC(Table1[Notes],Table1[[#This Row],[Notes]])</f>
        <v>0.32300000000000001</v>
      </c>
      <c r="F25" s="12">
        <f>IF(Table1[[#This Row],[Classe]]&lt;&gt;C24,E25,F24)</f>
        <v>0.32300000000000001</v>
      </c>
    </row>
    <row r="26" spans="1:6" x14ac:dyDescent="0.25">
      <c r="A26" s="1">
        <v>2010</v>
      </c>
      <c r="B26" s="1">
        <v>50</v>
      </c>
      <c r="C26" t="str">
        <f>IF(B26&gt;=70,"Good",IF(AND(B26&lt;70,B26&gt;=45),"Average","Bad"))</f>
        <v>Average</v>
      </c>
      <c r="E26" s="12">
        <f>_xlfn.PERCENTRANK.EXC(Table1[Notes],Table1[[#This Row],[Notes]])</f>
        <v>0.32300000000000001</v>
      </c>
      <c r="F26" s="12">
        <f>IF(Table1[[#This Row],[Classe]]&lt;&gt;C25,E26,F25)</f>
        <v>0.32300000000000001</v>
      </c>
    </row>
    <row r="27" spans="1:6" x14ac:dyDescent="0.25">
      <c r="A27" s="1">
        <v>2010</v>
      </c>
      <c r="B27" s="1">
        <v>50</v>
      </c>
      <c r="C27" t="str">
        <f>IF(B27&gt;=70,"Good",IF(AND(B27&lt;70,B27&gt;=45),"Average","Bad"))</f>
        <v>Average</v>
      </c>
      <c r="E27" s="12">
        <f>_xlfn.PERCENTRANK.EXC(Table1[Notes],Table1[[#This Row],[Notes]])</f>
        <v>0.32300000000000001</v>
      </c>
      <c r="F27" s="12">
        <f>IF(Table1[[#This Row],[Classe]]&lt;&gt;C26,E27,F26)</f>
        <v>0.32300000000000001</v>
      </c>
    </row>
    <row r="28" spans="1:6" x14ac:dyDescent="0.25">
      <c r="A28" s="1">
        <v>2010</v>
      </c>
      <c r="B28" s="1">
        <v>20</v>
      </c>
      <c r="C28" t="str">
        <f>IF(B28&gt;=70,"Good",IF(AND(B28&lt;70,B28&gt;=45),"Average","Bad"))</f>
        <v>Bad</v>
      </c>
      <c r="E28" s="12">
        <f>_xlfn.PERCENTRANK.EXC(Table1[Notes],Table1[[#This Row],[Notes]])</f>
        <v>0.14699999999999999</v>
      </c>
      <c r="F28" s="12">
        <f>IF(Table1[[#This Row],[Classe]]&lt;&gt;C27,E28,F27)</f>
        <v>0.14699999999999999</v>
      </c>
    </row>
    <row r="29" spans="1:6" x14ac:dyDescent="0.25">
      <c r="A29" s="1">
        <v>2010</v>
      </c>
      <c r="B29" s="1">
        <v>20</v>
      </c>
      <c r="C29" t="str">
        <f>IF(B29&gt;=70,"Good",IF(AND(B29&lt;70,B29&gt;=45),"Average","Bad"))</f>
        <v>Bad</v>
      </c>
      <c r="E29" s="12">
        <f>_xlfn.PERCENTRANK.EXC(Table1[Notes],Table1[[#This Row],[Notes]])</f>
        <v>0.14699999999999999</v>
      </c>
      <c r="F29" s="12">
        <f>IF(Table1[[#This Row],[Classe]]&lt;&gt;C28,E29,F28)</f>
        <v>0.14699999999999999</v>
      </c>
    </row>
    <row r="30" spans="1:6" x14ac:dyDescent="0.25">
      <c r="A30" s="1">
        <v>2010</v>
      </c>
      <c r="B30" s="1">
        <v>20</v>
      </c>
      <c r="C30" t="str">
        <f>IF(B30&gt;=70,"Good",IF(AND(B30&lt;70,B30&gt;=45),"Average","Bad"))</f>
        <v>Bad</v>
      </c>
      <c r="E30" s="12">
        <f>_xlfn.PERCENTRANK.EXC(Table1[Notes],Table1[[#This Row],[Notes]])</f>
        <v>0.14699999999999999</v>
      </c>
      <c r="F30" s="12">
        <f>IF(Table1[[#This Row],[Classe]]&lt;&gt;C29,E30,F29)</f>
        <v>0.14699999999999999</v>
      </c>
    </row>
    <row r="31" spans="1:6" x14ac:dyDescent="0.25">
      <c r="A31" s="1">
        <v>2010</v>
      </c>
      <c r="B31" s="1">
        <v>20</v>
      </c>
      <c r="C31" t="str">
        <f>IF(B31&gt;=70,"Good",IF(AND(B31&lt;70,B31&gt;=45),"Average","Bad"))</f>
        <v>Bad</v>
      </c>
      <c r="E31" s="12">
        <f>_xlfn.PERCENTRANK.EXC(Table1[Notes],Table1[[#This Row],[Notes]])</f>
        <v>0.14699999999999999</v>
      </c>
      <c r="F31" s="12">
        <f>IF(Table1[[#This Row],[Classe]]&lt;&gt;C30,E31,F30)</f>
        <v>0.14699999999999999</v>
      </c>
    </row>
    <row r="32" spans="1:6" x14ac:dyDescent="0.25">
      <c r="A32" s="1">
        <v>2010</v>
      </c>
      <c r="B32" s="1">
        <v>20</v>
      </c>
      <c r="C32" t="str">
        <f>IF(B32&gt;=70,"Good",IF(AND(B32&lt;70,B32&gt;=45),"Average","Bad"))</f>
        <v>Bad</v>
      </c>
      <c r="E32" s="12">
        <f>_xlfn.PERCENTRANK.EXC(Table1[Notes],Table1[[#This Row],[Notes]])</f>
        <v>0.14699999999999999</v>
      </c>
      <c r="F32" s="12">
        <f>IF(Table1[[#This Row],[Classe]]&lt;&gt;C31,E32,F31)</f>
        <v>0.14699999999999999</v>
      </c>
    </row>
    <row r="33" spans="1:6" x14ac:dyDescent="0.25">
      <c r="A33" s="1">
        <v>2010</v>
      </c>
      <c r="B33" s="1">
        <v>10</v>
      </c>
      <c r="C33" t="str">
        <f>IF(B33&gt;=70,"Good",IF(AND(B33&lt;70,B33&gt;=45),"Average","Bad"))</f>
        <v>Bad</v>
      </c>
      <c r="E33" s="12">
        <f>_xlfn.PERCENTRANK.EXC(Table1[Notes],Table1[[#This Row],[Notes]])</f>
        <v>2.9000000000000001E-2</v>
      </c>
      <c r="F33" s="12">
        <f>IF(Table1[[#This Row],[Classe]]&lt;&gt;C32,E33,F32)</f>
        <v>0.14699999999999999</v>
      </c>
    </row>
    <row r="34" spans="1:6" x14ac:dyDescent="0.25">
      <c r="A34" s="1">
        <v>2010</v>
      </c>
      <c r="B34" s="1">
        <v>10</v>
      </c>
      <c r="C34" t="str">
        <f>IF(B34&gt;=70,"Good",IF(AND(B34&lt;70,B34&gt;=45),"Average","Bad"))</f>
        <v>Bad</v>
      </c>
      <c r="E34" s="12">
        <f>_xlfn.PERCENTRANK.EXC(Table1[Notes],Table1[[#This Row],[Notes]])</f>
        <v>2.9000000000000001E-2</v>
      </c>
      <c r="F34" s="12">
        <f>IF(Table1[[#This Row],[Classe]]&lt;&gt;C33,E34,F33)</f>
        <v>0.14699999999999999</v>
      </c>
    </row>
    <row r="35" spans="1:6" x14ac:dyDescent="0.25">
      <c r="A35" s="1">
        <v>2010</v>
      </c>
      <c r="B35" s="1">
        <v>10</v>
      </c>
      <c r="C35" t="str">
        <f>IF(B35&gt;=70,"Good",IF(AND(B35&lt;70,B35&gt;=45),"Average","Bad"))</f>
        <v>Bad</v>
      </c>
      <c r="E35" s="12">
        <f>_xlfn.PERCENTRANK.EXC(Table1[Notes],Table1[[#This Row],[Notes]])</f>
        <v>2.9000000000000001E-2</v>
      </c>
      <c r="F35" s="12">
        <f>IF(Table1[[#This Row],[Classe]]&lt;&gt;C34,E35,F34)</f>
        <v>0.14699999999999999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(2)</vt:lpstr>
      <vt:lpstr>Sheet4</vt:lpstr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monne</dc:creator>
  <cp:lastModifiedBy>monne</cp:lastModifiedBy>
  <dcterms:created xsi:type="dcterms:W3CDTF">2018-05-18T11:55:04Z</dcterms:created>
  <dcterms:modified xsi:type="dcterms:W3CDTF">2018-05-18T13:45:48Z</dcterms:modified>
</cp:coreProperties>
</file>