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pen\Downloads\"/>
    </mc:Choice>
  </mc:AlternateContent>
  <xr:revisionPtr revIDLastSave="0" documentId="13_ncr:1_{ECF816F3-2E62-4861-8596-3518FFE3A8A3}" xr6:coauthVersionLast="47" xr6:coauthVersionMax="47" xr10:uidLastSave="{00000000-0000-0000-0000-000000000000}"/>
  <bookViews>
    <workbookView xWindow="-108" yWindow="-108" windowWidth="23256" windowHeight="12456" xr2:uid="{A2FF987F-408A-4435-8931-CBAD4A5A94C8}"/>
  </bookViews>
  <sheets>
    <sheet name="Datos" sheetId="2" r:id="rId1"/>
    <sheet name="Segmento" sheetId="6" state="hidden" r:id="rId2"/>
    <sheet name="Datos Sensoriales" sheetId="3" state="hidden" r:id="rId3"/>
    <sheet name="Ventas" sheetId="5" state="hidden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K11" i="2"/>
  <c r="L11" i="2"/>
  <c r="M11" i="2"/>
  <c r="J25" i="2"/>
  <c r="K25" i="2"/>
  <c r="L25" i="2"/>
  <c r="M25" i="2"/>
  <c r="J26" i="2"/>
  <c r="K26" i="2"/>
  <c r="L26" i="2"/>
  <c r="M26" i="2"/>
  <c r="J40" i="2"/>
  <c r="K40" i="2"/>
  <c r="L40" i="2"/>
  <c r="M40" i="2"/>
  <c r="J46" i="2"/>
  <c r="K46" i="2"/>
  <c r="L46" i="2"/>
  <c r="M46" i="2"/>
  <c r="J47" i="2"/>
  <c r="K47" i="2"/>
  <c r="L47" i="2"/>
  <c r="M47" i="2"/>
  <c r="J51" i="2"/>
  <c r="K51" i="2"/>
  <c r="L51" i="2"/>
  <c r="M51" i="2"/>
  <c r="J53" i="2"/>
  <c r="K53" i="2"/>
  <c r="L53" i="2"/>
  <c r="M53" i="2"/>
  <c r="E41" i="5" l="1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</calcChain>
</file>

<file path=xl/sharedStrings.xml><?xml version="1.0" encoding="utf-8"?>
<sst xmlns="http://schemas.openxmlformats.org/spreadsheetml/2006/main" count="600" uniqueCount="196">
  <si>
    <t>Marca</t>
  </si>
  <si>
    <t>Categoria</t>
  </si>
  <si>
    <t>Extracto Original</t>
  </si>
  <si>
    <t>Extracto Aparente</t>
  </si>
  <si>
    <t>Alcohol v/v</t>
  </si>
  <si>
    <t>pH</t>
  </si>
  <si>
    <t>Color</t>
  </si>
  <si>
    <t>Amargo</t>
  </si>
  <si>
    <t>Segmento</t>
  </si>
  <si>
    <t>Turbeidad</t>
  </si>
  <si>
    <t>Cuerpo</t>
  </si>
  <si>
    <t>Dulzor</t>
  </si>
  <si>
    <t>Astringencia</t>
  </si>
  <si>
    <t>Ventas 2020</t>
  </si>
  <si>
    <t>Ventas 2021</t>
  </si>
  <si>
    <t>Ventas 2022</t>
  </si>
  <si>
    <t>Ventas 2023</t>
  </si>
  <si>
    <t>n</t>
  </si>
  <si>
    <t>Andina</t>
  </si>
  <si>
    <t>Mainstream</t>
  </si>
  <si>
    <t>1</t>
  </si>
  <si>
    <t>Andina Light</t>
  </si>
  <si>
    <t>Light</t>
  </si>
  <si>
    <t>2</t>
  </si>
  <si>
    <t>Central</t>
  </si>
  <si>
    <t>3</t>
  </si>
  <si>
    <t>Heineken</t>
  </si>
  <si>
    <t>Premium</t>
  </si>
  <si>
    <t>Miller Lite</t>
  </si>
  <si>
    <t>4</t>
  </si>
  <si>
    <t>Sol</t>
  </si>
  <si>
    <t>Tecate</t>
  </si>
  <si>
    <t>20 de Julio</t>
  </si>
  <si>
    <t>5</t>
  </si>
  <si>
    <t>Redds</t>
  </si>
  <si>
    <t xml:space="preserve">Cola y Pola </t>
  </si>
  <si>
    <t>Águila</t>
  </si>
  <si>
    <t>Águila Light</t>
  </si>
  <si>
    <t>7</t>
  </si>
  <si>
    <t>Azteca</t>
  </si>
  <si>
    <t>Bahia</t>
  </si>
  <si>
    <t>10</t>
  </si>
  <si>
    <t>Busch Light</t>
  </si>
  <si>
    <t>11</t>
  </si>
  <si>
    <t>Costeña Bacana</t>
  </si>
  <si>
    <t>13</t>
  </si>
  <si>
    <t>Michelob Ultra</t>
  </si>
  <si>
    <t>14</t>
  </si>
  <si>
    <t>Nativa</t>
  </si>
  <si>
    <t>15</t>
  </si>
  <si>
    <t>Pilsen</t>
  </si>
  <si>
    <t>9</t>
  </si>
  <si>
    <t>Aguila 0</t>
  </si>
  <si>
    <t>Austen</t>
  </si>
  <si>
    <t>BBC Cotidiana</t>
  </si>
  <si>
    <t>Becks</t>
  </si>
  <si>
    <t>Budweiser</t>
  </si>
  <si>
    <t>6</t>
  </si>
  <si>
    <t>12</t>
  </si>
  <si>
    <t>Costeña</t>
  </si>
  <si>
    <t>Costeñita</t>
  </si>
  <si>
    <t>8</t>
  </si>
  <si>
    <t>Póker</t>
  </si>
  <si>
    <t>Club Colombia Doble Malta</t>
  </si>
  <si>
    <t>Club Colombia Dorada</t>
  </si>
  <si>
    <t xml:space="preserve">Poker Roja </t>
  </si>
  <si>
    <t>Pony Malta</t>
  </si>
  <si>
    <t>Malta</t>
  </si>
  <si>
    <t>Natu Malta</t>
  </si>
  <si>
    <t>Malta Leona</t>
  </si>
  <si>
    <t>Poker Malta</t>
  </si>
  <si>
    <t>Stella Artois</t>
  </si>
  <si>
    <t>Artesanal</t>
  </si>
  <si>
    <t>Club Colombia Roja</t>
  </si>
  <si>
    <t>Club Colombia Negra</t>
  </si>
  <si>
    <t>ID</t>
  </si>
  <si>
    <t>1. CITRUS</t>
  </si>
  <si>
    <t>2. APPLE / PEAR</t>
  </si>
  <si>
    <t>3. RED &amp; DARK FRUITS</t>
  </si>
  <si>
    <t>4. FLORARL / TROPICAL / YELLOW STONE FRUIT</t>
  </si>
  <si>
    <t>5. DELICATE TASTE &amp; LOW BITTERNESS</t>
  </si>
  <si>
    <t>6. FRUIT / HOPPY &amp; MODERATE BITTER</t>
  </si>
  <si>
    <t>7. HOPPY &amp; BITTER</t>
  </si>
  <si>
    <t>8. SPICY / WOODT / HERBAL</t>
  </si>
  <si>
    <t>9. MALTY / CARAMEL / HONEY</t>
  </si>
  <si>
    <t>10. ROASTED / SMOKY / CHOCOLATE</t>
  </si>
  <si>
    <t>11. SAVOURY</t>
  </si>
  <si>
    <t>12. SOUR / VINOUS</t>
  </si>
  <si>
    <t>Fecha</t>
  </si>
  <si>
    <t>Panelista</t>
  </si>
  <si>
    <t>Calificación</t>
  </si>
  <si>
    <t>Maira Guzmán</t>
  </si>
  <si>
    <t>Juan Alejandro Vasquez</t>
  </si>
  <si>
    <t>Daniela El Alam</t>
  </si>
  <si>
    <t>Diego Peñaloza</t>
  </si>
  <si>
    <t>Luis Javier Sandoval</t>
  </si>
  <si>
    <t>Corona</t>
  </si>
  <si>
    <t>Malta leona Café</t>
  </si>
  <si>
    <t>MARCAS</t>
  </si>
  <si>
    <t>MARCA</t>
  </si>
  <si>
    <t>2020</t>
  </si>
  <si>
    <t>2021</t>
  </si>
  <si>
    <t>% CHANGE</t>
  </si>
  <si>
    <t>CCC ANDINA CTE</t>
  </si>
  <si>
    <t>CCC ANDINA LIGHT</t>
  </si>
  <si>
    <t>CCC HEINEKEN</t>
  </si>
  <si>
    <t>CCC MILLER LITE</t>
  </si>
  <si>
    <t>CCC SOL</t>
  </si>
  <si>
    <t>CCC TECATE</t>
  </si>
  <si>
    <t>AB INBEV AGUILA CTE</t>
  </si>
  <si>
    <t>AB INBEV AGUILA 0</t>
  </si>
  <si>
    <t>AB INBEV AGUILA FUSION</t>
  </si>
  <si>
    <t>Aguila fusion limon</t>
  </si>
  <si>
    <t>AB INBEV AGUILA LIGHT</t>
  </si>
  <si>
    <t>AB INBEV AUSTEN</t>
  </si>
  <si>
    <t>NA</t>
  </si>
  <si>
    <t>AB INBEV AZTECA</t>
  </si>
  <si>
    <t>AB INBEV BAHIA</t>
  </si>
  <si>
    <t>AB INBEV BBC COTIDIANA</t>
  </si>
  <si>
    <t>AB INBEV BECK'S</t>
  </si>
  <si>
    <t>AB INBEV BUDWEISER</t>
  </si>
  <si>
    <t>AB INBEV BUSCH LIGHT</t>
  </si>
  <si>
    <t>AB INBEV CLUB DOBL-MALTA</t>
  </si>
  <si>
    <t>AB INBEV CLUB DORADA</t>
  </si>
  <si>
    <t>AB INBEV CLUB NEGRA</t>
  </si>
  <si>
    <t>AB INBEV CLUB ROJA</t>
  </si>
  <si>
    <t>AB INBEV CORONA</t>
  </si>
  <si>
    <t>AB INBEV COSTENA CTE</t>
  </si>
  <si>
    <t>AB INBEV COSTENA BACANA</t>
  </si>
  <si>
    <t>AB INBEV COSTENITA</t>
  </si>
  <si>
    <t>AB INBEV MICHELOB ULTRA</t>
  </si>
  <si>
    <t>AB INBEV NATIVA</t>
  </si>
  <si>
    <t>AB INBEV PILSEN</t>
  </si>
  <si>
    <t>AB INBEV POKER CTE</t>
  </si>
  <si>
    <t>AB INBEV POKER PUR-MLT</t>
  </si>
  <si>
    <t>AB INBEV POKER ROJA</t>
  </si>
  <si>
    <t>AB INBEV REDD'S</t>
  </si>
  <si>
    <t>AB INBEV STELLA ARTOIS</t>
  </si>
  <si>
    <t>MARCA PRIVADA*</t>
  </si>
  <si>
    <t>AB INVEB COLA Y POLA</t>
  </si>
  <si>
    <t>CCC NATUMALTA</t>
  </si>
  <si>
    <t>BAVARIA PONY MALTA</t>
  </si>
  <si>
    <t>BAVARIA MALTA LEONA</t>
  </si>
  <si>
    <t>Malta Leona Café</t>
  </si>
  <si>
    <t>MARCA 1</t>
  </si>
  <si>
    <t>MARCA 2</t>
  </si>
  <si>
    <t>MARCA 3</t>
  </si>
  <si>
    <t>MARCA 4</t>
  </si>
  <si>
    <t>MARCA 5</t>
  </si>
  <si>
    <t>MARCA 6</t>
  </si>
  <si>
    <t>MARCA 7</t>
  </si>
  <si>
    <t>MARCA 8</t>
  </si>
  <si>
    <t>MARCA 9</t>
  </si>
  <si>
    <t>MARCA 10</t>
  </si>
  <si>
    <t>MARCA 11</t>
  </si>
  <si>
    <t>MARCA 12</t>
  </si>
  <si>
    <t>MARCA 13</t>
  </si>
  <si>
    <t>MARCA 14</t>
  </si>
  <si>
    <t>MARCA 15</t>
  </si>
  <si>
    <t>MARCA 16</t>
  </si>
  <si>
    <t>MARCA 17</t>
  </si>
  <si>
    <t>MARCA 18</t>
  </si>
  <si>
    <t>MARCA 19</t>
  </si>
  <si>
    <t>MARCA 20</t>
  </si>
  <si>
    <t>MARCA 21</t>
  </si>
  <si>
    <t>MARCA 22</t>
  </si>
  <si>
    <t>MARCA 23</t>
  </si>
  <si>
    <t>MARCA 24</t>
  </si>
  <si>
    <t>MARCA 25</t>
  </si>
  <si>
    <t>MARCA 26</t>
  </si>
  <si>
    <t>MARCA 27</t>
  </si>
  <si>
    <t>MARCA 28</t>
  </si>
  <si>
    <t>MARCA 29</t>
  </si>
  <si>
    <t>MARCA 30</t>
  </si>
  <si>
    <t>MARCA 31</t>
  </si>
  <si>
    <t>MARCA 32</t>
  </si>
  <si>
    <t>MARCA 33</t>
  </si>
  <si>
    <t>MARCA 34</t>
  </si>
  <si>
    <t>MARCA 35</t>
  </si>
  <si>
    <t>MARCA 36</t>
  </si>
  <si>
    <t>MARCA 37</t>
  </si>
  <si>
    <t>MARCA 38</t>
  </si>
  <si>
    <t>MARCA 39</t>
  </si>
  <si>
    <t>MARCA 40</t>
  </si>
  <si>
    <t>MARCA 41</t>
  </si>
  <si>
    <t>MARCA 42</t>
  </si>
  <si>
    <t>MARCA 43</t>
  </si>
  <si>
    <t>MARCA 44</t>
  </si>
  <si>
    <t>MARCA 45</t>
  </si>
  <si>
    <t>MARCA 46</t>
  </si>
  <si>
    <t>MARCA 47</t>
  </si>
  <si>
    <t>MARCA 48</t>
  </si>
  <si>
    <t>MARCA 49</t>
  </si>
  <si>
    <t>MARCA 50</t>
  </si>
  <si>
    <t>MARCA 51</t>
  </si>
  <si>
    <t>MARCA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</si>
</sst>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#,##0.0;\-#,##0.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 Light"/>
      <family val="2"/>
      <scheme val="major"/>
    </font>
    <font>
      <b/>
      <sz val="10"/>
      <color indexed="8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indexed="9"/>
      <name val="Calibri Light"/>
      <family val="2"/>
      <scheme val="major"/>
    </font>
    <font>
      <sz val="8"/>
      <name val="Calibri"/>
      <family val="2"/>
      <scheme val="minor"/>
    </font>
    <font>
      <sz val="10"/>
      <name val="Calibri Light"/>
      <family val="2"/>
      <scheme val="maj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9" fontId="2" fillId="2" borderId="0" xfId="0" applyNumberFormat="1" applyFont="1" applyFill="1" applyAlignment="1">
      <alignment horizontal="left" wrapText="1"/>
    </xf>
    <xf numFmtId="14" fontId="2" fillId="2" borderId="0" xfId="0" applyNumberFormat="1" applyFont="1" applyFill="1" applyAlignment="1">
      <alignment horizontal="left" wrapText="1"/>
    </xf>
    <xf numFmtId="0" fontId="5" fillId="0" borderId="0" xfId="0" applyFont="1"/>
    <xf numFmtId="41" fontId="5" fillId="0" borderId="0" xfId="1" applyFont="1" applyBorder="1"/>
    <xf numFmtId="49" fontId="2" fillId="2" borderId="1" xfId="0" applyNumberFormat="1" applyFont="1" applyFill="1" applyBorder="1" applyAlignment="1">
      <alignment horizontal="left" wrapText="1"/>
    </xf>
    <xf numFmtId="49" fontId="3" fillId="2" borderId="4" xfId="0" applyNumberFormat="1" applyFont="1" applyFill="1" applyBorder="1" applyAlignment="1">
      <alignment horizontal="left" vertical="center" wrapText="1"/>
    </xf>
    <xf numFmtId="49" fontId="3" fillId="2" borderId="5" xfId="0" applyNumberFormat="1" applyFont="1" applyFill="1" applyBorder="1" applyAlignment="1">
      <alignment horizontal="left" vertical="center" wrapText="1"/>
    </xf>
    <xf numFmtId="41" fontId="3" fillId="2" borderId="5" xfId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horizontal="left" wrapText="1"/>
    </xf>
    <xf numFmtId="41" fontId="2" fillId="2" borderId="1" xfId="1" applyFont="1" applyFill="1" applyBorder="1" applyAlignment="1">
      <alignment horizontal="right" wrapText="1"/>
    </xf>
    <xf numFmtId="9" fontId="5" fillId="2" borderId="3" xfId="2" applyFont="1" applyFill="1" applyBorder="1"/>
    <xf numFmtId="41" fontId="6" fillId="2" borderId="1" xfId="1" applyFont="1" applyFill="1" applyBorder="1" applyAlignment="1">
      <alignment horizontal="right" wrapText="1"/>
    </xf>
    <xf numFmtId="41" fontId="5" fillId="2" borderId="1" xfId="1" applyFont="1" applyFill="1" applyBorder="1"/>
    <xf numFmtId="164" fontId="2" fillId="2" borderId="1" xfId="0" applyNumberFormat="1" applyFont="1" applyFill="1" applyBorder="1" applyAlignment="1">
      <alignment horizontal="right" wrapText="1"/>
    </xf>
    <xf numFmtId="0" fontId="5" fillId="2" borderId="1" xfId="0" applyFont="1" applyFill="1" applyBorder="1"/>
    <xf numFmtId="49" fontId="2" fillId="2" borderId="7" xfId="0" applyNumberFormat="1" applyFont="1" applyFill="1" applyBorder="1" applyAlignment="1">
      <alignment horizontal="left" wrapText="1"/>
    </xf>
    <xf numFmtId="0" fontId="5" fillId="2" borderId="8" xfId="0" applyFont="1" applyFill="1" applyBorder="1"/>
    <xf numFmtId="164" fontId="2" fillId="2" borderId="8" xfId="0" applyNumberFormat="1" applyFont="1" applyFill="1" applyBorder="1" applyAlignment="1">
      <alignment horizontal="right" wrapText="1"/>
    </xf>
    <xf numFmtId="9" fontId="5" fillId="2" borderId="9" xfId="2" applyFont="1" applyFill="1" applyBorder="1"/>
    <xf numFmtId="1" fontId="2" fillId="2" borderId="0" xfId="0" applyNumberFormat="1" applyFont="1" applyFill="1" applyAlignment="1">
      <alignment horizontal="center" wrapText="1"/>
    </xf>
    <xf numFmtId="165" fontId="2" fillId="2" borderId="0" xfId="0" applyNumberFormat="1" applyFont="1" applyFill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49" fontId="8" fillId="2" borderId="5" xfId="0" applyNumberFormat="1" applyFont="1" applyFill="1" applyBorder="1" applyAlignment="1">
      <alignment horizontal="center" vertical="center" wrapText="1"/>
    </xf>
    <xf numFmtId="49" fontId="8" fillId="2" borderId="6" xfId="0" applyNumberFormat="1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2" fontId="8" fillId="2" borderId="1" xfId="3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49" fontId="8" fillId="2" borderId="8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1" fontId="8" fillId="2" borderId="8" xfId="0" applyNumberFormat="1" applyFont="1" applyFill="1" applyBorder="1" applyAlignment="1">
      <alignment horizontal="center" vertical="center" wrapText="1"/>
    </xf>
    <xf numFmtId="2" fontId="8" fillId="2" borderId="8" xfId="3" applyNumberFormat="1" applyFont="1" applyFill="1" applyBorder="1" applyAlignment="1">
      <alignment horizontal="center" vertical="center" wrapText="1"/>
    </xf>
    <xf numFmtId="49" fontId="8" fillId="2" borderId="9" xfId="0" applyNumberFormat="1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Millares" xfId="3" builtinId="3"/>
    <cellStyle name="Millares [0]" xfId="1" builtinId="6"/>
    <cellStyle name="Normal" xfId="0" builtinId="0"/>
    <cellStyle name="Porcentaje" xfId="2" builtinId="5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 Light"/>
        <family val="2"/>
        <scheme val="major"/>
      </font>
      <numFmt numFmtId="164" formatCode="#,##0.0;\-#,##0.0"/>
      <fill>
        <patternFill>
          <fgColor indexed="64"/>
          <bgColor theme="0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 Light"/>
        <family val="2"/>
        <scheme val="major"/>
      </font>
      <numFmt numFmtId="164" formatCode="#,##0.0;\-#,##0.0"/>
      <fill>
        <patternFill>
          <fgColor indexed="64"/>
          <bgColor theme="0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 Light"/>
        <family val="2"/>
        <scheme val="major"/>
      </font>
      <numFmt numFmtId="30" formatCode="@"/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 Light"/>
        <family val="2"/>
        <scheme val="major"/>
      </font>
      <numFmt numFmtId="30" formatCode="@"/>
      <fill>
        <patternFill>
          <fgColor indexed="64"/>
          <bgColor theme="0"/>
        </patternFill>
      </fill>
      <alignment horizontal="left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</dxf>
    <dxf>
      <border outline="0">
        <bottom style="thin">
          <color indexed="64"/>
        </bottom>
      </border>
    </dxf>
    <dxf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 Light"/>
        <family val="2"/>
        <scheme val="major"/>
      </font>
      <numFmt numFmtId="165" formatCode="0.0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 Light"/>
        <family val="2"/>
        <scheme val="maj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 Light"/>
        <family val="2"/>
        <scheme val="maj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 Light"/>
        <family val="2"/>
        <scheme val="maj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 Light"/>
        <family val="2"/>
        <scheme val="maj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 Light"/>
        <family val="2"/>
        <scheme val="maj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 Light"/>
        <family val="2"/>
        <scheme val="major"/>
      </font>
      <numFmt numFmtId="30" formatCode="@"/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 Light"/>
        <family val="2"/>
        <scheme val="major"/>
      </font>
      <numFmt numFmtId="30" formatCode="@"/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0"/>
    </dxf>
    <dxf>
      <font>
        <sz val="10"/>
        <color indexed="8"/>
        <name val="Calibri Light"/>
        <family val="2"/>
        <scheme val="major"/>
      </font>
      <numFmt numFmtId="19" formatCode="d/mm/yyyy"/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 tint="0.39997558519241921"/>
        </left>
        <right style="thin">
          <color theme="6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ostobon-my.sharepoint.com/personal/dpenaloza_centralcervecera_com/Documents/TasteLandScape/TasteLandScape%202022.xlsx" TargetMode="External"/><Relationship Id="rId1" Type="http://schemas.openxmlformats.org/officeDocument/2006/relationships/externalLinkPath" Target="https://postobon-my.sharepoint.com/personal/dpenaloza_centralcervecera_com/Documents/TasteLandScape/TasteLandScape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bMZzcQDBIUWyHh5oPIGWA3qIMOxFnAVGsAtSYfSzEOP2EFYMps3FRpaCJ_FqoiZ3" itemId="01L3EWKUTIH75N4WTXZZEZVORK6FOGBKJX">
      <xxl21:absoluteUrl r:id="rId2"/>
    </xxl21:alternateUrls>
    <sheetNames>
      <sheetName val="Datos"/>
      <sheetName val="Segmento"/>
      <sheetName val="Datos Sensoriales"/>
      <sheetName val="Ventas"/>
      <sheetName val="TasteLandScape 202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BA0471-6CA8-4B48-9AAA-33610B2C3E1F}" name="Datos" displayName="Datos" ref="A1:R53" totalsRowShown="0" headerRowDxfId="42" dataDxfId="40" headerRowBorderDxfId="41" tableBorderDxfId="39" totalsRowBorderDxfId="38">
  <autoFilter ref="A1:R53" xr:uid="{3ABA0471-6CA8-4B48-9AAA-33610B2C3E1F}"/>
  <sortState xmlns:xlrd2="http://schemas.microsoft.com/office/spreadsheetml/2017/richdata2" ref="A2:R52">
    <sortCondition ref="A1:A52"/>
  </sortState>
  <tableColumns count="18">
    <tableColumn id="3" xr3:uid="{EAF74C95-3E86-42F9-8596-5B651D4C6ABB}" name="Marca" dataDxfId="37"/>
    <tableColumn id="31" xr3:uid="{F15F3DCD-D336-4922-8433-2C1844F3C07F}" name="Categoria" dataDxfId="36"/>
    <tableColumn id="4" xr3:uid="{FC533F4F-AF40-409B-B14B-D7A2A002C3ED}" name="Extracto Original" dataDxfId="35"/>
    <tableColumn id="5" xr3:uid="{D54BE8F1-0AB8-4ECC-9AD3-11EEAE4EA363}" name="Extracto Aparente" dataDxfId="34"/>
    <tableColumn id="6" xr3:uid="{A8852016-1394-4297-9456-6AFFD77EDC91}" name="Alcohol v/v" dataDxfId="33"/>
    <tableColumn id="20" xr3:uid="{8932386E-4A53-4689-B01D-5249E1269188}" name="pH" dataDxfId="32"/>
    <tableColumn id="7" xr3:uid="{0CFA07A4-671D-49E6-884E-82FDABC4346E}" name="Color" dataDxfId="31"/>
    <tableColumn id="8" xr3:uid="{CC0E9671-8F61-4BB4-AEFC-AABD17B5D67F}" name="Amargo" dataDxfId="30"/>
    <tableColumn id="22" xr3:uid="{3E12E867-AEB7-415E-98FA-435D0EAA4323}" name="Segmento" dataDxfId="29"/>
    <tableColumn id="21" xr3:uid="{DBC3749D-7E22-425E-BF82-69AECA044B5F}" name="Turbeidad" dataDxfId="28">
      <calculatedColumnFormula>IFERROR(AVERAGEIFS(DatosS[Turbeidad],DatosS[Marca],Datos[[#This Row],[Marca]]),"")</calculatedColumnFormula>
    </tableColumn>
    <tableColumn id="23" xr3:uid="{B761B086-8A46-4F8E-8304-E9B7B59B79E8}" name="Cuerpo" dataDxfId="27">
      <calculatedColumnFormula>IFERROR(AVERAGEIFS(DatosS[Cuerpo],DatosS[Marca],Datos[[#This Row],[Marca]]),"")</calculatedColumnFormula>
    </tableColumn>
    <tableColumn id="24" xr3:uid="{328F6D86-781C-4B83-BF6D-DD1F4BF09674}" name="Dulzor" dataDxfId="26">
      <calculatedColumnFormula>IFERROR(AVERAGEIFS(DatosS[Dulzor],DatosS[Marca],Datos[[#This Row],[Marca]]),"")</calculatedColumnFormula>
    </tableColumn>
    <tableColumn id="25" xr3:uid="{A3D15A78-BF08-4F59-A6E3-606DD1002C55}" name="Astringencia" dataDxfId="25">
      <calculatedColumnFormula>IFERROR(AVERAGEIFS(DatosS[Astringencia],DatosS[Marca],Datos[[#This Row],[Marca]]),"")</calculatedColumnFormula>
    </tableColumn>
    <tableColumn id="26" xr3:uid="{F87C9EAE-4EE2-44A5-B329-23178B18EC37}" name="Ventas 2020" dataDxfId="24" dataCellStyle="Millares"/>
    <tableColumn id="27" xr3:uid="{036D8C8E-2434-479C-BCEE-EF520087212F}" name="Ventas 2021" dataDxfId="23" dataCellStyle="Millares"/>
    <tableColumn id="33" xr3:uid="{C827B3BA-A9C0-4D26-8C33-4A383350A1DE}" name="Ventas 2022" dataDxfId="22" dataCellStyle="Millares"/>
    <tableColumn id="34" xr3:uid="{62779CA2-C4F2-4737-893F-87F8DA23C8DE}" name="Ventas 2023" dataDxfId="21" dataCellStyle="Millares"/>
    <tableColumn id="32" xr3:uid="{CC30978A-7B18-47D9-9BA3-E1A80331627A}" name="n" dataDxfId="2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C48931-1B39-494B-A17E-C0D7628D4C61}" name="Tabla4" displayName="Tabla4" ref="A1:B13" totalsRowShown="0">
  <autoFilter ref="A1:B13" xr:uid="{D0C48931-1B39-494B-A17E-C0D7628D4C61}"/>
  <tableColumns count="2">
    <tableColumn id="1" xr3:uid="{D511AFC6-4C6A-4E91-8CD2-98D22B7EA01F}" name="ID"/>
    <tableColumn id="2" xr3:uid="{0A07DA7E-3A5E-4E7D-B799-E336408607FA}" name="Segmento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FEB18C-55AF-402D-8D4E-6C682CA36976}" name="DatosS" displayName="DatosS" ref="A1:I167" totalsRowShown="0" headerRowDxfId="19">
  <autoFilter ref="A1:I167" xr:uid="{11FEB18C-55AF-402D-8D4E-6C682CA36976}"/>
  <sortState xmlns:xlrd2="http://schemas.microsoft.com/office/spreadsheetml/2017/richdata2" ref="A152:I167">
    <sortCondition ref="C1:C167"/>
  </sortState>
  <tableColumns count="9">
    <tableColumn id="1" xr3:uid="{15CB4B56-DCD5-4FC6-AD2F-83220DC29AF7}" name="Fecha" dataDxfId="18"/>
    <tableColumn id="2" xr3:uid="{6D4BC2B3-A90F-40F8-926E-C894182C295B}" name="Panelista" dataDxfId="17"/>
    <tableColumn id="3" xr3:uid="{DC1F3CD7-DD20-438A-837D-659C9D3C1580}" name="Marca" dataDxfId="16"/>
    <tableColumn id="4" xr3:uid="{1A5F5717-B510-452B-9C27-982CAE97A14F}" name="Segmento" dataDxfId="15"/>
    <tableColumn id="5" xr3:uid="{C08709CF-7B6D-4479-A37D-CC880062C3A9}" name="Turbeidad" dataDxfId="14"/>
    <tableColumn id="6" xr3:uid="{9E195773-FE8C-4EFC-8760-15F11DFE010D}" name="Dulzor" dataDxfId="13"/>
    <tableColumn id="7" xr3:uid="{5EEECFE8-3303-4537-A6A2-354E40E1511C}" name="Cuerpo" dataDxfId="12"/>
    <tableColumn id="8" xr3:uid="{C23829A7-597F-4120-B555-79BB03E1E8A5}" name="Astringencia" dataDxfId="11"/>
    <tableColumn id="9" xr3:uid="{BCD3895A-316A-4D5E-BD98-83435CCCF83C}" name="Calificación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145526-FC2B-4593-A8F1-9B242C95A955}" name="Ventas" displayName="Ventas" ref="A2:E41" totalsRowShown="0" headerRowDxfId="9" dataDxfId="7" headerRowBorderDxfId="8" tableBorderDxfId="6" totalsRowBorderDxfId="5">
  <autoFilter ref="A2:E41" xr:uid="{ED145526-FC2B-4593-A8F1-9B242C95A955}"/>
  <tableColumns count="5">
    <tableColumn id="1" xr3:uid="{4E513F5F-72D7-40C2-81CB-85719F21C35E}" name="MARCAS" dataDxfId="4"/>
    <tableColumn id="2" xr3:uid="{F42C8160-5966-4CB2-BDFC-2A123990ECAE}" name="MARCA" dataDxfId="3"/>
    <tableColumn id="3" xr3:uid="{1EB97A50-E898-4196-B153-E2F02A12266C}" name="2020" dataDxfId="2"/>
    <tableColumn id="4" xr3:uid="{64FAE51A-5DA8-41C9-B144-F22EAFB051E6}" name="2021" dataDxfId="1"/>
    <tableColumn id="5" xr3:uid="{DDAA3929-B741-41A5-84EF-D6ED2096AE63}" name="% CHANGE" dataDxfId="0" dataCellStyle="Porcentaje">
      <calculatedColumnFormula>+D3/C3-1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CC051-85EA-45E8-8F0E-5A37B1BC2B43}">
  <dimension ref="A1:R53"/>
  <sheetViews>
    <sheetView showGridLines="0"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baseColWidth="10" defaultColWidth="11.44140625" defaultRowHeight="14.4" x14ac:dyDescent="0.3"/>
  <cols>
    <col min="1" max="1" width="23.5546875" style="1" bestFit="1" customWidth="1"/>
    <col min="2" max="2" width="14.5546875" style="1" customWidth="1"/>
    <col min="3" max="3" width="16.5546875" style="1" customWidth="1"/>
    <col min="4" max="4" width="18.21875" style="1" customWidth="1"/>
    <col min="5" max="6" width="12.21875" style="1" customWidth="1"/>
    <col min="7" max="8" width="11.44140625" style="1"/>
    <col min="9" max="9" width="20.21875" style="1" customWidth="1"/>
    <col min="10" max="12" width="11.44140625" style="1"/>
    <col min="13" max="13" width="14.21875" style="1" customWidth="1"/>
    <col min="14" max="15" width="14.44140625" style="1" bestFit="1" customWidth="1"/>
    <col min="16" max="17" width="14.44140625" style="1" customWidth="1"/>
    <col min="18" max="16384" width="11.44140625" style="1"/>
  </cols>
  <sheetData>
    <row r="1" spans="1:18" x14ac:dyDescent="0.3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8" t="s">
        <v>17</v>
      </c>
    </row>
    <row r="2" spans="1:18" x14ac:dyDescent="0.3">
      <c r="A2" s="29" t="s">
        <v>144</v>
      </c>
      <c r="B2" s="30" t="s">
        <v>19</v>
      </c>
      <c r="C2" s="31">
        <v>9.89</v>
      </c>
      <c r="D2" s="31">
        <v>2.14</v>
      </c>
      <c r="E2" s="31">
        <v>4.07</v>
      </c>
      <c r="F2" s="31">
        <v>4.32</v>
      </c>
      <c r="G2" s="31">
        <v>6.15</v>
      </c>
      <c r="H2" s="31">
        <v>17.600000000000001</v>
      </c>
      <c r="I2" s="25">
        <v>5</v>
      </c>
      <c r="J2" s="25">
        <v>1</v>
      </c>
      <c r="K2" s="25">
        <v>2</v>
      </c>
      <c r="L2" s="25">
        <v>2</v>
      </c>
      <c r="M2" s="25">
        <v>2</v>
      </c>
      <c r="N2" s="32">
        <v>0</v>
      </c>
      <c r="O2" s="32">
        <v>14445</v>
      </c>
      <c r="P2" s="32">
        <v>94384</v>
      </c>
      <c r="Q2" s="32">
        <v>22775</v>
      </c>
      <c r="R2" s="33" t="s">
        <v>33</v>
      </c>
    </row>
    <row r="3" spans="1:18" x14ac:dyDescent="0.3">
      <c r="A3" s="29" t="s">
        <v>145</v>
      </c>
      <c r="B3" s="30" t="s">
        <v>72</v>
      </c>
      <c r="C3" s="31">
        <v>11.77</v>
      </c>
      <c r="D3" s="31">
        <v>3.06</v>
      </c>
      <c r="E3" s="31">
        <v>4.6900000000000004</v>
      </c>
      <c r="F3" s="31">
        <v>4.57</v>
      </c>
      <c r="G3" s="31">
        <v>12</v>
      </c>
      <c r="H3" s="31">
        <v>17.100000000000001</v>
      </c>
      <c r="I3" s="34">
        <v>6</v>
      </c>
      <c r="J3" s="34">
        <v>2</v>
      </c>
      <c r="K3" s="34">
        <v>2</v>
      </c>
      <c r="L3" s="34">
        <v>2</v>
      </c>
      <c r="M3" s="34">
        <v>3</v>
      </c>
      <c r="N3" s="32"/>
      <c r="O3" s="32">
        <v>429.73</v>
      </c>
      <c r="P3" s="32">
        <v>538.79999999999995</v>
      </c>
      <c r="Q3" s="32">
        <v>111.36</v>
      </c>
      <c r="R3" s="33"/>
    </row>
    <row r="4" spans="1:18" x14ac:dyDescent="0.3">
      <c r="A4" s="29" t="s">
        <v>146</v>
      </c>
      <c r="B4" s="30" t="s">
        <v>72</v>
      </c>
      <c r="C4" s="31">
        <v>12.43</v>
      </c>
      <c r="D4" s="31">
        <v>3.68</v>
      </c>
      <c r="E4" s="31">
        <v>4.6900000000000004</v>
      </c>
      <c r="F4" s="31">
        <v>4.4800000000000004</v>
      </c>
      <c r="G4" s="31">
        <v>19.8</v>
      </c>
      <c r="H4" s="31">
        <v>44.4</v>
      </c>
      <c r="I4" s="25">
        <v>7</v>
      </c>
      <c r="J4" s="25">
        <v>3</v>
      </c>
      <c r="K4" s="25">
        <v>4</v>
      </c>
      <c r="L4" s="25">
        <v>2</v>
      </c>
      <c r="M4" s="25">
        <v>5</v>
      </c>
      <c r="N4" s="32"/>
      <c r="O4" s="32">
        <v>991.52</v>
      </c>
      <c r="P4" s="32">
        <v>1445.3</v>
      </c>
      <c r="Q4" s="32">
        <v>1139.8499999999999</v>
      </c>
      <c r="R4" s="33"/>
    </row>
    <row r="5" spans="1:18" x14ac:dyDescent="0.3">
      <c r="A5" s="29" t="s">
        <v>147</v>
      </c>
      <c r="B5" s="30" t="s">
        <v>72</v>
      </c>
      <c r="C5" s="31">
        <v>10.56</v>
      </c>
      <c r="D5" s="31">
        <v>2.3199999999999998</v>
      </c>
      <c r="E5" s="31">
        <v>4.34</v>
      </c>
      <c r="F5" s="31">
        <v>4.1900000000000004</v>
      </c>
      <c r="G5" s="31">
        <v>18.899999999999999</v>
      </c>
      <c r="H5" s="31">
        <v>22.1</v>
      </c>
      <c r="I5" s="25">
        <v>6</v>
      </c>
      <c r="J5" s="25">
        <v>3</v>
      </c>
      <c r="K5" s="25">
        <v>2</v>
      </c>
      <c r="L5" s="25">
        <v>3</v>
      </c>
      <c r="M5" s="25">
        <v>4</v>
      </c>
      <c r="N5" s="32"/>
      <c r="O5" s="32">
        <v>241.12</v>
      </c>
      <c r="P5" s="32">
        <v>522.51</v>
      </c>
      <c r="Q5" s="32">
        <v>223.93</v>
      </c>
      <c r="R5" s="33"/>
    </row>
    <row r="6" spans="1:18" x14ac:dyDescent="0.3">
      <c r="A6" s="29" t="s">
        <v>148</v>
      </c>
      <c r="B6" s="30" t="s">
        <v>72</v>
      </c>
      <c r="C6" s="31">
        <v>12.88</v>
      </c>
      <c r="D6" s="31">
        <v>2.86</v>
      </c>
      <c r="E6" s="31">
        <v>5.36</v>
      </c>
      <c r="F6" s="31">
        <v>4.58</v>
      </c>
      <c r="G6" s="31">
        <v>48</v>
      </c>
      <c r="H6" s="31">
        <v>29.2</v>
      </c>
      <c r="I6" s="25">
        <v>9</v>
      </c>
      <c r="J6" s="25">
        <v>3</v>
      </c>
      <c r="K6" s="25">
        <v>3</v>
      </c>
      <c r="L6" s="25">
        <v>2</v>
      </c>
      <c r="M6" s="25">
        <v>4</v>
      </c>
      <c r="N6" s="32"/>
      <c r="O6" s="32">
        <v>930.19</v>
      </c>
      <c r="P6" s="32">
        <v>1366.5</v>
      </c>
      <c r="Q6" s="32">
        <v>975.13</v>
      </c>
      <c r="R6" s="33"/>
    </row>
    <row r="7" spans="1:18" x14ac:dyDescent="0.3">
      <c r="A7" s="29" t="s">
        <v>149</v>
      </c>
      <c r="B7" s="30" t="s">
        <v>72</v>
      </c>
      <c r="C7" s="31">
        <v>15.75</v>
      </c>
      <c r="D7" s="31">
        <v>4.41</v>
      </c>
      <c r="E7" s="31">
        <v>6.21</v>
      </c>
      <c r="F7" s="31">
        <v>4.33</v>
      </c>
      <c r="G7" s="31">
        <v>144</v>
      </c>
      <c r="H7" s="31">
        <v>23</v>
      </c>
      <c r="I7" s="25">
        <v>10</v>
      </c>
      <c r="J7" s="25">
        <v>2</v>
      </c>
      <c r="K7" s="25">
        <v>4</v>
      </c>
      <c r="L7" s="25">
        <v>1</v>
      </c>
      <c r="M7" s="25">
        <v>5</v>
      </c>
      <c r="N7" s="32"/>
      <c r="O7" s="32">
        <v>1112.31</v>
      </c>
      <c r="P7" s="32">
        <v>2015.42</v>
      </c>
      <c r="Q7" s="32">
        <v>1345.99</v>
      </c>
      <c r="R7" s="33"/>
    </row>
    <row r="8" spans="1:18" x14ac:dyDescent="0.3">
      <c r="A8" s="29" t="s">
        <v>150</v>
      </c>
      <c r="B8" s="30" t="s">
        <v>19</v>
      </c>
      <c r="C8" s="31">
        <v>9.7200000000000006</v>
      </c>
      <c r="D8" s="31">
        <v>2.77</v>
      </c>
      <c r="E8" s="31">
        <v>3.65</v>
      </c>
      <c r="F8" s="31">
        <v>3.78</v>
      </c>
      <c r="G8" s="31">
        <v>5.77</v>
      </c>
      <c r="H8" s="31">
        <v>14.7</v>
      </c>
      <c r="I8" s="34">
        <v>3</v>
      </c>
      <c r="J8" s="34">
        <v>2</v>
      </c>
      <c r="K8" s="34">
        <v>2</v>
      </c>
      <c r="L8" s="34">
        <v>4</v>
      </c>
      <c r="M8" s="34">
        <v>2</v>
      </c>
      <c r="N8" s="32"/>
      <c r="O8" s="32">
        <v>2609.0100000000002</v>
      </c>
      <c r="P8" s="32">
        <v>5364.64</v>
      </c>
      <c r="Q8" s="32">
        <v>4499.0600000000004</v>
      </c>
      <c r="R8" s="33"/>
    </row>
    <row r="9" spans="1:18" x14ac:dyDescent="0.3">
      <c r="A9" s="29" t="s">
        <v>151</v>
      </c>
      <c r="B9" s="30" t="s">
        <v>19</v>
      </c>
      <c r="C9" s="31">
        <v>9.74</v>
      </c>
      <c r="D9" s="31">
        <v>2.23</v>
      </c>
      <c r="E9" s="31">
        <v>3.94</v>
      </c>
      <c r="F9" s="31">
        <v>4.45</v>
      </c>
      <c r="G9" s="31">
        <v>6.07</v>
      </c>
      <c r="H9" s="31">
        <v>18.100000000000001</v>
      </c>
      <c r="I9" s="25">
        <v>6</v>
      </c>
      <c r="J9" s="25">
        <v>1</v>
      </c>
      <c r="K9" s="25">
        <v>2</v>
      </c>
      <c r="L9" s="25">
        <v>2</v>
      </c>
      <c r="M9" s="25">
        <v>1</v>
      </c>
      <c r="N9" s="32">
        <v>5972436.7199999997</v>
      </c>
      <c r="O9" s="32">
        <v>7485885.8399999999</v>
      </c>
      <c r="P9" s="32">
        <v>8083773.6399999997</v>
      </c>
      <c r="Q9" s="32">
        <v>4529799.6399999997</v>
      </c>
      <c r="R9" s="33" t="s">
        <v>25</v>
      </c>
    </row>
    <row r="10" spans="1:18" x14ac:dyDescent="0.3">
      <c r="A10" s="29" t="s">
        <v>152</v>
      </c>
      <c r="B10" s="30" t="s">
        <v>22</v>
      </c>
      <c r="C10" s="31">
        <v>4.43</v>
      </c>
      <c r="D10" s="31">
        <v>4.43</v>
      </c>
      <c r="E10" s="31">
        <v>0</v>
      </c>
      <c r="F10" s="31">
        <v>4.08</v>
      </c>
      <c r="G10" s="31">
        <v>7.23</v>
      </c>
      <c r="H10" s="31">
        <v>20.3</v>
      </c>
      <c r="I10" s="34">
        <v>5</v>
      </c>
      <c r="J10" s="34">
        <v>1</v>
      </c>
      <c r="K10" s="34">
        <v>1</v>
      </c>
      <c r="L10" s="34">
        <v>2</v>
      </c>
      <c r="M10" s="34">
        <v>3</v>
      </c>
      <c r="N10" s="32">
        <v>19217.5</v>
      </c>
      <c r="O10" s="32">
        <v>22002.799999999999</v>
      </c>
      <c r="P10" s="32">
        <v>17127.810000000001</v>
      </c>
      <c r="Q10" s="32">
        <v>5806.7</v>
      </c>
      <c r="R10" s="33"/>
    </row>
    <row r="11" spans="1:18" x14ac:dyDescent="0.3">
      <c r="A11" s="29" t="s">
        <v>153</v>
      </c>
      <c r="B11" s="30" t="s">
        <v>22</v>
      </c>
      <c r="C11" s="31">
        <v>7.44</v>
      </c>
      <c r="D11" s="31">
        <v>1.18</v>
      </c>
      <c r="E11" s="31">
        <v>3.23</v>
      </c>
      <c r="F11" s="31">
        <v>4.3600000000000003</v>
      </c>
      <c r="G11" s="31">
        <v>7.23</v>
      </c>
      <c r="H11" s="31">
        <v>17.5</v>
      </c>
      <c r="I11" s="34">
        <v>5</v>
      </c>
      <c r="J11" s="34" t="str">
        <f>IFERROR(AVERAGEIFS([1]!DatosS[Turbeidad],[1]!DatosS[Marca],[1]!Datos[[#This Row],[Marca]]),"")</f>
        <v/>
      </c>
      <c r="K11" s="34" t="str">
        <f>IFERROR(AVERAGEIFS([1]!DatosS[Cuerpo],[1]!DatosS[Marca],[1]!Datos[[#This Row],[Marca]]),"")</f>
        <v/>
      </c>
      <c r="L11" s="34" t="str">
        <f>IFERROR(AVERAGEIFS([1]!DatosS[Dulzor],[1]!DatosS[Marca],[1]!Datos[[#This Row],[Marca]]),"")</f>
        <v/>
      </c>
      <c r="M11" s="34" t="str">
        <f>IFERROR(AVERAGEIFS([1]!DatosS[Astringencia],[1]!DatosS[Marca],[1]!Datos[[#This Row],[Marca]]),"")</f>
        <v/>
      </c>
      <c r="N11" s="32">
        <v>3319035.88</v>
      </c>
      <c r="O11" s="32">
        <v>3413044.42</v>
      </c>
      <c r="P11" s="32">
        <v>3390110.83</v>
      </c>
      <c r="Q11" s="32">
        <v>1958500.55</v>
      </c>
      <c r="R11" s="33" t="s">
        <v>38</v>
      </c>
    </row>
    <row r="12" spans="1:18" x14ac:dyDescent="0.3">
      <c r="A12" s="29" t="s">
        <v>154</v>
      </c>
      <c r="B12" s="30" t="s">
        <v>19</v>
      </c>
      <c r="C12" s="31">
        <v>9.83</v>
      </c>
      <c r="D12" s="31">
        <v>2.38</v>
      </c>
      <c r="E12" s="31">
        <v>3.91</v>
      </c>
      <c r="F12" s="31">
        <v>4.45</v>
      </c>
      <c r="G12" s="31">
        <v>7.07</v>
      </c>
      <c r="H12" s="31">
        <v>14.7</v>
      </c>
      <c r="I12" s="25">
        <v>5</v>
      </c>
      <c r="J12" s="25">
        <v>1</v>
      </c>
      <c r="K12" s="25">
        <v>2</v>
      </c>
      <c r="L12" s="25">
        <v>2</v>
      </c>
      <c r="M12" s="25">
        <v>2</v>
      </c>
      <c r="N12" s="32">
        <v>524775.97</v>
      </c>
      <c r="O12" s="32">
        <v>586793.79</v>
      </c>
      <c r="P12" s="32">
        <v>744422.47</v>
      </c>
      <c r="Q12" s="32">
        <v>415750.51</v>
      </c>
      <c r="R12" s="33" t="s">
        <v>20</v>
      </c>
    </row>
    <row r="13" spans="1:18" x14ac:dyDescent="0.3">
      <c r="A13" s="29" t="s">
        <v>155</v>
      </c>
      <c r="B13" s="30" t="s">
        <v>22</v>
      </c>
      <c r="C13" s="31">
        <v>7.42</v>
      </c>
      <c r="D13" s="31">
        <v>1.46</v>
      </c>
      <c r="E13" s="31">
        <v>3.08</v>
      </c>
      <c r="F13" s="31">
        <v>4.2699999999999996</v>
      </c>
      <c r="G13" s="31">
        <v>6.96</v>
      </c>
      <c r="H13" s="31">
        <v>9.9</v>
      </c>
      <c r="I13" s="25">
        <v>5</v>
      </c>
      <c r="J13" s="25">
        <v>1</v>
      </c>
      <c r="K13" s="25">
        <v>1</v>
      </c>
      <c r="L13" s="25">
        <v>2</v>
      </c>
      <c r="M13" s="25">
        <v>2</v>
      </c>
      <c r="N13" s="32">
        <v>50926.29</v>
      </c>
      <c r="O13" s="32">
        <v>74877.63</v>
      </c>
      <c r="P13" s="32">
        <v>114472.55</v>
      </c>
      <c r="Q13" s="32">
        <v>75826.8</v>
      </c>
      <c r="R13" s="33" t="s">
        <v>23</v>
      </c>
    </row>
    <row r="14" spans="1:18" x14ac:dyDescent="0.3">
      <c r="A14" s="29" t="s">
        <v>156</v>
      </c>
      <c r="B14" s="30" t="s">
        <v>27</v>
      </c>
      <c r="C14" s="31">
        <v>9.44</v>
      </c>
      <c r="D14" s="31">
        <v>2.19</v>
      </c>
      <c r="E14" s="31">
        <v>3.8</v>
      </c>
      <c r="F14" s="31">
        <v>4.49</v>
      </c>
      <c r="G14" s="31">
        <v>5.75</v>
      </c>
      <c r="H14" s="31">
        <v>12.5</v>
      </c>
      <c r="I14" s="25">
        <v>6</v>
      </c>
      <c r="J14" s="25">
        <v>1</v>
      </c>
      <c r="K14" s="25">
        <v>2</v>
      </c>
      <c r="L14" s="25">
        <v>2</v>
      </c>
      <c r="M14" s="25">
        <v>3</v>
      </c>
      <c r="N14" s="32">
        <v>0</v>
      </c>
      <c r="O14" s="32">
        <v>6185.19</v>
      </c>
      <c r="P14" s="32">
        <v>72638.89</v>
      </c>
      <c r="Q14" s="32">
        <v>41822.46</v>
      </c>
      <c r="R14" s="33" t="s">
        <v>51</v>
      </c>
    </row>
    <row r="15" spans="1:18" x14ac:dyDescent="0.3">
      <c r="A15" s="29" t="s">
        <v>157</v>
      </c>
      <c r="B15" s="30" t="s">
        <v>19</v>
      </c>
      <c r="C15" s="31">
        <v>9.98</v>
      </c>
      <c r="D15" s="31">
        <v>2.09</v>
      </c>
      <c r="E15" s="31">
        <v>4.1399999999999997</v>
      </c>
      <c r="F15" s="31">
        <v>4.24</v>
      </c>
      <c r="G15" s="31">
        <v>6.8</v>
      </c>
      <c r="H15" s="31">
        <v>9.44</v>
      </c>
      <c r="I15" s="25">
        <v>5</v>
      </c>
      <c r="J15" s="25">
        <v>1</v>
      </c>
      <c r="K15" s="25">
        <v>2</v>
      </c>
      <c r="L15" s="25">
        <v>2</v>
      </c>
      <c r="M15" s="25">
        <v>3</v>
      </c>
      <c r="N15" s="32">
        <v>102999.29</v>
      </c>
      <c r="O15" s="32">
        <v>88172.25</v>
      </c>
      <c r="P15" s="32">
        <v>98503.92</v>
      </c>
      <c r="Q15" s="32">
        <v>59437.63</v>
      </c>
      <c r="R15" s="33" t="s">
        <v>29</v>
      </c>
    </row>
    <row r="16" spans="1:18" x14ac:dyDescent="0.3">
      <c r="A16" s="29" t="s">
        <v>158</v>
      </c>
      <c r="B16" s="30" t="s">
        <v>27</v>
      </c>
      <c r="C16" s="31">
        <v>9.74</v>
      </c>
      <c r="D16" s="31">
        <v>1.99</v>
      </c>
      <c r="E16" s="31">
        <v>4.0599999999999996</v>
      </c>
      <c r="F16" s="31">
        <v>4.3899999999999997</v>
      </c>
      <c r="G16" s="31">
        <v>6.03</v>
      </c>
      <c r="H16" s="31">
        <v>17.399999999999999</v>
      </c>
      <c r="I16" s="25">
        <v>5</v>
      </c>
      <c r="J16" s="25">
        <v>1</v>
      </c>
      <c r="K16" s="25">
        <v>2</v>
      </c>
      <c r="L16" s="25">
        <v>2</v>
      </c>
      <c r="M16" s="25">
        <v>2</v>
      </c>
      <c r="N16" s="32">
        <v>52169.15</v>
      </c>
      <c r="O16" s="32">
        <v>128402.81</v>
      </c>
      <c r="P16" s="32">
        <v>206535.05</v>
      </c>
      <c r="Q16" s="32">
        <v>150282.17000000001</v>
      </c>
      <c r="R16" s="33" t="s">
        <v>41</v>
      </c>
    </row>
    <row r="17" spans="1:18" x14ac:dyDescent="0.3">
      <c r="A17" s="29" t="s">
        <v>159</v>
      </c>
      <c r="B17" s="30" t="s">
        <v>27</v>
      </c>
      <c r="C17" s="31">
        <v>9.61</v>
      </c>
      <c r="D17" s="31">
        <v>1.82</v>
      </c>
      <c r="E17" s="31">
        <v>4.08</v>
      </c>
      <c r="F17" s="31">
        <v>4.3099999999999996</v>
      </c>
      <c r="G17" s="31">
        <v>5.83</v>
      </c>
      <c r="H17" s="31">
        <v>10.8</v>
      </c>
      <c r="I17" s="41"/>
      <c r="J17" s="41"/>
      <c r="K17" s="41"/>
      <c r="L17" s="41"/>
      <c r="M17" s="41"/>
      <c r="N17" s="41"/>
      <c r="O17" s="41"/>
      <c r="P17" s="41"/>
      <c r="Q17" s="41"/>
      <c r="R17" s="42"/>
    </row>
    <row r="18" spans="1:18" ht="15" customHeight="1" x14ac:dyDescent="0.3">
      <c r="A18" s="29" t="s">
        <v>160</v>
      </c>
      <c r="B18" s="30" t="s">
        <v>72</v>
      </c>
      <c r="C18" s="31">
        <v>11.53</v>
      </c>
      <c r="D18" s="31">
        <v>1.38</v>
      </c>
      <c r="E18" s="31">
        <v>5.37</v>
      </c>
      <c r="F18" s="31">
        <v>4.3899999999999997</v>
      </c>
      <c r="G18" s="31">
        <v>7.07</v>
      </c>
      <c r="H18" s="31">
        <v>16.100000000000001</v>
      </c>
      <c r="I18" s="25">
        <v>9</v>
      </c>
      <c r="J18" s="25">
        <v>2</v>
      </c>
      <c r="K18" s="25">
        <v>2</v>
      </c>
      <c r="L18" s="25">
        <v>2</v>
      </c>
      <c r="M18" s="25">
        <v>3</v>
      </c>
      <c r="N18" s="32"/>
      <c r="O18" s="32">
        <v>7201.74</v>
      </c>
      <c r="P18" s="32">
        <v>7457.17</v>
      </c>
      <c r="Q18" s="32">
        <v>4119.8500000000004</v>
      </c>
      <c r="R18" s="33"/>
    </row>
    <row r="19" spans="1:18" x14ac:dyDescent="0.3">
      <c r="A19" s="29" t="s">
        <v>161</v>
      </c>
      <c r="B19" s="30" t="s">
        <v>72</v>
      </c>
      <c r="C19" s="31">
        <v>11.41</v>
      </c>
      <c r="D19" s="31">
        <v>2.29</v>
      </c>
      <c r="E19" s="31">
        <v>4.83</v>
      </c>
      <c r="F19" s="31">
        <v>4.55</v>
      </c>
      <c r="G19" s="31">
        <v>7.51</v>
      </c>
      <c r="H19" s="31">
        <v>29.9</v>
      </c>
      <c r="I19" s="25">
        <v>9</v>
      </c>
      <c r="J19" s="25">
        <v>1</v>
      </c>
      <c r="K19" s="25">
        <v>3</v>
      </c>
      <c r="L19" s="25">
        <v>3</v>
      </c>
      <c r="M19" s="25">
        <v>3</v>
      </c>
      <c r="N19" s="32"/>
      <c r="O19" s="32">
        <v>1.65</v>
      </c>
      <c r="P19" s="32"/>
      <c r="Q19" s="32">
        <v>31.49</v>
      </c>
      <c r="R19" s="33"/>
    </row>
    <row r="20" spans="1:18" x14ac:dyDescent="0.3">
      <c r="A20" s="29" t="s">
        <v>162</v>
      </c>
      <c r="B20" s="30" t="s">
        <v>19</v>
      </c>
      <c r="C20" s="31">
        <v>12.03</v>
      </c>
      <c r="D20" s="31">
        <v>3.48</v>
      </c>
      <c r="E20" s="31">
        <v>4.5599999999999996</v>
      </c>
      <c r="F20" s="31">
        <v>4.57</v>
      </c>
      <c r="G20" s="31">
        <v>106</v>
      </c>
      <c r="H20" s="31">
        <v>34.9</v>
      </c>
      <c r="I20" s="34">
        <v>10</v>
      </c>
      <c r="J20" s="34">
        <v>3</v>
      </c>
      <c r="K20" s="34">
        <v>2</v>
      </c>
      <c r="L20" s="34">
        <v>3</v>
      </c>
      <c r="M20" s="34">
        <v>5</v>
      </c>
      <c r="N20" s="32"/>
      <c r="O20" s="32">
        <v>684.53</v>
      </c>
      <c r="P20" s="32">
        <v>634.88</v>
      </c>
      <c r="Q20" s="32">
        <v>98.68</v>
      </c>
      <c r="R20" s="33"/>
    </row>
    <row r="21" spans="1:18" x14ac:dyDescent="0.3">
      <c r="A21" s="29" t="s">
        <v>163</v>
      </c>
      <c r="B21" s="30" t="s">
        <v>27</v>
      </c>
      <c r="C21" s="31">
        <v>11.77</v>
      </c>
      <c r="D21" s="31">
        <v>2.44</v>
      </c>
      <c r="E21" s="31">
        <v>4.96</v>
      </c>
      <c r="F21" s="31">
        <v>4.33</v>
      </c>
      <c r="G21" s="31">
        <v>9</v>
      </c>
      <c r="H21" s="31">
        <v>26.2</v>
      </c>
      <c r="I21" s="25">
        <v>6</v>
      </c>
      <c r="J21" s="25">
        <v>2</v>
      </c>
      <c r="K21" s="25">
        <v>3</v>
      </c>
      <c r="L21" s="25">
        <v>3</v>
      </c>
      <c r="M21" s="25">
        <v>3</v>
      </c>
      <c r="N21" s="32">
        <v>9616.2800000000007</v>
      </c>
      <c r="O21" s="32">
        <v>15564.79</v>
      </c>
      <c r="P21" s="32">
        <v>11836.29</v>
      </c>
      <c r="Q21" s="32">
        <v>1547.89</v>
      </c>
      <c r="R21" s="33" t="s">
        <v>33</v>
      </c>
    </row>
    <row r="22" spans="1:18" x14ac:dyDescent="0.3">
      <c r="A22" s="29" t="s">
        <v>164</v>
      </c>
      <c r="B22" s="30" t="s">
        <v>72</v>
      </c>
      <c r="C22" s="31">
        <v>11.14</v>
      </c>
      <c r="D22" s="31">
        <v>1.99</v>
      </c>
      <c r="E22" s="31">
        <v>4.84</v>
      </c>
      <c r="F22" s="31">
        <v>4.58</v>
      </c>
      <c r="G22" s="31">
        <v>8.4600000000000009</v>
      </c>
      <c r="H22" s="31">
        <v>19.600000000000001</v>
      </c>
      <c r="I22" s="25">
        <v>9</v>
      </c>
      <c r="J22" s="25">
        <v>2</v>
      </c>
      <c r="K22" s="25">
        <v>3</v>
      </c>
      <c r="L22" s="25">
        <v>3</v>
      </c>
      <c r="M22" s="25">
        <v>3</v>
      </c>
      <c r="N22" s="32"/>
      <c r="O22" s="32">
        <v>2076.4299999999998</v>
      </c>
      <c r="P22" s="32">
        <v>1463.74</v>
      </c>
      <c r="Q22" s="32">
        <v>682.27</v>
      </c>
      <c r="R22" s="33"/>
    </row>
    <row r="23" spans="1:18" x14ac:dyDescent="0.3">
      <c r="A23" s="29" t="s">
        <v>165</v>
      </c>
      <c r="B23" s="30" t="s">
        <v>72</v>
      </c>
      <c r="C23" s="31">
        <v>11.33</v>
      </c>
      <c r="D23" s="31">
        <v>2.21</v>
      </c>
      <c r="E23" s="31">
        <v>4.82</v>
      </c>
      <c r="F23" s="31">
        <v>4.5</v>
      </c>
      <c r="G23" s="31">
        <v>28.9</v>
      </c>
      <c r="H23" s="31">
        <v>33.700000000000003</v>
      </c>
      <c r="I23" s="34">
        <v>9</v>
      </c>
      <c r="J23" s="34">
        <v>2</v>
      </c>
      <c r="K23" s="34">
        <v>2</v>
      </c>
      <c r="L23" s="34">
        <v>3</v>
      </c>
      <c r="M23" s="34">
        <v>3</v>
      </c>
      <c r="N23" s="32"/>
      <c r="O23" s="32">
        <v>870.47</v>
      </c>
      <c r="P23" s="32">
        <v>909.61</v>
      </c>
      <c r="Q23" s="32">
        <v>323.35000000000002</v>
      </c>
      <c r="R23" s="33"/>
    </row>
    <row r="24" spans="1:18" x14ac:dyDescent="0.3">
      <c r="A24" s="29" t="s">
        <v>166</v>
      </c>
      <c r="B24" s="30" t="s">
        <v>19</v>
      </c>
      <c r="C24" s="31">
        <v>11.1</v>
      </c>
      <c r="D24" s="31">
        <v>2.08</v>
      </c>
      <c r="E24" s="31">
        <v>4.7699999999999996</v>
      </c>
      <c r="F24" s="31">
        <v>4.3</v>
      </c>
      <c r="G24" s="31">
        <v>7.5</v>
      </c>
      <c r="H24" s="31">
        <v>18.600000000000001</v>
      </c>
      <c r="I24" s="25">
        <v>6</v>
      </c>
      <c r="J24" s="25">
        <v>1</v>
      </c>
      <c r="K24" s="25">
        <v>2</v>
      </c>
      <c r="L24" s="25">
        <v>1</v>
      </c>
      <c r="M24" s="25">
        <v>4</v>
      </c>
      <c r="N24" s="32">
        <v>25299.05</v>
      </c>
      <c r="O24" s="32">
        <v>55577.18</v>
      </c>
      <c r="P24" s="32">
        <v>53490.559999999998</v>
      </c>
      <c r="Q24" s="32">
        <v>20347.830000000002</v>
      </c>
      <c r="R24" s="33" t="s">
        <v>33</v>
      </c>
    </row>
    <row r="25" spans="1:18" x14ac:dyDescent="0.3">
      <c r="A25" s="29" t="s">
        <v>167</v>
      </c>
      <c r="B25" s="30" t="s">
        <v>27</v>
      </c>
      <c r="C25" s="31">
        <v>11.1</v>
      </c>
      <c r="D25" s="31">
        <v>1.57</v>
      </c>
      <c r="E25" s="31">
        <v>5.0199999999999996</v>
      </c>
      <c r="F25" s="31">
        <v>4.3899999999999997</v>
      </c>
      <c r="G25" s="31">
        <v>5.66</v>
      </c>
      <c r="H25" s="31">
        <v>7.6</v>
      </c>
      <c r="I25" s="34">
        <v>6</v>
      </c>
      <c r="J25" s="34" t="str">
        <f>IFERROR(AVERAGEIFS([1]!DatosS[Turbeidad],[1]!DatosS[Marca],[1]!Datos[[#This Row],[Marca]]),"")</f>
        <v/>
      </c>
      <c r="K25" s="34" t="str">
        <f>IFERROR(AVERAGEIFS([1]!DatosS[Cuerpo],[1]!DatosS[Marca],[1]!Datos[[#This Row],[Marca]]),"")</f>
        <v/>
      </c>
      <c r="L25" s="34" t="str">
        <f>IFERROR(AVERAGEIFS([1]!DatosS[Dulzor],[1]!DatosS[Marca],[1]!Datos[[#This Row],[Marca]]),"")</f>
        <v/>
      </c>
      <c r="M25" s="34" t="str">
        <f>IFERROR(AVERAGEIFS([1]!DatosS[Astringencia],[1]!DatosS[Marca],[1]!Datos[[#This Row],[Marca]]),"")</f>
        <v/>
      </c>
      <c r="N25" s="32">
        <v>455100.09</v>
      </c>
      <c r="O25" s="32">
        <v>599940.66</v>
      </c>
      <c r="P25" s="32">
        <v>721704.91</v>
      </c>
      <c r="Q25" s="32">
        <v>362013.25</v>
      </c>
      <c r="R25" s="33" t="s">
        <v>57</v>
      </c>
    </row>
    <row r="26" spans="1:18" x14ac:dyDescent="0.3">
      <c r="A26" s="29" t="s">
        <v>168</v>
      </c>
      <c r="B26" s="30" t="s">
        <v>22</v>
      </c>
      <c r="C26" s="31">
        <v>7.48</v>
      </c>
      <c r="D26" s="31">
        <v>-0.22</v>
      </c>
      <c r="E26" s="31">
        <v>3.95</v>
      </c>
      <c r="F26" s="31">
        <v>4.26</v>
      </c>
      <c r="G26" s="31">
        <v>5.2</v>
      </c>
      <c r="H26" s="31">
        <v>6.11</v>
      </c>
      <c r="I26" s="34">
        <v>5</v>
      </c>
      <c r="J26" s="34" t="str">
        <f>IFERROR(AVERAGEIFS(DatosS[Turbeidad],DatosS[Marca],Datos[[#This Row],[Marca]]),"")</f>
        <v/>
      </c>
      <c r="K26" s="34" t="str">
        <f>IFERROR(AVERAGEIFS(DatosS[Cuerpo],DatosS[Marca],Datos[[#This Row],[Marca]]),"")</f>
        <v/>
      </c>
      <c r="L26" s="34" t="str">
        <f>IFERROR(AVERAGEIFS(DatosS[Dulzor],DatosS[Marca],Datos[[#This Row],[Marca]]),"")</f>
        <v/>
      </c>
      <c r="M26" s="34" t="str">
        <f>IFERROR(AVERAGEIFS(DatosS[Astringencia],DatosS[Marca],Datos[[#This Row],[Marca]]),"")</f>
        <v/>
      </c>
      <c r="N26" s="32">
        <v>73189.83</v>
      </c>
      <c r="O26" s="32">
        <v>87345.35</v>
      </c>
      <c r="P26" s="32">
        <v>29357.67</v>
      </c>
      <c r="Q26" s="32">
        <v>5848.5</v>
      </c>
      <c r="R26" s="33" t="s">
        <v>43</v>
      </c>
    </row>
    <row r="27" spans="1:18" x14ac:dyDescent="0.3">
      <c r="A27" s="29" t="s">
        <v>169</v>
      </c>
      <c r="B27" s="30" t="s">
        <v>19</v>
      </c>
      <c r="C27" s="31">
        <v>9.89</v>
      </c>
      <c r="D27" s="31">
        <v>1.95</v>
      </c>
      <c r="E27" s="31">
        <v>4.1399999999999997</v>
      </c>
      <c r="F27" s="31">
        <v>4.3099999999999996</v>
      </c>
      <c r="G27" s="31">
        <v>9.3000000000000007</v>
      </c>
      <c r="H27" s="31">
        <v>10.1</v>
      </c>
      <c r="I27" s="25">
        <v>5</v>
      </c>
      <c r="J27" s="25">
        <v>1</v>
      </c>
      <c r="K27" s="25">
        <v>2</v>
      </c>
      <c r="L27" s="25">
        <v>2</v>
      </c>
      <c r="M27" s="25">
        <v>2</v>
      </c>
      <c r="N27" s="32">
        <v>0</v>
      </c>
      <c r="O27" s="32">
        <v>14445</v>
      </c>
      <c r="P27" s="32">
        <v>6592</v>
      </c>
      <c r="Q27" s="32">
        <v>10334</v>
      </c>
      <c r="R27" s="33" t="s">
        <v>25</v>
      </c>
    </row>
    <row r="28" spans="1:18" x14ac:dyDescent="0.3">
      <c r="A28" s="29" t="s">
        <v>170</v>
      </c>
      <c r="B28" s="30" t="s">
        <v>27</v>
      </c>
      <c r="C28" s="31">
        <v>11.44</v>
      </c>
      <c r="D28" s="31">
        <v>2.25</v>
      </c>
      <c r="E28" s="31">
        <v>4.87</v>
      </c>
      <c r="F28" s="31">
        <v>4.47</v>
      </c>
      <c r="G28" s="31">
        <v>16.3</v>
      </c>
      <c r="H28" s="31">
        <v>12.1</v>
      </c>
      <c r="I28" s="25">
        <v>9</v>
      </c>
      <c r="J28" s="25">
        <v>1</v>
      </c>
      <c r="K28" s="25">
        <v>3</v>
      </c>
      <c r="L28" s="25">
        <v>2</v>
      </c>
      <c r="M28" s="25">
        <v>4</v>
      </c>
      <c r="N28" s="32">
        <v>0</v>
      </c>
      <c r="O28" s="32">
        <v>34776.15</v>
      </c>
      <c r="P28" s="32">
        <v>76320.63</v>
      </c>
      <c r="Q28" s="32">
        <v>6852.3</v>
      </c>
      <c r="R28" s="33" t="s">
        <v>20</v>
      </c>
    </row>
    <row r="29" spans="1:18" x14ac:dyDescent="0.3">
      <c r="A29" s="29" t="s">
        <v>171</v>
      </c>
      <c r="B29" s="30" t="s">
        <v>27</v>
      </c>
      <c r="C29" s="31">
        <v>11.08</v>
      </c>
      <c r="D29" s="31">
        <v>1.96</v>
      </c>
      <c r="E29" s="31">
        <v>4.82</v>
      </c>
      <c r="F29" s="31">
        <v>4.46</v>
      </c>
      <c r="G29" s="31">
        <v>8.32</v>
      </c>
      <c r="H29" s="31">
        <v>20</v>
      </c>
      <c r="I29" s="25">
        <v>6</v>
      </c>
      <c r="J29" s="25">
        <v>1</v>
      </c>
      <c r="K29" s="25">
        <v>3</v>
      </c>
      <c r="L29" s="25">
        <v>3</v>
      </c>
      <c r="M29" s="25">
        <v>4</v>
      </c>
      <c r="N29" s="32">
        <v>851525.95</v>
      </c>
      <c r="O29" s="32">
        <v>987085.56</v>
      </c>
      <c r="P29" s="32">
        <v>276320.06</v>
      </c>
      <c r="Q29" s="32">
        <v>175001.42</v>
      </c>
      <c r="R29" s="33" t="s">
        <v>23</v>
      </c>
    </row>
    <row r="30" spans="1:18" x14ac:dyDescent="0.3">
      <c r="A30" s="29" t="s">
        <v>172</v>
      </c>
      <c r="B30" s="30" t="s">
        <v>27</v>
      </c>
      <c r="C30" s="31">
        <v>12.28</v>
      </c>
      <c r="D30" s="31">
        <v>3.44</v>
      </c>
      <c r="E30" s="31">
        <v>4.7300000000000004</v>
      </c>
      <c r="F30" s="31">
        <v>4.6100000000000003</v>
      </c>
      <c r="G30" s="31">
        <v>77.3</v>
      </c>
      <c r="H30" s="31">
        <v>12</v>
      </c>
      <c r="I30" s="25">
        <v>10</v>
      </c>
      <c r="J30" s="25">
        <v>1</v>
      </c>
      <c r="K30" s="25">
        <v>3</v>
      </c>
      <c r="L30" s="25">
        <v>2</v>
      </c>
      <c r="M30" s="25">
        <v>4</v>
      </c>
      <c r="N30" s="32">
        <v>65690.67</v>
      </c>
      <c r="O30" s="32">
        <v>61757.21</v>
      </c>
      <c r="P30" s="32">
        <v>65970.69</v>
      </c>
      <c r="Q30" s="32">
        <v>24510.62</v>
      </c>
      <c r="R30" s="33" t="s">
        <v>20</v>
      </c>
    </row>
    <row r="31" spans="1:18" x14ac:dyDescent="0.3">
      <c r="A31" s="29" t="s">
        <v>173</v>
      </c>
      <c r="B31" s="30" t="s">
        <v>27</v>
      </c>
      <c r="C31" s="31">
        <v>11.53</v>
      </c>
      <c r="D31" s="31">
        <v>2.7</v>
      </c>
      <c r="E31" s="31">
        <v>4.7</v>
      </c>
      <c r="F31" s="31">
        <v>4.4000000000000004</v>
      </c>
      <c r="G31" s="31">
        <v>29.9</v>
      </c>
      <c r="H31" s="31">
        <v>18</v>
      </c>
      <c r="I31" s="25">
        <v>9</v>
      </c>
      <c r="J31" s="25">
        <v>2</v>
      </c>
      <c r="K31" s="25">
        <v>3</v>
      </c>
      <c r="L31" s="25">
        <v>2</v>
      </c>
      <c r="M31" s="25">
        <v>4</v>
      </c>
      <c r="N31" s="32">
        <v>113100.17</v>
      </c>
      <c r="O31" s="32">
        <v>100383.57</v>
      </c>
      <c r="P31" s="32">
        <v>100144.16</v>
      </c>
      <c r="Q31" s="32">
        <v>43678.82</v>
      </c>
      <c r="R31" s="33" t="s">
        <v>25</v>
      </c>
    </row>
    <row r="32" spans="1:18" x14ac:dyDescent="0.3">
      <c r="A32" s="29" t="s">
        <v>174</v>
      </c>
      <c r="B32" s="30" t="s">
        <v>19</v>
      </c>
      <c r="C32" s="31">
        <v>9.49</v>
      </c>
      <c r="D32" s="31">
        <v>6.64</v>
      </c>
      <c r="E32" s="31">
        <v>1.51</v>
      </c>
      <c r="F32" s="31">
        <v>3.73</v>
      </c>
      <c r="G32" s="31">
        <v>7.57</v>
      </c>
      <c r="H32" s="31">
        <v>6.68</v>
      </c>
      <c r="I32" s="25">
        <v>4</v>
      </c>
      <c r="J32" s="25">
        <v>1</v>
      </c>
      <c r="K32" s="25">
        <v>1</v>
      </c>
      <c r="L32" s="25">
        <v>4</v>
      </c>
      <c r="M32" s="25">
        <v>1</v>
      </c>
      <c r="N32" s="32">
        <v>246073</v>
      </c>
      <c r="O32" s="32">
        <v>304101</v>
      </c>
      <c r="P32" s="32">
        <v>245465</v>
      </c>
      <c r="Q32" s="32">
        <v>210580</v>
      </c>
      <c r="R32" s="33" t="s">
        <v>33</v>
      </c>
    </row>
    <row r="33" spans="1:18" x14ac:dyDescent="0.3">
      <c r="A33" s="29" t="s">
        <v>175</v>
      </c>
      <c r="B33" s="30" t="s">
        <v>27</v>
      </c>
      <c r="C33" s="31">
        <v>11.2</v>
      </c>
      <c r="D33" s="31">
        <v>2.65</v>
      </c>
      <c r="E33" s="31">
        <v>4.53</v>
      </c>
      <c r="F33" s="31">
        <v>4.5199999999999996</v>
      </c>
      <c r="G33" s="31">
        <v>6.42</v>
      </c>
      <c r="H33" s="31">
        <v>17</v>
      </c>
      <c r="I33" s="25">
        <v>6</v>
      </c>
      <c r="J33" s="25">
        <v>1</v>
      </c>
      <c r="K33" s="25">
        <v>2</v>
      </c>
      <c r="L33" s="25">
        <v>3</v>
      </c>
      <c r="M33" s="25">
        <v>2</v>
      </c>
      <c r="N33" s="32">
        <v>546532.36</v>
      </c>
      <c r="O33" s="32">
        <v>647794.1</v>
      </c>
      <c r="P33" s="32">
        <v>941955.2</v>
      </c>
      <c r="Q33" s="32">
        <v>502679.95</v>
      </c>
      <c r="R33" s="33" t="s">
        <v>58</v>
      </c>
    </row>
    <row r="34" spans="1:18" x14ac:dyDescent="0.3">
      <c r="A34" s="29" t="s">
        <v>176</v>
      </c>
      <c r="B34" s="30" t="s">
        <v>27</v>
      </c>
      <c r="C34" s="31">
        <v>11.38</v>
      </c>
      <c r="D34" s="31">
        <v>2.65</v>
      </c>
      <c r="E34" s="31">
        <v>4.63</v>
      </c>
      <c r="F34" s="31">
        <v>4.3099999999999996</v>
      </c>
      <c r="G34" s="31">
        <v>6.59</v>
      </c>
      <c r="H34" s="31">
        <v>16.3</v>
      </c>
      <c r="I34" s="25">
        <v>5</v>
      </c>
      <c r="J34" s="25">
        <v>1</v>
      </c>
      <c r="K34" s="25">
        <v>2</v>
      </c>
      <c r="L34" s="25">
        <v>3</v>
      </c>
      <c r="M34" s="25">
        <v>3</v>
      </c>
      <c r="N34" s="32">
        <v>546532.36</v>
      </c>
      <c r="O34" s="32">
        <v>647794.1</v>
      </c>
      <c r="P34" s="32">
        <v>941955.2</v>
      </c>
      <c r="Q34" s="32">
        <v>502679.95</v>
      </c>
      <c r="R34" s="33"/>
    </row>
    <row r="35" spans="1:18" x14ac:dyDescent="0.3">
      <c r="A35" s="29" t="s">
        <v>177</v>
      </c>
      <c r="B35" s="30" t="s">
        <v>19</v>
      </c>
      <c r="C35" s="31">
        <v>9.6999999999999993</v>
      </c>
      <c r="D35" s="31">
        <v>2.2000000000000002</v>
      </c>
      <c r="E35" s="31">
        <v>3.93</v>
      </c>
      <c r="F35" s="31">
        <v>4.37</v>
      </c>
      <c r="G35" s="31">
        <v>6.3</v>
      </c>
      <c r="H35" s="31">
        <v>16.8</v>
      </c>
      <c r="I35" s="34">
        <v>6</v>
      </c>
      <c r="J35" s="34">
        <v>1</v>
      </c>
      <c r="K35" s="34">
        <v>3</v>
      </c>
      <c r="L35" s="34">
        <v>2</v>
      </c>
      <c r="M35" s="34">
        <v>2</v>
      </c>
      <c r="N35" s="32">
        <v>325466.61</v>
      </c>
      <c r="O35" s="32">
        <v>324246.77</v>
      </c>
      <c r="P35" s="32">
        <v>282336.14</v>
      </c>
      <c r="Q35" s="32">
        <v>153870.10999999999</v>
      </c>
      <c r="R35" s="33" t="s">
        <v>38</v>
      </c>
    </row>
    <row r="36" spans="1:18" x14ac:dyDescent="0.3">
      <c r="A36" s="29" t="s">
        <v>178</v>
      </c>
      <c r="B36" s="30" t="s">
        <v>19</v>
      </c>
      <c r="C36" s="31">
        <v>8.23</v>
      </c>
      <c r="D36" s="31">
        <v>1</v>
      </c>
      <c r="E36" s="31">
        <v>3.74</v>
      </c>
      <c r="F36" s="31">
        <v>4.49</v>
      </c>
      <c r="G36" s="31">
        <v>8.02</v>
      </c>
      <c r="H36" s="31">
        <v>14.4</v>
      </c>
      <c r="I36" s="25">
        <v>5</v>
      </c>
      <c r="J36" s="25">
        <v>1</v>
      </c>
      <c r="K36" s="25">
        <v>2</v>
      </c>
      <c r="L36" s="25">
        <v>2</v>
      </c>
      <c r="M36" s="25">
        <v>2</v>
      </c>
      <c r="N36" s="32">
        <v>77947.839999999997</v>
      </c>
      <c r="O36" s="32">
        <v>427624.75</v>
      </c>
      <c r="P36" s="32">
        <v>850375.9</v>
      </c>
      <c r="Q36" s="32">
        <v>665618.17000000004</v>
      </c>
      <c r="R36" s="33" t="s">
        <v>45</v>
      </c>
    </row>
    <row r="37" spans="1:18" x14ac:dyDescent="0.3">
      <c r="A37" s="29" t="s">
        <v>179</v>
      </c>
      <c r="B37" s="30" t="s">
        <v>19</v>
      </c>
      <c r="C37" s="31">
        <v>9.77</v>
      </c>
      <c r="D37" s="31">
        <v>2.04</v>
      </c>
      <c r="E37" s="31">
        <v>4.05</v>
      </c>
      <c r="F37" s="31">
        <v>4.34</v>
      </c>
      <c r="G37" s="31">
        <v>6.24</v>
      </c>
      <c r="H37" s="31">
        <v>16.2</v>
      </c>
      <c r="I37" s="34">
        <v>6</v>
      </c>
      <c r="J37" s="34">
        <v>2</v>
      </c>
      <c r="K37" s="34">
        <v>3</v>
      </c>
      <c r="L37" s="34">
        <v>2</v>
      </c>
      <c r="M37" s="34">
        <v>2</v>
      </c>
      <c r="N37" s="32">
        <v>210645.79</v>
      </c>
      <c r="O37" s="32">
        <v>321070.40000000002</v>
      </c>
      <c r="P37" s="32">
        <v>356251.88</v>
      </c>
      <c r="Q37" s="32">
        <v>189417.44</v>
      </c>
      <c r="R37" s="33" t="s">
        <v>61</v>
      </c>
    </row>
    <row r="38" spans="1:18" x14ac:dyDescent="0.3">
      <c r="A38" s="29" t="s">
        <v>180</v>
      </c>
      <c r="B38" s="30" t="s">
        <v>27</v>
      </c>
      <c r="C38" s="31">
        <v>11.32</v>
      </c>
      <c r="D38" s="31">
        <v>2</v>
      </c>
      <c r="E38" s="31">
        <v>4.93</v>
      </c>
      <c r="F38" s="31">
        <v>4.54</v>
      </c>
      <c r="G38" s="31">
        <v>7.13</v>
      </c>
      <c r="H38" s="31">
        <v>18</v>
      </c>
      <c r="I38" s="25">
        <v>6</v>
      </c>
      <c r="J38" s="25">
        <v>1</v>
      </c>
      <c r="K38" s="25">
        <v>3</v>
      </c>
      <c r="L38" s="25">
        <v>2</v>
      </c>
      <c r="M38" s="25">
        <v>3</v>
      </c>
      <c r="N38" s="32">
        <v>133065.32</v>
      </c>
      <c r="O38" s="32">
        <v>255724.53</v>
      </c>
      <c r="P38" s="32">
        <v>316713.52</v>
      </c>
      <c r="Q38" s="32">
        <v>198495.87</v>
      </c>
      <c r="R38" s="33" t="s">
        <v>20</v>
      </c>
    </row>
    <row r="39" spans="1:18" x14ac:dyDescent="0.3">
      <c r="A39" s="29" t="s">
        <v>181</v>
      </c>
      <c r="B39" s="30" t="s">
        <v>67</v>
      </c>
      <c r="C39" s="31">
        <v>8.19</v>
      </c>
      <c r="D39" s="31">
        <v>0</v>
      </c>
      <c r="E39" s="31">
        <v>0</v>
      </c>
      <c r="F39" s="31">
        <v>4.2</v>
      </c>
      <c r="G39" s="31">
        <v>84.7</v>
      </c>
      <c r="H39" s="31">
        <v>20</v>
      </c>
      <c r="I39" s="25">
        <v>9</v>
      </c>
      <c r="J39" s="25">
        <v>2</v>
      </c>
      <c r="K39" s="25">
        <v>2</v>
      </c>
      <c r="L39" s="25">
        <v>5</v>
      </c>
      <c r="M39" s="25">
        <v>2</v>
      </c>
      <c r="N39" s="32">
        <v>160592.45000000001</v>
      </c>
      <c r="O39" s="32">
        <v>81424</v>
      </c>
      <c r="P39" s="32">
        <v>47385.11</v>
      </c>
      <c r="Q39" s="32">
        <v>13743.23</v>
      </c>
      <c r="R39" s="33" t="s">
        <v>51</v>
      </c>
    </row>
    <row r="40" spans="1:18" x14ac:dyDescent="0.3">
      <c r="A40" s="29" t="s">
        <v>182</v>
      </c>
      <c r="B40" s="30" t="s">
        <v>27</v>
      </c>
      <c r="C40" s="31">
        <v>6.48</v>
      </c>
      <c r="D40" s="31">
        <v>-0.34</v>
      </c>
      <c r="E40" s="31">
        <v>3.48</v>
      </c>
      <c r="F40" s="31">
        <v>4.12</v>
      </c>
      <c r="G40" s="31">
        <v>6.59</v>
      </c>
      <c r="H40" s="31">
        <v>8.8000000000000007</v>
      </c>
      <c r="I40" s="34">
        <v>5</v>
      </c>
      <c r="J40" s="34" t="str">
        <f>IFERROR(AVERAGEIFS(DatosS[Turbeidad],DatosS[Marca],Datos[[#This Row],[Marca]]),"")</f>
        <v/>
      </c>
      <c r="K40" s="34" t="str">
        <f>IFERROR(AVERAGEIFS(DatosS[Cuerpo],DatosS[Marca],Datos[[#This Row],[Marca]]),"")</f>
        <v/>
      </c>
      <c r="L40" s="34" t="str">
        <f>IFERROR(AVERAGEIFS(DatosS[Dulzor],DatosS[Marca],Datos[[#This Row],[Marca]]),"")</f>
        <v/>
      </c>
      <c r="M40" s="34" t="str">
        <f>IFERROR(AVERAGEIFS(DatosS[Astringencia],DatosS[Marca],Datos[[#This Row],[Marca]]),"")</f>
        <v/>
      </c>
      <c r="N40" s="32">
        <v>0</v>
      </c>
      <c r="O40" s="32">
        <v>10269.280000000001</v>
      </c>
      <c r="P40" s="32">
        <v>16842.689999999999</v>
      </c>
      <c r="Q40" s="32">
        <v>5593.93</v>
      </c>
      <c r="R40" s="33" t="s">
        <v>47</v>
      </c>
    </row>
    <row r="41" spans="1:18" x14ac:dyDescent="0.3">
      <c r="A41" s="29" t="s">
        <v>183</v>
      </c>
      <c r="B41" s="30" t="s">
        <v>22</v>
      </c>
      <c r="C41" s="31">
        <v>7.7</v>
      </c>
      <c r="D41" s="31">
        <v>-0.48</v>
      </c>
      <c r="E41" s="31">
        <v>4.2</v>
      </c>
      <c r="F41" s="31">
        <v>4.4000000000000004</v>
      </c>
      <c r="G41" s="31">
        <v>5.96</v>
      </c>
      <c r="H41" s="31">
        <v>7</v>
      </c>
      <c r="I41" s="25">
        <v>5</v>
      </c>
      <c r="J41" s="25">
        <v>1</v>
      </c>
      <c r="K41" s="25">
        <v>2</v>
      </c>
      <c r="L41" s="25">
        <v>2</v>
      </c>
      <c r="M41" s="25">
        <v>2</v>
      </c>
      <c r="N41" s="32">
        <v>86105.54</v>
      </c>
      <c r="O41" s="32">
        <v>114132.71</v>
      </c>
      <c r="P41" s="32">
        <v>144214.32999999999</v>
      </c>
      <c r="Q41" s="32">
        <v>102685.69</v>
      </c>
      <c r="R41" s="33" t="s">
        <v>29</v>
      </c>
    </row>
    <row r="42" spans="1:18" x14ac:dyDescent="0.3">
      <c r="A42" s="29" t="s">
        <v>184</v>
      </c>
      <c r="B42" s="30" t="s">
        <v>19</v>
      </c>
      <c r="C42" s="31">
        <v>9.7799999999999994</v>
      </c>
      <c r="D42" s="31">
        <v>2.1</v>
      </c>
      <c r="E42" s="31">
        <v>4.03</v>
      </c>
      <c r="F42" s="31">
        <v>4.2699999999999996</v>
      </c>
      <c r="G42" s="31">
        <v>6.72</v>
      </c>
      <c r="H42" s="31">
        <v>12.3</v>
      </c>
      <c r="I42" s="34">
        <v>5</v>
      </c>
      <c r="J42" s="34">
        <v>2</v>
      </c>
      <c r="K42" s="34">
        <v>2</v>
      </c>
      <c r="L42" s="34">
        <v>2</v>
      </c>
      <c r="M42" s="34">
        <v>2</v>
      </c>
      <c r="N42" s="32">
        <v>0</v>
      </c>
      <c r="O42" s="32">
        <v>43481.96</v>
      </c>
      <c r="P42" s="32">
        <v>204225.94</v>
      </c>
      <c r="Q42" s="32">
        <v>76558.94</v>
      </c>
      <c r="R42" s="33" t="s">
        <v>49</v>
      </c>
    </row>
    <row r="43" spans="1:18" x14ac:dyDescent="0.3">
      <c r="A43" s="29" t="s">
        <v>185</v>
      </c>
      <c r="B43" s="30" t="s">
        <v>67</v>
      </c>
      <c r="C43" s="31">
        <v>10.45</v>
      </c>
      <c r="D43" s="31">
        <v>0</v>
      </c>
      <c r="E43" s="31">
        <v>0</v>
      </c>
      <c r="F43" s="31">
        <v>3.97</v>
      </c>
      <c r="G43" s="31">
        <v>83.7</v>
      </c>
      <c r="H43" s="31">
        <v>6.59</v>
      </c>
      <c r="I43" s="25">
        <v>9</v>
      </c>
      <c r="J43" s="25">
        <v>1</v>
      </c>
      <c r="K43" s="25">
        <v>3</v>
      </c>
      <c r="L43" s="25">
        <v>5</v>
      </c>
      <c r="M43" s="25">
        <v>2</v>
      </c>
      <c r="N43" s="32">
        <v>104082.02</v>
      </c>
      <c r="O43" s="32">
        <v>117023.01</v>
      </c>
      <c r="P43" s="32">
        <v>173925.43</v>
      </c>
      <c r="Q43" s="32">
        <v>113065.47</v>
      </c>
      <c r="R43" s="33" t="s">
        <v>61</v>
      </c>
    </row>
    <row r="44" spans="1:18" x14ac:dyDescent="0.3">
      <c r="A44" s="29" t="s">
        <v>186</v>
      </c>
      <c r="B44" s="30" t="s">
        <v>19</v>
      </c>
      <c r="C44" s="31">
        <v>9.75</v>
      </c>
      <c r="D44" s="31">
        <v>2.04</v>
      </c>
      <c r="E44" s="31">
        <v>4.04</v>
      </c>
      <c r="F44" s="31">
        <v>4.4800000000000004</v>
      </c>
      <c r="G44" s="31">
        <v>5.68</v>
      </c>
      <c r="H44" s="31">
        <v>14.2</v>
      </c>
      <c r="I44" s="34">
        <v>5</v>
      </c>
      <c r="J44" s="34">
        <v>1</v>
      </c>
      <c r="K44" s="34">
        <v>3</v>
      </c>
      <c r="L44" s="34">
        <v>2</v>
      </c>
      <c r="M44" s="34">
        <v>2</v>
      </c>
      <c r="N44" s="32">
        <v>826449.2</v>
      </c>
      <c r="O44" s="32">
        <v>807603.45</v>
      </c>
      <c r="P44" s="32">
        <v>724457.47</v>
      </c>
      <c r="Q44" s="32">
        <v>431133.92</v>
      </c>
      <c r="R44" s="33" t="s">
        <v>51</v>
      </c>
    </row>
    <row r="45" spans="1:18" x14ac:dyDescent="0.3">
      <c r="A45" s="29" t="s">
        <v>187</v>
      </c>
      <c r="B45" s="30" t="s">
        <v>19</v>
      </c>
      <c r="C45" s="31">
        <v>9.7799999999999994</v>
      </c>
      <c r="D45" s="31">
        <v>2.4300000000000002</v>
      </c>
      <c r="E45" s="31">
        <v>3.87</v>
      </c>
      <c r="F45" s="31">
        <v>4.45</v>
      </c>
      <c r="G45" s="31">
        <v>5.94</v>
      </c>
      <c r="H45" s="31">
        <v>14.9</v>
      </c>
      <c r="I45" s="25">
        <v>6</v>
      </c>
      <c r="J45" s="25">
        <v>1</v>
      </c>
      <c r="K45" s="25">
        <v>2</v>
      </c>
      <c r="L45" s="25">
        <v>2</v>
      </c>
      <c r="M45" s="25">
        <v>3</v>
      </c>
      <c r="N45" s="32">
        <v>6039650.0199999996</v>
      </c>
      <c r="O45" s="32">
        <v>6186050.2400000002</v>
      </c>
      <c r="P45" s="32">
        <v>6640701.8600000003</v>
      </c>
      <c r="Q45" s="32">
        <v>4481033.93</v>
      </c>
      <c r="R45" s="33" t="s">
        <v>41</v>
      </c>
    </row>
    <row r="46" spans="1:18" x14ac:dyDescent="0.3">
      <c r="A46" s="29" t="s">
        <v>188</v>
      </c>
      <c r="B46" s="30" t="s">
        <v>27</v>
      </c>
      <c r="C46" s="31">
        <v>11</v>
      </c>
      <c r="D46" s="31">
        <v>2.27</v>
      </c>
      <c r="E46" s="31">
        <v>4.62</v>
      </c>
      <c r="F46" s="31">
        <v>4.47</v>
      </c>
      <c r="G46" s="31">
        <v>12</v>
      </c>
      <c r="H46" s="31">
        <v>9.8699999999999992</v>
      </c>
      <c r="I46" s="34">
        <v>9</v>
      </c>
      <c r="J46" s="34" t="str">
        <f>IFERROR(AVERAGEIFS(DatosS[Turbeidad],DatosS[Marca],Datos[[#This Row],[Marca]]),"")</f>
        <v/>
      </c>
      <c r="K46" s="34" t="str">
        <f>IFERROR(AVERAGEIFS(DatosS[Cuerpo],DatosS[Marca],Datos[[#This Row],[Marca]]),"")</f>
        <v/>
      </c>
      <c r="L46" s="34" t="str">
        <f>IFERROR(AVERAGEIFS(DatosS[Dulzor],DatosS[Marca],Datos[[#This Row],[Marca]]),"")</f>
        <v/>
      </c>
      <c r="M46" s="34" t="str">
        <f>IFERROR(AVERAGEIFS(DatosS[Astringencia],DatosS[Marca],Datos[[#This Row],[Marca]]),"")</f>
        <v/>
      </c>
      <c r="N46" s="32">
        <v>0</v>
      </c>
      <c r="O46" s="32">
        <v>80067.22</v>
      </c>
      <c r="P46" s="32">
        <v>96884.56</v>
      </c>
      <c r="Q46" s="32">
        <v>6583.31</v>
      </c>
      <c r="R46" s="33" t="s">
        <v>33</v>
      </c>
    </row>
    <row r="47" spans="1:18" x14ac:dyDescent="0.3">
      <c r="A47" s="29" t="s">
        <v>189</v>
      </c>
      <c r="B47" s="30" t="s">
        <v>19</v>
      </c>
      <c r="C47" s="31">
        <v>10.3</v>
      </c>
      <c r="D47" s="31">
        <v>2.93</v>
      </c>
      <c r="E47" s="31">
        <v>3.89</v>
      </c>
      <c r="F47" s="31">
        <v>4.45</v>
      </c>
      <c r="G47" s="31">
        <v>25.7</v>
      </c>
      <c r="H47" s="31">
        <v>20.5</v>
      </c>
      <c r="I47" s="34">
        <v>9</v>
      </c>
      <c r="J47" s="34" t="str">
        <f>IFERROR(AVERAGEIFS(DatosS[Turbeidad],DatosS[Marca],Datos[[#This Row],[Marca]]),"")</f>
        <v/>
      </c>
      <c r="K47" s="34" t="str">
        <f>IFERROR(AVERAGEIFS(DatosS[Cuerpo],DatosS[Marca],Datos[[#This Row],[Marca]]),"")</f>
        <v/>
      </c>
      <c r="L47" s="34" t="str">
        <f>IFERROR(AVERAGEIFS(DatosS[Dulzor],DatosS[Marca],Datos[[#This Row],[Marca]]),"")</f>
        <v/>
      </c>
      <c r="M47" s="34" t="str">
        <f>IFERROR(AVERAGEIFS(DatosS[Astringencia],DatosS[Marca],Datos[[#This Row],[Marca]]),"")</f>
        <v/>
      </c>
      <c r="N47" s="32">
        <v>37044.559999999998</v>
      </c>
      <c r="O47" s="32">
        <v>39768.050000000003</v>
      </c>
      <c r="P47" s="32">
        <v>5391.23</v>
      </c>
      <c r="Q47" s="32">
        <v>287.17</v>
      </c>
      <c r="R47" s="33" t="s">
        <v>29</v>
      </c>
    </row>
    <row r="48" spans="1:18" x14ac:dyDescent="0.3">
      <c r="A48" s="29" t="s">
        <v>190</v>
      </c>
      <c r="B48" s="30" t="s">
        <v>67</v>
      </c>
      <c r="C48" s="31">
        <v>10.96</v>
      </c>
      <c r="D48" s="31">
        <v>0</v>
      </c>
      <c r="E48" s="31">
        <v>0</v>
      </c>
      <c r="F48" s="31">
        <v>4.0999999999999996</v>
      </c>
      <c r="G48" s="31">
        <v>100</v>
      </c>
      <c r="H48" s="31">
        <v>7.12</v>
      </c>
      <c r="I48" s="25">
        <v>9</v>
      </c>
      <c r="J48" s="25">
        <v>1</v>
      </c>
      <c r="K48" s="25">
        <v>3</v>
      </c>
      <c r="L48" s="25">
        <v>3</v>
      </c>
      <c r="M48" s="25">
        <v>4</v>
      </c>
      <c r="N48" s="32">
        <v>2921941.86</v>
      </c>
      <c r="O48" s="32">
        <v>3049123.92</v>
      </c>
      <c r="P48" s="32">
        <v>3163518.63</v>
      </c>
      <c r="Q48" s="32">
        <v>1738754.56</v>
      </c>
      <c r="R48" s="33" t="s">
        <v>38</v>
      </c>
    </row>
    <row r="49" spans="1:18" x14ac:dyDescent="0.3">
      <c r="A49" s="29" t="s">
        <v>191</v>
      </c>
      <c r="B49" s="30" t="s">
        <v>19</v>
      </c>
      <c r="C49" s="31">
        <v>12.49</v>
      </c>
      <c r="D49" s="31">
        <v>4.3600000000000003</v>
      </c>
      <c r="E49" s="31">
        <v>4.38</v>
      </c>
      <c r="F49" s="31">
        <v>3.5</v>
      </c>
      <c r="G49" s="31">
        <v>5.99</v>
      </c>
      <c r="H49" s="31">
        <v>1.5</v>
      </c>
      <c r="I49" s="25">
        <v>1</v>
      </c>
      <c r="J49" s="25">
        <v>1</v>
      </c>
      <c r="K49" s="25">
        <v>2</v>
      </c>
      <c r="L49" s="25">
        <v>3</v>
      </c>
      <c r="M49" s="25">
        <v>3</v>
      </c>
      <c r="N49" s="32">
        <v>71792.84</v>
      </c>
      <c r="O49" s="32">
        <v>33715.629999999997</v>
      </c>
      <c r="P49" s="32">
        <v>2077.2800000000002</v>
      </c>
      <c r="Q49" s="32">
        <v>3528.7</v>
      </c>
      <c r="R49" s="33"/>
    </row>
    <row r="50" spans="1:18" x14ac:dyDescent="0.3">
      <c r="A50" s="29" t="s">
        <v>192</v>
      </c>
      <c r="B50" s="35" t="s">
        <v>27</v>
      </c>
      <c r="C50" s="31">
        <v>10.65</v>
      </c>
      <c r="D50" s="31">
        <v>2.08</v>
      </c>
      <c r="E50" s="31">
        <v>4.5199999999999996</v>
      </c>
      <c r="F50" s="31">
        <v>3.9</v>
      </c>
      <c r="G50" s="31">
        <v>6.84</v>
      </c>
      <c r="H50" s="31">
        <v>16.3</v>
      </c>
      <c r="I50" s="40">
        <v>5</v>
      </c>
      <c r="J50" s="40">
        <v>1</v>
      </c>
      <c r="K50" s="40">
        <v>2</v>
      </c>
      <c r="L50" s="40">
        <v>2</v>
      </c>
      <c r="M50" s="40">
        <v>2</v>
      </c>
      <c r="N50" s="38">
        <v>4247.6400000000003</v>
      </c>
      <c r="O50" s="38">
        <v>5500.13</v>
      </c>
      <c r="P50" s="38">
        <v>25958</v>
      </c>
      <c r="Q50" s="38">
        <v>21600.94</v>
      </c>
      <c r="R50" s="39" t="s">
        <v>29</v>
      </c>
    </row>
    <row r="51" spans="1:18" x14ac:dyDescent="0.3">
      <c r="A51" s="29" t="s">
        <v>193</v>
      </c>
      <c r="B51" s="30" t="s">
        <v>27</v>
      </c>
      <c r="C51" s="31">
        <v>11.16</v>
      </c>
      <c r="D51" s="31">
        <v>1.76</v>
      </c>
      <c r="E51" s="31">
        <v>4.97</v>
      </c>
      <c r="F51" s="31">
        <v>4.41</v>
      </c>
      <c r="G51" s="31">
        <v>6.62</v>
      </c>
      <c r="H51" s="31">
        <v>16.600000000000001</v>
      </c>
      <c r="I51" s="37">
        <v>6</v>
      </c>
      <c r="J51" s="37" t="str">
        <f>IFERROR(AVERAGEIFS(DatosS[Turbeidad],DatosS[Marca],Datos[[#This Row],[Marca]]),"")</f>
        <v/>
      </c>
      <c r="K51" s="37" t="str">
        <f>IFERROR(AVERAGEIFS(DatosS[Cuerpo],DatosS[Marca],Datos[[#This Row],[Marca]]),"")</f>
        <v/>
      </c>
      <c r="L51" s="37" t="str">
        <f>IFERROR(AVERAGEIFS(DatosS[Dulzor],DatosS[Marca],Datos[[#This Row],[Marca]]),"")</f>
        <v/>
      </c>
      <c r="M51" s="37" t="str">
        <f>IFERROR(AVERAGEIFS(DatosS[Astringencia],DatosS[Marca],Datos[[#This Row],[Marca]]),"")</f>
        <v/>
      </c>
      <c r="N51" s="38">
        <v>37614.120000000003</v>
      </c>
      <c r="O51" s="38">
        <v>74874.11</v>
      </c>
      <c r="P51" s="38">
        <v>86133.759999999995</v>
      </c>
      <c r="Q51" s="38">
        <v>30661.18</v>
      </c>
      <c r="R51" s="39" t="s">
        <v>57</v>
      </c>
    </row>
    <row r="52" spans="1:18" x14ac:dyDescent="0.3">
      <c r="A52" s="29" t="s">
        <v>194</v>
      </c>
      <c r="B52" s="35" t="s">
        <v>19</v>
      </c>
      <c r="C52" s="36">
        <v>10.9</v>
      </c>
      <c r="D52" s="36">
        <v>2.29</v>
      </c>
      <c r="E52" s="36">
        <v>4.55</v>
      </c>
      <c r="F52" s="36">
        <v>4.4000000000000004</v>
      </c>
      <c r="G52" s="36">
        <v>5.84</v>
      </c>
      <c r="H52" s="36">
        <v>15.1</v>
      </c>
      <c r="I52" s="40">
        <v>6</v>
      </c>
      <c r="J52" s="40">
        <v>1</v>
      </c>
      <c r="K52" s="40">
        <v>3</v>
      </c>
      <c r="L52" s="40">
        <v>2</v>
      </c>
      <c r="M52" s="40">
        <v>3</v>
      </c>
      <c r="N52" s="38">
        <v>41078.080000000002</v>
      </c>
      <c r="O52" s="38">
        <v>42741.65</v>
      </c>
      <c r="P52" s="38">
        <v>45951.15</v>
      </c>
      <c r="Q52" s="38">
        <v>86927.42</v>
      </c>
      <c r="R52" s="39" t="s">
        <v>23</v>
      </c>
    </row>
    <row r="53" spans="1:18" x14ac:dyDescent="0.3">
      <c r="A53" s="29" t="s">
        <v>195</v>
      </c>
      <c r="B53" s="35" t="s">
        <v>19</v>
      </c>
      <c r="C53" s="36">
        <v>9.85</v>
      </c>
      <c r="D53" s="36">
        <v>6.29</v>
      </c>
      <c r="E53" s="36">
        <v>1.9</v>
      </c>
      <c r="F53" s="36">
        <v>3.7</v>
      </c>
      <c r="G53" s="36">
        <v>8.3000000000000007</v>
      </c>
      <c r="H53" s="36">
        <v>7</v>
      </c>
      <c r="I53" s="37">
        <v>4</v>
      </c>
      <c r="J53" s="37" t="str">
        <f>IFERROR(AVERAGEIFS(DatosS[Turbeidad],DatosS[Marca],Datos[[#This Row],[Marca]]),"")</f>
        <v/>
      </c>
      <c r="K53" s="37" t="str">
        <f>IFERROR(AVERAGEIFS(DatosS[Cuerpo],DatosS[Marca],Datos[[#This Row],[Marca]]),"")</f>
        <v/>
      </c>
      <c r="L53" s="37" t="str">
        <f>IFERROR(AVERAGEIFS(DatosS[Dulzor],DatosS[Marca],Datos[[#This Row],[Marca]]),"")</f>
        <v/>
      </c>
      <c r="M53" s="37" t="str">
        <f>IFERROR(AVERAGEIFS(DatosS[Astringencia],DatosS[Marca],Datos[[#This Row],[Marca]]),"")</f>
        <v/>
      </c>
      <c r="N53" s="38"/>
      <c r="O53" s="38"/>
      <c r="P53" s="38"/>
      <c r="Q53" s="38"/>
      <c r="R53" s="39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4E16-142F-466E-90CD-E095D650A56D}">
  <dimension ref="A1:B13"/>
  <sheetViews>
    <sheetView workbookViewId="0">
      <selection activeCell="D9" sqref="D9"/>
    </sheetView>
  </sheetViews>
  <sheetFormatPr baseColWidth="10" defaultColWidth="11.44140625" defaultRowHeight="14.4" x14ac:dyDescent="0.3"/>
  <cols>
    <col min="2" max="2" width="40.21875" bestFit="1" customWidth="1"/>
  </cols>
  <sheetData>
    <row r="1" spans="1:2" x14ac:dyDescent="0.3">
      <c r="A1" t="s">
        <v>75</v>
      </c>
      <c r="B1" t="s">
        <v>8</v>
      </c>
    </row>
    <row r="2" spans="1:2" x14ac:dyDescent="0.3">
      <c r="A2">
        <v>1</v>
      </c>
      <c r="B2" t="s">
        <v>76</v>
      </c>
    </row>
    <row r="3" spans="1:2" x14ac:dyDescent="0.3">
      <c r="A3">
        <v>2</v>
      </c>
      <c r="B3" t="s">
        <v>77</v>
      </c>
    </row>
    <row r="4" spans="1:2" x14ac:dyDescent="0.3">
      <c r="A4">
        <v>3</v>
      </c>
      <c r="B4" t="s">
        <v>78</v>
      </c>
    </row>
    <row r="5" spans="1:2" x14ac:dyDescent="0.3">
      <c r="A5">
        <v>4</v>
      </c>
      <c r="B5" t="s">
        <v>79</v>
      </c>
    </row>
    <row r="6" spans="1:2" x14ac:dyDescent="0.3">
      <c r="A6">
        <v>5</v>
      </c>
      <c r="B6" t="s">
        <v>80</v>
      </c>
    </row>
    <row r="7" spans="1:2" x14ac:dyDescent="0.3">
      <c r="A7">
        <v>6</v>
      </c>
      <c r="B7" t="s">
        <v>81</v>
      </c>
    </row>
    <row r="8" spans="1:2" x14ac:dyDescent="0.3">
      <c r="A8">
        <v>7</v>
      </c>
      <c r="B8" t="s">
        <v>82</v>
      </c>
    </row>
    <row r="9" spans="1:2" x14ac:dyDescent="0.3">
      <c r="A9">
        <v>8</v>
      </c>
      <c r="B9" t="s">
        <v>83</v>
      </c>
    </row>
    <row r="10" spans="1:2" x14ac:dyDescent="0.3">
      <c r="A10">
        <v>9</v>
      </c>
      <c r="B10" t="s">
        <v>84</v>
      </c>
    </row>
    <row r="11" spans="1:2" x14ac:dyDescent="0.3">
      <c r="A11">
        <v>10</v>
      </c>
      <c r="B11" t="s">
        <v>85</v>
      </c>
    </row>
    <row r="12" spans="1:2" x14ac:dyDescent="0.3">
      <c r="A12">
        <v>11</v>
      </c>
      <c r="B12" t="s">
        <v>86</v>
      </c>
    </row>
    <row r="13" spans="1:2" x14ac:dyDescent="0.3">
      <c r="A13">
        <v>12</v>
      </c>
      <c r="B13" t="s">
        <v>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C2D59-D0CE-49F8-9467-25B5D6A8D864}">
  <dimension ref="A1:I167"/>
  <sheetViews>
    <sheetView topLeftCell="A141" zoomScale="90" zoomScaleNormal="90" workbookViewId="0">
      <selection activeCell="C14" sqref="C14"/>
    </sheetView>
  </sheetViews>
  <sheetFormatPr baseColWidth="10" defaultColWidth="11.44140625" defaultRowHeight="14.4" x14ac:dyDescent="0.3"/>
  <cols>
    <col min="1" max="1" width="11.44140625" style="2"/>
    <col min="2" max="2" width="21.21875" bestFit="1" customWidth="1"/>
    <col min="3" max="3" width="22.21875" bestFit="1" customWidth="1"/>
    <col min="4" max="4" width="11.21875" customWidth="1"/>
    <col min="5" max="5" width="11.5546875" customWidth="1"/>
    <col min="8" max="8" width="13.44140625" customWidth="1"/>
    <col min="9" max="9" width="12.44140625" customWidth="1"/>
  </cols>
  <sheetData>
    <row r="1" spans="1:9" x14ac:dyDescent="0.3">
      <c r="A1" s="2" t="s">
        <v>88</v>
      </c>
      <c r="B1" t="s">
        <v>89</v>
      </c>
      <c r="C1" t="s">
        <v>0</v>
      </c>
      <c r="D1" t="s">
        <v>8</v>
      </c>
      <c r="E1" t="s">
        <v>9</v>
      </c>
      <c r="F1" t="s">
        <v>11</v>
      </c>
      <c r="G1" t="s">
        <v>10</v>
      </c>
      <c r="H1" t="s">
        <v>12</v>
      </c>
      <c r="I1" t="s">
        <v>90</v>
      </c>
    </row>
    <row r="2" spans="1:9" x14ac:dyDescent="0.3">
      <c r="A2" s="4">
        <v>44609</v>
      </c>
      <c r="B2" s="3" t="s">
        <v>91</v>
      </c>
      <c r="C2" s="3" t="s">
        <v>21</v>
      </c>
      <c r="D2" s="23">
        <v>5</v>
      </c>
      <c r="E2" s="23">
        <v>1</v>
      </c>
      <c r="F2" s="23">
        <v>2</v>
      </c>
      <c r="G2" s="23">
        <v>1</v>
      </c>
      <c r="H2" s="24">
        <v>2</v>
      </c>
      <c r="I2" s="24">
        <v>6.7</v>
      </c>
    </row>
    <row r="3" spans="1:9" x14ac:dyDescent="0.3">
      <c r="A3" s="4">
        <v>44609</v>
      </c>
      <c r="B3" s="3" t="s">
        <v>91</v>
      </c>
      <c r="C3" s="3" t="s">
        <v>28</v>
      </c>
      <c r="D3" s="23">
        <v>5</v>
      </c>
      <c r="E3" s="23">
        <v>1</v>
      </c>
      <c r="F3" s="23">
        <v>2</v>
      </c>
      <c r="G3" s="23">
        <v>2</v>
      </c>
      <c r="H3" s="23">
        <v>2</v>
      </c>
      <c r="I3" s="24">
        <v>6.7</v>
      </c>
    </row>
    <row r="4" spans="1:9" x14ac:dyDescent="0.3">
      <c r="A4" s="4">
        <v>44609</v>
      </c>
      <c r="B4" s="3" t="s">
        <v>91</v>
      </c>
      <c r="C4" s="3" t="s">
        <v>18</v>
      </c>
      <c r="D4" s="23">
        <v>5</v>
      </c>
      <c r="E4" s="23">
        <v>1</v>
      </c>
      <c r="F4" s="23">
        <v>3</v>
      </c>
      <c r="G4" s="23">
        <v>2</v>
      </c>
      <c r="H4" s="23">
        <v>3</v>
      </c>
      <c r="I4" s="24">
        <v>6.4</v>
      </c>
    </row>
    <row r="5" spans="1:9" x14ac:dyDescent="0.3">
      <c r="A5" s="4">
        <v>44609</v>
      </c>
      <c r="B5" s="3" t="s">
        <v>91</v>
      </c>
      <c r="C5" s="3" t="s">
        <v>24</v>
      </c>
      <c r="D5" s="23">
        <v>6</v>
      </c>
      <c r="E5" s="23">
        <v>1</v>
      </c>
      <c r="F5" s="23">
        <v>3</v>
      </c>
      <c r="G5" s="23">
        <v>2</v>
      </c>
      <c r="H5" s="23">
        <v>3</v>
      </c>
      <c r="I5" s="24">
        <v>6.4</v>
      </c>
    </row>
    <row r="6" spans="1:9" x14ac:dyDescent="0.3">
      <c r="A6" s="4">
        <v>44609</v>
      </c>
      <c r="B6" s="3" t="s">
        <v>91</v>
      </c>
      <c r="C6" s="3" t="s">
        <v>31</v>
      </c>
      <c r="D6" s="23">
        <v>6</v>
      </c>
      <c r="E6" s="23">
        <v>1</v>
      </c>
      <c r="F6" s="23">
        <v>3</v>
      </c>
      <c r="G6" s="23">
        <v>3</v>
      </c>
      <c r="H6" s="23">
        <v>4</v>
      </c>
      <c r="I6" s="24">
        <v>6.7</v>
      </c>
    </row>
    <row r="7" spans="1:9" x14ac:dyDescent="0.3">
      <c r="A7" s="4">
        <v>44609</v>
      </c>
      <c r="B7" s="3" t="s">
        <v>91</v>
      </c>
      <c r="C7" s="3" t="s">
        <v>26</v>
      </c>
      <c r="D7" s="23">
        <v>6</v>
      </c>
      <c r="E7" s="23">
        <v>1</v>
      </c>
      <c r="F7" s="23">
        <v>4</v>
      </c>
      <c r="G7" s="23">
        <v>3</v>
      </c>
      <c r="H7" s="23">
        <v>5</v>
      </c>
      <c r="I7" s="24">
        <v>6.7</v>
      </c>
    </row>
    <row r="8" spans="1:9" x14ac:dyDescent="0.3">
      <c r="A8" s="4">
        <v>44609</v>
      </c>
      <c r="B8" s="3" t="s">
        <v>92</v>
      </c>
      <c r="C8" s="3" t="s">
        <v>21</v>
      </c>
      <c r="D8" s="23">
        <v>5</v>
      </c>
      <c r="E8" s="23">
        <v>1</v>
      </c>
      <c r="F8" s="23">
        <v>2</v>
      </c>
      <c r="G8" s="23">
        <v>1</v>
      </c>
      <c r="H8" s="23">
        <v>2</v>
      </c>
      <c r="I8" s="24">
        <v>6.7</v>
      </c>
    </row>
    <row r="9" spans="1:9" x14ac:dyDescent="0.3">
      <c r="A9" s="4">
        <v>44609</v>
      </c>
      <c r="B9" s="3" t="s">
        <v>92</v>
      </c>
      <c r="C9" s="3" t="s">
        <v>28</v>
      </c>
      <c r="D9" s="23">
        <v>5</v>
      </c>
      <c r="E9" s="23">
        <v>1</v>
      </c>
      <c r="F9" s="23">
        <v>2</v>
      </c>
      <c r="G9" s="23">
        <v>1</v>
      </c>
      <c r="H9" s="23">
        <v>2</v>
      </c>
      <c r="I9" s="24">
        <v>6.6</v>
      </c>
    </row>
    <row r="10" spans="1:9" x14ac:dyDescent="0.3">
      <c r="A10" s="4">
        <v>44609</v>
      </c>
      <c r="B10" s="3" t="s">
        <v>92</v>
      </c>
      <c r="C10" s="3" t="s">
        <v>18</v>
      </c>
      <c r="D10" s="23">
        <v>5</v>
      </c>
      <c r="E10" s="23">
        <v>1</v>
      </c>
      <c r="F10" s="23">
        <v>3</v>
      </c>
      <c r="G10" s="23">
        <v>2</v>
      </c>
      <c r="H10" s="23">
        <v>3</v>
      </c>
      <c r="I10" s="24">
        <v>6.5</v>
      </c>
    </row>
    <row r="11" spans="1:9" x14ac:dyDescent="0.3">
      <c r="A11" s="4">
        <v>44609</v>
      </c>
      <c r="B11" s="3" t="s">
        <v>92</v>
      </c>
      <c r="C11" s="3" t="s">
        <v>24</v>
      </c>
      <c r="D11" s="23">
        <v>5</v>
      </c>
      <c r="E11" s="23">
        <v>1</v>
      </c>
      <c r="F11" s="23">
        <v>2</v>
      </c>
      <c r="G11" s="23">
        <v>2</v>
      </c>
      <c r="H11" s="23">
        <v>2</v>
      </c>
      <c r="I11" s="24">
        <v>6.7</v>
      </c>
    </row>
    <row r="12" spans="1:9" x14ac:dyDescent="0.3">
      <c r="A12" s="4">
        <v>44609</v>
      </c>
      <c r="B12" s="3" t="s">
        <v>92</v>
      </c>
      <c r="C12" s="3" t="s">
        <v>31</v>
      </c>
      <c r="D12" s="23">
        <v>6</v>
      </c>
      <c r="E12" s="23">
        <v>1</v>
      </c>
      <c r="F12" s="23">
        <v>3</v>
      </c>
      <c r="G12" s="23">
        <v>3</v>
      </c>
      <c r="H12" s="23">
        <v>4</v>
      </c>
      <c r="I12" s="24">
        <v>6.5</v>
      </c>
    </row>
    <row r="13" spans="1:9" x14ac:dyDescent="0.3">
      <c r="A13" s="4">
        <v>44609</v>
      </c>
      <c r="B13" s="3" t="s">
        <v>92</v>
      </c>
      <c r="C13" s="3" t="s">
        <v>26</v>
      </c>
      <c r="D13" s="23">
        <v>6</v>
      </c>
      <c r="E13" s="23">
        <v>1</v>
      </c>
      <c r="F13" s="23">
        <v>4</v>
      </c>
      <c r="G13" s="23">
        <v>3</v>
      </c>
      <c r="H13" s="23">
        <v>4</v>
      </c>
      <c r="I13" s="24">
        <v>6.6</v>
      </c>
    </row>
    <row r="14" spans="1:9" x14ac:dyDescent="0.3">
      <c r="A14" s="4">
        <v>44609</v>
      </c>
      <c r="B14" s="3" t="s">
        <v>93</v>
      </c>
      <c r="C14" s="3" t="s">
        <v>21</v>
      </c>
      <c r="D14" s="23">
        <v>5</v>
      </c>
      <c r="E14" s="23">
        <v>1</v>
      </c>
      <c r="F14" s="23">
        <v>2</v>
      </c>
      <c r="G14" s="23">
        <v>1</v>
      </c>
      <c r="H14" s="23">
        <v>2</v>
      </c>
      <c r="I14" s="24">
        <v>6.7</v>
      </c>
    </row>
    <row r="15" spans="1:9" x14ac:dyDescent="0.3">
      <c r="A15" s="4">
        <v>44609</v>
      </c>
      <c r="B15" s="3" t="s">
        <v>93</v>
      </c>
      <c r="C15" s="3" t="s">
        <v>28</v>
      </c>
      <c r="D15" s="23">
        <v>5</v>
      </c>
      <c r="E15" s="23">
        <v>1</v>
      </c>
      <c r="F15" s="23">
        <v>2</v>
      </c>
      <c r="G15" s="23">
        <v>2</v>
      </c>
      <c r="H15" s="23">
        <v>2</v>
      </c>
      <c r="I15" s="24">
        <v>6.7</v>
      </c>
    </row>
    <row r="16" spans="1:9" x14ac:dyDescent="0.3">
      <c r="A16" s="4">
        <v>44609</v>
      </c>
      <c r="B16" s="3" t="s">
        <v>93</v>
      </c>
      <c r="C16" s="3" t="s">
        <v>18</v>
      </c>
      <c r="D16" s="23">
        <v>5</v>
      </c>
      <c r="E16" s="23">
        <v>1</v>
      </c>
      <c r="F16" s="23">
        <v>4</v>
      </c>
      <c r="G16" s="23">
        <v>3</v>
      </c>
      <c r="H16" s="23">
        <v>2</v>
      </c>
      <c r="I16" s="24">
        <v>6.7</v>
      </c>
    </row>
    <row r="17" spans="1:9" x14ac:dyDescent="0.3">
      <c r="A17" s="4">
        <v>44609</v>
      </c>
      <c r="B17" s="3" t="s">
        <v>93</v>
      </c>
      <c r="C17" s="3" t="s">
        <v>24</v>
      </c>
      <c r="D17" s="23">
        <v>5</v>
      </c>
      <c r="E17" s="23">
        <v>1</v>
      </c>
      <c r="F17" s="23">
        <v>3</v>
      </c>
      <c r="G17" s="23">
        <v>3</v>
      </c>
      <c r="H17" s="23">
        <v>3</v>
      </c>
      <c r="I17" s="24">
        <v>6.7</v>
      </c>
    </row>
    <row r="18" spans="1:9" x14ac:dyDescent="0.3">
      <c r="A18" s="4">
        <v>44609</v>
      </c>
      <c r="B18" s="3" t="s">
        <v>93</v>
      </c>
      <c r="C18" s="3" t="s">
        <v>31</v>
      </c>
      <c r="D18" s="23">
        <v>6</v>
      </c>
      <c r="E18" s="23">
        <v>1</v>
      </c>
      <c r="F18" s="23">
        <v>3</v>
      </c>
      <c r="G18" s="23">
        <v>3</v>
      </c>
      <c r="H18" s="23">
        <v>4</v>
      </c>
      <c r="I18" s="24">
        <v>6.7</v>
      </c>
    </row>
    <row r="19" spans="1:9" x14ac:dyDescent="0.3">
      <c r="A19" s="4">
        <v>44609</v>
      </c>
      <c r="B19" s="3" t="s">
        <v>93</v>
      </c>
      <c r="C19" s="3" t="s">
        <v>26</v>
      </c>
      <c r="D19" s="23">
        <v>6</v>
      </c>
      <c r="E19" s="23">
        <v>1</v>
      </c>
      <c r="F19" s="23">
        <v>4</v>
      </c>
      <c r="G19" s="23">
        <v>3</v>
      </c>
      <c r="H19" s="23">
        <v>5</v>
      </c>
      <c r="I19" s="24">
        <v>6.7</v>
      </c>
    </row>
    <row r="20" spans="1:9" x14ac:dyDescent="0.3">
      <c r="A20" s="4">
        <v>44609</v>
      </c>
      <c r="B20" s="3" t="s">
        <v>94</v>
      </c>
      <c r="C20" s="3" t="s">
        <v>21</v>
      </c>
      <c r="D20" s="23">
        <v>5</v>
      </c>
      <c r="E20" s="23">
        <v>1</v>
      </c>
      <c r="F20" s="23">
        <v>2</v>
      </c>
      <c r="G20" s="23">
        <v>1</v>
      </c>
      <c r="H20" s="23">
        <v>2</v>
      </c>
      <c r="I20" s="24">
        <v>6.4</v>
      </c>
    </row>
    <row r="21" spans="1:9" x14ac:dyDescent="0.3">
      <c r="A21" s="4">
        <v>44609</v>
      </c>
      <c r="B21" s="3" t="s">
        <v>94</v>
      </c>
      <c r="C21" s="3" t="s">
        <v>28</v>
      </c>
      <c r="D21" s="23">
        <v>5</v>
      </c>
      <c r="E21" s="23">
        <v>1</v>
      </c>
      <c r="F21" s="23">
        <v>3</v>
      </c>
      <c r="G21" s="23">
        <v>1</v>
      </c>
      <c r="H21" s="23">
        <v>2</v>
      </c>
      <c r="I21" s="24">
        <v>6.4</v>
      </c>
    </row>
    <row r="22" spans="1:9" x14ac:dyDescent="0.3">
      <c r="A22" s="4">
        <v>44609</v>
      </c>
      <c r="B22" s="3" t="s">
        <v>94</v>
      </c>
      <c r="C22" s="3" t="s">
        <v>18</v>
      </c>
      <c r="D22" s="23">
        <v>5</v>
      </c>
      <c r="E22" s="23">
        <v>1</v>
      </c>
      <c r="F22" s="23">
        <v>3</v>
      </c>
      <c r="G22" s="23">
        <v>2</v>
      </c>
      <c r="H22" s="23">
        <v>3</v>
      </c>
      <c r="I22" s="24">
        <v>6.3</v>
      </c>
    </row>
    <row r="23" spans="1:9" x14ac:dyDescent="0.3">
      <c r="A23" s="4">
        <v>44609</v>
      </c>
      <c r="B23" s="3" t="s">
        <v>94</v>
      </c>
      <c r="C23" s="3" t="s">
        <v>24</v>
      </c>
      <c r="D23" s="23">
        <v>6</v>
      </c>
      <c r="E23" s="23">
        <v>2</v>
      </c>
      <c r="F23" s="23">
        <v>3</v>
      </c>
      <c r="G23" s="23">
        <v>3</v>
      </c>
      <c r="H23" s="23">
        <v>5</v>
      </c>
      <c r="I23" s="24">
        <v>6.7</v>
      </c>
    </row>
    <row r="24" spans="1:9" x14ac:dyDescent="0.3">
      <c r="A24" s="4">
        <v>44609</v>
      </c>
      <c r="B24" s="3" t="s">
        <v>94</v>
      </c>
      <c r="C24" s="3" t="s">
        <v>31</v>
      </c>
      <c r="D24" s="23">
        <v>6</v>
      </c>
      <c r="E24" s="23">
        <v>1</v>
      </c>
      <c r="F24" s="23">
        <v>3</v>
      </c>
      <c r="G24" s="23">
        <v>3</v>
      </c>
      <c r="H24" s="23">
        <v>5</v>
      </c>
      <c r="I24" s="24">
        <v>6.7</v>
      </c>
    </row>
    <row r="25" spans="1:9" x14ac:dyDescent="0.3">
      <c r="A25" s="4">
        <v>44609</v>
      </c>
      <c r="B25" s="3" t="s">
        <v>94</v>
      </c>
      <c r="C25" s="3" t="s">
        <v>26</v>
      </c>
      <c r="D25" s="23">
        <v>6</v>
      </c>
      <c r="E25" s="23">
        <v>1</v>
      </c>
      <c r="F25" s="23">
        <v>3</v>
      </c>
      <c r="G25" s="23">
        <v>3</v>
      </c>
      <c r="H25" s="23">
        <v>4</v>
      </c>
      <c r="I25" s="24">
        <v>6.7</v>
      </c>
    </row>
    <row r="26" spans="1:9" x14ac:dyDescent="0.3">
      <c r="A26" s="4">
        <v>44609</v>
      </c>
      <c r="B26" s="3" t="s">
        <v>95</v>
      </c>
      <c r="C26" s="3" t="s">
        <v>21</v>
      </c>
      <c r="D26" s="23">
        <v>5</v>
      </c>
      <c r="E26" s="23">
        <v>1</v>
      </c>
      <c r="F26" s="23">
        <v>2</v>
      </c>
      <c r="G26" s="23">
        <v>1</v>
      </c>
      <c r="H26" s="23">
        <v>2</v>
      </c>
      <c r="I26" s="24">
        <v>6.3</v>
      </c>
    </row>
    <row r="27" spans="1:9" x14ac:dyDescent="0.3">
      <c r="A27" s="4">
        <v>44609</v>
      </c>
      <c r="B27" s="3" t="s">
        <v>95</v>
      </c>
      <c r="C27" s="3" t="s">
        <v>28</v>
      </c>
      <c r="D27" s="23">
        <v>5</v>
      </c>
      <c r="E27" s="23">
        <v>1</v>
      </c>
      <c r="F27" s="23">
        <v>2</v>
      </c>
      <c r="G27" s="23">
        <v>1</v>
      </c>
      <c r="H27" s="23">
        <v>2</v>
      </c>
      <c r="I27" s="24">
        <v>6.7</v>
      </c>
    </row>
    <row r="28" spans="1:9" x14ac:dyDescent="0.3">
      <c r="A28" s="4">
        <v>44609</v>
      </c>
      <c r="B28" s="3" t="s">
        <v>95</v>
      </c>
      <c r="C28" s="3" t="s">
        <v>18</v>
      </c>
      <c r="D28" s="23">
        <v>6</v>
      </c>
      <c r="E28" s="23">
        <v>1</v>
      </c>
      <c r="F28" s="23">
        <v>2</v>
      </c>
      <c r="G28" s="23">
        <v>2</v>
      </c>
      <c r="H28" s="23">
        <v>2</v>
      </c>
      <c r="I28" s="24">
        <v>6.5</v>
      </c>
    </row>
    <row r="29" spans="1:9" x14ac:dyDescent="0.3">
      <c r="A29" s="4">
        <v>44609</v>
      </c>
      <c r="B29" s="3" t="s">
        <v>95</v>
      </c>
      <c r="C29" s="3" t="s">
        <v>24</v>
      </c>
      <c r="D29" s="23">
        <v>5</v>
      </c>
      <c r="E29" s="23">
        <v>1</v>
      </c>
      <c r="F29" s="23">
        <v>2</v>
      </c>
      <c r="G29" s="23">
        <v>3</v>
      </c>
      <c r="H29" s="23">
        <v>3</v>
      </c>
      <c r="I29" s="24">
        <v>6</v>
      </c>
    </row>
    <row r="30" spans="1:9" x14ac:dyDescent="0.3">
      <c r="A30" s="4">
        <v>44609</v>
      </c>
      <c r="B30" s="3" t="s">
        <v>95</v>
      </c>
      <c r="C30" s="3" t="s">
        <v>31</v>
      </c>
      <c r="D30" s="23">
        <v>6</v>
      </c>
      <c r="E30" s="23">
        <v>1</v>
      </c>
      <c r="F30" s="23">
        <v>3</v>
      </c>
      <c r="G30" s="23">
        <v>3</v>
      </c>
      <c r="H30" s="23">
        <v>3</v>
      </c>
      <c r="I30" s="24">
        <v>6.7</v>
      </c>
    </row>
    <row r="31" spans="1:9" x14ac:dyDescent="0.3">
      <c r="A31" s="4">
        <v>44609</v>
      </c>
      <c r="B31" s="3" t="s">
        <v>95</v>
      </c>
      <c r="C31" s="3" t="s">
        <v>26</v>
      </c>
      <c r="D31" s="23">
        <v>6</v>
      </c>
      <c r="E31" s="23">
        <v>1</v>
      </c>
      <c r="F31" s="23">
        <v>4</v>
      </c>
      <c r="G31" s="23">
        <v>4</v>
      </c>
      <c r="H31" s="23">
        <v>4</v>
      </c>
      <c r="I31" s="24">
        <v>6.7</v>
      </c>
    </row>
    <row r="32" spans="1:9" x14ac:dyDescent="0.3">
      <c r="A32" s="4">
        <v>44613</v>
      </c>
      <c r="B32" s="3" t="s">
        <v>91</v>
      </c>
      <c r="C32" s="3" t="s">
        <v>44</v>
      </c>
      <c r="D32" s="23">
        <v>5</v>
      </c>
      <c r="E32" s="23">
        <v>1</v>
      </c>
      <c r="F32" s="23">
        <v>2</v>
      </c>
      <c r="G32" s="23">
        <v>2</v>
      </c>
      <c r="H32" s="23">
        <v>2</v>
      </c>
      <c r="I32" s="24">
        <v>6.7</v>
      </c>
    </row>
    <row r="33" spans="1:9" x14ac:dyDescent="0.3">
      <c r="A33" s="4">
        <v>44613</v>
      </c>
      <c r="B33" s="3" t="s">
        <v>91</v>
      </c>
      <c r="C33" s="3" t="s">
        <v>36</v>
      </c>
      <c r="D33" s="23">
        <v>6</v>
      </c>
      <c r="E33" s="23">
        <v>1</v>
      </c>
      <c r="F33" s="23">
        <v>3</v>
      </c>
      <c r="G33" s="23">
        <v>2</v>
      </c>
      <c r="H33" s="23">
        <v>3</v>
      </c>
      <c r="I33" s="24">
        <v>6.4</v>
      </c>
    </row>
    <row r="34" spans="1:9" x14ac:dyDescent="0.3">
      <c r="A34" s="4">
        <v>44613</v>
      </c>
      <c r="B34" s="3" t="s">
        <v>91</v>
      </c>
      <c r="C34" s="3" t="s">
        <v>62</v>
      </c>
      <c r="D34" s="23">
        <v>6</v>
      </c>
      <c r="E34" s="23">
        <v>1</v>
      </c>
      <c r="F34" s="23">
        <v>3</v>
      </c>
      <c r="G34" s="23">
        <v>2</v>
      </c>
      <c r="H34" s="23">
        <v>3</v>
      </c>
      <c r="I34" s="24">
        <v>6.7</v>
      </c>
    </row>
    <row r="35" spans="1:9" x14ac:dyDescent="0.3">
      <c r="A35" s="4">
        <v>44613</v>
      </c>
      <c r="B35" s="3" t="s">
        <v>91</v>
      </c>
      <c r="C35" s="3" t="s">
        <v>70</v>
      </c>
      <c r="D35" s="23">
        <v>9</v>
      </c>
      <c r="E35" s="23">
        <v>1</v>
      </c>
      <c r="F35" s="23">
        <v>3</v>
      </c>
      <c r="G35" s="23">
        <v>3</v>
      </c>
      <c r="H35" s="23">
        <v>3</v>
      </c>
      <c r="I35" s="24">
        <v>6.4</v>
      </c>
    </row>
    <row r="36" spans="1:9" x14ac:dyDescent="0.3">
      <c r="A36" s="4">
        <v>44613</v>
      </c>
      <c r="B36" s="3" t="s">
        <v>91</v>
      </c>
      <c r="C36" s="3" t="s">
        <v>56</v>
      </c>
      <c r="D36" s="23">
        <v>6</v>
      </c>
      <c r="E36" s="23">
        <v>1</v>
      </c>
      <c r="F36" s="23">
        <v>3</v>
      </c>
      <c r="G36" s="23">
        <v>3</v>
      </c>
      <c r="H36" s="23">
        <v>3</v>
      </c>
      <c r="I36" s="24">
        <v>6.4</v>
      </c>
    </row>
    <row r="37" spans="1:9" x14ac:dyDescent="0.3">
      <c r="A37" s="4">
        <v>44613</v>
      </c>
      <c r="B37" s="3" t="s">
        <v>91</v>
      </c>
      <c r="C37" s="3" t="s">
        <v>96</v>
      </c>
      <c r="D37" s="23">
        <v>5</v>
      </c>
      <c r="E37" s="23">
        <v>1</v>
      </c>
      <c r="F37" s="23">
        <v>2</v>
      </c>
      <c r="G37" s="23">
        <v>2</v>
      </c>
      <c r="H37" s="23">
        <v>2</v>
      </c>
      <c r="I37" s="24">
        <v>6.4</v>
      </c>
    </row>
    <row r="38" spans="1:9" x14ac:dyDescent="0.3">
      <c r="A38" s="4">
        <v>44613</v>
      </c>
      <c r="B38" s="3" t="s">
        <v>91</v>
      </c>
      <c r="C38" s="3" t="s">
        <v>30</v>
      </c>
      <c r="D38" s="23">
        <v>5</v>
      </c>
      <c r="E38" s="23">
        <v>1</v>
      </c>
      <c r="F38" s="23">
        <v>2</v>
      </c>
      <c r="G38" s="23">
        <v>2</v>
      </c>
      <c r="H38" s="23">
        <v>2</v>
      </c>
      <c r="I38" s="24">
        <v>6.7</v>
      </c>
    </row>
    <row r="39" spans="1:9" x14ac:dyDescent="0.3">
      <c r="A39" s="4">
        <v>44613</v>
      </c>
      <c r="B39" s="3" t="s">
        <v>91</v>
      </c>
      <c r="C39" s="3" t="s">
        <v>71</v>
      </c>
      <c r="D39" s="23">
        <v>9</v>
      </c>
      <c r="E39" s="23">
        <v>1</v>
      </c>
      <c r="F39" s="23">
        <v>3</v>
      </c>
      <c r="G39" s="23">
        <v>3</v>
      </c>
      <c r="H39" s="23">
        <v>3</v>
      </c>
      <c r="I39" s="24">
        <v>6.7</v>
      </c>
    </row>
    <row r="40" spans="1:9" x14ac:dyDescent="0.3">
      <c r="A40" s="4">
        <v>44613</v>
      </c>
      <c r="B40" s="3" t="s">
        <v>95</v>
      </c>
      <c r="C40" s="3" t="s">
        <v>44</v>
      </c>
      <c r="D40" s="23">
        <v>5</v>
      </c>
      <c r="E40" s="23">
        <v>1</v>
      </c>
      <c r="F40" s="23">
        <v>2</v>
      </c>
      <c r="G40" s="23">
        <v>2</v>
      </c>
      <c r="H40" s="23">
        <v>2</v>
      </c>
      <c r="I40" s="24">
        <v>6.7</v>
      </c>
    </row>
    <row r="41" spans="1:9" x14ac:dyDescent="0.3">
      <c r="A41" s="4">
        <v>44613</v>
      </c>
      <c r="B41" s="3" t="s">
        <v>95</v>
      </c>
      <c r="C41" s="3" t="s">
        <v>36</v>
      </c>
      <c r="D41" s="23">
        <v>6</v>
      </c>
      <c r="E41" s="23">
        <v>1</v>
      </c>
      <c r="F41" s="23">
        <v>3</v>
      </c>
      <c r="G41" s="23">
        <v>3</v>
      </c>
      <c r="H41" s="23">
        <v>3</v>
      </c>
      <c r="I41" s="24">
        <v>6.2</v>
      </c>
    </row>
    <row r="42" spans="1:9" x14ac:dyDescent="0.3">
      <c r="A42" s="4">
        <v>44613</v>
      </c>
      <c r="B42" s="3" t="s">
        <v>95</v>
      </c>
      <c r="C42" s="3" t="s">
        <v>62</v>
      </c>
      <c r="D42" s="23">
        <v>6</v>
      </c>
      <c r="E42" s="23">
        <v>1</v>
      </c>
      <c r="F42" s="23">
        <v>3</v>
      </c>
      <c r="G42" s="23">
        <v>2</v>
      </c>
      <c r="H42" s="23">
        <v>2</v>
      </c>
      <c r="I42" s="24">
        <v>6.7</v>
      </c>
    </row>
    <row r="43" spans="1:9" x14ac:dyDescent="0.3">
      <c r="A43" s="4">
        <v>44613</v>
      </c>
      <c r="B43" s="3" t="s">
        <v>95</v>
      </c>
      <c r="C43" s="3" t="s">
        <v>70</v>
      </c>
      <c r="D43" s="23">
        <v>9</v>
      </c>
      <c r="E43" s="23">
        <v>1</v>
      </c>
      <c r="F43" s="23">
        <v>3</v>
      </c>
      <c r="G43" s="23">
        <v>3</v>
      </c>
      <c r="H43" s="23">
        <v>3</v>
      </c>
      <c r="I43" s="24">
        <v>6.4</v>
      </c>
    </row>
    <row r="44" spans="1:9" x14ac:dyDescent="0.3">
      <c r="A44" s="4">
        <v>44613</v>
      </c>
      <c r="B44" s="3" t="s">
        <v>95</v>
      </c>
      <c r="C44" s="3" t="s">
        <v>56</v>
      </c>
      <c r="D44" s="23">
        <v>6</v>
      </c>
      <c r="E44" s="23">
        <v>1</v>
      </c>
      <c r="F44" s="23">
        <v>2</v>
      </c>
      <c r="G44" s="23">
        <v>3</v>
      </c>
      <c r="H44" s="23">
        <v>3</v>
      </c>
      <c r="I44" s="24">
        <v>6</v>
      </c>
    </row>
    <row r="45" spans="1:9" x14ac:dyDescent="0.3">
      <c r="A45" s="4">
        <v>44613</v>
      </c>
      <c r="B45" s="3" t="s">
        <v>95</v>
      </c>
      <c r="C45" s="3" t="s">
        <v>96</v>
      </c>
      <c r="D45" s="23">
        <v>5</v>
      </c>
      <c r="E45" s="23">
        <v>1</v>
      </c>
      <c r="F45" s="23">
        <v>3</v>
      </c>
      <c r="G45" s="23">
        <v>2</v>
      </c>
      <c r="H45" s="23">
        <v>3</v>
      </c>
      <c r="I45" s="24">
        <v>6.2</v>
      </c>
    </row>
    <row r="46" spans="1:9" x14ac:dyDescent="0.3">
      <c r="A46" s="4">
        <v>44613</v>
      </c>
      <c r="B46" s="3" t="s">
        <v>95</v>
      </c>
      <c r="C46" s="3" t="s">
        <v>30</v>
      </c>
      <c r="D46" s="23">
        <v>5</v>
      </c>
      <c r="E46" s="23">
        <v>1</v>
      </c>
      <c r="F46" s="23">
        <v>2</v>
      </c>
      <c r="G46" s="23">
        <v>2</v>
      </c>
      <c r="H46" s="23">
        <v>3</v>
      </c>
      <c r="I46" s="24">
        <v>6.3</v>
      </c>
    </row>
    <row r="47" spans="1:9" x14ac:dyDescent="0.3">
      <c r="A47" s="4">
        <v>44613</v>
      </c>
      <c r="B47" s="3" t="s">
        <v>95</v>
      </c>
      <c r="C47" s="3" t="s">
        <v>71</v>
      </c>
      <c r="D47" s="23">
        <v>9</v>
      </c>
      <c r="E47" s="23">
        <v>1</v>
      </c>
      <c r="F47" s="23">
        <v>3</v>
      </c>
      <c r="G47" s="23">
        <v>3</v>
      </c>
      <c r="H47" s="23">
        <v>3</v>
      </c>
      <c r="I47" s="24">
        <v>6</v>
      </c>
    </row>
    <row r="48" spans="1:9" x14ac:dyDescent="0.3">
      <c r="A48" s="4">
        <v>44613</v>
      </c>
      <c r="B48" s="3" t="s">
        <v>93</v>
      </c>
      <c r="C48" s="3" t="s">
        <v>44</v>
      </c>
      <c r="D48" s="23">
        <v>6</v>
      </c>
      <c r="E48" s="23">
        <v>1</v>
      </c>
      <c r="F48" s="23">
        <v>3</v>
      </c>
      <c r="G48" s="23">
        <v>2</v>
      </c>
      <c r="H48" s="23">
        <v>3</v>
      </c>
      <c r="I48" s="24">
        <v>6.6</v>
      </c>
    </row>
    <row r="49" spans="1:9" x14ac:dyDescent="0.3">
      <c r="A49" s="4">
        <v>44613</v>
      </c>
      <c r="B49" s="3" t="s">
        <v>93</v>
      </c>
      <c r="C49" s="3" t="s">
        <v>36</v>
      </c>
      <c r="D49" s="23">
        <v>6</v>
      </c>
      <c r="E49" s="23">
        <v>1</v>
      </c>
      <c r="F49" s="23">
        <v>3</v>
      </c>
      <c r="G49" s="23">
        <v>2</v>
      </c>
      <c r="H49" s="23">
        <v>3</v>
      </c>
      <c r="I49" s="24">
        <v>6.3</v>
      </c>
    </row>
    <row r="50" spans="1:9" x14ac:dyDescent="0.3">
      <c r="A50" s="4">
        <v>44613</v>
      </c>
      <c r="B50" s="3" t="s">
        <v>93</v>
      </c>
      <c r="C50" s="3" t="s">
        <v>62</v>
      </c>
      <c r="D50" s="23">
        <v>6</v>
      </c>
      <c r="E50" s="23">
        <v>1</v>
      </c>
      <c r="F50" s="23">
        <v>3</v>
      </c>
      <c r="G50" s="23">
        <v>2</v>
      </c>
      <c r="H50" s="23">
        <v>3</v>
      </c>
      <c r="I50" s="24">
        <v>6.7</v>
      </c>
    </row>
    <row r="51" spans="1:9" x14ac:dyDescent="0.3">
      <c r="A51" s="4">
        <v>44613</v>
      </c>
      <c r="B51" s="3" t="s">
        <v>93</v>
      </c>
      <c r="C51" s="3" t="s">
        <v>70</v>
      </c>
      <c r="D51" s="23">
        <v>9</v>
      </c>
      <c r="E51" s="23">
        <v>1</v>
      </c>
      <c r="F51" s="23">
        <v>4</v>
      </c>
      <c r="G51" s="23">
        <v>3</v>
      </c>
      <c r="H51" s="23">
        <v>4</v>
      </c>
      <c r="I51" s="24">
        <v>6.7</v>
      </c>
    </row>
    <row r="52" spans="1:9" x14ac:dyDescent="0.3">
      <c r="A52" s="4">
        <v>44613</v>
      </c>
      <c r="B52" s="3" t="s">
        <v>93</v>
      </c>
      <c r="C52" s="3" t="s">
        <v>56</v>
      </c>
      <c r="D52" s="23">
        <v>6</v>
      </c>
      <c r="E52" s="23">
        <v>1</v>
      </c>
      <c r="F52" s="23">
        <v>3</v>
      </c>
      <c r="G52" s="23">
        <v>2</v>
      </c>
      <c r="H52" s="23">
        <v>3</v>
      </c>
      <c r="I52" s="24">
        <v>6.6</v>
      </c>
    </row>
    <row r="53" spans="1:9" x14ac:dyDescent="0.3">
      <c r="A53" s="4">
        <v>44613</v>
      </c>
      <c r="B53" s="3" t="s">
        <v>93</v>
      </c>
      <c r="C53" s="3" t="s">
        <v>96</v>
      </c>
      <c r="D53" s="23">
        <v>5</v>
      </c>
      <c r="E53" s="23">
        <v>1</v>
      </c>
      <c r="F53" s="23">
        <v>2</v>
      </c>
      <c r="G53" s="23">
        <v>2</v>
      </c>
      <c r="H53" s="23">
        <v>2</v>
      </c>
      <c r="I53" s="24">
        <v>6.4</v>
      </c>
    </row>
    <row r="54" spans="1:9" x14ac:dyDescent="0.3">
      <c r="A54" s="4">
        <v>44613</v>
      </c>
      <c r="B54" s="3" t="s">
        <v>93</v>
      </c>
      <c r="C54" s="3" t="s">
        <v>30</v>
      </c>
      <c r="D54" s="23">
        <v>6</v>
      </c>
      <c r="E54" s="23">
        <v>1</v>
      </c>
      <c r="F54" s="23">
        <v>3</v>
      </c>
      <c r="G54" s="23">
        <v>2</v>
      </c>
      <c r="H54" s="23">
        <v>3</v>
      </c>
      <c r="I54" s="24">
        <v>6.3</v>
      </c>
    </row>
    <row r="55" spans="1:9" x14ac:dyDescent="0.3">
      <c r="A55" s="4">
        <v>44613</v>
      </c>
      <c r="B55" s="3" t="s">
        <v>93</v>
      </c>
      <c r="C55" s="3" t="s">
        <v>71</v>
      </c>
      <c r="D55" s="23">
        <v>9</v>
      </c>
      <c r="E55" s="23">
        <v>1</v>
      </c>
      <c r="F55" s="23">
        <v>3</v>
      </c>
      <c r="G55" s="23">
        <v>3</v>
      </c>
      <c r="H55" s="23">
        <v>4</v>
      </c>
      <c r="I55" s="24">
        <v>6.4</v>
      </c>
    </row>
    <row r="56" spans="1:9" x14ac:dyDescent="0.3">
      <c r="A56" s="4">
        <v>44613</v>
      </c>
      <c r="B56" s="3" t="s">
        <v>92</v>
      </c>
      <c r="C56" s="3" t="s">
        <v>44</v>
      </c>
      <c r="D56" s="23">
        <v>5</v>
      </c>
      <c r="E56" s="23">
        <v>1</v>
      </c>
      <c r="F56" s="23">
        <v>2</v>
      </c>
      <c r="G56" s="23">
        <v>2</v>
      </c>
      <c r="H56" s="23">
        <v>2</v>
      </c>
      <c r="I56" s="24">
        <v>6.7</v>
      </c>
    </row>
    <row r="57" spans="1:9" x14ac:dyDescent="0.3">
      <c r="A57" s="4">
        <v>44613</v>
      </c>
      <c r="B57" s="3" t="s">
        <v>92</v>
      </c>
      <c r="C57" s="3" t="s">
        <v>36</v>
      </c>
      <c r="D57" s="23">
        <v>6</v>
      </c>
      <c r="E57" s="23">
        <v>1</v>
      </c>
      <c r="F57" s="23">
        <v>3</v>
      </c>
      <c r="G57" s="23">
        <v>2</v>
      </c>
      <c r="H57" s="23">
        <v>3</v>
      </c>
      <c r="I57" s="24">
        <v>6.7</v>
      </c>
    </row>
    <row r="58" spans="1:9" x14ac:dyDescent="0.3">
      <c r="A58" s="4">
        <v>44613</v>
      </c>
      <c r="B58" s="3" t="s">
        <v>92</v>
      </c>
      <c r="C58" s="3" t="s">
        <v>62</v>
      </c>
      <c r="D58" s="23">
        <v>6</v>
      </c>
      <c r="E58" s="23">
        <v>1</v>
      </c>
      <c r="F58" s="23">
        <v>3</v>
      </c>
      <c r="G58" s="23">
        <v>2</v>
      </c>
      <c r="H58" s="23">
        <v>3</v>
      </c>
      <c r="I58" s="24">
        <v>6.7</v>
      </c>
    </row>
    <row r="59" spans="1:9" x14ac:dyDescent="0.3">
      <c r="A59" s="4">
        <v>44613</v>
      </c>
      <c r="B59" s="3" t="s">
        <v>92</v>
      </c>
      <c r="C59" s="3" t="s">
        <v>70</v>
      </c>
      <c r="D59" s="23">
        <v>9</v>
      </c>
      <c r="E59" s="23">
        <v>1</v>
      </c>
      <c r="F59" s="23">
        <v>3</v>
      </c>
      <c r="G59" s="23">
        <v>3</v>
      </c>
      <c r="H59" s="23">
        <v>3</v>
      </c>
      <c r="I59" s="24">
        <v>6.7</v>
      </c>
    </row>
    <row r="60" spans="1:9" x14ac:dyDescent="0.3">
      <c r="A60" s="4">
        <v>44613</v>
      </c>
      <c r="B60" s="3" t="s">
        <v>92</v>
      </c>
      <c r="C60" s="3" t="s">
        <v>56</v>
      </c>
      <c r="D60" s="23">
        <v>6</v>
      </c>
      <c r="E60" s="23">
        <v>1</v>
      </c>
      <c r="F60" s="23">
        <v>3</v>
      </c>
      <c r="G60" s="23">
        <v>3</v>
      </c>
      <c r="H60" s="23">
        <v>4</v>
      </c>
      <c r="I60" s="24">
        <v>6.7</v>
      </c>
    </row>
    <row r="61" spans="1:9" x14ac:dyDescent="0.3">
      <c r="A61" s="4">
        <v>44613</v>
      </c>
      <c r="B61" s="3" t="s">
        <v>92</v>
      </c>
      <c r="C61" s="3" t="s">
        <v>96</v>
      </c>
      <c r="D61" s="23">
        <v>5</v>
      </c>
      <c r="E61" s="23">
        <v>1</v>
      </c>
      <c r="F61" s="23">
        <v>2</v>
      </c>
      <c r="G61" s="23">
        <v>2</v>
      </c>
      <c r="H61" s="23">
        <v>2</v>
      </c>
      <c r="I61" s="24">
        <v>6.5</v>
      </c>
    </row>
    <row r="62" spans="1:9" x14ac:dyDescent="0.3">
      <c r="A62" s="4">
        <v>44613</v>
      </c>
      <c r="B62" s="3" t="s">
        <v>92</v>
      </c>
      <c r="C62" s="3" t="s">
        <v>30</v>
      </c>
      <c r="D62" s="23">
        <v>5</v>
      </c>
      <c r="E62" s="23">
        <v>1</v>
      </c>
      <c r="F62" s="23">
        <v>3</v>
      </c>
      <c r="G62" s="23">
        <v>2</v>
      </c>
      <c r="H62" s="23">
        <v>2</v>
      </c>
      <c r="I62" s="24">
        <v>6.2</v>
      </c>
    </row>
    <row r="63" spans="1:9" x14ac:dyDescent="0.3">
      <c r="A63" s="4">
        <v>44613</v>
      </c>
      <c r="B63" s="3" t="s">
        <v>92</v>
      </c>
      <c r="C63" s="3" t="s">
        <v>71</v>
      </c>
      <c r="D63" s="23">
        <v>9</v>
      </c>
      <c r="E63" s="23">
        <v>1</v>
      </c>
      <c r="F63" s="23">
        <v>3</v>
      </c>
      <c r="G63" s="23">
        <v>3</v>
      </c>
      <c r="H63" s="23">
        <v>3</v>
      </c>
      <c r="I63" s="24">
        <v>6.1</v>
      </c>
    </row>
    <row r="64" spans="1:9" x14ac:dyDescent="0.3">
      <c r="A64" s="4">
        <v>44613</v>
      </c>
      <c r="B64" s="3" t="s">
        <v>94</v>
      </c>
      <c r="C64" s="3" t="s">
        <v>44</v>
      </c>
      <c r="D64" s="23">
        <v>5</v>
      </c>
      <c r="E64" s="23">
        <v>1</v>
      </c>
      <c r="F64" s="23">
        <v>2</v>
      </c>
      <c r="G64" s="23">
        <v>1</v>
      </c>
      <c r="H64" s="23">
        <v>2</v>
      </c>
      <c r="I64" s="24">
        <v>6.4</v>
      </c>
    </row>
    <row r="65" spans="1:9" x14ac:dyDescent="0.3">
      <c r="A65" s="4">
        <v>44613</v>
      </c>
      <c r="B65" s="3" t="s">
        <v>94</v>
      </c>
      <c r="C65" s="3" t="s">
        <v>36</v>
      </c>
      <c r="D65" s="23">
        <v>6</v>
      </c>
      <c r="E65" s="23">
        <v>1</v>
      </c>
      <c r="F65" s="23">
        <v>3</v>
      </c>
      <c r="G65" s="23">
        <v>2</v>
      </c>
      <c r="H65" s="23">
        <v>3</v>
      </c>
      <c r="I65" s="24">
        <v>6.4</v>
      </c>
    </row>
    <row r="66" spans="1:9" x14ac:dyDescent="0.3">
      <c r="A66" s="4">
        <v>44613</v>
      </c>
      <c r="B66" s="3" t="s">
        <v>94</v>
      </c>
      <c r="C66" s="3" t="s">
        <v>62</v>
      </c>
      <c r="D66" s="23">
        <v>6</v>
      </c>
      <c r="E66" s="23">
        <v>1</v>
      </c>
      <c r="F66" s="23">
        <v>3</v>
      </c>
      <c r="G66" s="23">
        <v>2</v>
      </c>
      <c r="H66" s="23">
        <v>3</v>
      </c>
      <c r="I66" s="24">
        <v>6.6</v>
      </c>
    </row>
    <row r="67" spans="1:9" x14ac:dyDescent="0.3">
      <c r="A67" s="4">
        <v>44613</v>
      </c>
      <c r="B67" s="3" t="s">
        <v>94</v>
      </c>
      <c r="C67" s="3" t="s">
        <v>70</v>
      </c>
      <c r="D67" s="23">
        <v>9</v>
      </c>
      <c r="E67" s="23">
        <v>1</v>
      </c>
      <c r="F67" s="23">
        <v>3</v>
      </c>
      <c r="G67" s="23">
        <v>3</v>
      </c>
      <c r="H67" s="23">
        <v>3</v>
      </c>
      <c r="I67" s="24">
        <v>6.6</v>
      </c>
    </row>
    <row r="68" spans="1:9" x14ac:dyDescent="0.3">
      <c r="A68" s="4">
        <v>44613</v>
      </c>
      <c r="B68" s="3" t="s">
        <v>94</v>
      </c>
      <c r="C68" s="3" t="s">
        <v>56</v>
      </c>
      <c r="D68" s="23">
        <v>6</v>
      </c>
      <c r="E68" s="23">
        <v>1</v>
      </c>
      <c r="F68" s="23">
        <v>4</v>
      </c>
      <c r="G68" s="23">
        <v>2</v>
      </c>
      <c r="H68" s="23">
        <v>4</v>
      </c>
      <c r="I68" s="24">
        <v>6.3</v>
      </c>
    </row>
    <row r="69" spans="1:9" x14ac:dyDescent="0.3">
      <c r="A69" s="4">
        <v>44613</v>
      </c>
      <c r="B69" s="3" t="s">
        <v>94</v>
      </c>
      <c r="C69" s="3" t="s">
        <v>96</v>
      </c>
      <c r="D69" s="23">
        <v>5</v>
      </c>
      <c r="E69" s="23">
        <v>1</v>
      </c>
      <c r="F69" s="23">
        <v>2</v>
      </c>
      <c r="G69" s="23">
        <v>2</v>
      </c>
      <c r="H69" s="23">
        <v>2</v>
      </c>
      <c r="I69" s="24">
        <v>6.5</v>
      </c>
    </row>
    <row r="70" spans="1:9" x14ac:dyDescent="0.3">
      <c r="A70" s="4">
        <v>44613</v>
      </c>
      <c r="B70" s="3" t="s">
        <v>94</v>
      </c>
      <c r="C70" s="3" t="s">
        <v>30</v>
      </c>
      <c r="D70" s="23">
        <v>6</v>
      </c>
      <c r="E70" s="23">
        <v>1</v>
      </c>
      <c r="F70" s="23">
        <v>3</v>
      </c>
      <c r="G70" s="23">
        <v>3</v>
      </c>
      <c r="H70" s="23">
        <v>3</v>
      </c>
      <c r="I70" s="24">
        <v>6.3</v>
      </c>
    </row>
    <row r="71" spans="1:9" x14ac:dyDescent="0.3">
      <c r="A71" s="4">
        <v>44613</v>
      </c>
      <c r="B71" s="3" t="s">
        <v>94</v>
      </c>
      <c r="C71" s="3" t="s">
        <v>71</v>
      </c>
      <c r="D71" s="23">
        <v>9</v>
      </c>
      <c r="E71" s="23">
        <v>1</v>
      </c>
      <c r="F71" s="23">
        <v>3</v>
      </c>
      <c r="G71" s="23">
        <v>3</v>
      </c>
      <c r="H71" s="23">
        <v>4</v>
      </c>
      <c r="I71" s="24">
        <v>6.5</v>
      </c>
    </row>
    <row r="72" spans="1:9" x14ac:dyDescent="0.3">
      <c r="A72" s="4">
        <v>44615</v>
      </c>
      <c r="B72" s="3" t="s">
        <v>93</v>
      </c>
      <c r="C72" s="3" t="s">
        <v>35</v>
      </c>
      <c r="D72" s="23">
        <v>3</v>
      </c>
      <c r="E72" s="23">
        <v>2</v>
      </c>
      <c r="F72" s="23">
        <v>5</v>
      </c>
      <c r="G72" s="23">
        <v>2</v>
      </c>
      <c r="H72" s="23">
        <v>3</v>
      </c>
      <c r="I72" s="24">
        <v>6.7</v>
      </c>
    </row>
    <row r="73" spans="1:9" x14ac:dyDescent="0.3">
      <c r="A73" s="4">
        <v>44615</v>
      </c>
      <c r="B73" s="3" t="s">
        <v>93</v>
      </c>
      <c r="C73" s="3" t="s">
        <v>37</v>
      </c>
      <c r="D73" s="23">
        <v>5</v>
      </c>
      <c r="E73" s="23">
        <v>1</v>
      </c>
      <c r="F73" s="23">
        <v>2</v>
      </c>
      <c r="G73" s="23">
        <v>1</v>
      </c>
      <c r="H73" s="23">
        <v>3</v>
      </c>
      <c r="I73" s="24">
        <v>6.7</v>
      </c>
    </row>
    <row r="74" spans="1:9" x14ac:dyDescent="0.3">
      <c r="A74" s="4">
        <v>44615</v>
      </c>
      <c r="B74" s="3" t="s">
        <v>93</v>
      </c>
      <c r="C74" s="3" t="s">
        <v>42</v>
      </c>
      <c r="D74" s="23">
        <v>5</v>
      </c>
      <c r="E74" s="23">
        <v>1</v>
      </c>
      <c r="F74" s="23">
        <v>2</v>
      </c>
      <c r="G74" s="23">
        <v>1</v>
      </c>
      <c r="H74" s="23">
        <v>3</v>
      </c>
      <c r="I74" s="24">
        <v>5.4</v>
      </c>
    </row>
    <row r="75" spans="1:9" x14ac:dyDescent="0.3">
      <c r="A75" s="4">
        <v>44615</v>
      </c>
      <c r="B75" s="3" t="s">
        <v>93</v>
      </c>
      <c r="C75" s="3" t="s">
        <v>55</v>
      </c>
      <c r="D75" s="23">
        <v>6</v>
      </c>
      <c r="E75" s="23">
        <v>1</v>
      </c>
      <c r="F75" s="23">
        <v>3</v>
      </c>
      <c r="G75" s="23">
        <v>2</v>
      </c>
      <c r="H75" s="23">
        <v>3</v>
      </c>
      <c r="I75" s="24">
        <v>6.7</v>
      </c>
    </row>
    <row r="76" spans="1:9" x14ac:dyDescent="0.3">
      <c r="A76" s="4">
        <v>44615</v>
      </c>
      <c r="B76" s="3" t="s">
        <v>93</v>
      </c>
      <c r="C76" s="3" t="s">
        <v>64</v>
      </c>
      <c r="D76" s="23">
        <v>9</v>
      </c>
      <c r="E76" s="23">
        <v>1</v>
      </c>
      <c r="F76" s="23">
        <v>4</v>
      </c>
      <c r="G76" s="23">
        <v>3</v>
      </c>
      <c r="H76" s="23">
        <v>4</v>
      </c>
      <c r="I76" s="24">
        <v>6.7</v>
      </c>
    </row>
    <row r="77" spans="1:9" x14ac:dyDescent="0.3">
      <c r="A77" s="4">
        <v>44615</v>
      </c>
      <c r="B77" s="3" t="s">
        <v>93</v>
      </c>
      <c r="C77" s="3" t="s">
        <v>63</v>
      </c>
      <c r="D77" s="23">
        <v>6</v>
      </c>
      <c r="E77" s="23">
        <v>2</v>
      </c>
      <c r="F77" s="23">
        <v>3</v>
      </c>
      <c r="G77" s="23">
        <v>3</v>
      </c>
      <c r="H77" s="23">
        <v>3</v>
      </c>
      <c r="I77" s="24">
        <v>5.4</v>
      </c>
    </row>
    <row r="78" spans="1:9" x14ac:dyDescent="0.3">
      <c r="A78" s="4">
        <v>44615</v>
      </c>
      <c r="B78" s="3" t="s">
        <v>93</v>
      </c>
      <c r="C78" s="3" t="s">
        <v>73</v>
      </c>
      <c r="D78" s="23">
        <v>9</v>
      </c>
      <c r="E78" s="23">
        <v>2</v>
      </c>
      <c r="F78" s="23">
        <v>4</v>
      </c>
      <c r="G78" s="23">
        <v>4</v>
      </c>
      <c r="H78" s="23">
        <v>4</v>
      </c>
      <c r="I78" s="24">
        <v>6.7</v>
      </c>
    </row>
    <row r="79" spans="1:9" x14ac:dyDescent="0.3">
      <c r="A79" s="4">
        <v>44615</v>
      </c>
      <c r="B79" s="3" t="s">
        <v>93</v>
      </c>
      <c r="C79" s="3" t="s">
        <v>74</v>
      </c>
      <c r="D79" s="23">
        <v>10</v>
      </c>
      <c r="E79" s="23">
        <v>4</v>
      </c>
      <c r="F79" s="23">
        <v>4</v>
      </c>
      <c r="G79" s="23">
        <v>4</v>
      </c>
      <c r="H79" s="23">
        <v>4</v>
      </c>
      <c r="I79" s="24">
        <v>6.7</v>
      </c>
    </row>
    <row r="80" spans="1:9" x14ac:dyDescent="0.3">
      <c r="A80" s="4">
        <v>44615</v>
      </c>
      <c r="B80" s="3" t="s">
        <v>94</v>
      </c>
      <c r="C80" s="3" t="s">
        <v>35</v>
      </c>
      <c r="D80" s="23">
        <v>3</v>
      </c>
      <c r="E80" s="23">
        <v>1</v>
      </c>
      <c r="F80" s="23">
        <v>5</v>
      </c>
      <c r="G80" s="23">
        <v>5</v>
      </c>
      <c r="H80" s="23">
        <v>5</v>
      </c>
      <c r="I80" s="24">
        <v>6.3</v>
      </c>
    </row>
    <row r="81" spans="1:9" x14ac:dyDescent="0.3">
      <c r="A81" s="4">
        <v>44615</v>
      </c>
      <c r="B81" s="3" t="s">
        <v>94</v>
      </c>
      <c r="C81" s="3" t="s">
        <v>37</v>
      </c>
      <c r="D81" s="23">
        <v>5</v>
      </c>
      <c r="E81" s="23">
        <v>1</v>
      </c>
      <c r="F81" s="23">
        <v>2</v>
      </c>
      <c r="G81" s="23">
        <v>1</v>
      </c>
      <c r="H81" s="23">
        <v>2</v>
      </c>
      <c r="I81" s="24">
        <v>6.6</v>
      </c>
    </row>
    <row r="82" spans="1:9" x14ac:dyDescent="0.3">
      <c r="A82" s="4">
        <v>44615</v>
      </c>
      <c r="B82" s="3" t="s">
        <v>94</v>
      </c>
      <c r="C82" s="3" t="s">
        <v>42</v>
      </c>
      <c r="D82" s="23">
        <v>5</v>
      </c>
      <c r="E82" s="23">
        <v>1</v>
      </c>
      <c r="F82" s="23">
        <v>2</v>
      </c>
      <c r="G82" s="23">
        <v>1</v>
      </c>
      <c r="H82" s="23">
        <v>2</v>
      </c>
      <c r="I82" s="24">
        <v>5.4</v>
      </c>
    </row>
    <row r="83" spans="1:9" x14ac:dyDescent="0.3">
      <c r="A83" s="4">
        <v>44615</v>
      </c>
      <c r="B83" s="3" t="s">
        <v>94</v>
      </c>
      <c r="C83" s="3" t="s">
        <v>55</v>
      </c>
      <c r="D83" s="23">
        <v>6</v>
      </c>
      <c r="E83" s="23">
        <v>1</v>
      </c>
      <c r="F83" s="23">
        <v>3</v>
      </c>
      <c r="G83" s="23">
        <v>3</v>
      </c>
      <c r="H83" s="23">
        <v>4</v>
      </c>
      <c r="I83" s="24">
        <v>6.3</v>
      </c>
    </row>
    <row r="84" spans="1:9" x14ac:dyDescent="0.3">
      <c r="A84" s="4">
        <v>44615</v>
      </c>
      <c r="B84" s="3" t="s">
        <v>94</v>
      </c>
      <c r="C84" s="3" t="s">
        <v>64</v>
      </c>
      <c r="D84" s="23">
        <v>9</v>
      </c>
      <c r="E84" s="23">
        <v>1</v>
      </c>
      <c r="F84" s="23">
        <v>3</v>
      </c>
      <c r="G84" s="23">
        <v>3</v>
      </c>
      <c r="H84" s="23">
        <v>3</v>
      </c>
      <c r="I84" s="24">
        <v>6.6</v>
      </c>
    </row>
    <row r="85" spans="1:9" x14ac:dyDescent="0.3">
      <c r="A85" s="4">
        <v>44615</v>
      </c>
      <c r="B85" s="3" t="s">
        <v>94</v>
      </c>
      <c r="C85" s="3" t="s">
        <v>63</v>
      </c>
      <c r="D85" s="23">
        <v>9</v>
      </c>
      <c r="E85" s="23">
        <v>2</v>
      </c>
      <c r="F85" s="23">
        <v>4</v>
      </c>
      <c r="G85" s="23">
        <v>2</v>
      </c>
      <c r="H85" s="23">
        <v>3</v>
      </c>
      <c r="I85" s="24">
        <v>6.6</v>
      </c>
    </row>
    <row r="86" spans="1:9" x14ac:dyDescent="0.3">
      <c r="A86" s="4">
        <v>44615</v>
      </c>
      <c r="B86" s="3" t="s">
        <v>94</v>
      </c>
      <c r="C86" s="3" t="s">
        <v>73</v>
      </c>
      <c r="D86" s="23">
        <v>9</v>
      </c>
      <c r="E86" s="23">
        <v>2</v>
      </c>
      <c r="F86" s="23">
        <v>4</v>
      </c>
      <c r="G86" s="23">
        <v>3</v>
      </c>
      <c r="H86" s="23">
        <v>4</v>
      </c>
      <c r="I86" s="24">
        <v>6.6</v>
      </c>
    </row>
    <row r="87" spans="1:9" x14ac:dyDescent="0.3">
      <c r="A87" s="4">
        <v>44615</v>
      </c>
      <c r="B87" s="3" t="s">
        <v>94</v>
      </c>
      <c r="C87" s="3" t="s">
        <v>74</v>
      </c>
      <c r="D87" s="23">
        <v>10</v>
      </c>
      <c r="E87" s="23">
        <v>4</v>
      </c>
      <c r="F87" s="23">
        <v>3</v>
      </c>
      <c r="G87" s="23">
        <v>3</v>
      </c>
      <c r="H87" s="23">
        <v>3</v>
      </c>
      <c r="I87" s="24">
        <v>6.7</v>
      </c>
    </row>
    <row r="88" spans="1:9" x14ac:dyDescent="0.3">
      <c r="A88" s="4">
        <v>44615</v>
      </c>
      <c r="B88" s="3" t="s">
        <v>92</v>
      </c>
      <c r="C88" s="3" t="s">
        <v>35</v>
      </c>
      <c r="D88" s="23">
        <v>3</v>
      </c>
      <c r="E88" s="23">
        <v>2</v>
      </c>
      <c r="F88" s="23">
        <v>5</v>
      </c>
      <c r="G88" s="23">
        <v>2</v>
      </c>
      <c r="H88" s="23">
        <v>3</v>
      </c>
      <c r="I88" s="24">
        <v>6.7</v>
      </c>
    </row>
    <row r="89" spans="1:9" x14ac:dyDescent="0.3">
      <c r="A89" s="4">
        <v>44615</v>
      </c>
      <c r="B89" s="3" t="s">
        <v>92</v>
      </c>
      <c r="C89" s="3" t="s">
        <v>37</v>
      </c>
      <c r="D89" s="23">
        <v>5</v>
      </c>
      <c r="E89" s="23">
        <v>1</v>
      </c>
      <c r="F89" s="23">
        <v>2</v>
      </c>
      <c r="G89" s="23">
        <v>1</v>
      </c>
      <c r="H89" s="23">
        <v>2</v>
      </c>
      <c r="I89" s="24">
        <v>6.7</v>
      </c>
    </row>
    <row r="90" spans="1:9" x14ac:dyDescent="0.3">
      <c r="A90" s="4">
        <v>44615</v>
      </c>
      <c r="B90" s="3" t="s">
        <v>92</v>
      </c>
      <c r="C90" s="3" t="s">
        <v>42</v>
      </c>
      <c r="D90" s="23">
        <v>5</v>
      </c>
      <c r="E90" s="23">
        <v>1</v>
      </c>
      <c r="F90" s="23">
        <v>2</v>
      </c>
      <c r="G90" s="23">
        <v>2</v>
      </c>
      <c r="H90" s="23">
        <v>2</v>
      </c>
      <c r="I90" s="24">
        <v>6.7</v>
      </c>
    </row>
    <row r="91" spans="1:9" x14ac:dyDescent="0.3">
      <c r="A91" s="4">
        <v>44615</v>
      </c>
      <c r="B91" s="3" t="s">
        <v>92</v>
      </c>
      <c r="C91" s="3" t="s">
        <v>55</v>
      </c>
      <c r="D91" s="23">
        <v>6</v>
      </c>
      <c r="E91" s="23">
        <v>1</v>
      </c>
      <c r="F91" s="23">
        <v>2</v>
      </c>
      <c r="G91" s="23">
        <v>4</v>
      </c>
      <c r="H91" s="23">
        <v>4</v>
      </c>
      <c r="I91" s="24">
        <v>6.7</v>
      </c>
    </row>
    <row r="92" spans="1:9" x14ac:dyDescent="0.3">
      <c r="A92" s="4">
        <v>44615</v>
      </c>
      <c r="B92" s="3" t="s">
        <v>92</v>
      </c>
      <c r="C92" s="3" t="s">
        <v>64</v>
      </c>
      <c r="D92" s="23">
        <v>6</v>
      </c>
      <c r="E92" s="23">
        <v>1</v>
      </c>
      <c r="F92" s="23">
        <v>2</v>
      </c>
      <c r="G92" s="23">
        <v>3</v>
      </c>
      <c r="H92" s="23">
        <v>3</v>
      </c>
      <c r="I92" s="24">
        <v>6.7</v>
      </c>
    </row>
    <row r="93" spans="1:9" x14ac:dyDescent="0.3">
      <c r="A93" s="4">
        <v>44615</v>
      </c>
      <c r="B93" s="3" t="s">
        <v>92</v>
      </c>
      <c r="C93" s="3" t="s">
        <v>63</v>
      </c>
      <c r="D93" s="23">
        <v>9</v>
      </c>
      <c r="E93" s="23">
        <v>2</v>
      </c>
      <c r="F93" s="23">
        <v>3</v>
      </c>
      <c r="G93" s="23">
        <v>3</v>
      </c>
      <c r="H93" s="23">
        <v>3</v>
      </c>
      <c r="I93" s="24">
        <v>6.7</v>
      </c>
    </row>
    <row r="94" spans="1:9" x14ac:dyDescent="0.3">
      <c r="A94" s="4">
        <v>44615</v>
      </c>
      <c r="B94" s="3" t="s">
        <v>92</v>
      </c>
      <c r="C94" s="3" t="s">
        <v>73</v>
      </c>
      <c r="D94" s="23">
        <v>9</v>
      </c>
      <c r="E94" s="23">
        <v>3</v>
      </c>
      <c r="F94" s="23">
        <v>3</v>
      </c>
      <c r="G94" s="23">
        <v>4</v>
      </c>
      <c r="H94" s="23">
        <v>4</v>
      </c>
      <c r="I94" s="24">
        <v>6.7</v>
      </c>
    </row>
    <row r="95" spans="1:9" x14ac:dyDescent="0.3">
      <c r="A95" s="4">
        <v>44615</v>
      </c>
      <c r="B95" s="3" t="s">
        <v>92</v>
      </c>
      <c r="C95" s="3" t="s">
        <v>74</v>
      </c>
      <c r="D95" s="23">
        <v>10</v>
      </c>
      <c r="E95" s="23">
        <v>4</v>
      </c>
      <c r="F95" s="23">
        <v>3</v>
      </c>
      <c r="G95" s="23">
        <v>3</v>
      </c>
      <c r="H95" s="23">
        <v>3</v>
      </c>
      <c r="I95" s="24">
        <v>6.7</v>
      </c>
    </row>
    <row r="96" spans="1:9" x14ac:dyDescent="0.3">
      <c r="A96" s="4">
        <v>44615</v>
      </c>
      <c r="B96" s="3" t="s">
        <v>91</v>
      </c>
      <c r="C96" s="3" t="s">
        <v>35</v>
      </c>
      <c r="D96" s="23">
        <v>3</v>
      </c>
      <c r="E96" s="23">
        <v>2</v>
      </c>
      <c r="F96" s="23">
        <v>5</v>
      </c>
      <c r="G96" s="23">
        <v>2</v>
      </c>
      <c r="H96" s="23">
        <v>3</v>
      </c>
      <c r="I96" s="24">
        <v>6.7</v>
      </c>
    </row>
    <row r="97" spans="1:9" x14ac:dyDescent="0.3">
      <c r="A97" s="4">
        <v>44615</v>
      </c>
      <c r="B97" s="3" t="s">
        <v>91</v>
      </c>
      <c r="C97" s="3" t="s">
        <v>37</v>
      </c>
      <c r="D97" s="23">
        <v>5</v>
      </c>
      <c r="E97" s="23">
        <v>1</v>
      </c>
      <c r="F97" s="23">
        <v>2</v>
      </c>
      <c r="G97" s="23">
        <v>1</v>
      </c>
      <c r="H97" s="23">
        <v>2</v>
      </c>
      <c r="I97" s="24">
        <v>6.7</v>
      </c>
    </row>
    <row r="98" spans="1:9" x14ac:dyDescent="0.3">
      <c r="A98" s="4">
        <v>44615</v>
      </c>
      <c r="B98" s="3" t="s">
        <v>91</v>
      </c>
      <c r="C98" s="3" t="s">
        <v>42</v>
      </c>
      <c r="D98" s="23">
        <v>5</v>
      </c>
      <c r="E98" s="23">
        <v>1</v>
      </c>
      <c r="F98" s="23">
        <v>2</v>
      </c>
      <c r="G98" s="23">
        <v>1</v>
      </c>
      <c r="H98" s="23">
        <v>2</v>
      </c>
      <c r="I98" s="24">
        <v>6.7</v>
      </c>
    </row>
    <row r="99" spans="1:9" x14ac:dyDescent="0.3">
      <c r="A99" s="4">
        <v>44615</v>
      </c>
      <c r="B99" s="3" t="s">
        <v>91</v>
      </c>
      <c r="C99" s="3" t="s">
        <v>55</v>
      </c>
      <c r="D99" s="23">
        <v>6</v>
      </c>
      <c r="E99" s="23">
        <v>1</v>
      </c>
      <c r="F99" s="23">
        <v>3</v>
      </c>
      <c r="G99" s="23">
        <v>2</v>
      </c>
      <c r="H99" s="23">
        <v>3</v>
      </c>
      <c r="I99" s="24">
        <v>6.7</v>
      </c>
    </row>
    <row r="100" spans="1:9" x14ac:dyDescent="0.3">
      <c r="A100" s="4">
        <v>44615</v>
      </c>
      <c r="B100" s="3" t="s">
        <v>91</v>
      </c>
      <c r="C100" s="3" t="s">
        <v>64</v>
      </c>
      <c r="D100" s="23">
        <v>6</v>
      </c>
      <c r="E100" s="23">
        <v>1</v>
      </c>
      <c r="F100" s="23">
        <v>3</v>
      </c>
      <c r="G100" s="23">
        <v>3</v>
      </c>
      <c r="H100" s="23">
        <v>3</v>
      </c>
      <c r="I100" s="24">
        <v>6.7</v>
      </c>
    </row>
    <row r="101" spans="1:9" x14ac:dyDescent="0.3">
      <c r="A101" s="4">
        <v>44615</v>
      </c>
      <c r="B101" s="3" t="s">
        <v>91</v>
      </c>
      <c r="C101" s="3" t="s">
        <v>63</v>
      </c>
      <c r="D101" s="23">
        <v>9</v>
      </c>
      <c r="E101" s="23">
        <v>2</v>
      </c>
      <c r="F101" s="23">
        <v>4</v>
      </c>
      <c r="G101" s="23">
        <v>2</v>
      </c>
      <c r="H101" s="23">
        <v>3</v>
      </c>
      <c r="I101" s="24">
        <v>6.7</v>
      </c>
    </row>
    <row r="102" spans="1:9" x14ac:dyDescent="0.3">
      <c r="A102" s="4">
        <v>44615</v>
      </c>
      <c r="B102" s="3" t="s">
        <v>91</v>
      </c>
      <c r="C102" s="3" t="s">
        <v>73</v>
      </c>
      <c r="D102" s="23">
        <v>9</v>
      </c>
      <c r="E102" s="23">
        <v>2</v>
      </c>
      <c r="F102" s="23">
        <v>4</v>
      </c>
      <c r="G102" s="23">
        <v>2</v>
      </c>
      <c r="H102" s="23">
        <v>3</v>
      </c>
      <c r="I102" s="24">
        <v>6.7</v>
      </c>
    </row>
    <row r="103" spans="1:9" x14ac:dyDescent="0.3">
      <c r="A103" s="4">
        <v>44615</v>
      </c>
      <c r="B103" s="3" t="s">
        <v>91</v>
      </c>
      <c r="C103" s="3" t="s">
        <v>74</v>
      </c>
      <c r="D103" s="23">
        <v>10</v>
      </c>
      <c r="E103" s="23">
        <v>4</v>
      </c>
      <c r="F103" s="23">
        <v>4</v>
      </c>
      <c r="G103" s="23">
        <v>3</v>
      </c>
      <c r="H103" s="23">
        <v>4</v>
      </c>
      <c r="I103" s="24">
        <v>6.7</v>
      </c>
    </row>
    <row r="104" spans="1:9" x14ac:dyDescent="0.3">
      <c r="A104" s="4">
        <v>44615</v>
      </c>
      <c r="B104" s="3" t="s">
        <v>95</v>
      </c>
      <c r="C104" s="3" t="s">
        <v>35</v>
      </c>
      <c r="D104" s="23">
        <v>3</v>
      </c>
      <c r="E104" s="23">
        <v>3</v>
      </c>
      <c r="F104" s="23">
        <v>5</v>
      </c>
      <c r="G104" s="23">
        <v>2</v>
      </c>
      <c r="H104" s="23">
        <v>2</v>
      </c>
      <c r="I104" s="24">
        <v>6.7</v>
      </c>
    </row>
    <row r="105" spans="1:9" x14ac:dyDescent="0.3">
      <c r="A105" s="4">
        <v>44615</v>
      </c>
      <c r="B105" s="3" t="s">
        <v>95</v>
      </c>
      <c r="C105" s="3" t="s">
        <v>37</v>
      </c>
      <c r="D105" s="23">
        <v>5</v>
      </c>
      <c r="E105" s="23">
        <v>1</v>
      </c>
      <c r="F105" s="23">
        <v>3</v>
      </c>
      <c r="G105" s="23">
        <v>1</v>
      </c>
      <c r="H105" s="23">
        <v>2</v>
      </c>
      <c r="I105" s="24">
        <v>6.7</v>
      </c>
    </row>
    <row r="106" spans="1:9" x14ac:dyDescent="0.3">
      <c r="A106" s="4">
        <v>44615</v>
      </c>
      <c r="B106" s="3" t="s">
        <v>95</v>
      </c>
      <c r="C106" s="3" t="s">
        <v>42</v>
      </c>
      <c r="D106" s="23">
        <v>5</v>
      </c>
      <c r="E106" s="23">
        <v>1</v>
      </c>
      <c r="F106" s="23">
        <v>2</v>
      </c>
      <c r="G106" s="23">
        <v>1</v>
      </c>
      <c r="H106" s="23">
        <v>3</v>
      </c>
      <c r="I106" s="24">
        <v>5.5</v>
      </c>
    </row>
    <row r="107" spans="1:9" x14ac:dyDescent="0.3">
      <c r="A107" s="4">
        <v>44615</v>
      </c>
      <c r="B107" s="3" t="s">
        <v>95</v>
      </c>
      <c r="C107" s="3" t="s">
        <v>55</v>
      </c>
      <c r="D107" s="23">
        <v>6</v>
      </c>
      <c r="E107" s="23">
        <v>1</v>
      </c>
      <c r="F107" s="23">
        <v>2</v>
      </c>
      <c r="G107" s="23">
        <v>3</v>
      </c>
      <c r="H107" s="23">
        <v>3</v>
      </c>
      <c r="I107" s="24">
        <v>6.5</v>
      </c>
    </row>
    <row r="108" spans="1:9" x14ac:dyDescent="0.3">
      <c r="A108" s="4">
        <v>44615</v>
      </c>
      <c r="B108" s="3" t="s">
        <v>95</v>
      </c>
      <c r="C108" s="3" t="s">
        <v>64</v>
      </c>
      <c r="D108" s="23">
        <v>9</v>
      </c>
      <c r="E108" s="23">
        <v>1</v>
      </c>
      <c r="F108" s="23">
        <v>2</v>
      </c>
      <c r="G108" s="23">
        <v>3</v>
      </c>
      <c r="H108" s="23">
        <v>4</v>
      </c>
      <c r="I108" s="24">
        <v>6.7</v>
      </c>
    </row>
    <row r="109" spans="1:9" x14ac:dyDescent="0.3">
      <c r="A109" s="4">
        <v>44615</v>
      </c>
      <c r="B109" s="3" t="s">
        <v>95</v>
      </c>
      <c r="C109" s="3" t="s">
        <v>63</v>
      </c>
      <c r="D109" s="23">
        <v>9</v>
      </c>
      <c r="E109" s="23">
        <v>2</v>
      </c>
      <c r="F109" s="23">
        <v>4</v>
      </c>
      <c r="G109" s="23">
        <v>3</v>
      </c>
      <c r="H109" s="23">
        <v>4</v>
      </c>
      <c r="I109" s="24">
        <v>6.7</v>
      </c>
    </row>
    <row r="110" spans="1:9" x14ac:dyDescent="0.3">
      <c r="A110" s="4">
        <v>44615</v>
      </c>
      <c r="B110" s="3" t="s">
        <v>95</v>
      </c>
      <c r="C110" s="3" t="s">
        <v>73</v>
      </c>
      <c r="D110" s="23">
        <v>9</v>
      </c>
      <c r="E110" s="23">
        <v>3</v>
      </c>
      <c r="F110" s="23">
        <v>3</v>
      </c>
      <c r="G110" s="23">
        <v>3</v>
      </c>
      <c r="H110" s="23">
        <v>3</v>
      </c>
      <c r="I110" s="24">
        <v>6.7</v>
      </c>
    </row>
    <row r="111" spans="1:9" x14ac:dyDescent="0.3">
      <c r="A111" s="4">
        <v>44615</v>
      </c>
      <c r="B111" s="3" t="s">
        <v>95</v>
      </c>
      <c r="C111" s="3" t="s">
        <v>74</v>
      </c>
      <c r="D111" s="23">
        <v>10</v>
      </c>
      <c r="E111" s="23">
        <v>4</v>
      </c>
      <c r="F111" s="23">
        <v>3</v>
      </c>
      <c r="G111" s="23">
        <v>3</v>
      </c>
      <c r="H111" s="23">
        <v>4</v>
      </c>
      <c r="I111" s="24">
        <v>6.7</v>
      </c>
    </row>
    <row r="112" spans="1:9" x14ac:dyDescent="0.3">
      <c r="A112" s="4">
        <v>44621</v>
      </c>
      <c r="B112" s="3" t="s">
        <v>92</v>
      </c>
      <c r="C112" s="3" t="s">
        <v>52</v>
      </c>
      <c r="D112" s="23">
        <v>5</v>
      </c>
      <c r="E112" s="23">
        <v>1</v>
      </c>
      <c r="F112" s="23">
        <v>2</v>
      </c>
      <c r="G112" s="23">
        <v>1</v>
      </c>
      <c r="H112" s="23">
        <v>2</v>
      </c>
      <c r="I112" s="24">
        <v>6.7</v>
      </c>
    </row>
    <row r="113" spans="1:9" x14ac:dyDescent="0.3">
      <c r="A113" s="4">
        <v>44621</v>
      </c>
      <c r="B113" s="3" t="s">
        <v>92</v>
      </c>
      <c r="C113" s="3" t="s">
        <v>40</v>
      </c>
      <c r="D113" s="23">
        <v>5</v>
      </c>
      <c r="E113" s="23">
        <v>1</v>
      </c>
      <c r="F113" s="23">
        <v>3</v>
      </c>
      <c r="G113" s="23">
        <v>2</v>
      </c>
      <c r="H113" s="23">
        <v>2</v>
      </c>
      <c r="I113" s="24">
        <v>6.6</v>
      </c>
    </row>
    <row r="114" spans="1:9" x14ac:dyDescent="0.3">
      <c r="A114" s="4">
        <v>44621</v>
      </c>
      <c r="B114" s="3" t="s">
        <v>92</v>
      </c>
      <c r="C114" s="3" t="s">
        <v>53</v>
      </c>
      <c r="D114" s="23">
        <v>5</v>
      </c>
      <c r="E114" s="23">
        <v>1</v>
      </c>
      <c r="F114" s="23">
        <v>2</v>
      </c>
      <c r="G114" s="23">
        <v>1</v>
      </c>
      <c r="H114" s="23">
        <v>2</v>
      </c>
      <c r="I114" s="24">
        <v>6.6</v>
      </c>
    </row>
    <row r="115" spans="1:9" x14ac:dyDescent="0.3">
      <c r="A115" s="4">
        <v>44621</v>
      </c>
      <c r="B115" s="3" t="s">
        <v>92</v>
      </c>
      <c r="C115" s="3" t="s">
        <v>39</v>
      </c>
      <c r="D115" s="23">
        <v>6</v>
      </c>
      <c r="E115" s="23">
        <v>1</v>
      </c>
      <c r="F115" s="23">
        <v>2</v>
      </c>
      <c r="G115" s="23">
        <v>3</v>
      </c>
      <c r="H115" s="23">
        <v>2</v>
      </c>
      <c r="I115" s="24">
        <v>6.4</v>
      </c>
    </row>
    <row r="116" spans="1:9" x14ac:dyDescent="0.3">
      <c r="A116" s="4">
        <v>44621</v>
      </c>
      <c r="B116" s="3" t="s">
        <v>92</v>
      </c>
      <c r="C116" s="3" t="s">
        <v>32</v>
      </c>
      <c r="D116" s="23">
        <v>5</v>
      </c>
      <c r="E116" s="23">
        <v>1</v>
      </c>
      <c r="F116" s="23">
        <v>2</v>
      </c>
      <c r="G116" s="23">
        <v>2</v>
      </c>
      <c r="H116" s="23">
        <v>2</v>
      </c>
      <c r="I116" s="24">
        <v>6.4</v>
      </c>
    </row>
    <row r="117" spans="1:9" x14ac:dyDescent="0.3">
      <c r="A117" s="4">
        <v>44621</v>
      </c>
      <c r="B117" s="3" t="s">
        <v>92</v>
      </c>
      <c r="C117" s="3" t="s">
        <v>46</v>
      </c>
      <c r="D117" s="23">
        <v>5</v>
      </c>
      <c r="E117" s="23">
        <v>1</v>
      </c>
      <c r="F117" s="23">
        <v>2</v>
      </c>
      <c r="G117" s="23">
        <v>1</v>
      </c>
      <c r="H117" s="23">
        <v>2</v>
      </c>
      <c r="I117" s="24">
        <v>6.7</v>
      </c>
    </row>
    <row r="118" spans="1:9" x14ac:dyDescent="0.3">
      <c r="A118" s="4">
        <v>44621</v>
      </c>
      <c r="B118" s="3" t="s">
        <v>92</v>
      </c>
      <c r="C118" s="3" t="s">
        <v>65</v>
      </c>
      <c r="D118" s="23">
        <v>9</v>
      </c>
      <c r="E118" s="23">
        <v>3</v>
      </c>
      <c r="F118" s="23">
        <v>3</v>
      </c>
      <c r="G118" s="23">
        <v>3</v>
      </c>
      <c r="H118" s="23">
        <v>3</v>
      </c>
      <c r="I118" s="24">
        <v>6.7</v>
      </c>
    </row>
    <row r="119" spans="1:9" x14ac:dyDescent="0.3">
      <c r="A119" s="4">
        <v>44621</v>
      </c>
      <c r="B119" s="3" t="s">
        <v>92</v>
      </c>
      <c r="C119" s="3" t="s">
        <v>54</v>
      </c>
      <c r="D119" s="23">
        <v>4</v>
      </c>
      <c r="E119" s="23">
        <v>2</v>
      </c>
      <c r="F119" s="23">
        <v>2</v>
      </c>
      <c r="G119" s="23">
        <v>3</v>
      </c>
      <c r="H119" s="23">
        <v>3</v>
      </c>
      <c r="I119" s="24">
        <v>6.7</v>
      </c>
    </row>
    <row r="120" spans="1:9" x14ac:dyDescent="0.3">
      <c r="A120" s="4">
        <v>44621</v>
      </c>
      <c r="B120" s="3" t="s">
        <v>91</v>
      </c>
      <c r="C120" s="3" t="s">
        <v>52</v>
      </c>
      <c r="D120" s="23">
        <v>5</v>
      </c>
      <c r="E120" s="23">
        <v>1</v>
      </c>
      <c r="F120" s="23">
        <v>2</v>
      </c>
      <c r="G120" s="23">
        <v>1</v>
      </c>
      <c r="H120" s="23">
        <v>3</v>
      </c>
      <c r="I120" s="24">
        <v>6.7</v>
      </c>
    </row>
    <row r="121" spans="1:9" x14ac:dyDescent="0.3">
      <c r="A121" s="4">
        <v>44621</v>
      </c>
      <c r="B121" s="3" t="s">
        <v>91</v>
      </c>
      <c r="C121" s="3" t="s">
        <v>40</v>
      </c>
      <c r="D121" s="23">
        <v>5</v>
      </c>
      <c r="E121" s="23">
        <v>1</v>
      </c>
      <c r="F121" s="23">
        <v>2</v>
      </c>
      <c r="G121" s="23">
        <v>2</v>
      </c>
      <c r="H121" s="23">
        <v>2</v>
      </c>
      <c r="I121" s="24">
        <v>6.7</v>
      </c>
    </row>
    <row r="122" spans="1:9" x14ac:dyDescent="0.3">
      <c r="A122" s="4">
        <v>44621</v>
      </c>
      <c r="B122" s="3" t="s">
        <v>91</v>
      </c>
      <c r="C122" s="3" t="s">
        <v>53</v>
      </c>
      <c r="D122" s="23">
        <v>5</v>
      </c>
      <c r="E122" s="23">
        <v>1</v>
      </c>
      <c r="F122" s="23">
        <v>2</v>
      </c>
      <c r="G122" s="23">
        <v>2</v>
      </c>
      <c r="H122" s="23">
        <v>2</v>
      </c>
      <c r="I122" s="24">
        <v>6.7</v>
      </c>
    </row>
    <row r="123" spans="1:9" x14ac:dyDescent="0.3">
      <c r="A123" s="4">
        <v>44621</v>
      </c>
      <c r="B123" s="3" t="s">
        <v>91</v>
      </c>
      <c r="C123" s="3" t="s">
        <v>39</v>
      </c>
      <c r="D123" s="23">
        <v>6</v>
      </c>
      <c r="E123" s="23">
        <v>1</v>
      </c>
      <c r="F123" s="23">
        <v>2</v>
      </c>
      <c r="G123" s="23">
        <v>3</v>
      </c>
      <c r="H123" s="23">
        <v>3</v>
      </c>
      <c r="I123" s="24">
        <v>6.7</v>
      </c>
    </row>
    <row r="124" spans="1:9" x14ac:dyDescent="0.3">
      <c r="A124" s="4">
        <v>44621</v>
      </c>
      <c r="B124" s="3" t="s">
        <v>91</v>
      </c>
      <c r="C124" s="3" t="s">
        <v>32</v>
      </c>
      <c r="D124" s="23">
        <v>5</v>
      </c>
      <c r="E124" s="23">
        <v>1</v>
      </c>
      <c r="F124" s="23">
        <v>2</v>
      </c>
      <c r="G124" s="23">
        <v>2</v>
      </c>
      <c r="H124" s="23">
        <v>2</v>
      </c>
      <c r="I124" s="24">
        <v>6.7</v>
      </c>
    </row>
    <row r="125" spans="1:9" x14ac:dyDescent="0.3">
      <c r="A125" s="4">
        <v>44621</v>
      </c>
      <c r="B125" s="3" t="s">
        <v>91</v>
      </c>
      <c r="C125" s="3" t="s">
        <v>46</v>
      </c>
      <c r="D125" s="23">
        <v>5</v>
      </c>
      <c r="E125" s="23">
        <v>1</v>
      </c>
      <c r="F125" s="23">
        <v>2</v>
      </c>
      <c r="G125" s="23">
        <v>2</v>
      </c>
      <c r="H125" s="23">
        <v>2</v>
      </c>
      <c r="I125" s="24">
        <v>6.7</v>
      </c>
    </row>
    <row r="126" spans="1:9" x14ac:dyDescent="0.3">
      <c r="A126" s="4">
        <v>44621</v>
      </c>
      <c r="B126" s="3" t="s">
        <v>91</v>
      </c>
      <c r="C126" s="3" t="s">
        <v>65</v>
      </c>
      <c r="D126" s="23">
        <v>9</v>
      </c>
      <c r="E126" s="23">
        <v>3</v>
      </c>
      <c r="F126" s="23">
        <v>3</v>
      </c>
      <c r="G126" s="23">
        <v>3</v>
      </c>
      <c r="H126" s="23">
        <v>3</v>
      </c>
      <c r="I126" s="24">
        <v>6.7</v>
      </c>
    </row>
    <row r="127" spans="1:9" x14ac:dyDescent="0.3">
      <c r="A127" s="4">
        <v>44621</v>
      </c>
      <c r="B127" s="3" t="s">
        <v>91</v>
      </c>
      <c r="C127" s="3" t="s">
        <v>54</v>
      </c>
      <c r="D127" s="23">
        <v>4</v>
      </c>
      <c r="E127" s="23">
        <v>2</v>
      </c>
      <c r="F127" s="23">
        <v>2</v>
      </c>
      <c r="G127" s="23">
        <v>2</v>
      </c>
      <c r="H127" s="23">
        <v>3</v>
      </c>
      <c r="I127" s="24">
        <v>6.7</v>
      </c>
    </row>
    <row r="128" spans="1:9" x14ac:dyDescent="0.3">
      <c r="A128" s="4">
        <v>44621</v>
      </c>
      <c r="B128" s="3" t="s">
        <v>93</v>
      </c>
      <c r="C128" s="3" t="s">
        <v>52</v>
      </c>
      <c r="D128" s="23">
        <v>5</v>
      </c>
      <c r="E128" s="23">
        <v>1</v>
      </c>
      <c r="F128" s="23">
        <v>1</v>
      </c>
      <c r="G128" s="23">
        <v>1</v>
      </c>
      <c r="H128" s="23">
        <v>2</v>
      </c>
      <c r="I128" s="24">
        <v>6.6</v>
      </c>
    </row>
    <row r="129" spans="1:9" x14ac:dyDescent="0.3">
      <c r="A129" s="4">
        <v>44621</v>
      </c>
      <c r="B129" s="3" t="s">
        <v>93</v>
      </c>
      <c r="C129" s="3" t="s">
        <v>40</v>
      </c>
      <c r="D129" s="23">
        <v>5</v>
      </c>
      <c r="E129" s="23">
        <v>1</v>
      </c>
      <c r="F129" s="23">
        <v>3</v>
      </c>
      <c r="G129" s="23">
        <v>2</v>
      </c>
      <c r="H129" s="23">
        <v>3</v>
      </c>
      <c r="I129" s="24">
        <v>6.6</v>
      </c>
    </row>
    <row r="130" spans="1:9" x14ac:dyDescent="0.3">
      <c r="A130" s="4">
        <v>44621</v>
      </c>
      <c r="B130" s="3" t="s">
        <v>93</v>
      </c>
      <c r="C130" s="3" t="s">
        <v>53</v>
      </c>
      <c r="D130" s="23">
        <v>5</v>
      </c>
      <c r="E130" s="23">
        <v>1</v>
      </c>
      <c r="F130" s="23">
        <v>2</v>
      </c>
      <c r="G130" s="23">
        <v>2</v>
      </c>
      <c r="H130" s="23">
        <v>2</v>
      </c>
      <c r="I130" s="24">
        <v>6.6</v>
      </c>
    </row>
    <row r="131" spans="1:9" x14ac:dyDescent="0.3">
      <c r="A131" s="4">
        <v>44621</v>
      </c>
      <c r="B131" s="3" t="s">
        <v>93</v>
      </c>
      <c r="C131" s="3" t="s">
        <v>39</v>
      </c>
      <c r="D131" s="23">
        <v>6</v>
      </c>
      <c r="E131" s="23">
        <v>1</v>
      </c>
      <c r="F131" s="23">
        <v>3</v>
      </c>
      <c r="G131" s="23">
        <v>3</v>
      </c>
      <c r="H131" s="23">
        <v>4</v>
      </c>
      <c r="I131" s="24">
        <v>6.6</v>
      </c>
    </row>
    <row r="132" spans="1:9" x14ac:dyDescent="0.3">
      <c r="A132" s="4">
        <v>44621</v>
      </c>
      <c r="B132" s="3" t="s">
        <v>93</v>
      </c>
      <c r="C132" s="3" t="s">
        <v>32</v>
      </c>
      <c r="D132" s="23">
        <v>5</v>
      </c>
      <c r="E132" s="23">
        <v>1</v>
      </c>
      <c r="F132" s="23">
        <v>2</v>
      </c>
      <c r="G132" s="23">
        <v>2</v>
      </c>
      <c r="H132" s="23">
        <v>3</v>
      </c>
      <c r="I132" s="24">
        <v>6.6</v>
      </c>
    </row>
    <row r="133" spans="1:9" x14ac:dyDescent="0.3">
      <c r="A133" s="4">
        <v>44621</v>
      </c>
      <c r="B133" s="3" t="s">
        <v>93</v>
      </c>
      <c r="C133" s="3" t="s">
        <v>46</v>
      </c>
      <c r="D133" s="23">
        <v>5</v>
      </c>
      <c r="E133" s="23">
        <v>1</v>
      </c>
      <c r="F133" s="23">
        <v>2</v>
      </c>
      <c r="G133" s="23">
        <v>2</v>
      </c>
      <c r="H133" s="23">
        <v>2</v>
      </c>
      <c r="I133" s="24">
        <v>6.6</v>
      </c>
    </row>
    <row r="134" spans="1:9" x14ac:dyDescent="0.3">
      <c r="A134" s="4">
        <v>44621</v>
      </c>
      <c r="B134" s="3" t="s">
        <v>93</v>
      </c>
      <c r="C134" s="3" t="s">
        <v>65</v>
      </c>
      <c r="D134" s="23">
        <v>9</v>
      </c>
      <c r="E134" s="23">
        <v>3</v>
      </c>
      <c r="F134" s="23">
        <v>3</v>
      </c>
      <c r="G134" s="23">
        <v>3</v>
      </c>
      <c r="H134" s="23">
        <v>3</v>
      </c>
      <c r="I134" s="24">
        <v>6.6</v>
      </c>
    </row>
    <row r="135" spans="1:9" x14ac:dyDescent="0.3">
      <c r="A135" s="4">
        <v>44621</v>
      </c>
      <c r="B135" s="3" t="s">
        <v>93</v>
      </c>
      <c r="C135" s="3" t="s">
        <v>54</v>
      </c>
      <c r="D135" s="23">
        <v>4</v>
      </c>
      <c r="E135" s="23">
        <v>2</v>
      </c>
      <c r="F135" s="23">
        <v>2</v>
      </c>
      <c r="G135" s="23">
        <v>3</v>
      </c>
      <c r="H135" s="23">
        <v>3</v>
      </c>
      <c r="I135" s="24">
        <v>6.6</v>
      </c>
    </row>
    <row r="136" spans="1:9" x14ac:dyDescent="0.3">
      <c r="A136" s="4">
        <v>44621</v>
      </c>
      <c r="B136" s="3" t="s">
        <v>94</v>
      </c>
      <c r="C136" s="3" t="s">
        <v>52</v>
      </c>
      <c r="D136" s="23">
        <v>5</v>
      </c>
      <c r="E136" s="23">
        <v>1</v>
      </c>
      <c r="F136" s="23">
        <v>2</v>
      </c>
      <c r="G136" s="23">
        <v>2</v>
      </c>
      <c r="H136" s="23">
        <v>2</v>
      </c>
      <c r="I136" s="24">
        <v>6.7</v>
      </c>
    </row>
    <row r="137" spans="1:9" x14ac:dyDescent="0.3">
      <c r="A137" s="4">
        <v>44621</v>
      </c>
      <c r="B137" s="3" t="s">
        <v>94</v>
      </c>
      <c r="C137" s="3" t="s">
        <v>40</v>
      </c>
      <c r="D137" s="23">
        <v>5</v>
      </c>
      <c r="E137" s="23">
        <v>1</v>
      </c>
      <c r="F137" s="23">
        <v>2</v>
      </c>
      <c r="G137" s="23">
        <v>2</v>
      </c>
      <c r="H137" s="23">
        <v>2</v>
      </c>
      <c r="I137" s="24">
        <v>6.7</v>
      </c>
    </row>
    <row r="138" spans="1:9" x14ac:dyDescent="0.3">
      <c r="A138" s="4">
        <v>44621</v>
      </c>
      <c r="B138" s="3" t="s">
        <v>94</v>
      </c>
      <c r="C138" s="3" t="s">
        <v>53</v>
      </c>
      <c r="D138" s="23">
        <v>5</v>
      </c>
      <c r="E138" s="23">
        <v>1</v>
      </c>
      <c r="F138" s="23">
        <v>2</v>
      </c>
      <c r="G138" s="23">
        <v>2</v>
      </c>
      <c r="H138" s="23">
        <v>3</v>
      </c>
      <c r="I138" s="24">
        <v>6.7</v>
      </c>
    </row>
    <row r="139" spans="1:9" x14ac:dyDescent="0.3">
      <c r="A139" s="4">
        <v>44621</v>
      </c>
      <c r="B139" s="3" t="s">
        <v>94</v>
      </c>
      <c r="C139" s="3" t="s">
        <v>39</v>
      </c>
      <c r="D139" s="23">
        <v>6</v>
      </c>
      <c r="E139" s="23">
        <v>1</v>
      </c>
      <c r="F139" s="23">
        <v>3</v>
      </c>
      <c r="G139" s="23">
        <v>3</v>
      </c>
      <c r="H139" s="23">
        <v>4</v>
      </c>
      <c r="I139" s="24">
        <v>6.7</v>
      </c>
    </row>
    <row r="140" spans="1:9" x14ac:dyDescent="0.3">
      <c r="A140" s="4">
        <v>44621</v>
      </c>
      <c r="B140" s="3" t="s">
        <v>94</v>
      </c>
      <c r="C140" s="3" t="s">
        <v>32</v>
      </c>
      <c r="D140" s="23">
        <v>5</v>
      </c>
      <c r="E140" s="23">
        <v>1</v>
      </c>
      <c r="F140" s="23">
        <v>3</v>
      </c>
      <c r="G140" s="23">
        <v>2</v>
      </c>
      <c r="H140" s="23">
        <v>3</v>
      </c>
      <c r="I140" s="24">
        <v>6.7</v>
      </c>
    </row>
    <row r="141" spans="1:9" x14ac:dyDescent="0.3">
      <c r="A141" s="4">
        <v>44621</v>
      </c>
      <c r="B141" s="3" t="s">
        <v>94</v>
      </c>
      <c r="C141" s="3" t="s">
        <v>46</v>
      </c>
      <c r="D141" s="23">
        <v>5</v>
      </c>
      <c r="E141" s="23">
        <v>1</v>
      </c>
      <c r="F141" s="23">
        <v>2</v>
      </c>
      <c r="G141" s="23">
        <v>2</v>
      </c>
      <c r="H141" s="23">
        <v>3</v>
      </c>
      <c r="I141" s="24">
        <v>6.7</v>
      </c>
    </row>
    <row r="142" spans="1:9" x14ac:dyDescent="0.3">
      <c r="A142" s="4">
        <v>44621</v>
      </c>
      <c r="B142" s="3" t="s">
        <v>94</v>
      </c>
      <c r="C142" s="3" t="s">
        <v>65</v>
      </c>
      <c r="D142" s="23">
        <v>9</v>
      </c>
      <c r="E142" s="23">
        <v>3</v>
      </c>
      <c r="F142" s="23">
        <v>2</v>
      </c>
      <c r="G142" s="23">
        <v>3</v>
      </c>
      <c r="H142" s="23">
        <v>4</v>
      </c>
      <c r="I142" s="24">
        <v>6.7</v>
      </c>
    </row>
    <row r="143" spans="1:9" x14ac:dyDescent="0.3">
      <c r="A143" s="4">
        <v>44621</v>
      </c>
      <c r="B143" s="3" t="s">
        <v>94</v>
      </c>
      <c r="C143" s="3" t="s">
        <v>54</v>
      </c>
      <c r="D143" s="23">
        <v>4</v>
      </c>
      <c r="E143" s="23">
        <v>2</v>
      </c>
      <c r="F143" s="23">
        <v>3</v>
      </c>
      <c r="G143" s="23">
        <v>3</v>
      </c>
      <c r="H143" s="23">
        <v>3</v>
      </c>
      <c r="I143" s="24">
        <v>6.7</v>
      </c>
    </row>
    <row r="144" spans="1:9" x14ac:dyDescent="0.3">
      <c r="A144" s="4">
        <v>44621</v>
      </c>
      <c r="B144" s="3" t="s">
        <v>95</v>
      </c>
      <c r="C144" s="3" t="s">
        <v>52</v>
      </c>
      <c r="D144" s="23">
        <v>5</v>
      </c>
      <c r="E144" s="23">
        <v>1</v>
      </c>
      <c r="F144" s="23">
        <v>2</v>
      </c>
      <c r="G144" s="23">
        <v>2</v>
      </c>
      <c r="H144" s="23">
        <v>4</v>
      </c>
      <c r="I144" s="24">
        <v>6.5</v>
      </c>
    </row>
    <row r="145" spans="1:9" x14ac:dyDescent="0.3">
      <c r="A145" s="4">
        <v>44621</v>
      </c>
      <c r="B145" s="3" t="s">
        <v>95</v>
      </c>
      <c r="C145" s="3" t="s">
        <v>40</v>
      </c>
      <c r="D145" s="23">
        <v>5</v>
      </c>
      <c r="E145" s="23">
        <v>1</v>
      </c>
      <c r="F145" s="23">
        <v>2</v>
      </c>
      <c r="G145" s="23">
        <v>2</v>
      </c>
      <c r="H145" s="23">
        <v>2</v>
      </c>
      <c r="I145" s="24">
        <v>6.5</v>
      </c>
    </row>
    <row r="146" spans="1:9" x14ac:dyDescent="0.3">
      <c r="A146" s="4">
        <v>44621</v>
      </c>
      <c r="B146" s="3" t="s">
        <v>95</v>
      </c>
      <c r="C146" s="3" t="s">
        <v>53</v>
      </c>
      <c r="D146" s="23">
        <v>5</v>
      </c>
      <c r="E146" s="23">
        <v>1</v>
      </c>
      <c r="F146" s="23">
        <v>3</v>
      </c>
      <c r="G146" s="23">
        <v>2</v>
      </c>
      <c r="H146" s="23">
        <v>2</v>
      </c>
      <c r="I146" s="24">
        <v>6.6</v>
      </c>
    </row>
    <row r="147" spans="1:9" x14ac:dyDescent="0.3">
      <c r="A147" s="4">
        <v>44621</v>
      </c>
      <c r="B147" s="3" t="s">
        <v>95</v>
      </c>
      <c r="C147" s="3" t="s">
        <v>39</v>
      </c>
      <c r="D147" s="23">
        <v>6</v>
      </c>
      <c r="E147" s="23">
        <v>1</v>
      </c>
      <c r="F147" s="23">
        <v>3</v>
      </c>
      <c r="G147" s="23">
        <v>3</v>
      </c>
      <c r="H147" s="23">
        <v>3</v>
      </c>
      <c r="I147" s="24">
        <v>6.6</v>
      </c>
    </row>
    <row r="148" spans="1:9" x14ac:dyDescent="0.3">
      <c r="A148" s="4">
        <v>44621</v>
      </c>
      <c r="B148" s="3" t="s">
        <v>95</v>
      </c>
      <c r="C148" s="3" t="s">
        <v>32</v>
      </c>
      <c r="D148" s="23">
        <v>5</v>
      </c>
      <c r="E148" s="23">
        <v>1</v>
      </c>
      <c r="F148" s="23">
        <v>2</v>
      </c>
      <c r="G148" s="23">
        <v>3</v>
      </c>
      <c r="H148" s="23">
        <v>2</v>
      </c>
      <c r="I148" s="24">
        <v>6.3</v>
      </c>
    </row>
    <row r="149" spans="1:9" x14ac:dyDescent="0.3">
      <c r="A149" s="4">
        <v>44621</v>
      </c>
      <c r="B149" s="3" t="s">
        <v>95</v>
      </c>
      <c r="C149" s="3" t="s">
        <v>46</v>
      </c>
      <c r="D149" s="23">
        <v>5</v>
      </c>
      <c r="E149" s="23">
        <v>1</v>
      </c>
      <c r="F149" s="23">
        <v>2</v>
      </c>
      <c r="G149" s="23">
        <v>2</v>
      </c>
      <c r="H149" s="23">
        <v>1</v>
      </c>
      <c r="I149" s="24">
        <v>6.3</v>
      </c>
    </row>
    <row r="150" spans="1:9" x14ac:dyDescent="0.3">
      <c r="A150" s="4">
        <v>44621</v>
      </c>
      <c r="B150" s="3" t="s">
        <v>95</v>
      </c>
      <c r="C150" s="3" t="s">
        <v>65</v>
      </c>
      <c r="D150" s="23">
        <v>9</v>
      </c>
      <c r="E150" s="23">
        <v>3</v>
      </c>
      <c r="F150" s="23">
        <v>3</v>
      </c>
      <c r="G150" s="23">
        <v>3</v>
      </c>
      <c r="H150" s="23">
        <v>3</v>
      </c>
      <c r="I150" s="24">
        <v>6.6</v>
      </c>
    </row>
    <row r="151" spans="1:9" x14ac:dyDescent="0.3">
      <c r="A151" s="4">
        <v>44621</v>
      </c>
      <c r="B151" s="3" t="s">
        <v>95</v>
      </c>
      <c r="C151" s="3" t="s">
        <v>54</v>
      </c>
      <c r="D151" s="23">
        <v>4</v>
      </c>
      <c r="E151" s="23">
        <v>2</v>
      </c>
      <c r="F151" s="23">
        <v>2</v>
      </c>
      <c r="G151" s="23">
        <v>3</v>
      </c>
      <c r="H151" s="23">
        <v>4</v>
      </c>
      <c r="I151" s="24">
        <v>6.6</v>
      </c>
    </row>
    <row r="152" spans="1:9" x14ac:dyDescent="0.3">
      <c r="A152" s="4">
        <v>44623</v>
      </c>
      <c r="B152" s="3" t="s">
        <v>92</v>
      </c>
      <c r="C152" s="3" t="s">
        <v>69</v>
      </c>
      <c r="D152" s="23">
        <v>9</v>
      </c>
      <c r="E152" s="23">
        <v>4</v>
      </c>
      <c r="F152" s="23">
        <v>4</v>
      </c>
      <c r="G152" s="23">
        <v>3</v>
      </c>
      <c r="H152" s="23">
        <v>3</v>
      </c>
      <c r="I152" s="24">
        <v>6.7</v>
      </c>
    </row>
    <row r="153" spans="1:9" x14ac:dyDescent="0.3">
      <c r="A153" s="4">
        <v>44623</v>
      </c>
      <c r="B153" s="3" t="s">
        <v>91</v>
      </c>
      <c r="C153" s="3" t="s">
        <v>69</v>
      </c>
      <c r="D153" s="23">
        <v>9</v>
      </c>
      <c r="E153" s="23">
        <v>4</v>
      </c>
      <c r="F153" s="23">
        <v>4</v>
      </c>
      <c r="G153" s="23">
        <v>2</v>
      </c>
      <c r="H153" s="23">
        <v>2</v>
      </c>
      <c r="I153" s="24">
        <v>6.7</v>
      </c>
    </row>
    <row r="154" spans="1:9" x14ac:dyDescent="0.3">
      <c r="A154" s="4">
        <v>44623</v>
      </c>
      <c r="B154" s="3" t="s">
        <v>93</v>
      </c>
      <c r="C154" s="3" t="s">
        <v>69</v>
      </c>
      <c r="D154" s="23">
        <v>9</v>
      </c>
      <c r="E154" s="23">
        <v>4</v>
      </c>
      <c r="F154" s="23">
        <v>4</v>
      </c>
      <c r="G154" s="23">
        <v>3</v>
      </c>
      <c r="H154" s="23">
        <v>3</v>
      </c>
      <c r="I154" s="24">
        <v>6.6</v>
      </c>
    </row>
    <row r="155" spans="1:9" x14ac:dyDescent="0.3">
      <c r="A155" s="4">
        <v>44623</v>
      </c>
      <c r="B155" s="3" t="s">
        <v>95</v>
      </c>
      <c r="C155" s="3" t="s">
        <v>69</v>
      </c>
      <c r="D155" s="23">
        <v>9</v>
      </c>
      <c r="E155" s="23">
        <v>4</v>
      </c>
      <c r="F155" s="23">
        <v>4</v>
      </c>
      <c r="G155" s="23">
        <v>3</v>
      </c>
      <c r="H155" s="23">
        <v>2</v>
      </c>
      <c r="I155" s="24">
        <v>6.5</v>
      </c>
    </row>
    <row r="156" spans="1:9" x14ac:dyDescent="0.3">
      <c r="A156" s="4">
        <v>44623</v>
      </c>
      <c r="B156" s="3" t="s">
        <v>92</v>
      </c>
      <c r="C156" s="3" t="s">
        <v>97</v>
      </c>
      <c r="D156" s="23">
        <v>9</v>
      </c>
      <c r="E156" s="23">
        <v>4</v>
      </c>
      <c r="F156" s="23">
        <v>5</v>
      </c>
      <c r="G156" s="23">
        <v>3</v>
      </c>
      <c r="H156" s="23">
        <v>3</v>
      </c>
      <c r="I156" s="24">
        <v>6.7</v>
      </c>
    </row>
    <row r="157" spans="1:9" x14ac:dyDescent="0.3">
      <c r="A157" s="4">
        <v>44623</v>
      </c>
      <c r="B157" s="3" t="s">
        <v>91</v>
      </c>
      <c r="C157" s="3" t="s">
        <v>97</v>
      </c>
      <c r="D157" s="23">
        <v>9</v>
      </c>
      <c r="E157" s="23">
        <v>4</v>
      </c>
      <c r="F157" s="23">
        <v>5</v>
      </c>
      <c r="G157" s="23">
        <v>3</v>
      </c>
      <c r="H157" s="23">
        <v>3</v>
      </c>
      <c r="I157" s="24">
        <v>6.7</v>
      </c>
    </row>
    <row r="158" spans="1:9" x14ac:dyDescent="0.3">
      <c r="A158" s="4">
        <v>44623</v>
      </c>
      <c r="B158" s="3" t="s">
        <v>93</v>
      </c>
      <c r="C158" s="3" t="s">
        <v>97</v>
      </c>
      <c r="D158" s="23">
        <v>9</v>
      </c>
      <c r="E158" s="23">
        <v>4</v>
      </c>
      <c r="F158" s="23">
        <v>5</v>
      </c>
      <c r="G158" s="23">
        <v>4</v>
      </c>
      <c r="H158" s="23">
        <v>4</v>
      </c>
      <c r="I158" s="24">
        <v>6.7</v>
      </c>
    </row>
    <row r="159" spans="1:9" x14ac:dyDescent="0.3">
      <c r="A159" s="4">
        <v>44623</v>
      </c>
      <c r="B159" s="3" t="s">
        <v>95</v>
      </c>
      <c r="C159" s="3" t="s">
        <v>97</v>
      </c>
      <c r="D159" s="23">
        <v>9</v>
      </c>
      <c r="E159" s="23">
        <v>4</v>
      </c>
      <c r="F159" s="23">
        <v>5</v>
      </c>
      <c r="G159" s="23">
        <v>3</v>
      </c>
      <c r="H159" s="23">
        <v>3</v>
      </c>
      <c r="I159" s="24">
        <v>6.7</v>
      </c>
    </row>
    <row r="160" spans="1:9" x14ac:dyDescent="0.3">
      <c r="A160" s="4">
        <v>44623</v>
      </c>
      <c r="B160" s="3" t="s">
        <v>92</v>
      </c>
      <c r="C160" s="3" t="s">
        <v>68</v>
      </c>
      <c r="D160" s="23">
        <v>9</v>
      </c>
      <c r="E160" s="23">
        <v>4</v>
      </c>
      <c r="F160" s="23">
        <v>5</v>
      </c>
      <c r="G160" s="23">
        <v>3</v>
      </c>
      <c r="H160" s="23">
        <v>3</v>
      </c>
      <c r="I160" s="24">
        <v>6.5</v>
      </c>
    </row>
    <row r="161" spans="1:9" x14ac:dyDescent="0.3">
      <c r="A161" s="4">
        <v>44623</v>
      </c>
      <c r="B161" s="3" t="s">
        <v>91</v>
      </c>
      <c r="C161" s="3" t="s">
        <v>68</v>
      </c>
      <c r="D161" s="23">
        <v>9</v>
      </c>
      <c r="E161" s="23">
        <v>4</v>
      </c>
      <c r="F161" s="23">
        <v>4</v>
      </c>
      <c r="G161" s="23">
        <v>2</v>
      </c>
      <c r="H161" s="23">
        <v>2</v>
      </c>
      <c r="I161" s="24">
        <v>6.4</v>
      </c>
    </row>
    <row r="162" spans="1:9" x14ac:dyDescent="0.3">
      <c r="A162" s="4">
        <v>44623</v>
      </c>
      <c r="B162" s="3" t="s">
        <v>93</v>
      </c>
      <c r="C162" s="3" t="s">
        <v>68</v>
      </c>
      <c r="D162" s="23">
        <v>9</v>
      </c>
      <c r="E162" s="23">
        <v>4</v>
      </c>
      <c r="F162" s="23">
        <v>4</v>
      </c>
      <c r="G162" s="23">
        <v>3</v>
      </c>
      <c r="H162" s="23">
        <v>3</v>
      </c>
      <c r="I162" s="24">
        <v>6.7</v>
      </c>
    </row>
    <row r="163" spans="1:9" x14ac:dyDescent="0.3">
      <c r="A163" s="4">
        <v>44623</v>
      </c>
      <c r="B163" s="3" t="s">
        <v>95</v>
      </c>
      <c r="C163" s="3" t="s">
        <v>68</v>
      </c>
      <c r="D163" s="23">
        <v>9</v>
      </c>
      <c r="E163" s="23">
        <v>4</v>
      </c>
      <c r="F163" s="23">
        <v>5</v>
      </c>
      <c r="G163" s="23">
        <v>3</v>
      </c>
      <c r="H163" s="23">
        <v>2</v>
      </c>
      <c r="I163" s="24">
        <v>6.4</v>
      </c>
    </row>
    <row r="164" spans="1:9" x14ac:dyDescent="0.3">
      <c r="A164" s="4">
        <v>44623</v>
      </c>
      <c r="B164" s="3" t="s">
        <v>92</v>
      </c>
      <c r="C164" s="3" t="s">
        <v>66</v>
      </c>
      <c r="D164" s="23">
        <v>9</v>
      </c>
      <c r="E164" s="23">
        <v>4</v>
      </c>
      <c r="F164" s="23">
        <v>5</v>
      </c>
      <c r="G164" s="23">
        <v>3</v>
      </c>
      <c r="H164" s="23">
        <v>3</v>
      </c>
      <c r="I164" s="24">
        <v>6.7</v>
      </c>
    </row>
    <row r="165" spans="1:9" x14ac:dyDescent="0.3">
      <c r="A165" s="4">
        <v>44623</v>
      </c>
      <c r="B165" s="3" t="s">
        <v>91</v>
      </c>
      <c r="C165" s="3" t="s">
        <v>66</v>
      </c>
      <c r="D165" s="23">
        <v>9</v>
      </c>
      <c r="E165" s="23">
        <v>4</v>
      </c>
      <c r="F165" s="23">
        <v>4</v>
      </c>
      <c r="G165" s="23">
        <v>2</v>
      </c>
      <c r="H165" s="23">
        <v>3</v>
      </c>
      <c r="I165" s="24">
        <v>6.7</v>
      </c>
    </row>
    <row r="166" spans="1:9" x14ac:dyDescent="0.3">
      <c r="A166" s="4">
        <v>44623</v>
      </c>
      <c r="B166" s="3" t="s">
        <v>93</v>
      </c>
      <c r="C166" s="3" t="s">
        <v>66</v>
      </c>
      <c r="D166" s="23">
        <v>9</v>
      </c>
      <c r="E166" s="23">
        <v>4</v>
      </c>
      <c r="F166" s="23">
        <v>4</v>
      </c>
      <c r="G166" s="23">
        <v>3</v>
      </c>
      <c r="H166" s="23">
        <v>3</v>
      </c>
      <c r="I166" s="24">
        <v>6.7</v>
      </c>
    </row>
    <row r="167" spans="1:9" x14ac:dyDescent="0.3">
      <c r="A167" s="4">
        <v>44623</v>
      </c>
      <c r="B167" s="3" t="s">
        <v>95</v>
      </c>
      <c r="C167" s="3" t="s">
        <v>66</v>
      </c>
      <c r="D167" s="23">
        <v>9</v>
      </c>
      <c r="E167" s="23">
        <v>4</v>
      </c>
      <c r="F167" s="23">
        <v>5</v>
      </c>
      <c r="G167" s="23">
        <v>3</v>
      </c>
      <c r="H167" s="23">
        <v>3</v>
      </c>
      <c r="I167" s="24">
        <v>6.5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9989-68AC-47B7-BC52-4885997F0009}">
  <dimension ref="A2:E41"/>
  <sheetViews>
    <sheetView topLeftCell="A25" workbookViewId="0">
      <selection activeCell="A3" sqref="A3:A8"/>
    </sheetView>
  </sheetViews>
  <sheetFormatPr baseColWidth="10" defaultColWidth="32.77734375" defaultRowHeight="18" customHeight="1" x14ac:dyDescent="0.3"/>
  <cols>
    <col min="1" max="1" width="32.77734375" style="5"/>
    <col min="2" max="2" width="32.77734375" style="5" customWidth="1"/>
    <col min="3" max="3" width="18.5546875" style="6" customWidth="1"/>
    <col min="4" max="4" width="16.77734375" style="6" customWidth="1"/>
    <col min="5" max="5" width="11.5546875" style="5" customWidth="1"/>
    <col min="6" max="16384" width="32.77734375" style="5"/>
  </cols>
  <sheetData>
    <row r="2" spans="1:5" ht="18" customHeight="1" x14ac:dyDescent="0.3">
      <c r="A2" s="8" t="s">
        <v>98</v>
      </c>
      <c r="B2" s="9" t="s">
        <v>99</v>
      </c>
      <c r="C2" s="10" t="s">
        <v>100</v>
      </c>
      <c r="D2" s="10" t="s">
        <v>101</v>
      </c>
      <c r="E2" s="11" t="s">
        <v>102</v>
      </c>
    </row>
    <row r="3" spans="1:5" ht="18" customHeight="1" x14ac:dyDescent="0.3">
      <c r="A3" s="12" t="s">
        <v>103</v>
      </c>
      <c r="B3" s="7" t="s">
        <v>18</v>
      </c>
      <c r="C3" s="13">
        <v>524775.97</v>
      </c>
      <c r="D3" s="13">
        <v>586793.79</v>
      </c>
      <c r="E3" s="14">
        <f>+D3/C3-1</f>
        <v>0.11817961100619767</v>
      </c>
    </row>
    <row r="4" spans="1:5" ht="18" customHeight="1" x14ac:dyDescent="0.3">
      <c r="A4" s="12" t="s">
        <v>104</v>
      </c>
      <c r="B4" s="7" t="s">
        <v>21</v>
      </c>
      <c r="C4" s="13">
        <v>50926.29</v>
      </c>
      <c r="D4" s="13">
        <v>74877.63</v>
      </c>
      <c r="E4" s="14">
        <f t="shared" ref="E4:E41" si="0">+D4/C4-1</f>
        <v>0.4703138595016445</v>
      </c>
    </row>
    <row r="5" spans="1:5" ht="18" customHeight="1" x14ac:dyDescent="0.3">
      <c r="A5" s="12" t="s">
        <v>105</v>
      </c>
      <c r="B5" s="7" t="s">
        <v>26</v>
      </c>
      <c r="C5" s="13">
        <v>133065.32</v>
      </c>
      <c r="D5" s="13">
        <v>255724.53</v>
      </c>
      <c r="E5" s="14">
        <f t="shared" si="0"/>
        <v>0.92179697910770431</v>
      </c>
    </row>
    <row r="6" spans="1:5" ht="18" customHeight="1" x14ac:dyDescent="0.3">
      <c r="A6" s="12" t="s">
        <v>106</v>
      </c>
      <c r="B6" s="7" t="s">
        <v>28</v>
      </c>
      <c r="C6" s="13">
        <v>86105.54</v>
      </c>
      <c r="D6" s="13">
        <v>114132.71</v>
      </c>
      <c r="E6" s="14">
        <f t="shared" si="0"/>
        <v>0.32549787156552323</v>
      </c>
    </row>
    <row r="7" spans="1:5" ht="18" customHeight="1" x14ac:dyDescent="0.3">
      <c r="A7" s="12" t="s">
        <v>107</v>
      </c>
      <c r="B7" s="7" t="s">
        <v>30</v>
      </c>
      <c r="C7" s="13">
        <v>4247.6400000000003</v>
      </c>
      <c r="D7" s="13">
        <v>5500.13</v>
      </c>
      <c r="E7" s="14">
        <f t="shared" si="0"/>
        <v>0.29486726747087788</v>
      </c>
    </row>
    <row r="8" spans="1:5" ht="18" customHeight="1" x14ac:dyDescent="0.3">
      <c r="A8" s="12" t="s">
        <v>108</v>
      </c>
      <c r="B8" s="7" t="s">
        <v>31</v>
      </c>
      <c r="C8" s="13">
        <v>41078.080000000002</v>
      </c>
      <c r="D8" s="13">
        <v>42741.65</v>
      </c>
      <c r="E8" s="14">
        <f t="shared" si="0"/>
        <v>4.0497754520172347E-2</v>
      </c>
    </row>
    <row r="9" spans="1:5" ht="18" customHeight="1" x14ac:dyDescent="0.3">
      <c r="A9" s="12" t="s">
        <v>109</v>
      </c>
      <c r="B9" s="7" t="s">
        <v>36</v>
      </c>
      <c r="C9" s="13">
        <v>5972436.7199999997</v>
      </c>
      <c r="D9" s="13">
        <v>7485885.8399999999</v>
      </c>
      <c r="E9" s="14">
        <f t="shared" si="0"/>
        <v>0.25340563507887626</v>
      </c>
    </row>
    <row r="10" spans="1:5" ht="18" customHeight="1" x14ac:dyDescent="0.3">
      <c r="A10" s="12" t="s">
        <v>110</v>
      </c>
      <c r="B10" s="7" t="s">
        <v>52</v>
      </c>
      <c r="C10" s="13">
        <v>19217.5</v>
      </c>
      <c r="D10" s="13">
        <v>22002.799999999999</v>
      </c>
      <c r="E10" s="14">
        <f t="shared" si="0"/>
        <v>0.14493560556784169</v>
      </c>
    </row>
    <row r="11" spans="1:5" ht="18" customHeight="1" x14ac:dyDescent="0.3">
      <c r="A11" s="12" t="s">
        <v>111</v>
      </c>
      <c r="B11" s="7" t="s">
        <v>112</v>
      </c>
      <c r="C11" s="13">
        <v>87741.9</v>
      </c>
      <c r="D11" s="13">
        <v>29115.55</v>
      </c>
      <c r="E11" s="14">
        <f t="shared" si="0"/>
        <v>-0.66816822977391643</v>
      </c>
    </row>
    <row r="12" spans="1:5" ht="18" customHeight="1" x14ac:dyDescent="0.3">
      <c r="A12" s="12" t="s">
        <v>113</v>
      </c>
      <c r="B12" s="7" t="s">
        <v>37</v>
      </c>
      <c r="C12" s="13">
        <v>3319035.88</v>
      </c>
      <c r="D12" s="13">
        <v>3413044.42</v>
      </c>
      <c r="E12" s="14">
        <f t="shared" si="0"/>
        <v>2.8324050537230194E-2</v>
      </c>
    </row>
    <row r="13" spans="1:5" ht="18" customHeight="1" x14ac:dyDescent="0.3">
      <c r="A13" s="12" t="s">
        <v>114</v>
      </c>
      <c r="B13" s="7" t="s">
        <v>53</v>
      </c>
      <c r="C13" s="15" t="s">
        <v>115</v>
      </c>
      <c r="D13" s="13">
        <v>6185.19</v>
      </c>
      <c r="E13" s="14" t="e">
        <f t="shared" si="0"/>
        <v>#VALUE!</v>
      </c>
    </row>
    <row r="14" spans="1:5" ht="18" customHeight="1" x14ac:dyDescent="0.3">
      <c r="A14" s="12" t="s">
        <v>116</v>
      </c>
      <c r="B14" s="7" t="s">
        <v>39</v>
      </c>
      <c r="C14" s="13">
        <v>102999.29</v>
      </c>
      <c r="D14" s="13">
        <v>88172.25</v>
      </c>
      <c r="E14" s="14">
        <f t="shared" si="0"/>
        <v>-0.14395283695644889</v>
      </c>
    </row>
    <row r="15" spans="1:5" ht="18" customHeight="1" x14ac:dyDescent="0.3">
      <c r="A15" s="12" t="s">
        <v>117</v>
      </c>
      <c r="B15" s="7" t="s">
        <v>40</v>
      </c>
      <c r="C15" s="13">
        <v>52169.15</v>
      </c>
      <c r="D15" s="13">
        <v>128402.81</v>
      </c>
      <c r="E15" s="14">
        <f t="shared" si="0"/>
        <v>1.4612785525545267</v>
      </c>
    </row>
    <row r="16" spans="1:5" ht="18" customHeight="1" x14ac:dyDescent="0.3">
      <c r="A16" s="12" t="s">
        <v>118</v>
      </c>
      <c r="B16" s="7" t="s">
        <v>54</v>
      </c>
      <c r="C16" s="13">
        <v>9616.2800000000007</v>
      </c>
      <c r="D16" s="13">
        <v>15564.79</v>
      </c>
      <c r="E16" s="14">
        <f t="shared" si="0"/>
        <v>0.61858743713785369</v>
      </c>
    </row>
    <row r="17" spans="1:5" ht="18" customHeight="1" x14ac:dyDescent="0.3">
      <c r="A17" s="12" t="s">
        <v>119</v>
      </c>
      <c r="B17" s="7" t="s">
        <v>55</v>
      </c>
      <c r="C17" s="13">
        <v>25299.05</v>
      </c>
      <c r="D17" s="13">
        <v>55577.18</v>
      </c>
      <c r="E17" s="14">
        <f t="shared" si="0"/>
        <v>1.1968089710878473</v>
      </c>
    </row>
    <row r="18" spans="1:5" ht="18" customHeight="1" x14ac:dyDescent="0.3">
      <c r="A18" s="12" t="s">
        <v>120</v>
      </c>
      <c r="B18" s="7" t="s">
        <v>56</v>
      </c>
      <c r="C18" s="13">
        <v>455100.09</v>
      </c>
      <c r="D18" s="13">
        <v>599940.66</v>
      </c>
      <c r="E18" s="14">
        <f t="shared" si="0"/>
        <v>0.31826091267088086</v>
      </c>
    </row>
    <row r="19" spans="1:5" ht="18" customHeight="1" x14ac:dyDescent="0.3">
      <c r="A19" s="12" t="s">
        <v>121</v>
      </c>
      <c r="B19" s="7" t="s">
        <v>42</v>
      </c>
      <c r="C19" s="13">
        <v>73189.83</v>
      </c>
      <c r="D19" s="13">
        <v>87345.35</v>
      </c>
      <c r="E19" s="14">
        <f t="shared" si="0"/>
        <v>0.19340829183508146</v>
      </c>
    </row>
    <row r="20" spans="1:5" ht="18" customHeight="1" x14ac:dyDescent="0.3">
      <c r="A20" s="12" t="s">
        <v>122</v>
      </c>
      <c r="B20" s="7" t="s">
        <v>63</v>
      </c>
      <c r="C20" s="15" t="s">
        <v>115</v>
      </c>
      <c r="D20" s="13">
        <v>34776.15</v>
      </c>
      <c r="E20" s="14" t="e">
        <f t="shared" si="0"/>
        <v>#VALUE!</v>
      </c>
    </row>
    <row r="21" spans="1:5" ht="18" customHeight="1" x14ac:dyDescent="0.3">
      <c r="A21" s="12" t="s">
        <v>123</v>
      </c>
      <c r="B21" s="7" t="s">
        <v>64</v>
      </c>
      <c r="C21" s="13">
        <v>851525.95</v>
      </c>
      <c r="D21" s="13">
        <v>987085.56</v>
      </c>
      <c r="E21" s="14">
        <f t="shared" si="0"/>
        <v>0.15919609966085013</v>
      </c>
    </row>
    <row r="22" spans="1:5" ht="18" customHeight="1" x14ac:dyDescent="0.3">
      <c r="A22" s="12" t="s">
        <v>124</v>
      </c>
      <c r="B22" s="7" t="s">
        <v>74</v>
      </c>
      <c r="C22" s="13">
        <v>65690.67</v>
      </c>
      <c r="D22" s="13">
        <v>61757.21</v>
      </c>
      <c r="E22" s="14">
        <f t="shared" si="0"/>
        <v>-5.9878518517165413E-2</v>
      </c>
    </row>
    <row r="23" spans="1:5" ht="18" customHeight="1" x14ac:dyDescent="0.3">
      <c r="A23" s="12" t="s">
        <v>125</v>
      </c>
      <c r="B23" s="7" t="s">
        <v>73</v>
      </c>
      <c r="C23" s="13">
        <v>113100.17</v>
      </c>
      <c r="D23" s="13">
        <v>100383.57</v>
      </c>
      <c r="E23" s="14">
        <f t="shared" si="0"/>
        <v>-0.11243661260632931</v>
      </c>
    </row>
    <row r="24" spans="1:5" ht="18" customHeight="1" x14ac:dyDescent="0.3">
      <c r="A24" s="12" t="s">
        <v>126</v>
      </c>
      <c r="B24" s="7" t="s">
        <v>96</v>
      </c>
      <c r="C24" s="13">
        <v>546532.36</v>
      </c>
      <c r="D24" s="13">
        <v>647794.1</v>
      </c>
      <c r="E24" s="14">
        <f t="shared" si="0"/>
        <v>0.1852804104774326</v>
      </c>
    </row>
    <row r="25" spans="1:5" ht="18" customHeight="1" x14ac:dyDescent="0.3">
      <c r="A25" s="12" t="s">
        <v>127</v>
      </c>
      <c r="B25" s="7" t="s">
        <v>59</v>
      </c>
      <c r="C25" s="13">
        <v>325466.61</v>
      </c>
      <c r="D25" s="13">
        <v>324246.77</v>
      </c>
      <c r="E25" s="14">
        <f t="shared" si="0"/>
        <v>-3.7479727951200692E-3</v>
      </c>
    </row>
    <row r="26" spans="1:5" ht="18" customHeight="1" x14ac:dyDescent="0.3">
      <c r="A26" s="12" t="s">
        <v>128</v>
      </c>
      <c r="B26" s="7" t="s">
        <v>44</v>
      </c>
      <c r="C26" s="13">
        <v>77947.839999999997</v>
      </c>
      <c r="D26" s="13">
        <v>427624.75</v>
      </c>
      <c r="E26" s="14">
        <f t="shared" si="0"/>
        <v>4.4860372012874254</v>
      </c>
    </row>
    <row r="27" spans="1:5" ht="18" customHeight="1" x14ac:dyDescent="0.3">
      <c r="A27" s="12" t="s">
        <v>129</v>
      </c>
      <c r="B27" s="7" t="s">
        <v>60</v>
      </c>
      <c r="C27" s="13">
        <v>210645.79</v>
      </c>
      <c r="D27" s="13">
        <v>321070.40000000002</v>
      </c>
      <c r="E27" s="14">
        <f t="shared" si="0"/>
        <v>0.52421940167899872</v>
      </c>
    </row>
    <row r="28" spans="1:5" ht="18" customHeight="1" x14ac:dyDescent="0.3">
      <c r="A28" s="12" t="s">
        <v>130</v>
      </c>
      <c r="B28" s="7" t="s">
        <v>46</v>
      </c>
      <c r="C28" s="15" t="s">
        <v>115</v>
      </c>
      <c r="D28" s="13">
        <v>10269.280000000001</v>
      </c>
      <c r="E28" s="14" t="e">
        <f t="shared" si="0"/>
        <v>#VALUE!</v>
      </c>
    </row>
    <row r="29" spans="1:5" ht="18" customHeight="1" x14ac:dyDescent="0.3">
      <c r="A29" s="12" t="s">
        <v>131</v>
      </c>
      <c r="B29" s="7" t="s">
        <v>48</v>
      </c>
      <c r="C29" s="15" t="s">
        <v>115</v>
      </c>
      <c r="D29" s="13">
        <v>43481.96</v>
      </c>
      <c r="E29" s="14" t="e">
        <f t="shared" si="0"/>
        <v>#VALUE!</v>
      </c>
    </row>
    <row r="30" spans="1:5" ht="18" customHeight="1" x14ac:dyDescent="0.3">
      <c r="A30" s="12" t="s">
        <v>132</v>
      </c>
      <c r="B30" s="7" t="s">
        <v>50</v>
      </c>
      <c r="C30" s="13">
        <v>826449.2</v>
      </c>
      <c r="D30" s="13">
        <v>807603.45</v>
      </c>
      <c r="E30" s="14">
        <f t="shared" si="0"/>
        <v>-2.280327695882578E-2</v>
      </c>
    </row>
    <row r="31" spans="1:5" ht="18" customHeight="1" x14ac:dyDescent="0.3">
      <c r="A31" s="12" t="s">
        <v>133</v>
      </c>
      <c r="B31" s="7" t="s">
        <v>62</v>
      </c>
      <c r="C31" s="13">
        <v>6039650.0199999996</v>
      </c>
      <c r="D31" s="13">
        <v>6186050.2400000002</v>
      </c>
      <c r="E31" s="14">
        <f t="shared" si="0"/>
        <v>2.423985156676367E-2</v>
      </c>
    </row>
    <row r="32" spans="1:5" ht="18" customHeight="1" x14ac:dyDescent="0.3">
      <c r="A32" s="12" t="s">
        <v>134</v>
      </c>
      <c r="B32" s="7" t="s">
        <v>70</v>
      </c>
      <c r="C32" s="15" t="s">
        <v>115</v>
      </c>
      <c r="D32" s="13">
        <v>80067.22</v>
      </c>
      <c r="E32" s="14" t="e">
        <f t="shared" si="0"/>
        <v>#VALUE!</v>
      </c>
    </row>
    <row r="33" spans="1:5" ht="18" customHeight="1" x14ac:dyDescent="0.3">
      <c r="A33" s="12" t="s">
        <v>135</v>
      </c>
      <c r="B33" s="3" t="s">
        <v>65</v>
      </c>
      <c r="C33" s="13">
        <v>37044.559999999998</v>
      </c>
      <c r="D33" s="13">
        <v>39768.050000000003</v>
      </c>
      <c r="E33" s="14">
        <f t="shared" si="0"/>
        <v>7.351929676044211E-2</v>
      </c>
    </row>
    <row r="34" spans="1:5" ht="18" customHeight="1" x14ac:dyDescent="0.3">
      <c r="A34" s="12" t="s">
        <v>136</v>
      </c>
      <c r="B34" s="7" t="s">
        <v>34</v>
      </c>
      <c r="C34" s="13">
        <v>71792.84</v>
      </c>
      <c r="D34" s="13">
        <v>33673.06</v>
      </c>
      <c r="E34" s="14">
        <f t="shared" si="0"/>
        <v>-0.53096910499709993</v>
      </c>
    </row>
    <row r="35" spans="1:5" ht="18" customHeight="1" x14ac:dyDescent="0.3">
      <c r="A35" s="12" t="s">
        <v>137</v>
      </c>
      <c r="B35" s="7" t="s">
        <v>71</v>
      </c>
      <c r="C35" s="13">
        <v>37614.120000000003</v>
      </c>
      <c r="D35" s="13">
        <v>74874.11</v>
      </c>
      <c r="E35" s="14">
        <f t="shared" si="0"/>
        <v>0.99058518449986321</v>
      </c>
    </row>
    <row r="36" spans="1:5" ht="18" customHeight="1" x14ac:dyDescent="0.3">
      <c r="A36" s="12" t="s">
        <v>138</v>
      </c>
      <c r="B36" s="7"/>
      <c r="C36" s="13">
        <v>93122.41</v>
      </c>
      <c r="D36" s="13">
        <v>82542.42</v>
      </c>
      <c r="E36" s="14">
        <f t="shared" si="0"/>
        <v>-0.11361379070838051</v>
      </c>
    </row>
    <row r="37" spans="1:5" ht="18" customHeight="1" x14ac:dyDescent="0.3">
      <c r="A37" s="12" t="s">
        <v>139</v>
      </c>
      <c r="B37" s="7" t="s">
        <v>35</v>
      </c>
      <c r="C37" s="16">
        <v>246073</v>
      </c>
      <c r="D37" s="16">
        <v>304101</v>
      </c>
      <c r="E37" s="14">
        <f t="shared" si="0"/>
        <v>0.23581620088347766</v>
      </c>
    </row>
    <row r="38" spans="1:5" ht="18" customHeight="1" x14ac:dyDescent="0.3">
      <c r="A38" s="12" t="s">
        <v>140</v>
      </c>
      <c r="B38" s="7" t="s">
        <v>68</v>
      </c>
      <c r="C38" s="17">
        <v>104082.02</v>
      </c>
      <c r="D38" s="17">
        <v>117023.01</v>
      </c>
      <c r="E38" s="14">
        <f t="shared" si="0"/>
        <v>0.12433453924126359</v>
      </c>
    </row>
    <row r="39" spans="1:5" ht="18" customHeight="1" x14ac:dyDescent="0.3">
      <c r="A39" s="12" t="s">
        <v>141</v>
      </c>
      <c r="B39" s="7" t="s">
        <v>66</v>
      </c>
      <c r="C39" s="17">
        <v>2921941.86</v>
      </c>
      <c r="D39" s="17">
        <v>3049123.92</v>
      </c>
      <c r="E39" s="14">
        <f t="shared" si="0"/>
        <v>4.3526553947243807E-2</v>
      </c>
    </row>
    <row r="40" spans="1:5" ht="18" customHeight="1" x14ac:dyDescent="0.3">
      <c r="A40" s="12" t="s">
        <v>142</v>
      </c>
      <c r="B40" s="18" t="s">
        <v>69</v>
      </c>
      <c r="C40" s="17">
        <v>160592.45000000001</v>
      </c>
      <c r="D40" s="17">
        <v>81424</v>
      </c>
      <c r="E40" s="14">
        <f t="shared" si="0"/>
        <v>-0.49297740958556902</v>
      </c>
    </row>
    <row r="41" spans="1:5" ht="18" customHeight="1" x14ac:dyDescent="0.3">
      <c r="A41" s="19" t="s">
        <v>142</v>
      </c>
      <c r="B41" s="20" t="s">
        <v>143</v>
      </c>
      <c r="C41" s="21"/>
      <c r="D41" s="21">
        <v>4062</v>
      </c>
      <c r="E41" s="22" t="e">
        <f t="shared" si="0"/>
        <v>#DIV/0!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Segmento</vt:lpstr>
      <vt:lpstr>Datos Sensoriales</vt:lpstr>
      <vt:lpstr>Ventas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Alejandro Peñaloza Mayorga</dc:creator>
  <cp:keywords/>
  <dc:description/>
  <cp:lastModifiedBy>Diego Alejandro Peñaloza Mayorga</cp:lastModifiedBy>
  <cp:revision/>
  <dcterms:created xsi:type="dcterms:W3CDTF">2022-02-09T14:25:00Z</dcterms:created>
  <dcterms:modified xsi:type="dcterms:W3CDTF">2024-09-01T01:35:38Z</dcterms:modified>
  <cp:category/>
  <cp:contentStatus/>
</cp:coreProperties>
</file>